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0800" windowHeight="9630" tabRatio="761"/>
  </bookViews>
  <sheets>
    <sheet name="INDICE" sheetId="32" r:id="rId1"/>
    <sheet name="C-1" sheetId="7" r:id="rId2"/>
    <sheet name="C-2" sheetId="29" r:id="rId3"/>
    <sheet name="C-3" sheetId="33" r:id="rId4"/>
    <sheet name="C-4" sheetId="30" r:id="rId5"/>
    <sheet name="C-5" sheetId="9" r:id="rId6"/>
    <sheet name="C-6" sheetId="2" r:id="rId7"/>
    <sheet name="C-7" sheetId="27" r:id="rId8"/>
    <sheet name="C-8" sheetId="31" r:id="rId9"/>
    <sheet name="C-9" sheetId="24" r:id="rId10"/>
    <sheet name="C-10" sheetId="23" r:id="rId11"/>
  </sheets>
  <externalReferences>
    <externalReference r:id="rId12"/>
  </externalReferences>
  <definedNames>
    <definedName name="_xlnm._FilterDatabase" localSheetId="6" hidden="1">'C-6'!#REF!</definedName>
    <definedName name="_xlnm.Print_Area" localSheetId="1">'C-1'!$A$1:$L$107</definedName>
    <definedName name="_xlnm.Print_Area" localSheetId="10">'C-10'!$A$1:$C$23</definedName>
    <definedName name="_xlnm.Print_Area" localSheetId="2">'C-2'!$A$1:$F$105</definedName>
    <definedName name="_xlnm.Print_Area" localSheetId="4">'C-4'!$A$1:$F$89</definedName>
    <definedName name="_xlnm.Print_Area" localSheetId="5">'C-5'!$A$1:$J$77</definedName>
    <definedName name="_xlnm.Print_Area" localSheetId="6">'C-6'!$A$1:$N$105</definedName>
    <definedName name="_xlnm.Print_Area" localSheetId="7">'C-7'!$A$1:$D$75</definedName>
    <definedName name="_xlnm.Print_Area" localSheetId="8">'C-8'!$A$1:$J$74</definedName>
    <definedName name="_xlnm.Print_Area" localSheetId="9">'C-9'!$A$1:$C$75</definedName>
    <definedName name="_xlnm.Print_Area" localSheetId="0">INDICE!$A$1:$B$49</definedName>
    <definedName name="ddd" localSheetId="3">#REF!</definedName>
    <definedName name="ddd" localSheetId="7">#REF!</definedName>
    <definedName name="ddd">#REF!</definedName>
    <definedName name="Excel_BuiltIn__FilterDatabase_1" localSheetId="3">#REF!</definedName>
    <definedName name="Excel_BuiltIn__FilterDatabase_1" localSheetId="7">#REF!</definedName>
    <definedName name="Excel_BuiltIn__FilterDatabase_1">#REF!</definedName>
    <definedName name="Excel_BuiltIn__FilterDatabase_3" localSheetId="3">#REF!</definedName>
    <definedName name="Excel_BuiltIn__FilterDatabase_3" localSheetId="7">#REF!</definedName>
    <definedName name="Excel_BuiltIn__FilterDatabase_3">#REF!</definedName>
    <definedName name="Excel_BuiltIn__FilterDatabase_4" localSheetId="3">[1]C4!#REF!</definedName>
    <definedName name="Excel_BuiltIn__FilterDatabase_4">[1]C4!#REF!</definedName>
    <definedName name="Excel_BuiltIn_Print_Area_1" localSheetId="3">#REF!</definedName>
    <definedName name="Excel_BuiltIn_Print_Area_1" localSheetId="7">#REF!</definedName>
    <definedName name="Excel_BuiltIn_Print_Area_1">#REF!</definedName>
    <definedName name="Excel_BuiltIn_Print_Area_1_1">"$C_81.$#REF!$#REF!:$#REF!$#REF!"</definedName>
    <definedName name="Excel_BuiltIn_Print_Area_4">"$c_84.$#REF!$#REF!:$#REF!$#REF!"</definedName>
    <definedName name="Excel_BuiltIn_Print_Area_7">"$c_86.$#REF!$#REF!:$#REF!$#REF!"</definedName>
    <definedName name="FOFO1" localSheetId="3">#REF!</definedName>
    <definedName name="FOFO1" localSheetId="7">#REF!</definedName>
    <definedName name="FOFO1">#REF!</definedName>
    <definedName name="Nuevo" localSheetId="3">#REF!</definedName>
    <definedName name="Nuevo" localSheetId="7">#REF!</definedName>
    <definedName name="Nuevo">#REF!</definedName>
    <definedName name="_xlnm.Print_Titles" localSheetId="1">'C-1'!$10:$12</definedName>
    <definedName name="_xlnm.Print_Titles" localSheetId="6">'C-6'!$8:$9</definedName>
  </definedNames>
  <calcPr calcId="124519"/>
</workbook>
</file>

<file path=xl/calcChain.xml><?xml version="1.0" encoding="utf-8"?>
<calcChain xmlns="http://schemas.openxmlformats.org/spreadsheetml/2006/main">
  <c r="M80" i="7"/>
  <c r="M72"/>
  <c r="M64"/>
  <c r="N80"/>
  <c r="N64"/>
  <c r="J107" l="1"/>
  <c r="J108"/>
  <c r="I111"/>
  <c r="I112"/>
  <c r="G107" l="1"/>
  <c r="I107"/>
  <c r="H107"/>
  <c r="G108"/>
  <c r="I109"/>
  <c r="H109"/>
  <c r="I108"/>
  <c r="H108"/>
  <c r="C108"/>
  <c r="C107"/>
  <c r="C109" s="1"/>
  <c r="D107" l="1"/>
  <c r="D8" i="9"/>
  <c r="E8"/>
  <c r="F8"/>
  <c r="G8"/>
  <c r="H8"/>
  <c r="I8"/>
  <c r="J8"/>
  <c r="C8"/>
  <c r="Q103" i="7" l="1"/>
  <c r="Q99"/>
  <c r="Q92"/>
  <c r="Q88"/>
  <c r="Q80"/>
  <c r="Q72"/>
  <c r="Q64"/>
  <c r="Q57"/>
  <c r="Q50"/>
  <c r="Q45"/>
  <c r="Q38"/>
  <c r="Q32"/>
  <c r="Q26"/>
  <c r="Q23"/>
  <c r="Q16"/>
  <c r="N16" l="1"/>
  <c r="N103"/>
  <c r="N106"/>
  <c r="O57" s="1"/>
  <c r="N99"/>
  <c r="N92"/>
  <c r="N88"/>
  <c r="N72"/>
  <c r="N57"/>
  <c r="N50"/>
  <c r="N45"/>
  <c r="N38"/>
  <c r="N32"/>
  <c r="N26"/>
  <c r="N23"/>
  <c r="D108"/>
  <c r="O45" l="1"/>
  <c r="O99"/>
  <c r="O16"/>
  <c r="O38"/>
  <c r="O64"/>
  <c r="O92"/>
  <c r="O32"/>
  <c r="O88"/>
  <c r="O26"/>
  <c r="O50"/>
  <c r="O80"/>
  <c r="O103"/>
  <c r="O23"/>
  <c r="O72"/>
  <c r="B12" i="33"/>
  <c r="C12"/>
  <c r="D12"/>
  <c r="E12"/>
  <c r="F12"/>
  <c r="G12"/>
  <c r="H12"/>
  <c r="I12"/>
  <c r="J12"/>
  <c r="B25"/>
  <c r="C25"/>
  <c r="D25"/>
  <c r="E25"/>
  <c r="F25"/>
  <c r="G25"/>
  <c r="H25"/>
  <c r="I25"/>
  <c r="J25"/>
  <c r="B39"/>
  <c r="C39"/>
  <c r="D39"/>
  <c r="E39"/>
  <c r="F39"/>
  <c r="G39"/>
  <c r="H39"/>
  <c r="I39"/>
  <c r="J39"/>
  <c r="B46"/>
  <c r="C46"/>
  <c r="D46"/>
  <c r="E46"/>
  <c r="F46"/>
  <c r="G46"/>
  <c r="H46"/>
  <c r="I46"/>
  <c r="J46"/>
  <c r="B53"/>
  <c r="C53"/>
  <c r="D53"/>
  <c r="E53"/>
  <c r="F53"/>
  <c r="G53"/>
  <c r="H53"/>
  <c r="I53"/>
  <c r="J53"/>
  <c r="B67"/>
  <c r="C67"/>
  <c r="D67"/>
  <c r="E67"/>
  <c r="F67"/>
  <c r="G67"/>
  <c r="H67"/>
  <c r="I67"/>
  <c r="J67"/>
  <c r="B81"/>
  <c r="C81"/>
  <c r="D81"/>
  <c r="E81"/>
  <c r="F81"/>
  <c r="G81"/>
  <c r="H81"/>
  <c r="I81"/>
  <c r="J81"/>
  <c r="B14" i="30"/>
  <c r="B15"/>
  <c r="B16"/>
  <c r="B17"/>
  <c r="B18"/>
  <c r="B19"/>
  <c r="B20"/>
  <c r="B21"/>
  <c r="B22"/>
  <c r="B23"/>
  <c r="B24"/>
  <c r="B27"/>
  <c r="B28"/>
  <c r="B29"/>
  <c r="B30"/>
  <c r="B31"/>
  <c r="B32"/>
  <c r="B33"/>
  <c r="B34"/>
  <c r="B35"/>
  <c r="B36"/>
  <c r="B37"/>
  <c r="B38"/>
  <c r="B41"/>
  <c r="B42"/>
  <c r="B43"/>
  <c r="B44"/>
  <c r="B45"/>
  <c r="B48"/>
  <c r="B49"/>
  <c r="B50"/>
  <c r="B51"/>
  <c r="B52"/>
  <c r="B55"/>
  <c r="B56"/>
  <c r="B57"/>
  <c r="B58"/>
  <c r="B59"/>
  <c r="B60"/>
  <c r="B61"/>
  <c r="B62"/>
  <c r="B63"/>
  <c r="B64"/>
  <c r="B65"/>
  <c r="B66"/>
  <c r="B69"/>
  <c r="B70"/>
  <c r="B71"/>
  <c r="B72"/>
  <c r="B73"/>
  <c r="B74"/>
  <c r="B75"/>
  <c r="B76"/>
  <c r="B77"/>
  <c r="B78"/>
  <c r="B79"/>
  <c r="B80"/>
  <c r="B83"/>
  <c r="B84"/>
  <c r="B85"/>
  <c r="B13" i="29"/>
  <c r="B14"/>
  <c r="B15"/>
  <c r="B16"/>
  <c r="B17"/>
  <c r="B18"/>
  <c r="B20"/>
  <c r="B21"/>
  <c r="B23"/>
  <c r="B24"/>
  <c r="B25"/>
  <c r="B26"/>
  <c r="B27"/>
  <c r="B29"/>
  <c r="B30"/>
  <c r="B31"/>
  <c r="B32"/>
  <c r="B33"/>
  <c r="B35"/>
  <c r="B36"/>
  <c r="B37"/>
  <c r="B38"/>
  <c r="B39"/>
  <c r="B40"/>
  <c r="B42"/>
  <c r="B43"/>
  <c r="B44"/>
  <c r="B45"/>
  <c r="B47"/>
  <c r="B48"/>
  <c r="B49"/>
  <c r="B50"/>
  <c r="B51"/>
  <c r="B52"/>
  <c r="B54"/>
  <c r="B55"/>
  <c r="B56"/>
  <c r="B57"/>
  <c r="B58"/>
  <c r="B59"/>
  <c r="B61"/>
  <c r="B62"/>
  <c r="B63"/>
  <c r="B64"/>
  <c r="B65"/>
  <c r="B66"/>
  <c r="B67"/>
  <c r="B69"/>
  <c r="B70"/>
  <c r="B71"/>
  <c r="B72"/>
  <c r="B73"/>
  <c r="B74"/>
  <c r="B75"/>
  <c r="B77"/>
  <c r="B78"/>
  <c r="B79"/>
  <c r="B80"/>
  <c r="B81"/>
  <c r="B82"/>
  <c r="B83"/>
  <c r="B85"/>
  <c r="B86"/>
  <c r="B87"/>
  <c r="B89"/>
  <c r="B90"/>
  <c r="B91"/>
  <c r="B92"/>
  <c r="B93"/>
  <c r="B94"/>
  <c r="B96"/>
  <c r="B97"/>
  <c r="B98"/>
  <c r="B100"/>
  <c r="B101"/>
  <c r="C10" i="31"/>
  <c r="B50"/>
  <c r="B13"/>
  <c r="B14"/>
  <c r="B15"/>
  <c r="B16"/>
  <c r="B17"/>
  <c r="B18"/>
  <c r="B19"/>
  <c r="B20"/>
  <c r="B21"/>
  <c r="B22"/>
  <c r="B23"/>
  <c r="B24"/>
  <c r="B25"/>
  <c r="B26"/>
  <c r="B27"/>
  <c r="B28"/>
  <c r="B29"/>
  <c r="B30"/>
  <c r="B31"/>
  <c r="B32"/>
  <c r="B33"/>
  <c r="B34"/>
  <c r="B35"/>
  <c r="B36"/>
  <c r="B37"/>
  <c r="B38"/>
  <c r="B39"/>
  <c r="B40"/>
  <c r="B41"/>
  <c r="B42"/>
  <c r="B43"/>
  <c r="B44"/>
  <c r="B45"/>
  <c r="B46"/>
  <c r="B47"/>
  <c r="B48"/>
  <c r="B49"/>
  <c r="B51"/>
  <c r="B52"/>
  <c r="B53"/>
  <c r="B54"/>
  <c r="B55"/>
  <c r="B56"/>
  <c r="B57"/>
  <c r="B58"/>
  <c r="B59"/>
  <c r="B60"/>
  <c r="B61"/>
  <c r="B62"/>
  <c r="B63"/>
  <c r="B64"/>
  <c r="B65"/>
  <c r="B66"/>
  <c r="B67"/>
  <c r="B68"/>
  <c r="B69"/>
  <c r="B70"/>
  <c r="B71"/>
  <c r="B12"/>
  <c r="J10"/>
  <c r="D10"/>
  <c r="E10"/>
  <c r="F10"/>
  <c r="G10"/>
  <c r="H10"/>
  <c r="I10"/>
  <c r="B11" i="23"/>
  <c r="B11" i="24"/>
  <c r="B74" i="9"/>
  <c r="C13"/>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15"/>
  <c r="D13"/>
  <c r="E13"/>
  <c r="F13"/>
  <c r="G13"/>
  <c r="H13"/>
  <c r="I13"/>
  <c r="J13"/>
  <c r="D13" i="30"/>
  <c r="D26"/>
  <c r="D40"/>
  <c r="D47"/>
  <c r="D54"/>
  <c r="D68"/>
  <c r="B68" s="1"/>
  <c r="D82"/>
  <c r="B82" s="1"/>
  <c r="E82"/>
  <c r="F82"/>
  <c r="C82"/>
  <c r="E68"/>
  <c r="F68"/>
  <c r="C68"/>
  <c r="E54"/>
  <c r="F54"/>
  <c r="C54"/>
  <c r="B54" s="1"/>
  <c r="E47"/>
  <c r="F47"/>
  <c r="C47"/>
  <c r="B47" s="1"/>
  <c r="E40"/>
  <c r="F40"/>
  <c r="C40"/>
  <c r="B40" s="1"/>
  <c r="E26"/>
  <c r="F26"/>
  <c r="B26" s="1"/>
  <c r="C26"/>
  <c r="C13"/>
  <c r="E13"/>
  <c r="F13"/>
  <c r="B13" s="1"/>
  <c r="D11" i="29"/>
  <c r="E11"/>
  <c r="F11"/>
  <c r="C11"/>
  <c r="B11" s="1"/>
  <c r="F14" i="7"/>
  <c r="C14"/>
  <c r="D14"/>
  <c r="E14"/>
  <c r="G14"/>
  <c r="H14"/>
  <c r="I14"/>
  <c r="J14"/>
  <c r="K14"/>
  <c r="L14"/>
  <c r="B14"/>
  <c r="N7" l="1"/>
  <c r="C11" i="30"/>
  <c r="F11"/>
  <c r="B10" i="31"/>
  <c r="C10" i="33"/>
  <c r="G10"/>
  <c r="H10"/>
  <c r="D10"/>
  <c r="J10"/>
  <c r="F10"/>
  <c r="B10"/>
  <c r="I10"/>
  <c r="E10"/>
  <c r="B13" i="9"/>
  <c r="E11" i="30"/>
  <c r="D11"/>
  <c r="C7" i="7" l="1"/>
  <c r="G7"/>
  <c r="J7"/>
  <c r="E7"/>
  <c r="D7"/>
  <c r="B7"/>
  <c r="F7"/>
  <c r="B11" i="30"/>
</calcChain>
</file>

<file path=xl/sharedStrings.xml><?xml version="1.0" encoding="utf-8"?>
<sst xmlns="http://schemas.openxmlformats.org/spreadsheetml/2006/main" count="871" uniqueCount="343">
  <si>
    <t>Archivados</t>
  </si>
  <si>
    <t>TOTAL</t>
  </si>
  <si>
    <t>Tránsito I Circuito San José</t>
  </si>
  <si>
    <t>Tránsito II Circuito San José</t>
  </si>
  <si>
    <t>Tránsito Hatillo</t>
  </si>
  <si>
    <t>Tránsito Desamparados</t>
  </si>
  <si>
    <t>Tránsito Pavas</t>
  </si>
  <si>
    <t>Contravencional y Menor Cuantía Acosta</t>
  </si>
  <si>
    <t>Contravencional y Menor Cuantía Mora</t>
  </si>
  <si>
    <t>Contravencional y Menor Cuantía Puriscal</t>
  </si>
  <si>
    <t>Contravencional y Menor Cuantía Turrubares</t>
  </si>
  <si>
    <t>Contravencional y Menor Cuantía Tarrazú</t>
  </si>
  <si>
    <t>Tránsito Alajuela</t>
  </si>
  <si>
    <t>Tránsito San Ramón</t>
  </si>
  <si>
    <t>Tránsito San Carlos</t>
  </si>
  <si>
    <t>Tránsito Grecia</t>
  </si>
  <si>
    <t>Contravencional y Menor Cuantía Poás</t>
  </si>
  <si>
    <t>Contravencional y Menor Cuantía Atenas</t>
  </si>
  <si>
    <t>Contravencional y Menor Cuantía San Mateo</t>
  </si>
  <si>
    <t>Contravencional y Menor Cuantía Upala</t>
  </si>
  <si>
    <t>Contravencional y Menor Cuantía Los Chiles</t>
  </si>
  <si>
    <t>Contravencional y Menor Cuantía Guatuso</t>
  </si>
  <si>
    <t>Contravencional y Menor Cuantía La Fortuna</t>
  </si>
  <si>
    <t>Tránsito Cartago</t>
  </si>
  <si>
    <t>Contravencional y Menor Cuantía Alvarado</t>
  </si>
  <si>
    <t>Contravencional y Menor Cuantía Turrialba</t>
  </si>
  <si>
    <t>Contravencional y Menor Cuantía Jiménez</t>
  </si>
  <si>
    <t>Tránsito Heredia</t>
  </si>
  <si>
    <t>Contravencional y Menor Cuantía Santo Domingo</t>
  </si>
  <si>
    <t>Contravencional y Menor Cuantía San Rafael</t>
  </si>
  <si>
    <t>Contravencional y Menor Cuantía San Isidro</t>
  </si>
  <si>
    <t>Contravencional y Menor Cuantía Sarapiquí</t>
  </si>
  <si>
    <t>Contravencional y Menor Cuantía Bagaces</t>
  </si>
  <si>
    <t>Contravencional y Menor Cuantía La Cruz</t>
  </si>
  <si>
    <t>Contravencional y Menor Cuantía Cañas</t>
  </si>
  <si>
    <t>Contravencional y Menor Cuantía Abangares</t>
  </si>
  <si>
    <t>Menor Cuantía y Tránsito Nicoya</t>
  </si>
  <si>
    <t>Contravencional y Menor Cuantía Nandayure</t>
  </si>
  <si>
    <t>Contravencional y Menor Cuantía Carrillo</t>
  </si>
  <si>
    <t>Contravencional y Menor Cuantía Hojancha</t>
  </si>
  <si>
    <t>Tránsito Puntarenas</t>
  </si>
  <si>
    <t>Contravencional y Menor Cuantía Garabito</t>
  </si>
  <si>
    <t>Contravencional y Menor Cuantía Jicaral</t>
  </si>
  <si>
    <t>Contravencional y Menor Cuantía Cóbano</t>
  </si>
  <si>
    <t>Contravencional y Menor Cuantía Aguirre</t>
  </si>
  <si>
    <t>Contravencional y Menor Cuantía Osa</t>
  </si>
  <si>
    <t>Contravencional y Menor Cuantía Corredores</t>
  </si>
  <si>
    <t>Contravencional y Menor Cuantía Buenos Aires</t>
  </si>
  <si>
    <t>Contravencional y Menor Cuantía Coto Brus</t>
  </si>
  <si>
    <t>Tránsito Limón</t>
  </si>
  <si>
    <t>Contravencional y Menor Cuantía Bribrí</t>
  </si>
  <si>
    <t>Contravencional y Menor Cuantía Santa Ana</t>
  </si>
  <si>
    <t>Total</t>
  </si>
  <si>
    <t>Acumulados</t>
  </si>
  <si>
    <t xml:space="preserve">Contravencional y Menor Cuantía Tilarán </t>
  </si>
  <si>
    <t>Colisión</t>
  </si>
  <si>
    <t>Lesiones o atropello</t>
  </si>
  <si>
    <t>Infracción simple (con oposición)</t>
  </si>
  <si>
    <t>Estrellonazo, vuelco, salirse de vía otros</t>
  </si>
  <si>
    <t>Primer Circuito Judicial de San José</t>
  </si>
  <si>
    <t>Segundo Circuito Judicial de San José</t>
  </si>
  <si>
    <t>Tercer Circuito Judicial de San José</t>
  </si>
  <si>
    <t>Primer Circuito Judicial de Alajuela</t>
  </si>
  <si>
    <t>Segundo Circuito Judicial de Alajuela</t>
  </si>
  <si>
    <t>Tercer Circuito Judicial de Alajuela</t>
  </si>
  <si>
    <t>Circuito Judicial de Cartago</t>
  </si>
  <si>
    <t>Circuito Judicial de Heredia</t>
  </si>
  <si>
    <t>Primer Circuito Judicial de Guanacaste</t>
  </si>
  <si>
    <t>Segundo Circuito Judicial de Guanacaste</t>
  </si>
  <si>
    <t>Circuito Judicial de Puntarenas</t>
  </si>
  <si>
    <t>Segundo Circuito Judicial de la Zona Sur</t>
  </si>
  <si>
    <t>Primer Circuito Judicial de la Zona Atlántica</t>
  </si>
  <si>
    <t>Segundo Circuito Judicial de la Zona Atlántica</t>
  </si>
  <si>
    <t>CUADRO N° 2</t>
  </si>
  <si>
    <t>San José</t>
  </si>
  <si>
    <t>Alajuela</t>
  </si>
  <si>
    <t>Cartago</t>
  </si>
  <si>
    <t>Heredia</t>
  </si>
  <si>
    <t>Guanacaste</t>
  </si>
  <si>
    <t>Puntarenas</t>
  </si>
  <si>
    <t>Limón</t>
  </si>
  <si>
    <t>Juzgado Tránsito I Circ. Jud. San José</t>
  </si>
  <si>
    <t>Juzgado Tránsito Pavas</t>
  </si>
  <si>
    <t>Juzgado Contr. y Men. Cuantía de Mora</t>
  </si>
  <si>
    <t>Juzgado Contr. y Men. Cuantía de Puriscal</t>
  </si>
  <si>
    <t>Juzgado Contr. y Men. Cuantía de Turrubares</t>
  </si>
  <si>
    <t>Juzgado Tránsito II Circ. Jud. San José</t>
  </si>
  <si>
    <t>Juzgado Tránsito III Circ. Jud. De San José</t>
  </si>
  <si>
    <t>Juzgado Tránsito Hatillo</t>
  </si>
  <si>
    <t>Juzgado Contr. y Men. Cuantía de Acosta</t>
  </si>
  <si>
    <t>Juzgado Tránsito I Circ. Jud. Alajuela</t>
  </si>
  <si>
    <t>Juzgado Contrav. y Menor Cuantía de Poás</t>
  </si>
  <si>
    <t>Juzgado Contr. y Menor Cuantía de Atenas</t>
  </si>
  <si>
    <t>Juzgado Tránsito II Circ. Jud. Alajuela</t>
  </si>
  <si>
    <t>Juzgado Tránsito III Circ. Jud. de Alajuela (San Ramón)</t>
  </si>
  <si>
    <t>Juzgado de Tránsito de Grecia</t>
  </si>
  <si>
    <t>Juzgado Tránsito Cartago</t>
  </si>
  <si>
    <t>Juzgado Tránsito Heredia</t>
  </si>
  <si>
    <t>Juzgado Contr. y Men. Cuant. Sto Domingo</t>
  </si>
  <si>
    <t>Juzgado Contrav. y de Menor Cuantía de San Rafael</t>
  </si>
  <si>
    <t>Juzgado Contrav. y de Menor Cuantía de San Isidro</t>
  </si>
  <si>
    <t>Juzgado Contr. y Men. Cuant. Bagaces</t>
  </si>
  <si>
    <t>Juzgado Contravencional y de Menor Cuantía de La Cruz</t>
  </si>
  <si>
    <t>Juzgado Contr. y Men. Cuant. Cañas</t>
  </si>
  <si>
    <t>Juzgado Contravencional y de Menor Cuantía de Tilarán</t>
  </si>
  <si>
    <t>Juzgado Contr. y Men. Cuant. Abangares</t>
  </si>
  <si>
    <t>Juzgado Contr. y Men. Cuantía Nandayure</t>
  </si>
  <si>
    <t>Juzgado Contr. y Men. Cuant. Carrillo</t>
  </si>
  <si>
    <t>Juzgado Contrav. y de Menor Cuantía de Jicaral</t>
  </si>
  <si>
    <t>Juzgado Tránsito Puntarenas</t>
  </si>
  <si>
    <t>Juzgado Contr. y Men. Cuant. Garabito</t>
  </si>
  <si>
    <t>Juzgado Contr. y Men. Cuant. Buenos Aires</t>
  </si>
  <si>
    <t>Juzgado Contr. y Men. Cuantía II Circ. Jud. Zona Sur</t>
  </si>
  <si>
    <t>Juzgado de Cobro, de Menor Cuantía y Contrav. de Golfito</t>
  </si>
  <si>
    <t>Juzgado Contrav. y Menor Cuantía de Osa</t>
  </si>
  <si>
    <t>Juzgado Tránsito I Circ. Jud. Zona Atlántica</t>
  </si>
  <si>
    <t>Juzgado Contr. y Men. Cuant. Bribrí</t>
  </si>
  <si>
    <t xml:space="preserve">Juzgado Contrav. y Menor Cuantía de Coto Brus </t>
  </si>
  <si>
    <t>Juzgado Contr. y Men. Cuantía Santa Ana</t>
  </si>
  <si>
    <t>Con Juicio Oral</t>
  </si>
  <si>
    <t>Sin Juicio Oral</t>
  </si>
  <si>
    <t>Primer Circuito Judicial de la Zona Sur</t>
  </si>
  <si>
    <t>Otros</t>
  </si>
  <si>
    <t>Infracción simple</t>
  </si>
  <si>
    <t>CUADRO N° 7</t>
  </si>
  <si>
    <t>CUADRO N° 6</t>
  </si>
  <si>
    <t>Contravencional y Menor Cuantía Parrita</t>
  </si>
  <si>
    <t>SEGÚN: CIRCUITO JUDICIAL Y DESPACHO</t>
  </si>
  <si>
    <t>ENTRADOS</t>
  </si>
  <si>
    <t>REENTRADOS</t>
  </si>
  <si>
    <t>SENTENCIAS</t>
  </si>
  <si>
    <t>INCOMPETENCIAS</t>
  </si>
  <si>
    <t>Accidentes</t>
  </si>
  <si>
    <t>TIPO DE ASUNTO</t>
  </si>
  <si>
    <t>Incompetencias</t>
  </si>
  <si>
    <t>Denuncias</t>
  </si>
  <si>
    <t>Daños a la propiedad</t>
  </si>
  <si>
    <t>Denuncia</t>
  </si>
  <si>
    <t>3 meses 1 semana</t>
  </si>
  <si>
    <t>5 meses 2 semanas</t>
  </si>
  <si>
    <t>4 meses 3 semanas</t>
  </si>
  <si>
    <t>2 meses 1 semana</t>
  </si>
  <si>
    <t>5 meses 1 semana</t>
  </si>
  <si>
    <t>3 meses 2 semanas</t>
  </si>
  <si>
    <t>7 meses 1 semana</t>
  </si>
  <si>
    <t>6 meses 2 semanas</t>
  </si>
  <si>
    <t>5 meses 3 semanas</t>
  </si>
  <si>
    <t>10 meses 3 semanas</t>
  </si>
  <si>
    <t>2 meses 3 semanas</t>
  </si>
  <si>
    <t>9 meses 3 semanas</t>
  </si>
  <si>
    <t>6 meses 3 semanas</t>
  </si>
  <si>
    <t>6 meses 1 semana</t>
  </si>
  <si>
    <t>DESPACHO</t>
  </si>
  <si>
    <t>ENTRADA NETA</t>
  </si>
  <si>
    <t>SENTENCIA</t>
  </si>
  <si>
    <t xml:space="preserve">Juzgado de Cobro, Menor Cuantía y Contrav. de Golfito, Sede Puerto Jiménez  </t>
  </si>
  <si>
    <t>SEGÚN: DESPACHO</t>
  </si>
  <si>
    <t>CUADRO N° 4</t>
  </si>
  <si>
    <t>SEGÚN: PROVINCIA Y DESPACHO</t>
  </si>
  <si>
    <t>Juzgado de Cobro, Menor Cuantía y Contrav. de Golfito, Sede Puerto Jiménez</t>
  </si>
  <si>
    <t>Sentencias</t>
  </si>
  <si>
    <t>Devolución Infracciones</t>
  </si>
  <si>
    <t>Enviado al Centro Conciliación</t>
  </si>
  <si>
    <t>Resuelto por Centro de Conciliación</t>
  </si>
  <si>
    <t>MOTIVO DE TÉRMINO</t>
  </si>
  <si>
    <t>ACTIVOS AL 01-01-2015</t>
  </si>
  <si>
    <t>ACTIVOS AL 31-12-2015</t>
  </si>
  <si>
    <t>CIRCULANTE POR ESTADO</t>
  </si>
  <si>
    <t>En Trámite</t>
  </si>
  <si>
    <t>Suspendidos</t>
  </si>
  <si>
    <t>TESTIMONIOS DE PIEZAS</t>
  </si>
  <si>
    <t>CIRCULANTE POR FASE</t>
  </si>
  <si>
    <t>Demanda</t>
  </si>
  <si>
    <t>Demostrativa</t>
  </si>
  <si>
    <t>Conclusiva</t>
  </si>
  <si>
    <t>Juzgado Contrav. Y Menor Cuantía de San Mateo</t>
  </si>
  <si>
    <t>Juzgado Contrav. y Menor Cuantía de Upala</t>
  </si>
  <si>
    <t>Juzgado Contrav. y Menor Cuantía de Los Chiles</t>
  </si>
  <si>
    <t>Juzgado Contrav. y Menor Cuantía de Guatuso</t>
  </si>
  <si>
    <t>Juzgado Contrav. y Men. Cuantía de La Fortuna</t>
  </si>
  <si>
    <t>Juzgado Contrav. y Menor Cuantía de Zarcero</t>
  </si>
  <si>
    <t>Juzgado Contrav. y Menor Cuantía de Alvarado</t>
  </si>
  <si>
    <t>Juzgado Contrav. Y Menor Cuantía de Turrialba</t>
  </si>
  <si>
    <t>Juzgado Contrav. y Menor Cuantía de Jiménez</t>
  </si>
  <si>
    <t>Juzgado Contr. y Men Cuant. Tarrazú, Dota y León Cortés</t>
  </si>
  <si>
    <t>Juzgado Contravencional, Men. Cuant. y Tránsito Sarapiquí</t>
  </si>
  <si>
    <t>Juzgado Cobro y Tránsito de Santa Cruz II Circ. Jud. Guanacaste</t>
  </si>
  <si>
    <t>Juzgado Contravencional y Menor Cuantía de Hojancha</t>
  </si>
  <si>
    <t>Juzgado Contravencional y Menor Cuantía de Cóbano</t>
  </si>
  <si>
    <t>Juzgado Contrav. y Menor Cuantía de Aguirre</t>
  </si>
  <si>
    <t>Juzgado Contrav. y Menor Cuantía de Parrita</t>
  </si>
  <si>
    <t>Juzgado Contrav. y Menor Cuantía de Monteverde</t>
  </si>
  <si>
    <t>Juzgado Contrav. y Tránsito I Circ. Jud. Zona Sur</t>
  </si>
  <si>
    <t>Juzgado Contrav. y Tránsito II Circ. Jud. Zona Sur</t>
  </si>
  <si>
    <t>Juzgado Contraven. y de Tránsito de Pococí</t>
  </si>
  <si>
    <t>Elaborado por: Sección de Estadística, Dirección de Planificación</t>
  </si>
  <si>
    <t>POR: FASE</t>
  </si>
  <si>
    <t>Contravencional y Tránsito I Circ. Jud. Zona Sur</t>
  </si>
  <si>
    <t>Contravencional y Menor Cuantía Zarcero</t>
  </si>
  <si>
    <t>Cobro y Tránsito Santa Cruz</t>
  </si>
  <si>
    <t>Contravencional y de Tránsito de Pococí</t>
  </si>
  <si>
    <t>Cobro, de Menor Cuantía y Contrav. de Golfito</t>
  </si>
  <si>
    <t xml:space="preserve">Cobro, Menor Cuantía y Contrav. de Golfito, Sede Puerto Jiménez  </t>
  </si>
  <si>
    <t>3 meses 3 semanas</t>
  </si>
  <si>
    <t>1 mes 2 semanas</t>
  </si>
  <si>
    <t>4 meses 1 semana</t>
  </si>
  <si>
    <t>10 meses 2 semanas</t>
  </si>
  <si>
    <t>4 meses 2 semanas</t>
  </si>
  <si>
    <t>1 mes 1 semana</t>
  </si>
  <si>
    <t>Juzgado De Tránsito Del I Circuito Judicial De San José</t>
  </si>
  <si>
    <t>Jdo Contravencional y Menor Cuantía Santa Ana</t>
  </si>
  <si>
    <t>Jdo Contravencional y Menor Cuantía Mora</t>
  </si>
  <si>
    <t>Jdo Contravencional y Menor Cuantía Puriscal</t>
  </si>
  <si>
    <t>Jdo Contravencional y Menor Cuantía Turrubares</t>
  </si>
  <si>
    <t>Jdo de Tránsito Desamparados</t>
  </si>
  <si>
    <t>Jdo de Tránsito Pavas</t>
  </si>
  <si>
    <t>Jdo de Tránsito Hatillo</t>
  </si>
  <si>
    <t>Jdo Contravencional y Menor Cuantía Acosta</t>
  </si>
  <si>
    <t xml:space="preserve">Juzgado De Tránsito Del I Circuito Judicial De Alajuela </t>
  </si>
  <si>
    <t>Jdo Contravencional y Menor Cuantía San Mateo</t>
  </si>
  <si>
    <t>Jdo Contravencional y Menor Cuantía Poás</t>
  </si>
  <si>
    <t>Jdo Contravencional y Menor Cuantía Upala</t>
  </si>
  <si>
    <t>Jdo Contravencional y Menor Cuantía Los Chiles</t>
  </si>
  <si>
    <t>Jdo Contravencional y Menor Cuantía Guatuso</t>
  </si>
  <si>
    <t>Jdo Contravencional y Menor Cuantía La Fortuna</t>
  </si>
  <si>
    <t>Juzgado De Tránsito De Grecia</t>
  </si>
  <si>
    <t>Jdo Contravencional y Menor Cuantía Zarcero</t>
  </si>
  <si>
    <t xml:space="preserve">Juzgado De Tránsito De Cartago </t>
  </si>
  <si>
    <t>Jdo Contravencional y Menor Cuantía Alvarado</t>
  </si>
  <si>
    <t>Jdo Contravencional y Menor Cuantía Jiménez</t>
  </si>
  <si>
    <t>Jdo Contravencional y Menor Cuantía Tarrazú</t>
  </si>
  <si>
    <t xml:space="preserve">Juzgado De Tránsito De Heredia </t>
  </si>
  <si>
    <t>Jdo Contravencional y Menor Cuantía Santo Domingo</t>
  </si>
  <si>
    <t>Jdo Contravencional y Menor Cuantía San Rafael</t>
  </si>
  <si>
    <t>Jdo Contravencional y Menor Cuantía San Isidro</t>
  </si>
  <si>
    <t>Jdo Contravencional y Menor Cuantía Bagaces</t>
  </si>
  <si>
    <t>Jdo Contravencional y Menor Cuantía La Cruz</t>
  </si>
  <si>
    <t>Jdo Contravencional y Menor Cuantía Cañas</t>
  </si>
  <si>
    <t>Jdo Contravencional y Menor Cuantía Tilarán</t>
  </si>
  <si>
    <t>Jdo Contravencional y Menor Cuantía Abangares</t>
  </si>
  <si>
    <t>Jdo Contravencional y Menor Cuantía Nandayure</t>
  </si>
  <si>
    <t>Jdo Contravencional y Menor Cuantía Carrillo</t>
  </si>
  <si>
    <t>Jdo Contravencional y Menor Cuantía Hojancha</t>
  </si>
  <si>
    <t>Jdo Contravencional y Menor Cuantía Jicaral</t>
  </si>
  <si>
    <t>Juzgado de Tránsito Puntarenas</t>
  </si>
  <si>
    <t>Jdo Contravencional y Menor Cuantía Garabito</t>
  </si>
  <si>
    <t>Jdo Contravencional y Menor Cuantía Cóbano</t>
  </si>
  <si>
    <t>Jdo Contravencional y Menor Cuantía Aguirre</t>
  </si>
  <si>
    <t>Jdo Contravencional y Menor Cuantía Parrita</t>
  </si>
  <si>
    <t>Jdo Contravencional y Menor Cuantía Monteverde</t>
  </si>
  <si>
    <t>Jdo Contravencional y Menor Cuantía Buenos Aires</t>
  </si>
  <si>
    <t>Jdo Contravencional y Menor Cuantía Corredores</t>
  </si>
  <si>
    <t>Jdo Contravencional y Menor Cuantía Osa</t>
  </si>
  <si>
    <t>Jdo Contravencional y Menor Cuantía Coto Brus</t>
  </si>
  <si>
    <t>Juzgado De Tránsito Del I Circuito Judicial De La Zona Atlántica</t>
  </si>
  <si>
    <t>Jdo Contravencional y Menor Cuantía Bribrí</t>
  </si>
  <si>
    <t>ACCIDENTES</t>
  </si>
  <si>
    <t>COLISIÓN</t>
  </si>
  <si>
    <t>DAÑOS A LA PROPIEDAD</t>
  </si>
  <si>
    <t>DENUNCIA</t>
  </si>
  <si>
    <t>ESTRELLONAZO, VUELCOS, SALIRSE DE LA VÍA, OTROS</t>
  </si>
  <si>
    <t>INFRACCIÓN SIMPLE</t>
  </si>
  <si>
    <t>LESIONES O ATROPELLO</t>
  </si>
  <si>
    <t>OTROS</t>
  </si>
  <si>
    <t>POR: TIPO DE ASUNTO</t>
  </si>
  <si>
    <t>2 meses 0 semanas</t>
  </si>
  <si>
    <t>5 meses 0 semanas</t>
  </si>
  <si>
    <t>8 meses semanas</t>
  </si>
  <si>
    <t>4 meses 0 semanas</t>
  </si>
  <si>
    <t>3 meses 0 semanas</t>
  </si>
  <si>
    <t>6 meses 0 semanas</t>
  </si>
  <si>
    <t>10 meses 0 semanas</t>
  </si>
  <si>
    <t>7 meses 0 semanas</t>
  </si>
  <si>
    <t>8 meses 0 semanas</t>
  </si>
  <si>
    <t>CUADRO N° 1</t>
  </si>
  <si>
    <t>Juzgado Men. Cuant. y Tráns. II Circ. Jud. Guanacaste</t>
  </si>
  <si>
    <t>Juzg.  Cobro, Menor Ctía y Tráns. I Circ. Jud. Guanacaste</t>
  </si>
  <si>
    <r>
      <t xml:space="preserve">Sin Fase </t>
    </r>
    <r>
      <rPr>
        <b/>
        <vertAlign val="superscript"/>
        <sz val="14"/>
        <rFont val="Times New Roman"/>
        <family val="1"/>
      </rPr>
      <t>(1)</t>
    </r>
  </si>
  <si>
    <t>CUADRO N° 3</t>
  </si>
  <si>
    <t>CUADRO N° 5</t>
  </si>
  <si>
    <t>TIPO DE INFRACCIÓN</t>
  </si>
  <si>
    <t>Cobro, Menor Cuantía y Transito Liberia</t>
  </si>
  <si>
    <t>Otro</t>
  </si>
  <si>
    <t>Soba. Conchil. Cumplida</t>
  </si>
  <si>
    <t>Soba. Prescripción</t>
  </si>
  <si>
    <t>Soba. Otros</t>
  </si>
  <si>
    <t>Juzgado Men. Cuant. y TrÁns. II Circ. Jud. Guanacaste</t>
  </si>
  <si>
    <t>Cobro, Menor Cuantía y Tránsito Liberia</t>
  </si>
  <si>
    <t>CUADRO N° 8</t>
  </si>
  <si>
    <t>Juzgado Contravencional Y Tránsito Del I Circuito Judicial De La Zona Sur (Pérez Zeledón)</t>
  </si>
  <si>
    <t>Juzgado De Cobro, Menor Cuantía Y Contravencional De Golfito</t>
  </si>
  <si>
    <t>Juzgado De Cobro, Menor Cuantía Y Contravencional De Golfito, Sede Puerto Jiménez</t>
  </si>
  <si>
    <t>Juzgado Contravencional Y Tránsito Del II Circuito Judicial De La Zona Atlántica</t>
  </si>
  <si>
    <t>Juzgado De Cobro, Menor Cuantía Y Tránsito Del I Circuito Judicial De Guanacaste (Liberia)</t>
  </si>
  <si>
    <t>Juzgado Contravencional, Menor Cuantía Y Tránsito De Sarapiquí</t>
  </si>
  <si>
    <t>Juzgado Contravencional Y De Menor Cuantía De Atenas</t>
  </si>
  <si>
    <t>Juzgado Contravencional Y De Menor Cuantía De Turrialba</t>
  </si>
  <si>
    <t>Juzgado De Tránsito Del II Circuito Judicial De San José</t>
  </si>
  <si>
    <t xml:space="preserve">Juzgado De Tránsito Del III Circuito Judicial De Alajuela (San Ramón) </t>
  </si>
  <si>
    <t>Juzgado De Tránsito Del II Circuito Judicial De Alajuela</t>
  </si>
  <si>
    <t>Juzgado Menor Cuantía Y Tránsito Del II Circuito Judicial De Guanacaste (Nicoya)</t>
  </si>
  <si>
    <t>Juzgado De Cobro Y Tránsito Del II Circuito Judicial De Guanacaste (Santa Cruz)</t>
  </si>
  <si>
    <t>CUADRO N° 9</t>
  </si>
  <si>
    <t>DURACIÓN PROMEDIO</t>
  </si>
  <si>
    <t>2 meses 2 semanas</t>
  </si>
  <si>
    <t>CUADRO N° 10</t>
  </si>
  <si>
    <t>MATERIA DE TRÁNSITO: DURACIÓN PROMEDIO DE LAS SENTENCIAS DICTADAS</t>
  </si>
  <si>
    <t xml:space="preserve">SEGÚN: TIPO DE ASUNTO </t>
  </si>
  <si>
    <t>POR: TIPO DE INFRACCIÓN</t>
  </si>
  <si>
    <t>POR: MOTIVO DE TÉRMINO</t>
  </si>
  <si>
    <t>SEGÚN: CIRCUITO JUDICIAL  Y DESPACHO</t>
  </si>
  <si>
    <t>ÍNDICE DE CUADROS ESTADÍSTICOS</t>
  </si>
  <si>
    <t>DURANTE: 2015</t>
  </si>
  <si>
    <t>1-/ El personal judicial del despacho no le asignó la información correspondiente a la fase del expediente dentro del Sistema Costarricense de Gestión de Despachos Judiciales.</t>
  </si>
  <si>
    <r>
      <rPr>
        <b/>
        <sz val="12"/>
        <rFont val="Times New Roman"/>
        <family val="1"/>
      </rPr>
      <t>DURANTE:</t>
    </r>
    <r>
      <rPr>
        <sz val="12"/>
        <rFont val="Times New Roman"/>
        <family val="1"/>
      </rPr>
      <t xml:space="preserve"> 2015</t>
    </r>
  </si>
  <si>
    <r>
      <rPr>
        <b/>
        <sz val="12"/>
        <rFont val="Times New Roman"/>
        <family val="1"/>
      </rPr>
      <t>SEGÚN:</t>
    </r>
    <r>
      <rPr>
        <sz val="12"/>
        <rFont val="Times New Roman"/>
        <family val="1"/>
      </rPr>
      <t xml:space="preserve"> CIRCUITO JUDICIAL Y DESPACHO</t>
    </r>
  </si>
  <si>
    <r>
      <rPr>
        <b/>
        <sz val="12"/>
        <rFont val="Times New Roman"/>
        <family val="1"/>
      </rPr>
      <t>POR:</t>
    </r>
    <r>
      <rPr>
        <sz val="12"/>
        <rFont val="Times New Roman"/>
        <family val="1"/>
      </rPr>
      <t xml:space="preserve"> FASE</t>
    </r>
  </si>
  <si>
    <r>
      <rPr>
        <b/>
        <sz val="12"/>
        <rFont val="Times New Roman"/>
        <family val="1"/>
      </rPr>
      <t>SEGÚN:</t>
    </r>
    <r>
      <rPr>
        <sz val="12"/>
        <rFont val="Times New Roman"/>
        <family val="1"/>
      </rPr>
      <t xml:space="preserve"> PROVINCIA Y DESPACHO</t>
    </r>
  </si>
  <si>
    <r>
      <rPr>
        <b/>
        <sz val="12"/>
        <rFont val="Times New Roman"/>
        <family val="1"/>
      </rPr>
      <t>SEGÚN:</t>
    </r>
    <r>
      <rPr>
        <sz val="12"/>
        <rFont val="Times New Roman"/>
        <family val="1"/>
      </rPr>
      <t xml:space="preserve"> DESPACHO</t>
    </r>
  </si>
  <si>
    <r>
      <rPr>
        <b/>
        <sz val="12"/>
        <rFont val="Times New Roman"/>
        <family val="1"/>
      </rPr>
      <t>POR:</t>
    </r>
    <r>
      <rPr>
        <sz val="12"/>
        <rFont val="Times New Roman"/>
        <family val="1"/>
      </rPr>
      <t xml:space="preserve"> TIPO DE INFRACCIÓN</t>
    </r>
  </si>
  <si>
    <r>
      <rPr>
        <b/>
        <sz val="12"/>
        <rFont val="Times New Roman"/>
        <family val="1"/>
      </rPr>
      <t>SEGÚN:</t>
    </r>
    <r>
      <rPr>
        <sz val="12"/>
        <rFont val="Times New Roman"/>
        <family val="1"/>
      </rPr>
      <t xml:space="preserve"> CIRCUITO JUDICIAL  Y DESPACHO</t>
    </r>
  </si>
  <si>
    <r>
      <rPr>
        <b/>
        <sz val="12"/>
        <rFont val="Times New Roman"/>
        <family val="1"/>
      </rPr>
      <t>POR:</t>
    </r>
    <r>
      <rPr>
        <sz val="12"/>
        <rFont val="Times New Roman"/>
        <family val="1"/>
      </rPr>
      <t xml:space="preserve"> MOTIVO DE TÉRMINO</t>
    </r>
  </si>
  <si>
    <r>
      <rPr>
        <b/>
        <sz val="12"/>
        <rFont val="Times New Roman"/>
        <family val="1"/>
      </rPr>
      <t>POR:</t>
    </r>
    <r>
      <rPr>
        <sz val="12"/>
        <rFont val="Times New Roman"/>
        <family val="1"/>
      </rPr>
      <t xml:space="preserve"> TIPO DE ASUNTO</t>
    </r>
  </si>
  <si>
    <r>
      <rPr>
        <b/>
        <sz val="12"/>
        <rFont val="Times New Roman"/>
        <family val="1"/>
      </rPr>
      <t>SEGÚN:</t>
    </r>
    <r>
      <rPr>
        <sz val="12"/>
        <rFont val="Times New Roman"/>
        <family val="1"/>
      </rPr>
      <t xml:space="preserve"> TIPO DE ASUNTO</t>
    </r>
  </si>
  <si>
    <t>Juzgado Men. Cuant. y Trans. II Circ. Jud. Guanacaste</t>
  </si>
  <si>
    <t>Juzg.  Cobro, Menor Ctía y Trans. I Circ. Jud. Guanacaste</t>
  </si>
  <si>
    <t xml:space="preserve">MATERIA DE TRÁNSITO: MOVIMIENTO DE TRABAJO </t>
  </si>
  <si>
    <t>MATERIA DE TRÁNSITO 2015</t>
  </si>
  <si>
    <t>NÚMERO</t>
  </si>
  <si>
    <t>NOMBRE DEL CUADRO</t>
  </si>
  <si>
    <t>MATERIA DE TRÁNSITO: MOVIMIENTO DE TRABAJO</t>
  </si>
  <si>
    <t>CIRCUITO JUDICIAL Y DESPACHO</t>
  </si>
  <si>
    <t>TERMINADOS</t>
  </si>
  <si>
    <r>
      <t xml:space="preserve">Sin Fase </t>
    </r>
    <r>
      <rPr>
        <b/>
        <vertAlign val="superscript"/>
        <sz val="12"/>
        <rFont val="Times New Roman"/>
        <family val="1"/>
      </rPr>
      <t>(1)</t>
    </r>
  </si>
  <si>
    <t>MATERIA DE TRÁNSITO: CIRCULANTE AL FINALIZAR EL AÑO</t>
  </si>
  <si>
    <t>PROVINCIA Y DESPACHO</t>
  </si>
  <si>
    <t>MATERIA DE TRÁNSITO: CASOS ENTRADOS</t>
  </si>
  <si>
    <t>MATERIA DE TRÁNSITO: CASOS TERMINADOS</t>
  </si>
  <si>
    <t>MATERIA DE TRÁNSITO: ENTRADA NETA</t>
  </si>
  <si>
    <r>
      <rPr>
        <b/>
        <sz val="12"/>
        <rFont val="Times New Roman"/>
        <family val="1"/>
      </rPr>
      <t>SEGÚN</t>
    </r>
    <r>
      <rPr>
        <sz val="12"/>
        <rFont val="Times New Roman"/>
        <family val="1"/>
      </rPr>
      <t>: DESPACHO</t>
    </r>
  </si>
  <si>
    <t>Mayor</t>
  </si>
  <si>
    <t>Menor</t>
  </si>
  <si>
    <t>Tasa de Congestión</t>
  </si>
</sst>
</file>

<file path=xl/styles.xml><?xml version="1.0" encoding="utf-8"?>
<styleSheet xmlns="http://schemas.openxmlformats.org/spreadsheetml/2006/main">
  <numFmts count="1">
    <numFmt numFmtId="164" formatCode="_([$€]* #,##0.00_);_([$€]* \(#,##0.00\);_([$€]* \-??_);_(@_)"/>
  </numFmts>
  <fonts count="30">
    <font>
      <sz val="10"/>
      <name val="Arial"/>
    </font>
    <font>
      <sz val="11"/>
      <color theme="1"/>
      <name val="Calibri"/>
      <family val="2"/>
      <scheme val="minor"/>
    </font>
    <font>
      <sz val="10"/>
      <name val="Arial"/>
    </font>
    <font>
      <sz val="16"/>
      <name val="Times New Roman"/>
      <family val="1"/>
    </font>
    <font>
      <sz val="8"/>
      <name val="Arial"/>
      <family val="2"/>
    </font>
    <font>
      <sz val="10"/>
      <name val="Times New Roman"/>
      <family val="1"/>
    </font>
    <font>
      <sz val="12"/>
      <name val="Times New Roman"/>
      <family val="1"/>
    </font>
    <font>
      <sz val="10"/>
      <name val="Arial"/>
      <family val="2"/>
    </font>
    <font>
      <sz val="10"/>
      <name val="Arial"/>
      <family val="2"/>
    </font>
    <font>
      <sz val="8"/>
      <name val="Arial"/>
      <family val="2"/>
    </font>
    <font>
      <b/>
      <sz val="12"/>
      <name val="Times New Roman"/>
      <family val="1"/>
    </font>
    <font>
      <sz val="11"/>
      <color indexed="8"/>
      <name val="Calibri"/>
      <family val="2"/>
    </font>
    <font>
      <sz val="11"/>
      <color indexed="17"/>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10"/>
      <name val="Calibri"/>
      <family val="2"/>
    </font>
    <font>
      <b/>
      <sz val="14"/>
      <name val="Times New Roman"/>
      <family val="1"/>
    </font>
    <font>
      <sz val="14"/>
      <name val="Times New Roman"/>
      <family val="1"/>
    </font>
    <font>
      <sz val="14"/>
      <color indexed="8"/>
      <name val="Times New Roman"/>
      <family val="1"/>
    </font>
    <font>
      <b/>
      <sz val="14"/>
      <color indexed="10"/>
      <name val="Times New Roman"/>
      <family val="1"/>
    </font>
    <font>
      <sz val="14"/>
      <name val="Arial"/>
      <family val="2"/>
    </font>
    <font>
      <b/>
      <vertAlign val="superscript"/>
      <sz val="14"/>
      <name val="Times New Roman"/>
      <family val="1"/>
    </font>
    <font>
      <b/>
      <sz val="10"/>
      <name val="Times New Roman"/>
      <family val="1"/>
    </font>
    <font>
      <sz val="12"/>
      <color theme="1"/>
      <name val="Times New Roman"/>
      <family val="1"/>
    </font>
    <font>
      <b/>
      <sz val="12"/>
      <color indexed="10"/>
      <name val="Times New Roman"/>
      <family val="1"/>
    </font>
    <font>
      <sz val="12"/>
      <color indexed="8"/>
      <name val="Times New Roman"/>
      <family val="1"/>
    </font>
    <font>
      <sz val="12"/>
      <name val="Arial"/>
      <family val="2"/>
    </font>
    <font>
      <b/>
      <vertAlign val="superscript"/>
      <sz val="12"/>
      <name val="Times New Roman"/>
      <family val="1"/>
    </font>
  </fonts>
  <fills count="10">
    <fill>
      <patternFill patternType="none"/>
    </fill>
    <fill>
      <patternFill patternType="gray125"/>
    </fill>
    <fill>
      <patternFill patternType="solid">
        <fgColor indexed="42"/>
      </patternFill>
    </fill>
    <fill>
      <patternFill patternType="solid">
        <fgColor indexed="47"/>
      </patternFill>
    </fill>
    <fill>
      <patternFill patternType="solid">
        <fgColor indexed="55"/>
      </patternFill>
    </fill>
    <fill>
      <patternFill patternType="solid">
        <fgColor indexed="26"/>
      </patternFill>
    </fill>
    <fill>
      <patternFill patternType="solid">
        <fgColor indexed="22"/>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9">
    <xf numFmtId="0" fontId="0" fillId="0" borderId="0"/>
    <xf numFmtId="0" fontId="12" fillId="2" borderId="0" applyNumberFormat="0" applyBorder="0" applyAlignment="0" applyProtection="0"/>
    <xf numFmtId="0" fontId="2" fillId="0" borderId="0" applyNumberFormat="0" applyFill="0" applyBorder="0" applyProtection="0">
      <alignment horizontal="left"/>
    </xf>
    <xf numFmtId="0" fontId="13" fillId="4"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6" fillId="3" borderId="1" applyNumberFormat="0" applyAlignment="0" applyProtection="0"/>
    <xf numFmtId="164" fontId="2" fillId="0" borderId="0" applyFill="0" applyBorder="0" applyAlignment="0" applyProtection="0"/>
    <xf numFmtId="0" fontId="8" fillId="0" borderId="0"/>
    <xf numFmtId="0" fontId="7" fillId="0" borderId="0"/>
    <xf numFmtId="0" fontId="11" fillId="5" borderId="4" applyNumberFormat="0" applyFont="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Alignment="0" applyProtection="0"/>
    <xf numFmtId="0" fontId="17" fillId="0" borderId="0" applyNumberFormat="0" applyFill="0" applyBorder="0" applyAlignment="0" applyProtection="0"/>
    <xf numFmtId="0" fontId="1" fillId="0" borderId="0"/>
    <xf numFmtId="9" fontId="2" fillId="0" borderId="0" applyFont="0" applyFill="0" applyBorder="0" applyAlignment="0" applyProtection="0"/>
  </cellStyleXfs>
  <cellXfs count="297">
    <xf numFmtId="0" fontId="0" fillId="0" borderId="0" xfId="0"/>
    <xf numFmtId="0" fontId="6" fillId="0" borderId="0" xfId="0" applyFont="1" applyAlignment="1">
      <alignment horizontal="center"/>
    </xf>
    <xf numFmtId="0" fontId="10" fillId="0" borderId="0" xfId="0" applyFont="1" applyAlignment="1">
      <alignment horizontal="center"/>
    </xf>
    <xf numFmtId="0" fontId="3" fillId="0" borderId="0" xfId="0" applyFont="1" applyFill="1" applyBorder="1"/>
    <xf numFmtId="0" fontId="3" fillId="0" borderId="0" xfId="0" applyFont="1" applyFill="1" applyBorder="1" applyAlignment="1">
      <alignment horizontal="center"/>
    </xf>
    <xf numFmtId="0" fontId="3" fillId="0" borderId="0" xfId="0" applyFont="1"/>
    <xf numFmtId="0" fontId="3" fillId="0" borderId="5" xfId="0" applyFont="1" applyFill="1" applyBorder="1" applyAlignment="1">
      <alignment horizontal="center"/>
    </xf>
    <xf numFmtId="0" fontId="3" fillId="0" borderId="6" xfId="0" applyFont="1" applyFill="1" applyBorder="1" applyAlignment="1">
      <alignment horizontal="center"/>
    </xf>
    <xf numFmtId="0" fontId="3" fillId="0" borderId="0" xfId="0" applyFont="1" applyFill="1"/>
    <xf numFmtId="0" fontId="0" fillId="0" borderId="0" xfId="0" applyFill="1"/>
    <xf numFmtId="0" fontId="6" fillId="0" borderId="0" xfId="0" applyFont="1" applyFill="1" applyAlignment="1">
      <alignment horizontal="center"/>
    </xf>
    <xf numFmtId="0" fontId="6" fillId="0" borderId="0" xfId="8" applyFont="1" applyBorder="1"/>
    <xf numFmtId="0" fontId="6" fillId="0" borderId="0" xfId="8" applyFont="1"/>
    <xf numFmtId="0" fontId="6" fillId="0" borderId="0" xfId="0" applyFont="1"/>
    <xf numFmtId="0" fontId="6" fillId="0" borderId="0" xfId="0" applyFont="1" applyBorder="1"/>
    <xf numFmtId="0" fontId="18" fillId="0" borderId="0" xfId="0" applyFont="1" applyFill="1" applyProtection="1">
      <protection locked="0"/>
    </xf>
    <xf numFmtId="0" fontId="19" fillId="0" borderId="0" xfId="0" applyFont="1" applyFill="1" applyBorder="1" applyAlignment="1" applyProtection="1">
      <alignment horizontal="center"/>
    </xf>
    <xf numFmtId="0" fontId="19" fillId="0" borderId="0" xfId="0" applyFont="1" applyFill="1" applyAlignment="1">
      <alignment horizontal="center"/>
    </xf>
    <xf numFmtId="0" fontId="19" fillId="0" borderId="0" xfId="0" applyFont="1" applyFill="1"/>
    <xf numFmtId="0" fontId="18" fillId="0" borderId="0" xfId="0" applyFont="1" applyFill="1"/>
    <xf numFmtId="0" fontId="18" fillId="0" borderId="0" xfId="0" applyFont="1" applyFill="1" applyBorder="1" applyAlignment="1" applyProtection="1">
      <alignment horizontal="center"/>
    </xf>
    <xf numFmtId="0" fontId="18" fillId="0" borderId="8" xfId="0" applyFont="1" applyFill="1" applyBorder="1" applyAlignment="1" applyProtection="1">
      <alignment horizontal="center"/>
    </xf>
    <xf numFmtId="0" fontId="18" fillId="0" borderId="7" xfId="0" applyFont="1" applyFill="1" applyBorder="1" applyAlignment="1" applyProtection="1">
      <alignment horizontal="center"/>
    </xf>
    <xf numFmtId="0" fontId="19" fillId="0" borderId="8" xfId="0" applyFont="1" applyFill="1" applyBorder="1" applyAlignment="1" applyProtection="1"/>
    <xf numFmtId="0" fontId="18" fillId="0" borderId="8" xfId="0" applyFont="1" applyFill="1" applyBorder="1" applyAlignment="1" applyProtection="1">
      <alignment horizontal="left"/>
    </xf>
    <xf numFmtId="0" fontId="19" fillId="0" borderId="0" xfId="0" applyFont="1" applyFill="1" applyBorder="1" applyAlignment="1"/>
    <xf numFmtId="0" fontId="19" fillId="0" borderId="9" xfId="0" applyFont="1" applyFill="1" applyBorder="1" applyAlignment="1">
      <alignment horizontal="center"/>
    </xf>
    <xf numFmtId="0" fontId="19" fillId="0" borderId="8" xfId="0" applyFont="1" applyFill="1" applyBorder="1" applyAlignment="1" applyProtection="1">
      <alignment horizontal="left"/>
    </xf>
    <xf numFmtId="0" fontId="20" fillId="0" borderId="8" xfId="0" applyFont="1" applyFill="1" applyBorder="1" applyAlignment="1" applyProtection="1">
      <alignment horizontal="left"/>
    </xf>
    <xf numFmtId="0" fontId="19" fillId="0" borderId="8" xfId="0" applyFont="1" applyFill="1" applyBorder="1"/>
    <xf numFmtId="0" fontId="19" fillId="0" borderId="10" xfId="0" applyFont="1" applyFill="1" applyBorder="1" applyAlignment="1" applyProtection="1">
      <alignment horizontal="left"/>
    </xf>
    <xf numFmtId="0" fontId="19" fillId="0" borderId="6" xfId="0" applyFont="1" applyFill="1" applyBorder="1" applyAlignment="1">
      <alignment horizontal="center"/>
    </xf>
    <xf numFmtId="0" fontId="21" fillId="0" borderId="7" xfId="0" applyFont="1" applyFill="1" applyBorder="1" applyAlignment="1" applyProtection="1">
      <alignment horizontal="center"/>
    </xf>
    <xf numFmtId="0" fontId="21" fillId="0" borderId="9" xfId="0" applyFont="1" applyFill="1" applyBorder="1" applyAlignment="1" applyProtection="1">
      <alignment horizontal="center"/>
    </xf>
    <xf numFmtId="0" fontId="19" fillId="0" borderId="0" xfId="0" applyFont="1" applyBorder="1"/>
    <xf numFmtId="0" fontId="19" fillId="0" borderId="0" xfId="0" applyFont="1"/>
    <xf numFmtId="0" fontId="19" fillId="0" borderId="9" xfId="0" applyFont="1" applyBorder="1"/>
    <xf numFmtId="0" fontId="19" fillId="0" borderId="0" xfId="0" applyFont="1" applyFill="1" applyBorder="1" applyAlignment="1" applyProtection="1">
      <alignment horizontal="left"/>
    </xf>
    <xf numFmtId="0" fontId="6" fillId="0" borderId="0" xfId="9" applyFont="1" applyBorder="1"/>
    <xf numFmtId="0" fontId="6" fillId="0" borderId="0" xfId="9" applyFont="1"/>
    <xf numFmtId="0" fontId="18" fillId="0" borderId="11" xfId="0" applyFont="1" applyFill="1" applyBorder="1" applyAlignment="1">
      <alignment horizontal="center" vertical="center" wrapText="1"/>
    </xf>
    <xf numFmtId="0" fontId="18" fillId="0" borderId="8" xfId="0" applyFont="1" applyFill="1" applyBorder="1" applyAlignment="1" applyProtection="1">
      <alignment horizontal="center" vertical="center"/>
    </xf>
    <xf numFmtId="0" fontId="18" fillId="0" borderId="9" xfId="0" applyFont="1" applyFill="1" applyBorder="1" applyAlignment="1">
      <alignment horizontal="center" vertical="center" wrapText="1"/>
    </xf>
    <xf numFmtId="0" fontId="19" fillId="0" borderId="9" xfId="0" applyFont="1" applyBorder="1" applyAlignment="1">
      <alignment horizontal="center"/>
    </xf>
    <xf numFmtId="0" fontId="19" fillId="0" borderId="8" xfId="0" applyFont="1" applyFill="1" applyBorder="1" applyAlignment="1" applyProtection="1">
      <alignment horizontal="left"/>
      <protection locked="0"/>
    </xf>
    <xf numFmtId="0" fontId="18" fillId="0" borderId="8" xfId="0" applyFont="1" applyBorder="1" applyAlignment="1">
      <alignment horizontal="center" vertical="center" wrapText="1"/>
    </xf>
    <xf numFmtId="0" fontId="19" fillId="0" borderId="8" xfId="0" applyFont="1" applyBorder="1"/>
    <xf numFmtId="0" fontId="19" fillId="0" borderId="8" xfId="0" applyFont="1" applyBorder="1" applyAlignment="1">
      <alignment horizontal="left"/>
    </xf>
    <xf numFmtId="0" fontId="19" fillId="0" borderId="10" xfId="0" applyFont="1" applyBorder="1" applyAlignment="1">
      <alignment horizontal="left"/>
    </xf>
    <xf numFmtId="1" fontId="19" fillId="0" borderId="5" xfId="0" applyNumberFormat="1" applyFont="1" applyBorder="1" applyAlignment="1">
      <alignment horizontal="center" vertical="center" wrapText="1"/>
    </xf>
    <xf numFmtId="0" fontId="18" fillId="0" borderId="7" xfId="0" applyFont="1" applyBorder="1" applyAlignment="1">
      <alignment horizontal="center" vertical="center" wrapText="1"/>
    </xf>
    <xf numFmtId="0" fontId="21" fillId="0" borderId="0" xfId="0" applyFont="1" applyFill="1" applyAlignment="1">
      <alignment horizontal="center"/>
    </xf>
    <xf numFmtId="0" fontId="18" fillId="0" borderId="0" xfId="0" applyFont="1"/>
    <xf numFmtId="0" fontId="18" fillId="0" borderId="0" xfId="0" applyFont="1" applyFill="1" applyAlignment="1" applyProtection="1">
      <alignment horizontal="center"/>
    </xf>
    <xf numFmtId="0" fontId="6" fillId="0" borderId="0" xfId="0" applyFont="1" applyFill="1" applyProtection="1">
      <protection locked="0"/>
    </xf>
    <xf numFmtId="0" fontId="18" fillId="0" borderId="11" xfId="0" applyFont="1" applyFill="1" applyBorder="1" applyAlignment="1" applyProtection="1">
      <alignment horizontal="center" vertical="center" wrapText="1"/>
    </xf>
    <xf numFmtId="0" fontId="0" fillId="0" borderId="0" xfId="0" applyFill="1" applyBorder="1"/>
    <xf numFmtId="0" fontId="19" fillId="0" borderId="0" xfId="0" applyFont="1" applyFill="1" applyBorder="1" applyAlignment="1" applyProtection="1"/>
    <xf numFmtId="14" fontId="18" fillId="0" borderId="7" xfId="0" applyNumberFormat="1" applyFont="1" applyFill="1" applyBorder="1" applyAlignment="1" applyProtection="1">
      <alignment horizontal="center" vertical="center" wrapText="1"/>
    </xf>
    <xf numFmtId="0" fontId="22" fillId="0" borderId="0" xfId="0" applyFont="1" applyFill="1" applyAlignment="1"/>
    <xf numFmtId="0" fontId="6" fillId="0" borderId="0" xfId="0" applyFont="1" applyAlignment="1">
      <alignment vertical="center"/>
    </xf>
    <xf numFmtId="0" fontId="20" fillId="0" borderId="0" xfId="0" applyFont="1" applyFill="1" applyBorder="1" applyAlignment="1" applyProtection="1">
      <alignment horizontal="left"/>
    </xf>
    <xf numFmtId="0" fontId="19" fillId="0" borderId="18" xfId="0" applyFont="1" applyFill="1" applyBorder="1" applyAlignment="1" applyProtection="1">
      <alignment horizontal="left"/>
    </xf>
    <xf numFmtId="0" fontId="19" fillId="0" borderId="5" xfId="0" applyFont="1" applyFill="1" applyBorder="1" applyAlignment="1">
      <alignment horizontal="center"/>
    </xf>
    <xf numFmtId="14" fontId="18" fillId="0" borderId="9" xfId="0" applyNumberFormat="1" applyFont="1" applyFill="1" applyBorder="1" applyAlignment="1" applyProtection="1">
      <alignment horizontal="center" vertical="center" wrapText="1"/>
    </xf>
    <xf numFmtId="3" fontId="18" fillId="0" borderId="7" xfId="0" applyNumberFormat="1" applyFont="1" applyFill="1" applyBorder="1" applyAlignment="1" applyProtection="1">
      <alignment horizontal="center"/>
    </xf>
    <xf numFmtId="3" fontId="18" fillId="0" borderId="9" xfId="0" applyNumberFormat="1" applyFont="1" applyFill="1" applyBorder="1" applyAlignment="1" applyProtection="1">
      <alignment horizontal="center"/>
    </xf>
    <xf numFmtId="3" fontId="19" fillId="0" borderId="7" xfId="0" applyNumberFormat="1" applyFont="1" applyFill="1" applyBorder="1" applyAlignment="1" applyProtection="1">
      <alignment horizontal="center"/>
    </xf>
    <xf numFmtId="3" fontId="19" fillId="0" borderId="9" xfId="0" applyNumberFormat="1" applyFont="1" applyFill="1" applyBorder="1" applyAlignment="1" applyProtection="1">
      <alignment horizontal="center"/>
    </xf>
    <xf numFmtId="3" fontId="19" fillId="0" borderId="7" xfId="0" applyNumberFormat="1" applyFont="1" applyFill="1" applyBorder="1" applyAlignment="1">
      <alignment horizontal="center"/>
    </xf>
    <xf numFmtId="3" fontId="19" fillId="0" borderId="9" xfId="0" applyNumberFormat="1" applyFont="1" applyFill="1" applyBorder="1" applyAlignment="1">
      <alignment horizontal="center"/>
    </xf>
    <xf numFmtId="3" fontId="18" fillId="0" borderId="7" xfId="0" applyNumberFormat="1" applyFont="1" applyFill="1" applyBorder="1" applyAlignment="1">
      <alignment horizontal="center"/>
    </xf>
    <xf numFmtId="3" fontId="18" fillId="0" borderId="9" xfId="0" applyNumberFormat="1" applyFont="1" applyFill="1" applyBorder="1" applyAlignment="1">
      <alignment horizontal="center"/>
    </xf>
    <xf numFmtId="3" fontId="19" fillId="0" borderId="7" xfId="0" applyNumberFormat="1" applyFont="1" applyFill="1" applyBorder="1"/>
    <xf numFmtId="3" fontId="19" fillId="0" borderId="9" xfId="0" applyNumberFormat="1" applyFont="1" applyFill="1" applyBorder="1"/>
    <xf numFmtId="0" fontId="18" fillId="0" borderId="0" xfId="0" applyFont="1" applyFill="1" applyAlignment="1" applyProtection="1">
      <alignment horizontal="center"/>
    </xf>
    <xf numFmtId="14" fontId="18" fillId="0" borderId="15" xfId="0" applyNumberFormat="1" applyFont="1" applyFill="1" applyBorder="1" applyAlignment="1" applyProtection="1">
      <alignment horizontal="center" vertical="center" wrapText="1"/>
    </xf>
    <xf numFmtId="0" fontId="5" fillId="0" borderId="0" xfId="0" applyFont="1" applyFill="1"/>
    <xf numFmtId="0" fontId="19" fillId="0" borderId="5" xfId="0" applyFont="1" applyFill="1" applyBorder="1" applyAlignment="1" applyProtection="1">
      <alignment horizontal="left"/>
    </xf>
    <xf numFmtId="0" fontId="24" fillId="0" borderId="0" xfId="0" applyFont="1" applyFill="1" applyProtection="1">
      <protection locked="0"/>
    </xf>
    <xf numFmtId="0" fontId="3" fillId="0" borderId="0" xfId="0" applyFont="1" applyFill="1" applyAlignment="1">
      <alignment horizontal="left"/>
    </xf>
    <xf numFmtId="0" fontId="19" fillId="0" borderId="0" xfId="0" applyFont="1" applyFill="1" applyBorder="1" applyAlignment="1">
      <alignment horizontal="left"/>
    </xf>
    <xf numFmtId="0" fontId="18" fillId="0" borderId="18" xfId="0" applyFont="1" applyFill="1" applyBorder="1" applyAlignment="1">
      <alignment horizontal="center" vertical="center" wrapText="1"/>
    </xf>
    <xf numFmtId="0" fontId="18" fillId="0" borderId="14" xfId="0" applyFont="1" applyFill="1" applyBorder="1" applyAlignment="1" applyProtection="1">
      <alignment horizontal="fill"/>
    </xf>
    <xf numFmtId="14" fontId="18" fillId="0" borderId="8" xfId="0" applyNumberFormat="1" applyFont="1" applyFill="1" applyBorder="1" applyAlignment="1" applyProtection="1">
      <alignment horizontal="center" vertical="center" wrapText="1"/>
    </xf>
    <xf numFmtId="0" fontId="19" fillId="0" borderId="19" xfId="0" applyFont="1" applyFill="1" applyBorder="1" applyAlignment="1">
      <alignment horizontal="center" vertical="center"/>
    </xf>
    <xf numFmtId="0" fontId="0" fillId="0" borderId="0" xfId="0" applyFill="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protection locked="0"/>
    </xf>
    <xf numFmtId="3" fontId="0" fillId="0" borderId="7" xfId="0" applyNumberFormat="1" applyFill="1" applyBorder="1" applyAlignment="1">
      <alignment horizontal="center" vertical="center"/>
    </xf>
    <xf numFmtId="3" fontId="0" fillId="0" borderId="0" xfId="0" applyNumberFormat="1" applyFill="1" applyBorder="1" applyAlignment="1">
      <alignment horizontal="center" vertical="center"/>
    </xf>
    <xf numFmtId="3" fontId="18" fillId="0" borderId="7" xfId="0" applyNumberFormat="1" applyFont="1" applyBorder="1" applyAlignment="1">
      <alignment horizontal="center" vertical="center" wrapText="1"/>
    </xf>
    <xf numFmtId="3" fontId="19" fillId="0" borderId="7" xfId="0" applyNumberFormat="1" applyFont="1" applyBorder="1"/>
    <xf numFmtId="3" fontId="19" fillId="0" borderId="9" xfId="0" applyNumberFormat="1" applyFont="1" applyBorder="1"/>
    <xf numFmtId="3" fontId="18" fillId="0" borderId="7" xfId="0" applyNumberFormat="1" applyFont="1" applyBorder="1" applyAlignment="1">
      <alignment horizontal="center"/>
    </xf>
    <xf numFmtId="3" fontId="18" fillId="0" borderId="9" xfId="0" applyNumberFormat="1" applyFont="1" applyBorder="1" applyAlignment="1">
      <alignment horizontal="center"/>
    </xf>
    <xf numFmtId="0" fontId="18" fillId="0" borderId="0" xfId="0" applyFont="1" applyBorder="1" applyAlignment="1">
      <alignment horizontal="center" vertical="center" wrapText="1"/>
    </xf>
    <xf numFmtId="0" fontId="19" fillId="0" borderId="19" xfId="0" applyFont="1" applyBorder="1"/>
    <xf numFmtId="0" fontId="19" fillId="0" borderId="18" xfId="0" applyFont="1" applyBorder="1"/>
    <xf numFmtId="0" fontId="19" fillId="0" borderId="15" xfId="0" applyFont="1" applyBorder="1"/>
    <xf numFmtId="0" fontId="6" fillId="0" borderId="8" xfId="0" applyFont="1" applyBorder="1" applyAlignment="1">
      <alignment vertical="center"/>
    </xf>
    <xf numFmtId="0" fontId="6" fillId="0" borderId="18" xfId="0" applyFont="1" applyBorder="1" applyAlignment="1">
      <alignment vertical="center"/>
    </xf>
    <xf numFmtId="0" fontId="21" fillId="0" borderId="7" xfId="0" applyFont="1" applyBorder="1" applyAlignment="1">
      <alignment horizontal="center"/>
    </xf>
    <xf numFmtId="0" fontId="21" fillId="0" borderId="5" xfId="0" applyFont="1" applyBorder="1" applyAlignment="1">
      <alignment horizontal="center"/>
    </xf>
    <xf numFmtId="3" fontId="19" fillId="0" borderId="7" xfId="0" applyNumberFormat="1" applyFont="1" applyBorder="1" applyAlignment="1">
      <alignment horizontal="center"/>
    </xf>
    <xf numFmtId="3" fontId="19" fillId="0" borderId="7" xfId="0" applyNumberFormat="1" applyFont="1" applyBorder="1" applyAlignment="1">
      <alignment horizontal="center" vertical="center" wrapText="1"/>
    </xf>
    <xf numFmtId="0" fontId="1" fillId="0" borderId="0" xfId="17" applyBorder="1"/>
    <xf numFmtId="0" fontId="10" fillId="6" borderId="0" xfId="17" applyFont="1" applyFill="1" applyBorder="1" applyAlignment="1">
      <alignment horizontal="center"/>
    </xf>
    <xf numFmtId="0" fontId="18" fillId="6" borderId="0" xfId="17" applyFont="1" applyFill="1" applyBorder="1" applyAlignment="1">
      <alignment horizontal="center"/>
    </xf>
    <xf numFmtId="0" fontId="25" fillId="0" borderId="0" xfId="17" applyFont="1" applyBorder="1" applyAlignment="1">
      <alignment horizontal="center"/>
    </xf>
    <xf numFmtId="0" fontId="5" fillId="0" borderId="0" xfId="0" applyFont="1" applyFill="1" applyBorder="1" applyProtection="1">
      <protection locked="0"/>
    </xf>
    <xf numFmtId="0" fontId="5" fillId="0" borderId="0" xfId="0" applyFont="1" applyFill="1" applyProtection="1">
      <protection locked="0"/>
    </xf>
    <xf numFmtId="0" fontId="18" fillId="0" borderId="0" xfId="0" applyFont="1" applyFill="1" applyAlignment="1" applyProtection="1">
      <alignment horizontal="center"/>
    </xf>
    <xf numFmtId="0" fontId="25" fillId="0" borderId="0" xfId="17" applyFont="1" applyBorder="1" applyAlignment="1">
      <alignment horizontal="center" vertical="center"/>
    </xf>
    <xf numFmtId="0" fontId="19" fillId="0" borderId="7" xfId="0" applyFont="1" applyFill="1" applyBorder="1" applyAlignment="1">
      <alignment horizontal="center"/>
    </xf>
    <xf numFmtId="0" fontId="19" fillId="0" borderId="7" xfId="0" applyFont="1" applyFill="1" applyBorder="1" applyAlignment="1" applyProtection="1">
      <alignment horizontal="center"/>
    </xf>
    <xf numFmtId="0" fontId="19" fillId="0" borderId="7" xfId="0" applyFont="1" applyFill="1" applyBorder="1"/>
    <xf numFmtId="0" fontId="10" fillId="0" borderId="0" xfId="17" applyFont="1" applyFill="1" applyBorder="1" applyAlignment="1">
      <alignment horizontal="center"/>
    </xf>
    <xf numFmtId="0" fontId="18" fillId="0" borderId="0" xfId="17" applyFont="1" applyFill="1" applyBorder="1" applyAlignment="1">
      <alignment horizontal="center"/>
    </xf>
    <xf numFmtId="0" fontId="1" fillId="0" borderId="0" xfId="17" applyFill="1" applyBorder="1"/>
    <xf numFmtId="0" fontId="10" fillId="0" borderId="0" xfId="0" applyFont="1" applyFill="1" applyProtection="1">
      <protection locked="0"/>
    </xf>
    <xf numFmtId="0" fontId="26" fillId="0" borderId="0" xfId="0" applyFont="1" applyFill="1" applyBorder="1" applyAlignment="1" applyProtection="1">
      <alignment horizontal="center"/>
    </xf>
    <xf numFmtId="0" fontId="6" fillId="0" borderId="0" xfId="0" applyFont="1" applyFill="1"/>
    <xf numFmtId="0" fontId="6" fillId="0" borderId="0" xfId="0" applyFont="1" applyFill="1" applyBorder="1"/>
    <xf numFmtId="0" fontId="10" fillId="0" borderId="0" xfId="0" applyFont="1" applyFill="1"/>
    <xf numFmtId="0" fontId="10" fillId="0" borderId="0" xfId="0" applyFont="1" applyFill="1" applyBorder="1" applyAlignment="1" applyProtection="1">
      <alignment horizontal="fill"/>
    </xf>
    <xf numFmtId="0" fontId="10" fillId="0" borderId="0" xfId="0" applyFont="1" applyFill="1" applyAlignment="1" applyProtection="1">
      <alignment horizontal="left"/>
    </xf>
    <xf numFmtId="0" fontId="10" fillId="0" borderId="0" xfId="0" applyFont="1" applyFill="1" applyBorder="1" applyAlignment="1" applyProtection="1">
      <alignment horizontal="center"/>
    </xf>
    <xf numFmtId="0" fontId="10" fillId="0" borderId="8"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pplyProtection="1">
      <alignment horizontal="center" vertical="center" wrapText="1"/>
    </xf>
    <xf numFmtId="14" fontId="10" fillId="0" borderId="7" xfId="0" applyNumberFormat="1" applyFont="1" applyFill="1" applyBorder="1" applyAlignment="1" applyProtection="1">
      <alignment horizontal="center" vertical="center" wrapText="1"/>
    </xf>
    <xf numFmtId="14" fontId="10" fillId="0" borderId="9" xfId="0" applyNumberFormat="1" applyFont="1" applyFill="1" applyBorder="1" applyAlignment="1" applyProtection="1">
      <alignment horizontal="center" vertical="center" wrapText="1"/>
    </xf>
    <xf numFmtId="0" fontId="10" fillId="0" borderId="8" xfId="0" applyFont="1" applyFill="1" applyBorder="1" applyAlignment="1" applyProtection="1">
      <alignment horizontal="center"/>
    </xf>
    <xf numFmtId="3" fontId="10" fillId="0" borderId="7" xfId="0" applyNumberFormat="1" applyFont="1" applyFill="1" applyBorder="1" applyAlignment="1" applyProtection="1">
      <alignment horizontal="center"/>
    </xf>
    <xf numFmtId="3" fontId="10" fillId="0" borderId="9" xfId="0" applyNumberFormat="1" applyFont="1" applyFill="1" applyBorder="1" applyAlignment="1" applyProtection="1">
      <alignment horizontal="center"/>
    </xf>
    <xf numFmtId="0" fontId="6" fillId="0" borderId="8" xfId="0" applyFont="1" applyFill="1" applyBorder="1" applyAlignment="1" applyProtection="1"/>
    <xf numFmtId="3" fontId="6" fillId="0" borderId="7" xfId="0" applyNumberFormat="1" applyFont="1" applyFill="1" applyBorder="1" applyAlignment="1" applyProtection="1">
      <alignment horizontal="center"/>
    </xf>
    <xf numFmtId="3" fontId="6" fillId="0" borderId="9" xfId="0" applyNumberFormat="1" applyFont="1" applyFill="1" applyBorder="1" applyAlignment="1" applyProtection="1">
      <alignment horizontal="center"/>
    </xf>
    <xf numFmtId="0" fontId="10" fillId="0" borderId="8" xfId="0" applyFont="1" applyFill="1" applyBorder="1" applyAlignment="1" applyProtection="1">
      <alignment horizontal="left"/>
    </xf>
    <xf numFmtId="0" fontId="6" fillId="0" borderId="0" xfId="0" applyFont="1" applyFill="1" applyBorder="1" applyAlignment="1"/>
    <xf numFmtId="3" fontId="6" fillId="0" borderId="7" xfId="0" applyNumberFormat="1" applyFont="1" applyFill="1" applyBorder="1" applyAlignment="1">
      <alignment horizontal="center"/>
    </xf>
    <xf numFmtId="3" fontId="6" fillId="0" borderId="9" xfId="0" applyNumberFormat="1" applyFont="1" applyFill="1" applyBorder="1" applyAlignment="1">
      <alignment horizontal="center"/>
    </xf>
    <xf numFmtId="0" fontId="6" fillId="0" borderId="8" xfId="0" applyFont="1" applyFill="1" applyBorder="1" applyAlignment="1" applyProtection="1">
      <alignment horizontal="left"/>
    </xf>
    <xf numFmtId="3" fontId="10" fillId="0" borderId="7" xfId="0" applyNumberFormat="1" applyFont="1" applyFill="1" applyBorder="1" applyAlignment="1">
      <alignment horizontal="center"/>
    </xf>
    <xf numFmtId="3" fontId="10" fillId="0" borderId="9" xfId="0" applyNumberFormat="1" applyFont="1" applyFill="1" applyBorder="1" applyAlignment="1">
      <alignment horizontal="center"/>
    </xf>
    <xf numFmtId="0" fontId="27" fillId="0" borderId="8" xfId="0" applyFont="1" applyFill="1" applyBorder="1" applyAlignment="1" applyProtection="1">
      <alignment horizontal="left"/>
    </xf>
    <xf numFmtId="0" fontId="6" fillId="0" borderId="8" xfId="0" applyFont="1" applyFill="1" applyBorder="1"/>
    <xf numFmtId="3" fontId="6" fillId="0" borderId="7" xfId="0" applyNumberFormat="1" applyFont="1" applyFill="1" applyBorder="1"/>
    <xf numFmtId="3" fontId="6" fillId="0" borderId="9" xfId="0" applyNumberFormat="1" applyFont="1" applyFill="1" applyBorder="1"/>
    <xf numFmtId="0" fontId="6" fillId="0" borderId="10" xfId="0" applyFont="1" applyFill="1" applyBorder="1" applyAlignment="1" applyProtection="1">
      <alignment horizontal="left"/>
    </xf>
    <xf numFmtId="0" fontId="6" fillId="0" borderId="5" xfId="0" applyFont="1" applyFill="1" applyBorder="1" applyAlignment="1">
      <alignment horizontal="center"/>
    </xf>
    <xf numFmtId="0" fontId="6" fillId="0" borderId="6" xfId="0" applyFont="1" applyFill="1" applyBorder="1" applyAlignment="1">
      <alignment horizontal="center"/>
    </xf>
    <xf numFmtId="0" fontId="28" fillId="0" borderId="0" xfId="0" applyFont="1" applyFill="1"/>
    <xf numFmtId="0" fontId="28" fillId="0" borderId="0" xfId="0" applyFont="1" applyFill="1" applyBorder="1"/>
    <xf numFmtId="0" fontId="26" fillId="0" borderId="0" xfId="0" applyFont="1" applyFill="1"/>
    <xf numFmtId="0" fontId="26" fillId="0" borderId="0" xfId="0" applyFont="1" applyFill="1" applyBorder="1" applyAlignment="1" applyProtection="1">
      <alignment horizontal="fill"/>
    </xf>
    <xf numFmtId="0" fontId="28" fillId="0" borderId="14" xfId="0" applyFont="1" applyFill="1" applyBorder="1"/>
    <xf numFmtId="0" fontId="10" fillId="0" borderId="18"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14" fontId="10" fillId="0" borderId="14" xfId="0" applyNumberFormat="1" applyFont="1" applyFill="1" applyBorder="1" applyAlignment="1" applyProtection="1">
      <alignment horizontal="center" vertical="center" wrapText="1"/>
    </xf>
    <xf numFmtId="14" fontId="10" fillId="0" borderId="15" xfId="0" applyNumberFormat="1"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28" fillId="0" borderId="7" xfId="0" applyFont="1" applyFill="1" applyBorder="1"/>
    <xf numFmtId="0" fontId="26" fillId="0" borderId="15" xfId="0" applyFont="1" applyFill="1" applyBorder="1" applyAlignment="1" applyProtection="1">
      <alignment horizontal="center"/>
    </xf>
    <xf numFmtId="0" fontId="26" fillId="0" borderId="16" xfId="0" applyFont="1" applyFill="1" applyBorder="1" applyAlignment="1" applyProtection="1">
      <alignment horizontal="center"/>
    </xf>
    <xf numFmtId="3" fontId="6" fillId="0" borderId="0" xfId="0" applyNumberFormat="1" applyFont="1" applyFill="1" applyBorder="1"/>
    <xf numFmtId="0" fontId="10" fillId="0" borderId="0" xfId="0" applyFont="1" applyFill="1" applyBorder="1" applyAlignment="1" applyProtection="1">
      <alignment horizontal="left"/>
    </xf>
    <xf numFmtId="0" fontId="6" fillId="0" borderId="0" xfId="0" applyFont="1" applyFill="1" applyBorder="1" applyAlignment="1" applyProtection="1">
      <alignment horizontal="left"/>
    </xf>
    <xf numFmtId="0" fontId="27" fillId="0" borderId="0" xfId="0" applyFont="1" applyFill="1" applyBorder="1" applyAlignment="1" applyProtection="1">
      <alignment horizontal="left"/>
    </xf>
    <xf numFmtId="0" fontId="6" fillId="0" borderId="18" xfId="0" applyFont="1" applyFill="1" applyBorder="1" applyAlignment="1" applyProtection="1">
      <alignment horizontal="left"/>
    </xf>
    <xf numFmtId="0" fontId="6" fillId="0" borderId="5" xfId="0" applyFont="1" applyFill="1" applyBorder="1" applyAlignment="1" applyProtection="1">
      <alignment horizontal="left"/>
    </xf>
    <xf numFmtId="0" fontId="6" fillId="0" borderId="6" xfId="0" applyFont="1" applyFill="1" applyBorder="1"/>
    <xf numFmtId="0" fontId="10" fillId="0" borderId="0" xfId="0" applyFont="1" applyFill="1" applyBorder="1" applyProtection="1">
      <protection locked="0"/>
    </xf>
    <xf numFmtId="0" fontId="10" fillId="0" borderId="0" xfId="0" applyFont="1" applyFill="1" applyBorder="1" applyAlignment="1" applyProtection="1"/>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Fill="1" applyBorder="1" applyAlignment="1" applyProtection="1">
      <alignment horizontal="center" vertical="center"/>
    </xf>
    <xf numFmtId="0" fontId="26" fillId="0" borderId="7" xfId="0" applyFont="1" applyFill="1" applyBorder="1" applyAlignment="1">
      <alignment horizontal="center" vertical="center"/>
    </xf>
    <xf numFmtId="0" fontId="26" fillId="0" borderId="9" xfId="0" applyFont="1" applyFill="1" applyBorder="1" applyAlignment="1">
      <alignment horizontal="center" vertical="center"/>
    </xf>
    <xf numFmtId="3" fontId="10" fillId="0" borderId="7" xfId="0" applyNumberFormat="1" applyFont="1" applyFill="1" applyBorder="1" applyAlignment="1">
      <alignment horizontal="center" vertical="center"/>
    </xf>
    <xf numFmtId="3" fontId="10" fillId="0" borderId="9" xfId="0" applyNumberFormat="1" applyFont="1" applyFill="1" applyBorder="1" applyAlignment="1">
      <alignment horizontal="center" vertical="center"/>
    </xf>
    <xf numFmtId="3" fontId="10" fillId="0" borderId="7" xfId="0" applyNumberFormat="1" applyFont="1" applyFill="1" applyBorder="1" applyAlignment="1">
      <alignment horizontal="center" vertical="center" wrapText="1"/>
    </xf>
    <xf numFmtId="3" fontId="10" fillId="0" borderId="7" xfId="0" applyNumberFormat="1" applyFont="1" applyBorder="1" applyAlignment="1">
      <alignment horizontal="center" vertical="center" wrapText="1"/>
    </xf>
    <xf numFmtId="3" fontId="10" fillId="0" borderId="9" xfId="0" applyNumberFormat="1" applyFont="1" applyBorder="1" applyAlignment="1">
      <alignment horizontal="center" vertical="center" wrapText="1"/>
    </xf>
    <xf numFmtId="0" fontId="6" fillId="0" borderId="8" xfId="0" applyFont="1" applyFill="1" applyBorder="1" applyAlignment="1" applyProtection="1">
      <alignment horizontal="left"/>
      <protection locked="0"/>
    </xf>
    <xf numFmtId="0" fontId="10" fillId="0" borderId="5" xfId="0" applyFont="1" applyFill="1" applyBorder="1" applyAlignment="1">
      <alignment horizontal="center"/>
    </xf>
    <xf numFmtId="0" fontId="10" fillId="0" borderId="19" xfId="0" applyFont="1" applyFill="1" applyBorder="1" applyAlignment="1" applyProtection="1"/>
    <xf numFmtId="0" fontId="10" fillId="0" borderId="15" xfId="0" applyFont="1" applyBorder="1" applyAlignment="1">
      <alignment horizontal="center"/>
    </xf>
    <xf numFmtId="0" fontId="10" fillId="0" borderId="19" xfId="0" applyFont="1" applyBorder="1" applyAlignment="1">
      <alignment horizontal="center"/>
    </xf>
    <xf numFmtId="0" fontId="10" fillId="0" borderId="0" xfId="0" applyFont="1" applyFill="1" applyBorder="1" applyAlignment="1" applyProtection="1">
      <alignment horizontal="center" vertical="center" wrapText="1"/>
    </xf>
    <xf numFmtId="0" fontId="10"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8" xfId="0" applyFont="1" applyFill="1" applyBorder="1" applyAlignment="1" applyProtection="1">
      <alignment horizontal="center" vertical="center"/>
    </xf>
    <xf numFmtId="0" fontId="26" fillId="0" borderId="5" xfId="0" applyFont="1" applyFill="1" applyBorder="1" applyAlignment="1">
      <alignment horizontal="center" vertical="center"/>
    </xf>
    <xf numFmtId="0" fontId="26" fillId="0" borderId="18" xfId="0" applyFont="1" applyFill="1" applyBorder="1" applyAlignment="1">
      <alignment horizontal="center" vertical="center"/>
    </xf>
    <xf numFmtId="3" fontId="10" fillId="0" borderId="9" xfId="0" applyNumberFormat="1" applyFont="1" applyFill="1" applyBorder="1" applyAlignment="1">
      <alignment horizontal="center" vertical="center" wrapText="1"/>
    </xf>
    <xf numFmtId="0" fontId="6" fillId="0" borderId="6" xfId="0" applyFont="1" applyBorder="1" applyAlignment="1">
      <alignment horizontal="center"/>
    </xf>
    <xf numFmtId="0" fontId="10" fillId="0" borderId="13" xfId="0" applyFont="1" applyFill="1" applyBorder="1" applyAlignment="1" applyProtection="1">
      <alignment horizontal="center" vertical="center" wrapText="1"/>
    </xf>
    <xf numFmtId="0" fontId="10" fillId="0" borderId="11" xfId="0" applyFont="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Border="1" applyAlignment="1">
      <alignment horizontal="center" vertical="center" wrapText="1"/>
    </xf>
    <xf numFmtId="3" fontId="10" fillId="0" borderId="8" xfId="0" applyNumberFormat="1" applyFont="1" applyFill="1" applyBorder="1" applyAlignment="1" applyProtection="1">
      <alignment horizontal="center" vertical="center"/>
    </xf>
    <xf numFmtId="3" fontId="6" fillId="0" borderId="8" xfId="0" applyNumberFormat="1" applyFont="1" applyFill="1" applyBorder="1" applyAlignment="1" applyProtection="1">
      <alignment horizontal="left"/>
    </xf>
    <xf numFmtId="3" fontId="6" fillId="0" borderId="8" xfId="0" applyNumberFormat="1" applyFont="1" applyFill="1" applyBorder="1" applyAlignment="1" applyProtection="1">
      <alignment horizontal="center" vertical="center"/>
    </xf>
    <xf numFmtId="3" fontId="6" fillId="0" borderId="8" xfId="0" applyNumberFormat="1" applyFont="1" applyFill="1" applyBorder="1" applyAlignment="1" applyProtection="1">
      <alignment horizontal="center"/>
    </xf>
    <xf numFmtId="3" fontId="27" fillId="0" borderId="8" xfId="0" applyNumberFormat="1" applyFont="1" applyFill="1" applyBorder="1" applyAlignment="1" applyProtection="1">
      <alignment horizontal="center"/>
    </xf>
    <xf numFmtId="3" fontId="6" fillId="0" borderId="8" xfId="0" applyNumberFormat="1" applyFont="1" applyFill="1" applyBorder="1" applyAlignment="1" applyProtection="1">
      <alignment horizontal="center"/>
      <protection locked="0"/>
    </xf>
    <xf numFmtId="3" fontId="27" fillId="0" borderId="7" xfId="0" applyNumberFormat="1" applyFont="1" applyFill="1" applyBorder="1" applyAlignment="1" applyProtection="1">
      <alignment horizontal="center"/>
    </xf>
    <xf numFmtId="0" fontId="6" fillId="0" borderId="6" xfId="0" applyFont="1" applyFill="1" applyBorder="1" applyAlignment="1" applyProtection="1">
      <alignment horizontal="center"/>
    </xf>
    <xf numFmtId="0" fontId="10" fillId="0" borderId="0" xfId="0" applyFont="1" applyFill="1" applyAlignment="1" applyProtection="1">
      <alignment horizontal="center"/>
    </xf>
    <xf numFmtId="0" fontId="10" fillId="0" borderId="0" xfId="0" applyFont="1" applyAlignment="1">
      <alignment horizontal="center"/>
    </xf>
    <xf numFmtId="0" fontId="6" fillId="0" borderId="0" xfId="0" applyFont="1" applyAlignment="1">
      <alignment horizontal="center"/>
    </xf>
    <xf numFmtId="10" fontId="10" fillId="0" borderId="0" xfId="18" applyNumberFormat="1" applyFont="1" applyFill="1" applyAlignment="1" applyProtection="1">
      <alignment horizontal="center"/>
    </xf>
    <xf numFmtId="3" fontId="6" fillId="0" borderId="0" xfId="0" applyNumberFormat="1" applyFont="1" applyFill="1" applyAlignment="1">
      <alignment horizontal="center" vertical="center"/>
    </xf>
    <xf numFmtId="0" fontId="6" fillId="0" borderId="0" xfId="0" applyFont="1" applyFill="1" applyAlignment="1">
      <alignment horizontal="center" vertical="center"/>
    </xf>
    <xf numFmtId="10" fontId="6" fillId="0" borderId="0" xfId="18" applyNumberFormat="1" applyFont="1" applyFill="1" applyAlignment="1">
      <alignment horizontal="center" vertical="center"/>
    </xf>
    <xf numFmtId="2" fontId="6" fillId="0" borderId="0" xfId="0" applyNumberFormat="1" applyFont="1" applyFill="1" applyAlignment="1">
      <alignment horizontal="center" vertical="center"/>
    </xf>
    <xf numFmtId="2" fontId="10" fillId="7" borderId="0" xfId="0" applyNumberFormat="1" applyFont="1" applyFill="1" applyAlignment="1">
      <alignment horizontal="center" vertical="center"/>
    </xf>
    <xf numFmtId="10" fontId="6" fillId="0" borderId="0" xfId="18" applyNumberFormat="1" applyFont="1" applyAlignment="1">
      <alignment horizontal="center"/>
    </xf>
    <xf numFmtId="3" fontId="10" fillId="8" borderId="7" xfId="0" applyNumberFormat="1" applyFont="1" applyFill="1" applyBorder="1" applyAlignment="1" applyProtection="1">
      <alignment horizontal="center"/>
    </xf>
    <xf numFmtId="3" fontId="10" fillId="9" borderId="7" xfId="0" applyNumberFormat="1" applyFont="1" applyFill="1" applyBorder="1" applyAlignment="1" applyProtection="1">
      <alignment horizontal="center"/>
    </xf>
    <xf numFmtId="10" fontId="6" fillId="0" borderId="0" xfId="18" applyNumberFormat="1" applyFont="1" applyFill="1" applyBorder="1" applyAlignment="1">
      <alignment horizontal="center" vertical="center"/>
    </xf>
    <xf numFmtId="0" fontId="18" fillId="9" borderId="0" xfId="0" applyFont="1" applyFill="1" applyProtection="1">
      <protection locked="0"/>
    </xf>
    <xf numFmtId="0" fontId="19" fillId="9" borderId="0" xfId="0" applyFont="1" applyFill="1"/>
    <xf numFmtId="0" fontId="19" fillId="9" borderId="15" xfId="0" applyFont="1" applyFill="1" applyBorder="1"/>
    <xf numFmtId="0" fontId="18" fillId="9" borderId="7" xfId="0" applyFont="1" applyFill="1" applyBorder="1" applyAlignment="1">
      <alignment horizontal="center" vertical="center" wrapText="1"/>
    </xf>
    <xf numFmtId="0" fontId="21" fillId="9" borderId="5" xfId="0" applyFont="1" applyFill="1" applyBorder="1" applyAlignment="1">
      <alignment horizontal="center"/>
    </xf>
    <xf numFmtId="0" fontId="21" fillId="9" borderId="7" xfId="0" applyFont="1" applyFill="1" applyBorder="1" applyAlignment="1">
      <alignment horizontal="center"/>
    </xf>
    <xf numFmtId="3" fontId="18" fillId="9" borderId="7" xfId="0" applyNumberFormat="1" applyFont="1" applyFill="1" applyBorder="1" applyAlignment="1">
      <alignment horizontal="center" vertical="center" wrapText="1"/>
    </xf>
    <xf numFmtId="3" fontId="19" fillId="9" borderId="7" xfId="0" applyNumberFormat="1" applyFont="1" applyFill="1" applyBorder="1"/>
    <xf numFmtId="3" fontId="6" fillId="9" borderId="7" xfId="0" applyNumberFormat="1" applyFont="1" applyFill="1" applyBorder="1" applyAlignment="1">
      <alignment horizontal="center" vertical="center"/>
    </xf>
    <xf numFmtId="0" fontId="6" fillId="9" borderId="6" xfId="0" applyFont="1" applyFill="1" applyBorder="1" applyAlignment="1">
      <alignment horizontal="center" vertical="center"/>
    </xf>
    <xf numFmtId="0" fontId="6" fillId="9" borderId="0" xfId="0" applyFont="1" applyFill="1"/>
    <xf numFmtId="0" fontId="25" fillId="0" borderId="0" xfId="17" applyFont="1" applyBorder="1" applyAlignment="1">
      <alignment horizontal="center" vertical="center"/>
    </xf>
    <xf numFmtId="0" fontId="18" fillId="0" borderId="0" xfId="17" applyFont="1" applyBorder="1" applyAlignment="1">
      <alignment horizontal="center"/>
    </xf>
    <xf numFmtId="0" fontId="25" fillId="0" borderId="0" xfId="17" applyFont="1" applyBorder="1" applyAlignment="1">
      <alignment horizontal="center"/>
    </xf>
    <xf numFmtId="0" fontId="10" fillId="0" borderId="15"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0" xfId="0" applyFont="1" applyFill="1" applyAlignment="1" applyProtection="1">
      <alignment horizontal="center" wrapText="1"/>
    </xf>
    <xf numFmtId="0" fontId="10" fillId="0" borderId="0" xfId="0" applyFont="1" applyFill="1" applyAlignment="1">
      <alignment horizontal="center" wrapText="1"/>
    </xf>
    <xf numFmtId="0" fontId="10" fillId="0" borderId="0" xfId="0" applyFont="1" applyFill="1" applyAlignment="1" applyProtection="1">
      <alignment horizontal="center"/>
    </xf>
    <xf numFmtId="0" fontId="10" fillId="0" borderId="19" xfId="0" applyFont="1" applyFill="1" applyBorder="1" applyAlignment="1" applyProtection="1">
      <alignment horizontal="center"/>
    </xf>
    <xf numFmtId="0" fontId="10" fillId="0" borderId="12" xfId="0" applyFont="1" applyFill="1" applyBorder="1" applyAlignment="1" applyProtection="1">
      <alignment horizontal="center" vertical="center" wrapText="1"/>
    </xf>
    <xf numFmtId="0" fontId="6" fillId="0" borderId="17" xfId="0" applyFont="1" applyFill="1" applyBorder="1" applyAlignment="1">
      <alignment horizontal="center"/>
    </xf>
    <xf numFmtId="14" fontId="10" fillId="0" borderId="15" xfId="0" applyNumberFormat="1" applyFont="1" applyFill="1" applyBorder="1" applyAlignment="1" applyProtection="1">
      <alignment horizontal="center" vertical="center" wrapText="1"/>
    </xf>
    <xf numFmtId="14" fontId="10" fillId="0" borderId="5" xfId="0" applyNumberFormat="1" applyFont="1" applyFill="1" applyBorder="1" applyAlignment="1" applyProtection="1">
      <alignment horizontal="center" vertical="center" wrapText="1"/>
    </xf>
    <xf numFmtId="14" fontId="10" fillId="0" borderId="16" xfId="0" applyNumberFormat="1" applyFont="1" applyFill="1" applyBorder="1" applyAlignment="1" applyProtection="1">
      <alignment horizontal="center" vertical="center" wrapText="1"/>
    </xf>
    <xf numFmtId="14" fontId="10" fillId="0" borderId="6" xfId="0" applyNumberFormat="1" applyFont="1" applyFill="1" applyBorder="1" applyAlignment="1" applyProtection="1">
      <alignment horizontal="center" vertical="center" wrapText="1"/>
    </xf>
    <xf numFmtId="0" fontId="10" fillId="0" borderId="1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4"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0" xfId="0" applyFont="1" applyFill="1" applyAlignment="1" applyProtection="1">
      <alignment horizontal="center" vertical="center" wrapText="1"/>
    </xf>
    <xf numFmtId="0" fontId="10" fillId="0" borderId="12"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18" fillId="0" borderId="12" xfId="0" applyFont="1" applyFill="1" applyBorder="1" applyAlignment="1" applyProtection="1">
      <alignment horizontal="center" vertical="center" wrapText="1"/>
    </xf>
    <xf numFmtId="0" fontId="18" fillId="0" borderId="17" xfId="0" applyFont="1" applyFill="1" applyBorder="1" applyAlignment="1" applyProtection="1">
      <alignment horizontal="center" vertical="center" wrapText="1"/>
    </xf>
    <xf numFmtId="0" fontId="18" fillId="0" borderId="13" xfId="0" applyFont="1" applyFill="1" applyBorder="1" applyAlignment="1" applyProtection="1">
      <alignment horizontal="center" vertical="center" wrapText="1"/>
    </xf>
    <xf numFmtId="0" fontId="18" fillId="0" borderId="15"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Alignment="1" applyProtection="1">
      <alignment horizontal="center" wrapText="1"/>
    </xf>
    <xf numFmtId="0" fontId="18" fillId="0" borderId="0" xfId="0" applyFont="1" applyFill="1" applyAlignment="1">
      <alignment horizontal="center" wrapText="1"/>
    </xf>
    <xf numFmtId="0" fontId="0" fillId="0" borderId="5" xfId="0" applyBorder="1" applyAlignment="1"/>
    <xf numFmtId="0" fontId="18" fillId="0" borderId="0" xfId="0" applyFont="1" applyFill="1" applyAlignment="1" applyProtection="1">
      <alignment horizontal="center"/>
    </xf>
    <xf numFmtId="0" fontId="18" fillId="0" borderId="0" xfId="0" applyFont="1" applyFill="1" applyAlignment="1">
      <alignment horizontal="center"/>
    </xf>
    <xf numFmtId="0" fontId="18" fillId="0" borderId="12" xfId="0" applyFont="1" applyFill="1" applyBorder="1" applyAlignment="1" applyProtection="1">
      <alignment horizontal="center" vertical="center"/>
    </xf>
    <xf numFmtId="0" fontId="18" fillId="0" borderId="17" xfId="0" applyFont="1" applyFill="1" applyBorder="1" applyAlignment="1" applyProtection="1">
      <alignment horizontal="center" vertical="center"/>
    </xf>
    <xf numFmtId="0" fontId="10" fillId="0" borderId="15" xfId="0" applyFont="1" applyBorder="1" applyAlignment="1">
      <alignment horizontal="center" vertical="center"/>
    </xf>
    <xf numFmtId="0" fontId="10" fillId="0" borderId="5" xfId="0" applyFont="1" applyBorder="1" applyAlignment="1">
      <alignment horizontal="center" vertical="center"/>
    </xf>
    <xf numFmtId="0" fontId="10" fillId="0" borderId="14"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0" xfId="0" applyFont="1" applyAlignment="1">
      <alignment horizontal="center"/>
    </xf>
    <xf numFmtId="0" fontId="6" fillId="0" borderId="0" xfId="0" applyFont="1" applyAlignment="1">
      <alignment horizontal="center"/>
    </xf>
    <xf numFmtId="0" fontId="10" fillId="0" borderId="12" xfId="0" applyFont="1" applyBorder="1" applyAlignment="1">
      <alignment horizontal="center"/>
    </xf>
    <xf numFmtId="0" fontId="10" fillId="0" borderId="17" xfId="0" applyFont="1" applyBorder="1" applyAlignment="1">
      <alignment horizontal="center"/>
    </xf>
    <xf numFmtId="0" fontId="18" fillId="0" borderId="15"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8" fillId="0" borderId="19"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0" borderId="18" xfId="0" applyFont="1" applyFill="1" applyBorder="1" applyAlignment="1" applyProtection="1">
      <alignment horizontal="center" vertical="center" wrapText="1"/>
    </xf>
    <xf numFmtId="0" fontId="22" fillId="0" borderId="0" xfId="0" applyFont="1" applyFill="1" applyAlignment="1"/>
    <xf numFmtId="0" fontId="18" fillId="0" borderId="16"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9" xfId="0" applyFont="1" applyFill="1" applyBorder="1" applyAlignment="1" applyProtection="1">
      <alignment horizontal="center" vertical="center" wrapText="1"/>
    </xf>
    <xf numFmtId="0" fontId="18" fillId="0" borderId="12" xfId="0" applyFont="1" applyFill="1" applyBorder="1" applyAlignment="1" applyProtection="1">
      <alignment horizontal="center"/>
    </xf>
    <xf numFmtId="0" fontId="18" fillId="0" borderId="17" xfId="0" applyFont="1" applyFill="1" applyBorder="1" applyAlignment="1" applyProtection="1">
      <alignment horizontal="center"/>
    </xf>
    <xf numFmtId="2" fontId="18" fillId="0" borderId="0" xfId="0" applyNumberFormat="1" applyFont="1" applyFill="1" applyAlignment="1">
      <alignment horizontal="center" vertical="center" wrapText="1"/>
    </xf>
    <xf numFmtId="2" fontId="19" fillId="0" borderId="0" xfId="0" applyNumberFormat="1" applyFont="1" applyAlignment="1">
      <alignment horizontal="center" vertical="center" wrapText="1"/>
    </xf>
    <xf numFmtId="0" fontId="18" fillId="0" borderId="0" xfId="0" applyFont="1" applyFill="1" applyAlignment="1" applyProtection="1">
      <alignment horizontal="center"/>
      <protection locked="0"/>
    </xf>
  </cellXfs>
  <cellStyles count="19">
    <cellStyle name="Buena" xfId="1"/>
    <cellStyle name="Categoría del Piloto de Datos" xfId="2"/>
    <cellStyle name="Celda de comprobación" xfId="3"/>
    <cellStyle name="Celda vinculada" xfId="4"/>
    <cellStyle name="Encabezado 4" xfId="5"/>
    <cellStyle name="Entrada" xfId="6"/>
    <cellStyle name="Euro" xfId="7"/>
    <cellStyle name="Normal" xfId="0" builtinId="0"/>
    <cellStyle name="Normal 2" xfId="8"/>
    <cellStyle name="Normal 2_cuadros de tránsito" xfId="9"/>
    <cellStyle name="Normal 3" xfId="17"/>
    <cellStyle name="Notas" xfId="10"/>
    <cellStyle name="Piloto de Datos Ángulo" xfId="11"/>
    <cellStyle name="Piloto de Datos Campo" xfId="12"/>
    <cellStyle name="Piloto de Datos Resultado" xfId="13"/>
    <cellStyle name="Piloto de Datos Título" xfId="14"/>
    <cellStyle name="Piloto de Datos Valor" xfId="15"/>
    <cellStyle name="Porcentual" xfId="18" builtinId="5"/>
    <cellStyle name="Texto de advertencia" xf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jo112-btcsfc1\producci&#243;n\AREA%20PENAL\JUZGADOS%20PENALES%20JUVENILES\2008\Juzgados%20PJ%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1"/>
      <sheetName val="C2"/>
      <sheetName val="C3"/>
      <sheetName val="C4"/>
      <sheetName val="c_5"/>
      <sheetName val="c_7"/>
      <sheetName val="C_6"/>
      <sheetName val="Notificaciones y Comisiones"/>
      <sheetName val="doc inform"/>
      <sheetName val="Hoja1"/>
      <sheetName val="c5-a"/>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49"/>
  <sheetViews>
    <sheetView tabSelected="1" zoomScale="90" zoomScaleNormal="90" zoomScaleSheetLayoutView="90" workbookViewId="0">
      <selection activeCell="B46" sqref="B46"/>
    </sheetView>
  </sheetViews>
  <sheetFormatPr baseColWidth="10" defaultColWidth="0" defaultRowHeight="15.75" zeroHeight="1"/>
  <cols>
    <col min="1" max="1" width="16" style="109" customWidth="1"/>
    <col min="2" max="2" width="106.5703125" style="106" customWidth="1"/>
    <col min="3" max="16384" width="11.42578125" style="106" hidden="1"/>
  </cols>
  <sheetData>
    <row r="1" spans="1:2" ht="18.75">
      <c r="A1" s="237" t="s">
        <v>311</v>
      </c>
      <c r="B1" s="237"/>
    </row>
    <row r="2" spans="1:2" ht="18.75">
      <c r="A2" s="237" t="s">
        <v>327</v>
      </c>
      <c r="B2" s="237"/>
    </row>
    <row r="3" spans="1:2">
      <c r="A3" s="238"/>
      <c r="B3" s="238"/>
    </row>
    <row r="4" spans="1:2" ht="18.75">
      <c r="A4" s="107" t="s">
        <v>328</v>
      </c>
      <c r="B4" s="108" t="s">
        <v>329</v>
      </c>
    </row>
    <row r="5" spans="1:2" s="119" customFormat="1" ht="18.75">
      <c r="A5" s="117"/>
      <c r="B5" s="118"/>
    </row>
    <row r="6" spans="1:2">
      <c r="A6" s="236">
        <v>1</v>
      </c>
      <c r="B6" s="14" t="s">
        <v>330</v>
      </c>
    </row>
    <row r="7" spans="1:2">
      <c r="A7" s="236"/>
      <c r="B7" s="14" t="s">
        <v>315</v>
      </c>
    </row>
    <row r="8" spans="1:2">
      <c r="A8" s="236"/>
      <c r="B8" s="14" t="s">
        <v>314</v>
      </c>
    </row>
    <row r="9" spans="1:2">
      <c r="A9" s="113"/>
      <c r="B9" s="14"/>
    </row>
    <row r="10" spans="1:2">
      <c r="A10" s="236">
        <v>2</v>
      </c>
      <c r="B10" s="14" t="s">
        <v>334</v>
      </c>
    </row>
    <row r="11" spans="1:2">
      <c r="A11" s="236"/>
      <c r="B11" s="14" t="s">
        <v>315</v>
      </c>
    </row>
    <row r="12" spans="1:2">
      <c r="A12" s="236"/>
      <c r="B12" s="14" t="s">
        <v>316</v>
      </c>
    </row>
    <row r="13" spans="1:2">
      <c r="A13" s="236"/>
      <c r="B13" s="14" t="s">
        <v>314</v>
      </c>
    </row>
    <row r="14" spans="1:2">
      <c r="A14" s="113"/>
      <c r="B14" s="14"/>
    </row>
    <row r="15" spans="1:2">
      <c r="A15" s="236">
        <v>3</v>
      </c>
      <c r="B15" s="14" t="s">
        <v>330</v>
      </c>
    </row>
    <row r="16" spans="1:2">
      <c r="A16" s="236"/>
      <c r="B16" s="14" t="s">
        <v>317</v>
      </c>
    </row>
    <row r="17" spans="1:2">
      <c r="A17" s="236"/>
      <c r="B17" s="14" t="s">
        <v>314</v>
      </c>
    </row>
    <row r="18" spans="1:2">
      <c r="A18" s="113"/>
      <c r="B18" s="14"/>
    </row>
    <row r="19" spans="1:2">
      <c r="A19" s="236">
        <v>4</v>
      </c>
      <c r="B19" s="14" t="s">
        <v>334</v>
      </c>
    </row>
    <row r="20" spans="1:2">
      <c r="A20" s="236"/>
      <c r="B20" s="14" t="s">
        <v>317</v>
      </c>
    </row>
    <row r="21" spans="1:2">
      <c r="A21" s="236"/>
      <c r="B21" s="14" t="s">
        <v>316</v>
      </c>
    </row>
    <row r="22" spans="1:2">
      <c r="A22" s="236"/>
      <c r="B22" s="14" t="s">
        <v>314</v>
      </c>
    </row>
    <row r="23" spans="1:2">
      <c r="A23" s="113"/>
      <c r="B23" s="14"/>
    </row>
    <row r="24" spans="1:2">
      <c r="A24" s="236">
        <v>5</v>
      </c>
      <c r="B24" s="14" t="s">
        <v>336</v>
      </c>
    </row>
    <row r="25" spans="1:2">
      <c r="A25" s="236"/>
      <c r="B25" s="14" t="s">
        <v>318</v>
      </c>
    </row>
    <row r="26" spans="1:2">
      <c r="A26" s="236"/>
      <c r="B26" s="14" t="s">
        <v>319</v>
      </c>
    </row>
    <row r="27" spans="1:2">
      <c r="A27" s="236"/>
      <c r="B27" s="14" t="s">
        <v>314</v>
      </c>
    </row>
    <row r="28" spans="1:2">
      <c r="A28" s="113"/>
      <c r="B28" s="14"/>
    </row>
    <row r="29" spans="1:2">
      <c r="A29" s="236">
        <v>6</v>
      </c>
      <c r="B29" s="14" t="s">
        <v>337</v>
      </c>
    </row>
    <row r="30" spans="1:2">
      <c r="A30" s="236"/>
      <c r="B30" s="14" t="s">
        <v>320</v>
      </c>
    </row>
    <row r="31" spans="1:2">
      <c r="A31" s="236"/>
      <c r="B31" s="14" t="s">
        <v>321</v>
      </c>
    </row>
    <row r="32" spans="1:2">
      <c r="A32" s="236"/>
      <c r="B32" s="14" t="s">
        <v>314</v>
      </c>
    </row>
    <row r="33" spans="1:2">
      <c r="A33" s="113"/>
      <c r="B33" s="14"/>
    </row>
    <row r="34" spans="1:2">
      <c r="A34" s="236">
        <v>7</v>
      </c>
      <c r="B34" s="14" t="s">
        <v>338</v>
      </c>
    </row>
    <row r="35" spans="1:2">
      <c r="A35" s="236"/>
      <c r="B35" s="14" t="s">
        <v>318</v>
      </c>
    </row>
    <row r="36" spans="1:2">
      <c r="A36" s="236"/>
      <c r="B36" s="14" t="s">
        <v>314</v>
      </c>
    </row>
    <row r="37" spans="1:2">
      <c r="A37" s="113"/>
      <c r="B37" s="14"/>
    </row>
    <row r="38" spans="1:2">
      <c r="A38" s="236">
        <v>8</v>
      </c>
      <c r="B38" s="14" t="s">
        <v>338</v>
      </c>
    </row>
    <row r="39" spans="1:2">
      <c r="A39" s="236"/>
      <c r="B39" s="14" t="s">
        <v>318</v>
      </c>
    </row>
    <row r="40" spans="1:2">
      <c r="A40" s="236"/>
      <c r="B40" s="14" t="s">
        <v>322</v>
      </c>
    </row>
    <row r="41" spans="1:2">
      <c r="A41" s="236"/>
      <c r="B41" s="14" t="s">
        <v>314</v>
      </c>
    </row>
    <row r="42" spans="1:2">
      <c r="A42" s="113"/>
      <c r="B42" s="14"/>
    </row>
    <row r="43" spans="1:2">
      <c r="A43" s="236">
        <v>9</v>
      </c>
      <c r="B43" s="14" t="s">
        <v>306</v>
      </c>
    </row>
    <row r="44" spans="1:2">
      <c r="A44" s="236"/>
      <c r="B44" s="14" t="s">
        <v>339</v>
      </c>
    </row>
    <row r="45" spans="1:2">
      <c r="A45" s="236"/>
      <c r="B45" s="14" t="s">
        <v>314</v>
      </c>
    </row>
    <row r="46" spans="1:2">
      <c r="A46" s="113"/>
      <c r="B46" s="14"/>
    </row>
    <row r="47" spans="1:2">
      <c r="A47" s="236">
        <v>10</v>
      </c>
      <c r="B47" s="14" t="s">
        <v>306</v>
      </c>
    </row>
    <row r="48" spans="1:2">
      <c r="A48" s="236"/>
      <c r="B48" s="14" t="s">
        <v>323</v>
      </c>
    </row>
    <row r="49" spans="1:2">
      <c r="A49" s="236"/>
      <c r="B49" s="14" t="s">
        <v>314</v>
      </c>
    </row>
  </sheetData>
  <mergeCells count="13">
    <mergeCell ref="A1:B1"/>
    <mergeCell ref="A2:B2"/>
    <mergeCell ref="A3:B3"/>
    <mergeCell ref="A6:A8"/>
    <mergeCell ref="A10:A13"/>
    <mergeCell ref="A38:A41"/>
    <mergeCell ref="A43:A45"/>
    <mergeCell ref="A47:A49"/>
    <mergeCell ref="A15:A17"/>
    <mergeCell ref="A19:A22"/>
    <mergeCell ref="A24:A27"/>
    <mergeCell ref="A29:A32"/>
    <mergeCell ref="A34:A36"/>
  </mergeCells>
  <printOptions horizontalCentered="1" verticalCentered="1"/>
  <pageMargins left="0.70866141732283472" right="0.70866141732283472" top="0.74803149606299213" bottom="0.74803149606299213" header="0.31496062992125984" footer="0.31496062992125984"/>
  <pageSetup paperSize="223" scale="75" orientation="portrait" r:id="rId1"/>
</worksheet>
</file>

<file path=xl/worksheets/sheet10.xml><?xml version="1.0" encoding="utf-8"?>
<worksheet xmlns="http://schemas.openxmlformats.org/spreadsheetml/2006/main" xmlns:r="http://schemas.openxmlformats.org/officeDocument/2006/relationships">
  <dimension ref="A1:IT79"/>
  <sheetViews>
    <sheetView zoomScale="80" zoomScaleNormal="80" zoomScaleSheetLayoutView="80" workbookViewId="0">
      <selection activeCell="A13" sqref="A13"/>
    </sheetView>
  </sheetViews>
  <sheetFormatPr baseColWidth="10" defaultColWidth="0" defaultRowHeight="15.75" zeroHeight="1"/>
  <cols>
    <col min="1" max="1" width="78.28515625" style="13" customWidth="1"/>
    <col min="2" max="2" width="34.140625" style="235" customWidth="1"/>
    <col min="3" max="3" width="36.28515625" style="13" customWidth="1"/>
    <col min="4" max="254" width="11.42578125" style="13" hidden="1" customWidth="1"/>
    <col min="255" max="16384" width="3.85546875" style="13" hidden="1"/>
  </cols>
  <sheetData>
    <row r="1" spans="1:3" ht="18.75">
      <c r="A1" s="15" t="s">
        <v>302</v>
      </c>
      <c r="B1" s="225"/>
      <c r="C1" s="17"/>
    </row>
    <row r="2" spans="1:3" ht="18.75">
      <c r="A2" s="15"/>
      <c r="B2" s="225"/>
      <c r="C2" s="17"/>
    </row>
    <row r="3" spans="1:3" ht="18.75">
      <c r="A3" s="294" t="s">
        <v>306</v>
      </c>
      <c r="B3" s="294"/>
      <c r="C3" s="295"/>
    </row>
    <row r="4" spans="1:3" ht="18.75">
      <c r="A4" s="294" t="s">
        <v>156</v>
      </c>
      <c r="B4" s="294"/>
      <c r="C4" s="295"/>
    </row>
    <row r="5" spans="1:3" ht="18.75">
      <c r="A5" s="294" t="s">
        <v>312</v>
      </c>
      <c r="B5" s="294"/>
      <c r="C5" s="295"/>
    </row>
    <row r="6" spans="1:3" ht="18.75">
      <c r="A6" s="35"/>
      <c r="B6" s="226"/>
      <c r="C6" s="35"/>
    </row>
    <row r="7" spans="1:3" ht="18.75">
      <c r="A7" s="97"/>
      <c r="B7" s="227"/>
      <c r="C7" s="97"/>
    </row>
    <row r="8" spans="1:3" ht="18.75">
      <c r="A8" s="96" t="s">
        <v>152</v>
      </c>
      <c r="B8" s="228" t="s">
        <v>130</v>
      </c>
      <c r="C8" s="96" t="s">
        <v>303</v>
      </c>
    </row>
    <row r="9" spans="1:3" ht="18.75">
      <c r="A9" s="98"/>
      <c r="B9" s="229"/>
      <c r="C9" s="98"/>
    </row>
    <row r="10" spans="1:3" ht="18.75">
      <c r="A10" s="46"/>
      <c r="B10" s="230"/>
      <c r="C10" s="36"/>
    </row>
    <row r="11" spans="1:3" ht="18.75">
      <c r="A11" s="45" t="s">
        <v>52</v>
      </c>
      <c r="B11" s="231">
        <f>SUM(B13:B72)</f>
        <v>44260</v>
      </c>
      <c r="C11" s="42" t="s">
        <v>266</v>
      </c>
    </row>
    <row r="12" spans="1:3" ht="18.75">
      <c r="A12" s="46"/>
      <c r="B12" s="232"/>
      <c r="C12" s="36"/>
    </row>
    <row r="13" spans="1:3" ht="18.75">
      <c r="A13" s="60" t="s">
        <v>81</v>
      </c>
      <c r="B13" s="233">
        <v>5966</v>
      </c>
      <c r="C13" s="26" t="s">
        <v>146</v>
      </c>
    </row>
    <row r="14" spans="1:3" ht="18.75">
      <c r="A14" s="60" t="s">
        <v>118</v>
      </c>
      <c r="B14" s="233">
        <v>1024</v>
      </c>
      <c r="C14" s="26" t="s">
        <v>265</v>
      </c>
    </row>
    <row r="15" spans="1:3" ht="18.75">
      <c r="A15" s="60" t="s">
        <v>83</v>
      </c>
      <c r="B15" s="233">
        <v>115</v>
      </c>
      <c r="C15" s="26" t="s">
        <v>304</v>
      </c>
    </row>
    <row r="16" spans="1:3" ht="18.75">
      <c r="A16" s="60" t="s">
        <v>84</v>
      </c>
      <c r="B16" s="233">
        <v>161</v>
      </c>
      <c r="C16" s="26" t="s">
        <v>143</v>
      </c>
    </row>
    <row r="17" spans="1:3" ht="18.75">
      <c r="A17" s="60" t="s">
        <v>85</v>
      </c>
      <c r="B17" s="233">
        <v>5</v>
      </c>
      <c r="C17" s="26" t="s">
        <v>266</v>
      </c>
    </row>
    <row r="18" spans="1:3" ht="18.75">
      <c r="A18" s="60" t="s">
        <v>86</v>
      </c>
      <c r="B18" s="233">
        <v>5009</v>
      </c>
      <c r="C18" s="26" t="s">
        <v>267</v>
      </c>
    </row>
    <row r="19" spans="1:3" ht="18.75">
      <c r="A19" s="60" t="s">
        <v>87</v>
      </c>
      <c r="B19" s="233">
        <v>2349</v>
      </c>
      <c r="C19" s="26" t="s">
        <v>138</v>
      </c>
    </row>
    <row r="20" spans="1:3" ht="18.75">
      <c r="A20" s="60" t="s">
        <v>82</v>
      </c>
      <c r="B20" s="233">
        <v>3071</v>
      </c>
      <c r="C20" s="26" t="s">
        <v>268</v>
      </c>
    </row>
    <row r="21" spans="1:3" ht="18.75">
      <c r="A21" s="60" t="s">
        <v>88</v>
      </c>
      <c r="B21" s="233">
        <v>1580</v>
      </c>
      <c r="C21" s="26" t="s">
        <v>304</v>
      </c>
    </row>
    <row r="22" spans="1:3" ht="18.75">
      <c r="A22" s="60" t="s">
        <v>89</v>
      </c>
      <c r="B22" s="233">
        <v>24</v>
      </c>
      <c r="C22" s="26" t="s">
        <v>138</v>
      </c>
    </row>
    <row r="23" spans="1:3" ht="18.75">
      <c r="A23" s="60" t="s">
        <v>90</v>
      </c>
      <c r="B23" s="233">
        <v>3939</v>
      </c>
      <c r="C23" s="26" t="s">
        <v>269</v>
      </c>
    </row>
    <row r="24" spans="1:3" ht="18.75">
      <c r="A24" s="60" t="s">
        <v>175</v>
      </c>
      <c r="B24" s="233">
        <v>328</v>
      </c>
      <c r="C24" s="26" t="s">
        <v>203</v>
      </c>
    </row>
    <row r="25" spans="1:3" ht="18.75">
      <c r="A25" s="60" t="s">
        <v>91</v>
      </c>
      <c r="B25" s="233">
        <v>209</v>
      </c>
      <c r="C25" s="26" t="s">
        <v>270</v>
      </c>
    </row>
    <row r="26" spans="1:3" ht="18.75">
      <c r="A26" s="60" t="s">
        <v>92</v>
      </c>
      <c r="B26" s="233">
        <v>276</v>
      </c>
      <c r="C26" s="26" t="s">
        <v>147</v>
      </c>
    </row>
    <row r="27" spans="1:3" ht="18.75">
      <c r="A27" s="60" t="s">
        <v>93</v>
      </c>
      <c r="B27" s="233">
        <v>554</v>
      </c>
      <c r="C27" s="26" t="s">
        <v>265</v>
      </c>
    </row>
    <row r="28" spans="1:3" ht="18.75">
      <c r="A28" s="60" t="s">
        <v>176</v>
      </c>
      <c r="B28" s="233">
        <v>109</v>
      </c>
      <c r="C28" s="26" t="s">
        <v>150</v>
      </c>
    </row>
    <row r="29" spans="1:3" ht="18.75">
      <c r="A29" s="60" t="s">
        <v>177</v>
      </c>
      <c r="B29" s="233">
        <v>23</v>
      </c>
      <c r="C29" s="26" t="s">
        <v>149</v>
      </c>
    </row>
    <row r="30" spans="1:3" ht="18.75">
      <c r="A30" s="60" t="s">
        <v>178</v>
      </c>
      <c r="B30" s="233">
        <v>18</v>
      </c>
      <c r="C30" s="26" t="s">
        <v>144</v>
      </c>
    </row>
    <row r="31" spans="1:3" ht="18.75">
      <c r="A31" s="60" t="s">
        <v>179</v>
      </c>
      <c r="B31" s="233">
        <v>161</v>
      </c>
      <c r="C31" s="26" t="s">
        <v>271</v>
      </c>
    </row>
    <row r="32" spans="1:3" ht="18.75">
      <c r="A32" s="60" t="s">
        <v>94</v>
      </c>
      <c r="B32" s="233">
        <v>920</v>
      </c>
      <c r="C32" s="26" t="s">
        <v>266</v>
      </c>
    </row>
    <row r="33" spans="1:3" ht="18.75">
      <c r="A33" s="60" t="s">
        <v>95</v>
      </c>
      <c r="B33" s="233">
        <v>575</v>
      </c>
      <c r="C33" s="26" t="s">
        <v>141</v>
      </c>
    </row>
    <row r="34" spans="1:3" ht="18.75">
      <c r="A34" s="60" t="s">
        <v>180</v>
      </c>
      <c r="B34" s="233">
        <v>114</v>
      </c>
      <c r="C34" s="26" t="s">
        <v>203</v>
      </c>
    </row>
    <row r="35" spans="1:3" ht="18.75">
      <c r="A35" s="60" t="s">
        <v>96</v>
      </c>
      <c r="B35" s="233">
        <v>2530</v>
      </c>
      <c r="C35" s="26" t="s">
        <v>145</v>
      </c>
    </row>
    <row r="36" spans="1:3" ht="18.75">
      <c r="A36" s="60" t="s">
        <v>181</v>
      </c>
      <c r="B36" s="233">
        <v>89</v>
      </c>
      <c r="C36" s="26" t="s">
        <v>139</v>
      </c>
    </row>
    <row r="37" spans="1:3" ht="18.75">
      <c r="A37" s="60" t="s">
        <v>182</v>
      </c>
      <c r="B37" s="233">
        <v>296</v>
      </c>
      <c r="C37" s="26" t="s">
        <v>304</v>
      </c>
    </row>
    <row r="38" spans="1:3" ht="18.75">
      <c r="A38" s="60" t="s">
        <v>183</v>
      </c>
      <c r="B38" s="233">
        <v>76</v>
      </c>
      <c r="C38" s="26" t="s">
        <v>139</v>
      </c>
    </row>
    <row r="39" spans="1:3" ht="18.75">
      <c r="A39" s="60" t="s">
        <v>184</v>
      </c>
      <c r="B39" s="233">
        <v>130</v>
      </c>
      <c r="C39" s="26" t="s">
        <v>204</v>
      </c>
    </row>
    <row r="40" spans="1:3" ht="18.75">
      <c r="A40" s="60" t="s">
        <v>97</v>
      </c>
      <c r="B40" s="233">
        <v>5550</v>
      </c>
      <c r="C40" s="26" t="s">
        <v>140</v>
      </c>
    </row>
    <row r="41" spans="1:3" ht="18.75">
      <c r="A41" s="60" t="s">
        <v>98</v>
      </c>
      <c r="B41" s="233">
        <v>656</v>
      </c>
      <c r="C41" s="26" t="s">
        <v>151</v>
      </c>
    </row>
    <row r="42" spans="1:3" ht="18.75">
      <c r="A42" s="60" t="s">
        <v>99</v>
      </c>
      <c r="B42" s="233">
        <v>170</v>
      </c>
      <c r="C42" s="26" t="s">
        <v>270</v>
      </c>
    </row>
    <row r="43" spans="1:3" ht="18.75">
      <c r="A43" s="60" t="s">
        <v>100</v>
      </c>
      <c r="B43" s="233">
        <v>184</v>
      </c>
      <c r="C43" s="26" t="s">
        <v>205</v>
      </c>
    </row>
    <row r="44" spans="1:3" ht="18.75">
      <c r="A44" s="60" t="s">
        <v>185</v>
      </c>
      <c r="B44" s="233">
        <v>244</v>
      </c>
      <c r="C44" s="26" t="s">
        <v>266</v>
      </c>
    </row>
    <row r="45" spans="1:3" ht="18.75">
      <c r="A45" s="60" t="s">
        <v>276</v>
      </c>
      <c r="B45" s="233">
        <v>534</v>
      </c>
      <c r="C45" s="26" t="s">
        <v>145</v>
      </c>
    </row>
    <row r="46" spans="1:3" ht="18.75">
      <c r="A46" s="60" t="s">
        <v>101</v>
      </c>
      <c r="B46" s="233">
        <v>98</v>
      </c>
      <c r="C46" s="26" t="s">
        <v>206</v>
      </c>
    </row>
    <row r="47" spans="1:3" ht="18.75">
      <c r="A47" s="60" t="s">
        <v>102</v>
      </c>
      <c r="B47" s="233">
        <v>43</v>
      </c>
      <c r="C47" s="26" t="s">
        <v>150</v>
      </c>
    </row>
    <row r="48" spans="1:3" ht="18.75">
      <c r="A48" s="60" t="s">
        <v>103</v>
      </c>
      <c r="B48" s="233">
        <v>226</v>
      </c>
      <c r="C48" s="26" t="s">
        <v>207</v>
      </c>
    </row>
    <row r="49" spans="1:3" ht="18.75">
      <c r="A49" s="60" t="s">
        <v>104</v>
      </c>
      <c r="B49" s="233">
        <v>53</v>
      </c>
      <c r="C49" s="26" t="s">
        <v>268</v>
      </c>
    </row>
    <row r="50" spans="1:3" ht="18.75">
      <c r="A50" s="60" t="s">
        <v>105</v>
      </c>
      <c r="B50" s="233">
        <v>152</v>
      </c>
      <c r="C50" s="26" t="s">
        <v>144</v>
      </c>
    </row>
    <row r="51" spans="1:3" ht="18.75">
      <c r="A51" s="60" t="s">
        <v>275</v>
      </c>
      <c r="B51" s="233">
        <v>260</v>
      </c>
      <c r="C51" s="26" t="s">
        <v>266</v>
      </c>
    </row>
    <row r="52" spans="1:3" ht="18.75">
      <c r="A52" s="60" t="s">
        <v>186</v>
      </c>
      <c r="B52" s="233">
        <v>391</v>
      </c>
      <c r="C52" s="26" t="s">
        <v>148</v>
      </c>
    </row>
    <row r="53" spans="1:3" ht="18.75">
      <c r="A53" s="60" t="s">
        <v>106</v>
      </c>
      <c r="B53" s="233">
        <v>33</v>
      </c>
      <c r="C53" s="26" t="s">
        <v>265</v>
      </c>
    </row>
    <row r="54" spans="1:3" ht="18.75">
      <c r="A54" s="60" t="s">
        <v>107</v>
      </c>
      <c r="B54" s="233">
        <v>237</v>
      </c>
      <c r="C54" s="26" t="s">
        <v>150</v>
      </c>
    </row>
    <row r="55" spans="1:3" ht="18.75">
      <c r="A55" s="60" t="s">
        <v>187</v>
      </c>
      <c r="B55" s="233">
        <v>15</v>
      </c>
      <c r="C55" s="26" t="s">
        <v>208</v>
      </c>
    </row>
    <row r="56" spans="1:3" ht="18.75">
      <c r="A56" s="60" t="s">
        <v>108</v>
      </c>
      <c r="B56" s="233">
        <v>10</v>
      </c>
      <c r="C56" s="26" t="s">
        <v>269</v>
      </c>
    </row>
    <row r="57" spans="1:3" ht="18.75">
      <c r="A57" s="60" t="s">
        <v>109</v>
      </c>
      <c r="B57" s="233">
        <v>941</v>
      </c>
      <c r="C57" s="26" t="s">
        <v>145</v>
      </c>
    </row>
    <row r="58" spans="1:3" ht="18.75">
      <c r="A58" s="60" t="s">
        <v>110</v>
      </c>
      <c r="B58" s="233">
        <v>245</v>
      </c>
      <c r="C58" s="26" t="s">
        <v>145</v>
      </c>
    </row>
    <row r="59" spans="1:3" ht="18.75">
      <c r="A59" s="60" t="s">
        <v>188</v>
      </c>
      <c r="B59" s="233">
        <v>75</v>
      </c>
      <c r="C59" s="26" t="s">
        <v>269</v>
      </c>
    </row>
    <row r="60" spans="1:3" ht="18.75">
      <c r="A60" s="60" t="s">
        <v>189</v>
      </c>
      <c r="B60" s="233">
        <v>205</v>
      </c>
      <c r="C60" s="26" t="s">
        <v>272</v>
      </c>
    </row>
    <row r="61" spans="1:3" ht="18.75">
      <c r="A61" s="60" t="s">
        <v>190</v>
      </c>
      <c r="B61" s="233">
        <v>68</v>
      </c>
      <c r="C61" s="26" t="s">
        <v>273</v>
      </c>
    </row>
    <row r="62" spans="1:3" ht="18.75">
      <c r="A62" s="60" t="s">
        <v>191</v>
      </c>
      <c r="B62" s="233">
        <v>12</v>
      </c>
      <c r="C62" s="26" t="s">
        <v>140</v>
      </c>
    </row>
    <row r="63" spans="1:3" ht="18.75">
      <c r="A63" s="60" t="s">
        <v>192</v>
      </c>
      <c r="B63" s="233">
        <v>1166</v>
      </c>
      <c r="C63" s="26" t="s">
        <v>265</v>
      </c>
    </row>
    <row r="64" spans="1:3" ht="18.75">
      <c r="A64" s="60" t="s">
        <v>111</v>
      </c>
      <c r="B64" s="233">
        <v>44</v>
      </c>
      <c r="C64" s="26" t="s">
        <v>146</v>
      </c>
    </row>
    <row r="65" spans="1:3" ht="18.75">
      <c r="A65" s="60" t="s">
        <v>112</v>
      </c>
      <c r="B65" s="233">
        <v>305</v>
      </c>
      <c r="C65" s="26" t="s">
        <v>142</v>
      </c>
    </row>
    <row r="66" spans="1:3" ht="18.75">
      <c r="A66" s="60" t="s">
        <v>113</v>
      </c>
      <c r="B66" s="233">
        <v>136</v>
      </c>
      <c r="C66" s="26" t="s">
        <v>270</v>
      </c>
    </row>
    <row r="67" spans="1:3" ht="18.75">
      <c r="A67" s="60" t="s">
        <v>114</v>
      </c>
      <c r="B67" s="233">
        <v>86</v>
      </c>
      <c r="C67" s="26" t="s">
        <v>145</v>
      </c>
    </row>
    <row r="68" spans="1:3" ht="18.75">
      <c r="A68" s="60" t="s">
        <v>117</v>
      </c>
      <c r="B68" s="233">
        <v>107</v>
      </c>
      <c r="C68" s="26" t="s">
        <v>269</v>
      </c>
    </row>
    <row r="69" spans="1:3" ht="18.75">
      <c r="A69" s="60" t="s">
        <v>159</v>
      </c>
      <c r="B69" s="233">
        <v>11</v>
      </c>
      <c r="C69" s="26" t="s">
        <v>269</v>
      </c>
    </row>
    <row r="70" spans="1:3" ht="18.75">
      <c r="A70" s="60" t="s">
        <v>115</v>
      </c>
      <c r="B70" s="233">
        <v>1202</v>
      </c>
      <c r="C70" s="26" t="s">
        <v>148</v>
      </c>
    </row>
    <row r="71" spans="1:3" ht="18.75">
      <c r="A71" s="60" t="s">
        <v>116</v>
      </c>
      <c r="B71" s="233">
        <v>67</v>
      </c>
      <c r="C71" s="26" t="s">
        <v>145</v>
      </c>
    </row>
    <row r="72" spans="1:3" ht="18.75">
      <c r="A72" s="100" t="s">
        <v>194</v>
      </c>
      <c r="B72" s="233">
        <v>1083</v>
      </c>
      <c r="C72" s="26" t="s">
        <v>138</v>
      </c>
    </row>
    <row r="73" spans="1:3" s="14" customFormat="1" ht="18.75">
      <c r="A73" s="101"/>
      <c r="B73" s="234"/>
      <c r="C73" s="31"/>
    </row>
    <row r="74" spans="1:3">
      <c r="A74" s="111" t="s">
        <v>195</v>
      </c>
      <c r="C74" s="14"/>
    </row>
    <row r="75" spans="1:3" hidden="1">
      <c r="C75" s="14"/>
    </row>
    <row r="76" spans="1:3" hidden="1">
      <c r="C76" s="14"/>
    </row>
    <row r="77" spans="1:3" hidden="1">
      <c r="C77" s="14"/>
    </row>
    <row r="78" spans="1:3" hidden="1">
      <c r="C78" s="14"/>
    </row>
    <row r="79" spans="1:3" hidden="1">
      <c r="C79" s="14"/>
    </row>
  </sheetData>
  <mergeCells count="3">
    <mergeCell ref="A4:C4"/>
    <mergeCell ref="A3:C3"/>
    <mergeCell ref="A5:C5"/>
  </mergeCells>
  <phoneticPr fontId="9" type="noConversion"/>
  <printOptions horizontalCentered="1" verticalCentered="1"/>
  <pageMargins left="0" right="0" top="0" bottom="0" header="0" footer="0"/>
  <pageSetup scale="47" orientation="portrait" r:id="rId1"/>
  <headerFooter alignWithMargins="0"/>
</worksheet>
</file>

<file path=xl/worksheets/sheet11.xml><?xml version="1.0" encoding="utf-8"?>
<worksheet xmlns="http://schemas.openxmlformats.org/spreadsheetml/2006/main" xmlns:r="http://schemas.openxmlformats.org/officeDocument/2006/relationships">
  <dimension ref="A1:C22"/>
  <sheetViews>
    <sheetView zoomScale="80" zoomScaleNormal="80" zoomScaleSheetLayoutView="90" workbookViewId="0">
      <selection activeCell="C13" sqref="C13:C20"/>
    </sheetView>
  </sheetViews>
  <sheetFormatPr baseColWidth="10" defaultColWidth="0" defaultRowHeight="15.75" zeroHeight="1"/>
  <cols>
    <col min="1" max="1" width="47.28515625" style="14" customWidth="1"/>
    <col min="2" max="2" width="35" style="13" customWidth="1"/>
    <col min="3" max="3" width="38.7109375" style="13" customWidth="1"/>
    <col min="4" max="16384" width="11.42578125" style="13" hidden="1"/>
  </cols>
  <sheetData>
    <row r="1" spans="1:3" ht="18.75">
      <c r="A1" s="15" t="s">
        <v>305</v>
      </c>
      <c r="B1" s="15"/>
      <c r="C1" s="17"/>
    </row>
    <row r="2" spans="1:3" ht="18.75">
      <c r="A2" s="15"/>
      <c r="B2" s="15"/>
      <c r="C2" s="17"/>
    </row>
    <row r="3" spans="1:3" ht="18.75">
      <c r="A3" s="296" t="s">
        <v>306</v>
      </c>
      <c r="B3" s="296"/>
      <c r="C3" s="296"/>
    </row>
    <row r="4" spans="1:3" ht="18.75">
      <c r="A4" s="294" t="s">
        <v>307</v>
      </c>
      <c r="B4" s="294"/>
      <c r="C4" s="295"/>
    </row>
    <row r="5" spans="1:3" ht="18.75">
      <c r="A5" s="294" t="s">
        <v>312</v>
      </c>
      <c r="B5" s="294"/>
      <c r="C5" s="295"/>
    </row>
    <row r="6" spans="1:3" ht="18.75">
      <c r="A6" s="34"/>
      <c r="B6" s="35"/>
      <c r="C6" s="35"/>
    </row>
    <row r="7" spans="1:3" ht="18.75">
      <c r="A7" s="97"/>
      <c r="B7" s="99"/>
      <c r="C7" s="97"/>
    </row>
    <row r="8" spans="1:3" ht="18.75">
      <c r="A8" s="96" t="s">
        <v>133</v>
      </c>
      <c r="B8" s="50" t="s">
        <v>154</v>
      </c>
      <c r="C8" s="96" t="s">
        <v>303</v>
      </c>
    </row>
    <row r="9" spans="1:3" ht="18.75">
      <c r="A9" s="98"/>
      <c r="B9" s="103"/>
      <c r="C9" s="98"/>
    </row>
    <row r="10" spans="1:3" ht="18.75">
      <c r="A10" s="46"/>
      <c r="B10" s="102"/>
      <c r="C10" s="36"/>
    </row>
    <row r="11" spans="1:3" ht="18.75">
      <c r="A11" s="45" t="s">
        <v>52</v>
      </c>
      <c r="B11" s="91">
        <f>SUM(B13:B20)</f>
        <v>44260</v>
      </c>
      <c r="C11" s="42" t="s">
        <v>266</v>
      </c>
    </row>
    <row r="12" spans="1:3" ht="18.75">
      <c r="A12" s="46"/>
      <c r="B12" s="92"/>
      <c r="C12" s="43"/>
    </row>
    <row r="13" spans="1:3" ht="18.75">
      <c r="A13" s="46" t="s">
        <v>132</v>
      </c>
      <c r="B13" s="104">
        <v>150</v>
      </c>
      <c r="C13" s="43" t="s">
        <v>269</v>
      </c>
    </row>
    <row r="14" spans="1:3" ht="18.75">
      <c r="A14" s="47" t="s">
        <v>55</v>
      </c>
      <c r="B14" s="105">
        <v>41709</v>
      </c>
      <c r="C14" s="26" t="s">
        <v>266</v>
      </c>
    </row>
    <row r="15" spans="1:3" ht="18.75">
      <c r="A15" s="47" t="s">
        <v>56</v>
      </c>
      <c r="B15" s="105">
        <v>457</v>
      </c>
      <c r="C15" s="26" t="s">
        <v>268</v>
      </c>
    </row>
    <row r="16" spans="1:3" ht="18.75">
      <c r="A16" s="47" t="s">
        <v>123</v>
      </c>
      <c r="B16" s="105">
        <v>13</v>
      </c>
      <c r="C16" s="26" t="s">
        <v>206</v>
      </c>
    </row>
    <row r="17" spans="1:3" ht="18.75">
      <c r="A17" s="47" t="s">
        <v>58</v>
      </c>
      <c r="B17" s="105">
        <v>1692</v>
      </c>
      <c r="C17" s="26" t="s">
        <v>265</v>
      </c>
    </row>
    <row r="18" spans="1:3" ht="18.75">
      <c r="A18" s="47" t="s">
        <v>136</v>
      </c>
      <c r="B18" s="105">
        <v>61</v>
      </c>
      <c r="C18" s="26" t="s">
        <v>269</v>
      </c>
    </row>
    <row r="19" spans="1:3" ht="18.75">
      <c r="A19" s="47" t="s">
        <v>137</v>
      </c>
      <c r="B19" s="105">
        <v>122</v>
      </c>
      <c r="C19" s="26" t="s">
        <v>207</v>
      </c>
    </row>
    <row r="20" spans="1:3" ht="18.75">
      <c r="A20" s="47" t="s">
        <v>122</v>
      </c>
      <c r="B20" s="105">
        <v>56</v>
      </c>
      <c r="C20" s="26" t="s">
        <v>143</v>
      </c>
    </row>
    <row r="21" spans="1:3" ht="18.75">
      <c r="A21" s="48"/>
      <c r="B21" s="49"/>
      <c r="C21" s="31"/>
    </row>
    <row r="22" spans="1:3">
      <c r="A22" s="111" t="s">
        <v>195</v>
      </c>
    </row>
  </sheetData>
  <mergeCells count="3">
    <mergeCell ref="A5:C5"/>
    <mergeCell ref="A3:C3"/>
    <mergeCell ref="A4:C4"/>
  </mergeCells>
  <phoneticPr fontId="9" type="noConversion"/>
  <printOptions horizontalCentered="1" verticalCentered="1"/>
  <pageMargins left="0" right="0" top="0" bottom="0" header="0" footer="0"/>
  <pageSetup paperSize="223" scale="60" orientation="portrait" r:id="rId1"/>
  <headerFooter alignWithMargins="0"/>
</worksheet>
</file>

<file path=xl/worksheets/sheet2.xml><?xml version="1.0" encoding="utf-8"?>
<worksheet xmlns="http://schemas.openxmlformats.org/spreadsheetml/2006/main" xmlns:r="http://schemas.openxmlformats.org/officeDocument/2006/relationships">
  <dimension ref="A1:Q112"/>
  <sheetViews>
    <sheetView topLeftCell="A43" zoomScale="70" zoomScaleNormal="70" zoomScaleSheetLayoutView="70" workbookViewId="0">
      <selection activeCell="M80" activeCellId="2" sqref="M64 M72 M80"/>
    </sheetView>
  </sheetViews>
  <sheetFormatPr baseColWidth="10" defaultColWidth="11.42578125" defaultRowHeight="15.75"/>
  <cols>
    <col min="1" max="1" width="87.7109375" style="122" customWidth="1"/>
    <col min="2" max="2" width="20.140625" style="122" customWidth="1"/>
    <col min="3" max="3" width="18" style="122" customWidth="1"/>
    <col min="4" max="4" width="22.7109375" style="122" bestFit="1" customWidth="1"/>
    <col min="5" max="5" width="21.42578125" style="122" customWidth="1"/>
    <col min="6" max="6" width="22" style="122" bestFit="1" customWidth="1"/>
    <col min="7" max="7" width="15.140625" style="122" customWidth="1"/>
    <col min="8" max="8" width="15.85546875" style="122" customWidth="1"/>
    <col min="9" max="9" width="16.140625" style="122" customWidth="1"/>
    <col min="10" max="10" width="22.5703125" style="122" customWidth="1"/>
    <col min="11" max="11" width="17.140625" style="122" customWidth="1"/>
    <col min="12" max="12" width="17.42578125" style="122" customWidth="1"/>
    <col min="13" max="13" width="11.42578125" style="123" customWidth="1"/>
    <col min="14" max="15" width="11.42578125" style="122" customWidth="1"/>
    <col min="16" max="16" width="11.42578125" style="217" customWidth="1"/>
    <col min="17" max="17" width="20" style="217" bestFit="1" customWidth="1"/>
    <col min="18" max="256" width="11.42578125" style="122" customWidth="1"/>
    <col min="257" max="16384" width="11.42578125" style="122"/>
  </cols>
  <sheetData>
    <row r="1" spans="1:17">
      <c r="A1" s="120" t="s">
        <v>274</v>
      </c>
      <c r="B1" s="121"/>
      <c r="C1" s="121"/>
      <c r="D1" s="121"/>
      <c r="E1" s="121"/>
      <c r="F1" s="121"/>
      <c r="G1" s="121"/>
      <c r="H1" s="121"/>
      <c r="I1" s="121"/>
      <c r="J1" s="121"/>
    </row>
    <row r="2" spans="1:17">
      <c r="A2" s="124"/>
      <c r="B2" s="10"/>
      <c r="C2" s="10"/>
      <c r="D2" s="10"/>
      <c r="E2" s="10"/>
      <c r="F2" s="10"/>
      <c r="G2" s="10"/>
      <c r="H2" s="10"/>
      <c r="I2" s="10"/>
    </row>
    <row r="3" spans="1:17">
      <c r="A3" s="242" t="s">
        <v>330</v>
      </c>
      <c r="B3" s="242"/>
      <c r="C3" s="242"/>
      <c r="D3" s="242"/>
      <c r="E3" s="242"/>
      <c r="F3" s="242"/>
      <c r="G3" s="242"/>
      <c r="H3" s="242"/>
      <c r="I3" s="242"/>
      <c r="J3" s="242"/>
      <c r="K3" s="242"/>
      <c r="L3" s="242"/>
    </row>
    <row r="4" spans="1:17">
      <c r="A4" s="243" t="s">
        <v>127</v>
      </c>
      <c r="B4" s="243"/>
      <c r="C4" s="243"/>
      <c r="D4" s="243"/>
      <c r="E4" s="243"/>
      <c r="F4" s="243"/>
      <c r="G4" s="243"/>
      <c r="H4" s="243"/>
      <c r="I4" s="243"/>
      <c r="J4" s="243"/>
      <c r="K4" s="243"/>
      <c r="L4" s="243"/>
    </row>
    <row r="5" spans="1:17">
      <c r="A5" s="244" t="s">
        <v>312</v>
      </c>
      <c r="B5" s="244"/>
      <c r="C5" s="244"/>
      <c r="D5" s="244"/>
      <c r="E5" s="244"/>
      <c r="F5" s="244"/>
      <c r="G5" s="244"/>
      <c r="H5" s="244"/>
      <c r="I5" s="244"/>
      <c r="J5" s="244"/>
      <c r="K5" s="244"/>
      <c r="L5" s="244"/>
    </row>
    <row r="6" spans="1:17">
      <c r="A6" s="212"/>
      <c r="B6" s="212"/>
      <c r="C6" s="212"/>
      <c r="D6" s="212"/>
      <c r="E6" s="212"/>
      <c r="F6" s="212"/>
      <c r="G6" s="212"/>
      <c r="H6" s="212"/>
      <c r="I6" s="212"/>
      <c r="J6" s="212"/>
      <c r="K6" s="212"/>
      <c r="L6" s="212"/>
    </row>
    <row r="7" spans="1:17">
      <c r="A7" s="212"/>
      <c r="B7" s="215">
        <f>B14/$N$7</f>
        <v>0.10060706401766005</v>
      </c>
      <c r="C7" s="215">
        <f t="shared" ref="C7:G7" si="0">C14/$N$7</f>
        <v>0.30446231472721541</v>
      </c>
      <c r="D7" s="215">
        <f t="shared" si="0"/>
        <v>7.6040681173131508E-3</v>
      </c>
      <c r="E7" s="215">
        <f t="shared" si="0"/>
        <v>9.0665405234941659E-5</v>
      </c>
      <c r="F7" s="215">
        <f t="shared" si="0"/>
        <v>0.29657442447177546</v>
      </c>
      <c r="G7" s="215">
        <f t="shared" si="0"/>
        <v>0.17447177546515294</v>
      </c>
      <c r="H7" s="212"/>
      <c r="I7" s="212"/>
      <c r="J7" s="215">
        <f t="shared" ref="J7" si="1">J14/$N$7</f>
        <v>0.11618968779564806</v>
      </c>
      <c r="K7" s="212"/>
      <c r="L7" s="212"/>
      <c r="N7" s="216">
        <f>SUM(B14:G14,J14)</f>
        <v>253680</v>
      </c>
    </row>
    <row r="8" spans="1:17">
      <c r="A8" s="212"/>
      <c r="B8" s="212"/>
      <c r="C8" s="212"/>
      <c r="D8" s="212"/>
      <c r="E8" s="212"/>
      <c r="F8" s="212"/>
      <c r="G8" s="212"/>
      <c r="H8" s="212"/>
      <c r="I8" s="212"/>
      <c r="J8" s="212"/>
      <c r="K8" s="212"/>
      <c r="L8" s="212"/>
    </row>
    <row r="9" spans="1:17">
      <c r="A9" s="125"/>
      <c r="B9" s="126"/>
      <c r="C9" s="125"/>
      <c r="D9" s="125"/>
      <c r="E9" s="125"/>
      <c r="F9" s="125"/>
      <c r="G9" s="125"/>
      <c r="H9" s="125"/>
      <c r="I9" s="125"/>
      <c r="J9" s="127"/>
    </row>
    <row r="10" spans="1:17" ht="20.25" customHeight="1">
      <c r="A10" s="254" t="s">
        <v>331</v>
      </c>
      <c r="B10" s="239" t="s">
        <v>165</v>
      </c>
      <c r="C10" s="239" t="s">
        <v>128</v>
      </c>
      <c r="D10" s="239" t="s">
        <v>129</v>
      </c>
      <c r="E10" s="239" t="s">
        <v>170</v>
      </c>
      <c r="F10" s="239" t="s">
        <v>332</v>
      </c>
      <c r="G10" s="245" t="s">
        <v>130</v>
      </c>
      <c r="H10" s="245"/>
      <c r="I10" s="245"/>
      <c r="J10" s="257" t="s">
        <v>166</v>
      </c>
      <c r="K10" s="246" t="s">
        <v>167</v>
      </c>
      <c r="L10" s="247"/>
    </row>
    <row r="11" spans="1:17" ht="20.25" customHeight="1">
      <c r="A11" s="255"/>
      <c r="B11" s="240"/>
      <c r="C11" s="240"/>
      <c r="D11" s="240"/>
      <c r="E11" s="240"/>
      <c r="F11" s="240"/>
      <c r="G11" s="252" t="s">
        <v>52</v>
      </c>
      <c r="H11" s="239" t="s">
        <v>119</v>
      </c>
      <c r="I11" s="239" t="s">
        <v>120</v>
      </c>
      <c r="J11" s="258"/>
      <c r="K11" s="248" t="s">
        <v>168</v>
      </c>
      <c r="L11" s="250" t="s">
        <v>169</v>
      </c>
      <c r="Q11" s="217" t="s">
        <v>342</v>
      </c>
    </row>
    <row r="12" spans="1:17" ht="21.75" customHeight="1">
      <c r="A12" s="256"/>
      <c r="B12" s="241"/>
      <c r="C12" s="241"/>
      <c r="D12" s="241"/>
      <c r="E12" s="241"/>
      <c r="F12" s="241"/>
      <c r="G12" s="253"/>
      <c r="H12" s="241"/>
      <c r="I12" s="241"/>
      <c r="J12" s="259"/>
      <c r="K12" s="249"/>
      <c r="L12" s="251"/>
    </row>
    <row r="13" spans="1:17">
      <c r="A13" s="128"/>
      <c r="B13" s="129"/>
      <c r="C13" s="129"/>
      <c r="D13" s="129"/>
      <c r="E13" s="129"/>
      <c r="F13" s="129"/>
      <c r="G13" s="130"/>
      <c r="H13" s="129"/>
      <c r="I13" s="129"/>
      <c r="J13" s="131"/>
      <c r="K13" s="132"/>
      <c r="L13" s="133"/>
    </row>
    <row r="14" spans="1:17">
      <c r="A14" s="134" t="s">
        <v>52</v>
      </c>
      <c r="B14" s="135">
        <f>SUM(B16,B23,B26,B32,B38,B45,B50,B57,B64,B72,B80,B88,B92,B99,B103)</f>
        <v>25522</v>
      </c>
      <c r="C14" s="135">
        <f t="shared" ref="C14:L14" si="2">SUM(C16,C23,C26,C32,C38,C45,C50,C57,C64,C72,C80,C88,C92,C99,C103)</f>
        <v>77236</v>
      </c>
      <c r="D14" s="135">
        <f t="shared" si="2"/>
        <v>1929</v>
      </c>
      <c r="E14" s="135">
        <f t="shared" si="2"/>
        <v>23</v>
      </c>
      <c r="F14" s="135">
        <f>SUM(F16,F23,F26,F32,F38,F45,F50,F57,F64,F72,F80,F88,F92,F99,F103)</f>
        <v>75235</v>
      </c>
      <c r="G14" s="135">
        <f t="shared" si="2"/>
        <v>44260</v>
      </c>
      <c r="H14" s="135">
        <f t="shared" si="2"/>
        <v>7573</v>
      </c>
      <c r="I14" s="135">
        <f t="shared" si="2"/>
        <v>36687</v>
      </c>
      <c r="J14" s="135">
        <f t="shared" si="2"/>
        <v>29475</v>
      </c>
      <c r="K14" s="135">
        <f t="shared" si="2"/>
        <v>29463</v>
      </c>
      <c r="L14" s="136">
        <f t="shared" si="2"/>
        <v>12</v>
      </c>
    </row>
    <row r="15" spans="1:17">
      <c r="A15" s="137"/>
      <c r="B15" s="138"/>
      <c r="C15" s="138"/>
      <c r="D15" s="138"/>
      <c r="E15" s="138"/>
      <c r="F15" s="138"/>
      <c r="G15" s="138"/>
      <c r="H15" s="138"/>
      <c r="I15" s="138"/>
      <c r="J15" s="139"/>
      <c r="K15" s="138"/>
      <c r="L15" s="139"/>
    </row>
    <row r="16" spans="1:17">
      <c r="A16" s="140" t="s">
        <v>59</v>
      </c>
      <c r="B16" s="135">
        <v>4470</v>
      </c>
      <c r="C16" s="135">
        <v>13354</v>
      </c>
      <c r="D16" s="135">
        <v>1066</v>
      </c>
      <c r="E16" s="135">
        <v>5</v>
      </c>
      <c r="F16" s="135">
        <v>14234</v>
      </c>
      <c r="G16" s="135">
        <v>7271</v>
      </c>
      <c r="H16" s="135">
        <v>1775</v>
      </c>
      <c r="I16" s="135">
        <v>5496</v>
      </c>
      <c r="J16" s="135">
        <v>4661</v>
      </c>
      <c r="K16" s="135">
        <v>4650</v>
      </c>
      <c r="L16" s="136">
        <v>11</v>
      </c>
      <c r="N16" s="216">
        <f>SUM(B16:D16)</f>
        <v>18890</v>
      </c>
      <c r="O16" s="218">
        <f>N16/$N$106</f>
        <v>0.18044265286043157</v>
      </c>
      <c r="P16" s="217">
        <v>1</v>
      </c>
      <c r="Q16" s="219">
        <f>(SUM(B16:D16)/F16)*100</f>
        <v>132.71041169031895</v>
      </c>
    </row>
    <row r="17" spans="1:17">
      <c r="A17" s="141" t="s">
        <v>81</v>
      </c>
      <c r="B17" s="142">
        <v>4119</v>
      </c>
      <c r="C17" s="142">
        <v>11103</v>
      </c>
      <c r="D17" s="142">
        <v>1022</v>
      </c>
      <c r="E17" s="142">
        <v>5</v>
      </c>
      <c r="F17" s="142">
        <v>12167</v>
      </c>
      <c r="G17" s="142">
        <v>5966</v>
      </c>
      <c r="H17" s="142">
        <v>1455</v>
      </c>
      <c r="I17" s="142">
        <v>4511</v>
      </c>
      <c r="J17" s="143">
        <v>4082</v>
      </c>
      <c r="K17" s="142">
        <v>4082</v>
      </c>
      <c r="L17" s="143">
        <v>0</v>
      </c>
    </row>
    <row r="18" spans="1:17">
      <c r="A18" s="141" t="s">
        <v>118</v>
      </c>
      <c r="B18" s="142">
        <v>175</v>
      </c>
      <c r="C18" s="142">
        <v>1607</v>
      </c>
      <c r="D18" s="142">
        <v>13</v>
      </c>
      <c r="E18" s="142">
        <v>0</v>
      </c>
      <c r="F18" s="142">
        <v>1482</v>
      </c>
      <c r="G18" s="142">
        <v>1024</v>
      </c>
      <c r="H18" s="142">
        <v>276</v>
      </c>
      <c r="I18" s="142">
        <v>748</v>
      </c>
      <c r="J18" s="143">
        <v>313</v>
      </c>
      <c r="K18" s="142">
        <v>313</v>
      </c>
      <c r="L18" s="143">
        <v>0</v>
      </c>
    </row>
    <row r="19" spans="1:17">
      <c r="A19" s="141" t="s">
        <v>83</v>
      </c>
      <c r="B19" s="142">
        <v>39</v>
      </c>
      <c r="C19" s="142">
        <v>242</v>
      </c>
      <c r="D19" s="142">
        <v>16</v>
      </c>
      <c r="E19" s="142">
        <v>0</v>
      </c>
      <c r="F19" s="142">
        <v>262</v>
      </c>
      <c r="G19" s="142">
        <v>115</v>
      </c>
      <c r="H19" s="142">
        <v>20</v>
      </c>
      <c r="I19" s="142">
        <v>95</v>
      </c>
      <c r="J19" s="143">
        <v>35</v>
      </c>
      <c r="K19" s="142">
        <v>35</v>
      </c>
      <c r="L19" s="143">
        <v>0</v>
      </c>
    </row>
    <row r="20" spans="1:17">
      <c r="A20" s="141" t="s">
        <v>84</v>
      </c>
      <c r="B20" s="142">
        <v>129</v>
      </c>
      <c r="C20" s="142">
        <v>382</v>
      </c>
      <c r="D20" s="142">
        <v>15</v>
      </c>
      <c r="E20" s="142">
        <v>0</v>
      </c>
      <c r="F20" s="142">
        <v>301</v>
      </c>
      <c r="G20" s="142">
        <v>161</v>
      </c>
      <c r="H20" s="142">
        <v>19</v>
      </c>
      <c r="I20" s="142">
        <v>142</v>
      </c>
      <c r="J20" s="143">
        <v>225</v>
      </c>
      <c r="K20" s="142">
        <v>214</v>
      </c>
      <c r="L20" s="143">
        <v>11</v>
      </c>
    </row>
    <row r="21" spans="1:17">
      <c r="A21" s="141" t="s">
        <v>85</v>
      </c>
      <c r="B21" s="142">
        <v>8</v>
      </c>
      <c r="C21" s="142">
        <v>20</v>
      </c>
      <c r="D21" s="142">
        <v>0</v>
      </c>
      <c r="E21" s="142">
        <v>0</v>
      </c>
      <c r="F21" s="142">
        <v>22</v>
      </c>
      <c r="G21" s="142">
        <v>5</v>
      </c>
      <c r="H21" s="142">
        <v>5</v>
      </c>
      <c r="I21" s="142">
        <v>0</v>
      </c>
      <c r="J21" s="143">
        <v>6</v>
      </c>
      <c r="K21" s="142">
        <v>6</v>
      </c>
      <c r="L21" s="143">
        <v>0</v>
      </c>
    </row>
    <row r="22" spans="1:17">
      <c r="A22" s="144"/>
      <c r="B22" s="142"/>
      <c r="C22" s="142"/>
      <c r="D22" s="142"/>
      <c r="E22" s="142"/>
      <c r="F22" s="142"/>
      <c r="G22" s="142"/>
      <c r="H22" s="142"/>
      <c r="I22" s="142"/>
      <c r="J22" s="143"/>
      <c r="K22" s="142"/>
      <c r="L22" s="143"/>
    </row>
    <row r="23" spans="1:17">
      <c r="A23" s="140" t="s">
        <v>60</v>
      </c>
      <c r="B23" s="145">
        <v>5175</v>
      </c>
      <c r="C23" s="145">
        <v>11491</v>
      </c>
      <c r="D23" s="145">
        <v>102</v>
      </c>
      <c r="E23" s="145">
        <v>0</v>
      </c>
      <c r="F23" s="145">
        <v>9656</v>
      </c>
      <c r="G23" s="145">
        <v>5009</v>
      </c>
      <c r="H23" s="145">
        <v>192</v>
      </c>
      <c r="I23" s="145">
        <v>4817</v>
      </c>
      <c r="J23" s="145">
        <v>7112</v>
      </c>
      <c r="K23" s="145">
        <v>7112</v>
      </c>
      <c r="L23" s="146">
        <v>0</v>
      </c>
      <c r="N23" s="216">
        <f>SUM(B23:D23)</f>
        <v>16768</v>
      </c>
      <c r="O23" s="218">
        <f>N23/$N$106</f>
        <v>0.16017270530247307</v>
      </c>
      <c r="P23" s="217">
        <v>2</v>
      </c>
      <c r="Q23" s="220">
        <f>(SUM(B23:D23)/F23)*100</f>
        <v>173.6536868268434</v>
      </c>
    </row>
    <row r="24" spans="1:17">
      <c r="A24" s="141" t="s">
        <v>86</v>
      </c>
      <c r="B24" s="142">
        <v>5175</v>
      </c>
      <c r="C24" s="142">
        <v>11491</v>
      </c>
      <c r="D24" s="142">
        <v>102</v>
      </c>
      <c r="E24" s="142">
        <v>0</v>
      </c>
      <c r="F24" s="142">
        <v>9656</v>
      </c>
      <c r="G24" s="142">
        <v>5009</v>
      </c>
      <c r="H24" s="142">
        <v>192</v>
      </c>
      <c r="I24" s="142">
        <v>4817</v>
      </c>
      <c r="J24" s="143">
        <v>7112</v>
      </c>
      <c r="K24" s="142">
        <v>7112</v>
      </c>
      <c r="L24" s="143">
        <v>0</v>
      </c>
    </row>
    <row r="25" spans="1:17">
      <c r="A25" s="147"/>
      <c r="B25" s="142"/>
      <c r="C25" s="142"/>
      <c r="D25" s="142"/>
      <c r="E25" s="142"/>
      <c r="F25" s="142"/>
      <c r="G25" s="142"/>
      <c r="H25" s="142"/>
      <c r="I25" s="142"/>
      <c r="J25" s="143"/>
      <c r="K25" s="142"/>
      <c r="L25" s="143"/>
    </row>
    <row r="26" spans="1:17">
      <c r="A26" s="140" t="s">
        <v>61</v>
      </c>
      <c r="B26" s="145">
        <v>2344</v>
      </c>
      <c r="C26" s="145">
        <v>10920</v>
      </c>
      <c r="D26" s="145">
        <v>103</v>
      </c>
      <c r="E26" s="145">
        <v>0</v>
      </c>
      <c r="F26" s="145">
        <v>11049</v>
      </c>
      <c r="G26" s="145">
        <v>7024</v>
      </c>
      <c r="H26" s="145">
        <v>1217</v>
      </c>
      <c r="I26" s="145">
        <v>5807</v>
      </c>
      <c r="J26" s="145">
        <v>2318</v>
      </c>
      <c r="K26" s="145">
        <v>2318</v>
      </c>
      <c r="L26" s="146">
        <v>0</v>
      </c>
      <c r="N26" s="216">
        <f>SUM(B26:D26)</f>
        <v>13367</v>
      </c>
      <c r="O26" s="218">
        <f>N26/$N$106</f>
        <v>0.12768538596005236</v>
      </c>
      <c r="P26" s="217">
        <v>4</v>
      </c>
      <c r="Q26" s="219">
        <f>(SUM(B26:D26)/F26)*100</f>
        <v>120.97927414245633</v>
      </c>
    </row>
    <row r="27" spans="1:17">
      <c r="A27" s="141" t="s">
        <v>87</v>
      </c>
      <c r="B27" s="142">
        <v>769</v>
      </c>
      <c r="C27" s="142">
        <v>3369</v>
      </c>
      <c r="D27" s="142">
        <v>46</v>
      </c>
      <c r="E27" s="142">
        <v>0</v>
      </c>
      <c r="F27" s="142">
        <v>3463</v>
      </c>
      <c r="G27" s="142">
        <v>2349</v>
      </c>
      <c r="H27" s="142">
        <v>648</v>
      </c>
      <c r="I27" s="142">
        <v>1701</v>
      </c>
      <c r="J27" s="143">
        <v>721</v>
      </c>
      <c r="K27" s="142">
        <v>721</v>
      </c>
      <c r="L27" s="143">
        <v>0</v>
      </c>
    </row>
    <row r="28" spans="1:17">
      <c r="A28" s="141" t="s">
        <v>82</v>
      </c>
      <c r="B28" s="142">
        <v>1142</v>
      </c>
      <c r="C28" s="142">
        <v>4617</v>
      </c>
      <c r="D28" s="142">
        <v>40</v>
      </c>
      <c r="E28" s="142">
        <v>0</v>
      </c>
      <c r="F28" s="142">
        <v>4773</v>
      </c>
      <c r="G28" s="142">
        <v>3071</v>
      </c>
      <c r="H28" s="142">
        <v>2</v>
      </c>
      <c r="I28" s="142">
        <v>3069</v>
      </c>
      <c r="J28" s="143">
        <v>1026</v>
      </c>
      <c r="K28" s="142">
        <v>1026</v>
      </c>
      <c r="L28" s="143">
        <v>0</v>
      </c>
    </row>
    <row r="29" spans="1:17">
      <c r="A29" s="141" t="s">
        <v>88</v>
      </c>
      <c r="B29" s="142">
        <v>408</v>
      </c>
      <c r="C29" s="142">
        <v>2859</v>
      </c>
      <c r="D29" s="142">
        <v>15</v>
      </c>
      <c r="E29" s="142">
        <v>0</v>
      </c>
      <c r="F29" s="142">
        <v>2744</v>
      </c>
      <c r="G29" s="142">
        <v>1580</v>
      </c>
      <c r="H29" s="142">
        <v>566</v>
      </c>
      <c r="I29" s="142">
        <v>1014</v>
      </c>
      <c r="J29" s="143">
        <v>538</v>
      </c>
      <c r="K29" s="142">
        <v>538</v>
      </c>
      <c r="L29" s="143">
        <v>0</v>
      </c>
    </row>
    <row r="30" spans="1:17">
      <c r="A30" s="141" t="s">
        <v>89</v>
      </c>
      <c r="B30" s="142">
        <v>25</v>
      </c>
      <c r="C30" s="142">
        <v>75</v>
      </c>
      <c r="D30" s="142">
        <v>2</v>
      </c>
      <c r="E30" s="142">
        <v>0</v>
      </c>
      <c r="F30" s="142">
        <v>69</v>
      </c>
      <c r="G30" s="142">
        <v>24</v>
      </c>
      <c r="H30" s="142">
        <v>1</v>
      </c>
      <c r="I30" s="142">
        <v>23</v>
      </c>
      <c r="J30" s="143">
        <v>33</v>
      </c>
      <c r="K30" s="142">
        <v>33</v>
      </c>
      <c r="L30" s="143">
        <v>0</v>
      </c>
    </row>
    <row r="31" spans="1:17">
      <c r="A31" s="144"/>
      <c r="B31" s="142"/>
      <c r="C31" s="142"/>
      <c r="D31" s="142"/>
      <c r="E31" s="142"/>
      <c r="F31" s="142"/>
      <c r="G31" s="142"/>
      <c r="H31" s="142"/>
      <c r="I31" s="142"/>
      <c r="J31" s="143"/>
      <c r="K31" s="142"/>
      <c r="L31" s="143"/>
    </row>
    <row r="32" spans="1:17">
      <c r="A32" s="140" t="s">
        <v>62</v>
      </c>
      <c r="B32" s="135">
        <v>1837</v>
      </c>
      <c r="C32" s="135">
        <v>7327</v>
      </c>
      <c r="D32" s="135">
        <v>109</v>
      </c>
      <c r="E32" s="135">
        <v>7</v>
      </c>
      <c r="F32" s="135">
        <v>7280</v>
      </c>
      <c r="G32" s="135">
        <v>4752</v>
      </c>
      <c r="H32" s="135">
        <v>1162</v>
      </c>
      <c r="I32" s="135">
        <v>3590</v>
      </c>
      <c r="J32" s="135">
        <v>2000</v>
      </c>
      <c r="K32" s="135">
        <v>2000</v>
      </c>
      <c r="L32" s="136">
        <v>0</v>
      </c>
      <c r="N32" s="216">
        <f>SUM(B32:D32)</f>
        <v>9273</v>
      </c>
      <c r="O32" s="218">
        <f>N32/$N$106</f>
        <v>8.8578333508458548E-2</v>
      </c>
      <c r="Q32" s="219">
        <f>(SUM(B32:D32)/F32)*100</f>
        <v>127.37637362637362</v>
      </c>
    </row>
    <row r="33" spans="1:17">
      <c r="A33" s="141" t="s">
        <v>90</v>
      </c>
      <c r="B33" s="142">
        <v>1308</v>
      </c>
      <c r="C33" s="142">
        <v>6098</v>
      </c>
      <c r="D33" s="142">
        <v>97</v>
      </c>
      <c r="E33" s="142">
        <v>7</v>
      </c>
      <c r="F33" s="142">
        <v>6144</v>
      </c>
      <c r="G33" s="142">
        <v>3939</v>
      </c>
      <c r="H33" s="142">
        <v>1003</v>
      </c>
      <c r="I33" s="142">
        <v>2936</v>
      </c>
      <c r="J33" s="143">
        <v>1366</v>
      </c>
      <c r="K33" s="142">
        <v>1366</v>
      </c>
      <c r="L33" s="143">
        <v>0</v>
      </c>
    </row>
    <row r="34" spans="1:17">
      <c r="A34" s="141" t="s">
        <v>175</v>
      </c>
      <c r="B34" s="142">
        <v>123</v>
      </c>
      <c r="C34" s="142">
        <v>534</v>
      </c>
      <c r="D34" s="142">
        <v>9</v>
      </c>
      <c r="E34" s="142">
        <v>0</v>
      </c>
      <c r="F34" s="142">
        <v>510</v>
      </c>
      <c r="G34" s="142">
        <v>328</v>
      </c>
      <c r="H34" s="142">
        <v>97</v>
      </c>
      <c r="I34" s="142">
        <v>231</v>
      </c>
      <c r="J34" s="143">
        <v>156</v>
      </c>
      <c r="K34" s="142">
        <v>156</v>
      </c>
      <c r="L34" s="143">
        <v>0</v>
      </c>
    </row>
    <row r="35" spans="1:17">
      <c r="A35" s="141" t="s">
        <v>91</v>
      </c>
      <c r="B35" s="142">
        <v>110</v>
      </c>
      <c r="C35" s="142">
        <v>204</v>
      </c>
      <c r="D35" s="142">
        <v>1</v>
      </c>
      <c r="E35" s="142">
        <v>0</v>
      </c>
      <c r="F35" s="142">
        <v>254</v>
      </c>
      <c r="G35" s="142">
        <v>209</v>
      </c>
      <c r="H35" s="142">
        <v>62</v>
      </c>
      <c r="I35" s="142">
        <v>147</v>
      </c>
      <c r="J35" s="143">
        <v>61</v>
      </c>
      <c r="K35" s="142">
        <v>61</v>
      </c>
      <c r="L35" s="143">
        <v>0</v>
      </c>
    </row>
    <row r="36" spans="1:17">
      <c r="A36" s="141" t="s">
        <v>92</v>
      </c>
      <c r="B36" s="142">
        <v>296</v>
      </c>
      <c r="C36" s="142">
        <v>491</v>
      </c>
      <c r="D36" s="142">
        <v>2</v>
      </c>
      <c r="E36" s="142">
        <v>0</v>
      </c>
      <c r="F36" s="142">
        <v>372</v>
      </c>
      <c r="G36" s="142">
        <v>276</v>
      </c>
      <c r="H36" s="142">
        <v>0</v>
      </c>
      <c r="I36" s="142">
        <v>276</v>
      </c>
      <c r="J36" s="143">
        <v>417</v>
      </c>
      <c r="K36" s="142">
        <v>417</v>
      </c>
      <c r="L36" s="143">
        <v>0</v>
      </c>
    </row>
    <row r="37" spans="1:17">
      <c r="A37" s="144"/>
      <c r="B37" s="138"/>
      <c r="C37" s="138"/>
      <c r="D37" s="138"/>
      <c r="E37" s="138"/>
      <c r="F37" s="138"/>
      <c r="G37" s="138"/>
      <c r="H37" s="138"/>
      <c r="I37" s="138"/>
      <c r="J37" s="139"/>
      <c r="K37" s="138"/>
      <c r="L37" s="139"/>
    </row>
    <row r="38" spans="1:17">
      <c r="A38" s="140" t="s">
        <v>63</v>
      </c>
      <c r="B38" s="135">
        <v>409</v>
      </c>
      <c r="C38" s="135">
        <v>1712</v>
      </c>
      <c r="D38" s="135">
        <v>108</v>
      </c>
      <c r="E38" s="135">
        <v>2</v>
      </c>
      <c r="F38" s="135">
        <v>1696</v>
      </c>
      <c r="G38" s="135">
        <v>865</v>
      </c>
      <c r="H38" s="135">
        <v>142</v>
      </c>
      <c r="I38" s="135">
        <v>723</v>
      </c>
      <c r="J38" s="135">
        <v>535</v>
      </c>
      <c r="K38" s="135">
        <v>535</v>
      </c>
      <c r="L38" s="136">
        <v>0</v>
      </c>
      <c r="N38" s="216">
        <f>SUM(B38:D38)</f>
        <v>2229</v>
      </c>
      <c r="O38" s="218">
        <f>N38/$N$106</f>
        <v>2.1292041991842349E-2</v>
      </c>
      <c r="Q38" s="219">
        <f>(SUM(B38:D38)/F38)*100</f>
        <v>131.42688679245282</v>
      </c>
    </row>
    <row r="39" spans="1:17">
      <c r="A39" s="141" t="s">
        <v>93</v>
      </c>
      <c r="B39" s="142">
        <v>179</v>
      </c>
      <c r="C39" s="142">
        <v>1130</v>
      </c>
      <c r="D39" s="142">
        <v>11</v>
      </c>
      <c r="E39" s="142">
        <v>2</v>
      </c>
      <c r="F39" s="142">
        <v>1165</v>
      </c>
      <c r="G39" s="142">
        <v>554</v>
      </c>
      <c r="H39" s="142">
        <v>96</v>
      </c>
      <c r="I39" s="142">
        <v>458</v>
      </c>
      <c r="J39" s="143">
        <v>157</v>
      </c>
      <c r="K39" s="142">
        <v>157</v>
      </c>
      <c r="L39" s="143">
        <v>0</v>
      </c>
    </row>
    <row r="40" spans="1:17">
      <c r="A40" s="141" t="s">
        <v>176</v>
      </c>
      <c r="B40" s="142">
        <v>85</v>
      </c>
      <c r="C40" s="142">
        <v>160</v>
      </c>
      <c r="D40" s="142">
        <v>0</v>
      </c>
      <c r="E40" s="142">
        <v>0</v>
      </c>
      <c r="F40" s="142">
        <v>152</v>
      </c>
      <c r="G40" s="142">
        <v>109</v>
      </c>
      <c r="H40" s="142">
        <v>8</v>
      </c>
      <c r="I40" s="142">
        <v>101</v>
      </c>
      <c r="J40" s="143">
        <v>93</v>
      </c>
      <c r="K40" s="142">
        <v>93</v>
      </c>
      <c r="L40" s="143">
        <v>0</v>
      </c>
    </row>
    <row r="41" spans="1:17">
      <c r="A41" s="141" t="s">
        <v>177</v>
      </c>
      <c r="B41" s="142">
        <v>35</v>
      </c>
      <c r="C41" s="142">
        <v>71</v>
      </c>
      <c r="D41" s="142">
        <v>0</v>
      </c>
      <c r="E41" s="142">
        <v>0</v>
      </c>
      <c r="F41" s="142">
        <v>53</v>
      </c>
      <c r="G41" s="142">
        <v>23</v>
      </c>
      <c r="H41" s="142">
        <v>2</v>
      </c>
      <c r="I41" s="142">
        <v>21</v>
      </c>
      <c r="J41" s="143">
        <v>53</v>
      </c>
      <c r="K41" s="142">
        <v>53</v>
      </c>
      <c r="L41" s="143">
        <v>0</v>
      </c>
    </row>
    <row r="42" spans="1:17">
      <c r="A42" s="141" t="s">
        <v>178</v>
      </c>
      <c r="B42" s="142">
        <v>8</v>
      </c>
      <c r="C42" s="142">
        <v>49</v>
      </c>
      <c r="D42" s="142">
        <v>19</v>
      </c>
      <c r="E42" s="142">
        <v>0</v>
      </c>
      <c r="F42" s="142">
        <v>55</v>
      </c>
      <c r="G42" s="142">
        <v>18</v>
      </c>
      <c r="H42" s="142">
        <v>9</v>
      </c>
      <c r="I42" s="142">
        <v>9</v>
      </c>
      <c r="J42" s="143">
        <v>21</v>
      </c>
      <c r="K42" s="142">
        <v>21</v>
      </c>
      <c r="L42" s="143">
        <v>0</v>
      </c>
    </row>
    <row r="43" spans="1:17">
      <c r="A43" s="141" t="s">
        <v>179</v>
      </c>
      <c r="B43" s="142">
        <v>102</v>
      </c>
      <c r="C43" s="142">
        <v>302</v>
      </c>
      <c r="D43" s="142">
        <v>78</v>
      </c>
      <c r="E43" s="142">
        <v>0</v>
      </c>
      <c r="F43" s="142">
        <v>271</v>
      </c>
      <c r="G43" s="142">
        <v>161</v>
      </c>
      <c r="H43" s="142">
        <v>27</v>
      </c>
      <c r="I43" s="142">
        <v>134</v>
      </c>
      <c r="J43" s="143">
        <v>211</v>
      </c>
      <c r="K43" s="142">
        <v>211</v>
      </c>
      <c r="L43" s="143">
        <v>0</v>
      </c>
    </row>
    <row r="44" spans="1:17">
      <c r="A44" s="144"/>
      <c r="B44" s="142"/>
      <c r="C44" s="142"/>
      <c r="D44" s="142"/>
      <c r="E44" s="142"/>
      <c r="F44" s="142"/>
      <c r="G44" s="142"/>
      <c r="H44" s="142"/>
      <c r="I44" s="142"/>
      <c r="J44" s="143"/>
      <c r="K44" s="142"/>
      <c r="L44" s="143"/>
    </row>
    <row r="45" spans="1:17">
      <c r="A45" s="140" t="s">
        <v>64</v>
      </c>
      <c r="B45" s="145">
        <v>1066</v>
      </c>
      <c r="C45" s="145">
        <v>3403</v>
      </c>
      <c r="D45" s="145">
        <v>18</v>
      </c>
      <c r="E45" s="145">
        <v>1</v>
      </c>
      <c r="F45" s="145">
        <v>3385</v>
      </c>
      <c r="G45" s="145">
        <v>1609</v>
      </c>
      <c r="H45" s="145">
        <v>434</v>
      </c>
      <c r="I45" s="145">
        <v>1175</v>
      </c>
      <c r="J45" s="145">
        <v>1103</v>
      </c>
      <c r="K45" s="145">
        <v>1103</v>
      </c>
      <c r="L45" s="146">
        <v>0</v>
      </c>
      <c r="N45" s="216">
        <f>SUM(B45:D45)</f>
        <v>4487</v>
      </c>
      <c r="O45" s="218">
        <f>N45/$N$106</f>
        <v>4.286110023212051E-2</v>
      </c>
      <c r="Q45" s="219">
        <f>(SUM(B45:D45)/F45)*100</f>
        <v>132.55539143279174</v>
      </c>
    </row>
    <row r="46" spans="1:17">
      <c r="A46" s="141" t="s">
        <v>94</v>
      </c>
      <c r="B46" s="142">
        <v>846</v>
      </c>
      <c r="C46" s="142">
        <v>2055</v>
      </c>
      <c r="D46" s="142">
        <v>10</v>
      </c>
      <c r="E46" s="142">
        <v>0</v>
      </c>
      <c r="F46" s="142">
        <v>2066</v>
      </c>
      <c r="G46" s="142">
        <v>920</v>
      </c>
      <c r="H46" s="142">
        <v>327</v>
      </c>
      <c r="I46" s="142">
        <v>593</v>
      </c>
      <c r="J46" s="143">
        <v>845</v>
      </c>
      <c r="K46" s="142">
        <v>845</v>
      </c>
      <c r="L46" s="143">
        <v>0</v>
      </c>
    </row>
    <row r="47" spans="1:17">
      <c r="A47" s="141" t="s">
        <v>95</v>
      </c>
      <c r="B47" s="142">
        <v>178</v>
      </c>
      <c r="C47" s="142">
        <v>1134</v>
      </c>
      <c r="D47" s="142">
        <v>8</v>
      </c>
      <c r="E47" s="142">
        <v>1</v>
      </c>
      <c r="F47" s="142">
        <v>1132</v>
      </c>
      <c r="G47" s="142">
        <v>575</v>
      </c>
      <c r="H47" s="142">
        <v>97</v>
      </c>
      <c r="I47" s="142">
        <v>478</v>
      </c>
      <c r="J47" s="143">
        <v>189</v>
      </c>
      <c r="K47" s="142">
        <v>189</v>
      </c>
      <c r="L47" s="143">
        <v>0</v>
      </c>
    </row>
    <row r="48" spans="1:17">
      <c r="A48" s="141" t="s">
        <v>180</v>
      </c>
      <c r="B48" s="142">
        <v>42</v>
      </c>
      <c r="C48" s="142">
        <v>214</v>
      </c>
      <c r="D48" s="142">
        <v>0</v>
      </c>
      <c r="E48" s="142">
        <v>0</v>
      </c>
      <c r="F48" s="142">
        <v>187</v>
      </c>
      <c r="G48" s="142">
        <v>114</v>
      </c>
      <c r="H48" s="142">
        <v>10</v>
      </c>
      <c r="I48" s="142">
        <v>104</v>
      </c>
      <c r="J48" s="143">
        <v>69</v>
      </c>
      <c r="K48" s="142">
        <v>69</v>
      </c>
      <c r="L48" s="143">
        <v>0</v>
      </c>
    </row>
    <row r="49" spans="1:17">
      <c r="A49" s="148"/>
      <c r="B49" s="149"/>
      <c r="C49" s="149"/>
      <c r="D49" s="149"/>
      <c r="E49" s="149"/>
      <c r="F49" s="149"/>
      <c r="G49" s="149"/>
      <c r="H49" s="149"/>
      <c r="I49" s="149"/>
      <c r="J49" s="150"/>
      <c r="K49" s="149"/>
      <c r="L49" s="150"/>
    </row>
    <row r="50" spans="1:17">
      <c r="A50" s="140" t="s">
        <v>65</v>
      </c>
      <c r="B50" s="145">
        <v>2197</v>
      </c>
      <c r="C50" s="145">
        <v>6742</v>
      </c>
      <c r="D50" s="145">
        <v>66</v>
      </c>
      <c r="E50" s="145">
        <v>0</v>
      </c>
      <c r="F50" s="145">
        <v>5518</v>
      </c>
      <c r="G50" s="145">
        <v>3121</v>
      </c>
      <c r="H50" s="145">
        <v>956</v>
      </c>
      <c r="I50" s="145">
        <v>2165</v>
      </c>
      <c r="J50" s="145">
        <v>3487</v>
      </c>
      <c r="K50" s="145">
        <v>3487</v>
      </c>
      <c r="L50" s="146">
        <v>0</v>
      </c>
      <c r="N50" s="216">
        <f>SUM(B50:D50)</f>
        <v>9005</v>
      </c>
      <c r="O50" s="218">
        <f>N50/$N$106</f>
        <v>8.6018321281534485E-2</v>
      </c>
      <c r="Q50" s="220">
        <f>(SUM(B50:D50)/F50)*100</f>
        <v>163.19318593693367</v>
      </c>
    </row>
    <row r="51" spans="1:17">
      <c r="A51" s="141" t="s">
        <v>96</v>
      </c>
      <c r="B51" s="142">
        <v>1912</v>
      </c>
      <c r="C51" s="142">
        <v>5827</v>
      </c>
      <c r="D51" s="142">
        <v>48</v>
      </c>
      <c r="E51" s="142">
        <v>0</v>
      </c>
      <c r="F51" s="142">
        <v>4682</v>
      </c>
      <c r="G51" s="142">
        <v>2530</v>
      </c>
      <c r="H51" s="142">
        <v>890</v>
      </c>
      <c r="I51" s="142">
        <v>1640</v>
      </c>
      <c r="J51" s="143">
        <v>3105</v>
      </c>
      <c r="K51" s="142">
        <v>3105</v>
      </c>
      <c r="L51" s="143">
        <v>0</v>
      </c>
    </row>
    <row r="52" spans="1:17">
      <c r="A52" s="141" t="s">
        <v>181</v>
      </c>
      <c r="B52" s="142">
        <v>43</v>
      </c>
      <c r="C52" s="142">
        <v>83</v>
      </c>
      <c r="D52" s="142">
        <v>0</v>
      </c>
      <c r="E52" s="142">
        <v>0</v>
      </c>
      <c r="F52" s="142">
        <v>114</v>
      </c>
      <c r="G52" s="142">
        <v>89</v>
      </c>
      <c r="H52" s="142">
        <v>12</v>
      </c>
      <c r="I52" s="142">
        <v>77</v>
      </c>
      <c r="J52" s="143">
        <v>12</v>
      </c>
      <c r="K52" s="142">
        <v>12</v>
      </c>
      <c r="L52" s="143">
        <v>0</v>
      </c>
    </row>
    <row r="53" spans="1:17">
      <c r="A53" s="141" t="s">
        <v>182</v>
      </c>
      <c r="B53" s="142">
        <v>184</v>
      </c>
      <c r="C53" s="142">
        <v>578</v>
      </c>
      <c r="D53" s="142">
        <v>0</v>
      </c>
      <c r="E53" s="142">
        <v>0</v>
      </c>
      <c r="F53" s="142">
        <v>439</v>
      </c>
      <c r="G53" s="142">
        <v>296</v>
      </c>
      <c r="H53" s="142">
        <v>0</v>
      </c>
      <c r="I53" s="142">
        <v>296</v>
      </c>
      <c r="J53" s="143">
        <v>323</v>
      </c>
      <c r="K53" s="142">
        <v>323</v>
      </c>
      <c r="L53" s="143">
        <v>0</v>
      </c>
    </row>
    <row r="54" spans="1:17">
      <c r="A54" s="141" t="s">
        <v>183</v>
      </c>
      <c r="B54" s="142">
        <v>25</v>
      </c>
      <c r="C54" s="142">
        <v>77</v>
      </c>
      <c r="D54" s="142">
        <v>10</v>
      </c>
      <c r="E54" s="142">
        <v>0</v>
      </c>
      <c r="F54" s="142">
        <v>94</v>
      </c>
      <c r="G54" s="142">
        <v>76</v>
      </c>
      <c r="H54" s="142">
        <v>18</v>
      </c>
      <c r="I54" s="142">
        <v>58</v>
      </c>
      <c r="J54" s="143">
        <v>18</v>
      </c>
      <c r="K54" s="142">
        <v>18</v>
      </c>
      <c r="L54" s="143">
        <v>0</v>
      </c>
    </row>
    <row r="55" spans="1:17">
      <c r="A55" s="141" t="s">
        <v>184</v>
      </c>
      <c r="B55" s="142">
        <v>33</v>
      </c>
      <c r="C55" s="142">
        <v>177</v>
      </c>
      <c r="D55" s="142">
        <v>8</v>
      </c>
      <c r="E55" s="142">
        <v>0</v>
      </c>
      <c r="F55" s="142">
        <v>189</v>
      </c>
      <c r="G55" s="142">
        <v>130</v>
      </c>
      <c r="H55" s="142">
        <v>36</v>
      </c>
      <c r="I55" s="142">
        <v>94</v>
      </c>
      <c r="J55" s="143">
        <v>29</v>
      </c>
      <c r="K55" s="142">
        <v>29</v>
      </c>
      <c r="L55" s="143">
        <v>0</v>
      </c>
    </row>
    <row r="56" spans="1:17">
      <c r="A56" s="144"/>
      <c r="B56" s="142"/>
      <c r="C56" s="142"/>
      <c r="D56" s="142"/>
      <c r="E56" s="142"/>
      <c r="F56" s="142"/>
      <c r="G56" s="142"/>
      <c r="H56" s="142"/>
      <c r="I56" s="142"/>
      <c r="J56" s="143"/>
      <c r="K56" s="142"/>
      <c r="L56" s="143"/>
    </row>
    <row r="57" spans="1:17">
      <c r="A57" s="140" t="s">
        <v>66</v>
      </c>
      <c r="B57" s="135">
        <v>3658</v>
      </c>
      <c r="C57" s="135">
        <v>9690</v>
      </c>
      <c r="D57" s="135">
        <v>73</v>
      </c>
      <c r="E57" s="135">
        <v>5</v>
      </c>
      <c r="F57" s="223">
        <v>9981</v>
      </c>
      <c r="G57" s="135">
        <v>6804</v>
      </c>
      <c r="H57" s="135">
        <v>528</v>
      </c>
      <c r="I57" s="135">
        <v>6276</v>
      </c>
      <c r="J57" s="135">
        <v>3445</v>
      </c>
      <c r="K57" s="135">
        <v>3445</v>
      </c>
      <c r="L57" s="136">
        <v>0</v>
      </c>
      <c r="N57" s="216">
        <f>SUM(B57:D57)</f>
        <v>13421</v>
      </c>
      <c r="O57" s="218">
        <f>N57/$N$106</f>
        <v>0.1282012093192087</v>
      </c>
      <c r="P57" s="217">
        <v>3</v>
      </c>
      <c r="Q57" s="219">
        <f>(SUM(B57:D57)/F57)*100</f>
        <v>134.46548442039875</v>
      </c>
    </row>
    <row r="58" spans="1:17">
      <c r="A58" s="141" t="s">
        <v>97</v>
      </c>
      <c r="B58" s="142">
        <v>2689</v>
      </c>
      <c r="C58" s="142">
        <v>7446</v>
      </c>
      <c r="D58" s="142">
        <v>53</v>
      </c>
      <c r="E58" s="142">
        <v>0</v>
      </c>
      <c r="F58" s="142">
        <v>7859</v>
      </c>
      <c r="G58" s="142">
        <v>5550</v>
      </c>
      <c r="H58" s="142">
        <v>350</v>
      </c>
      <c r="I58" s="142">
        <v>5200</v>
      </c>
      <c r="J58" s="143">
        <v>2329</v>
      </c>
      <c r="K58" s="142">
        <v>2329</v>
      </c>
      <c r="L58" s="143">
        <v>0</v>
      </c>
    </row>
    <row r="59" spans="1:17">
      <c r="A59" s="141" t="s">
        <v>98</v>
      </c>
      <c r="B59" s="142">
        <v>342</v>
      </c>
      <c r="C59" s="142">
        <v>1080</v>
      </c>
      <c r="D59" s="142">
        <v>4</v>
      </c>
      <c r="E59" s="142">
        <v>0</v>
      </c>
      <c r="F59" s="142">
        <v>1133</v>
      </c>
      <c r="G59" s="142">
        <v>656</v>
      </c>
      <c r="H59" s="142">
        <v>85</v>
      </c>
      <c r="I59" s="142">
        <v>571</v>
      </c>
      <c r="J59" s="143">
        <v>293</v>
      </c>
      <c r="K59" s="142">
        <v>293</v>
      </c>
      <c r="L59" s="143">
        <v>0</v>
      </c>
    </row>
    <row r="60" spans="1:17">
      <c r="A60" s="141" t="s">
        <v>99</v>
      </c>
      <c r="B60" s="142">
        <v>343</v>
      </c>
      <c r="C60" s="142">
        <v>421</v>
      </c>
      <c r="D60" s="142">
        <v>5</v>
      </c>
      <c r="E60" s="142">
        <v>0</v>
      </c>
      <c r="F60" s="142">
        <v>260</v>
      </c>
      <c r="G60" s="142">
        <v>170</v>
      </c>
      <c r="H60" s="142">
        <v>33</v>
      </c>
      <c r="I60" s="142">
        <v>137</v>
      </c>
      <c r="J60" s="143">
        <v>509</v>
      </c>
      <c r="K60" s="142">
        <v>509</v>
      </c>
      <c r="L60" s="143">
        <v>0</v>
      </c>
    </row>
    <row r="61" spans="1:17">
      <c r="A61" s="141" t="s">
        <v>100</v>
      </c>
      <c r="B61" s="142">
        <v>94</v>
      </c>
      <c r="C61" s="142">
        <v>176</v>
      </c>
      <c r="D61" s="142">
        <v>10</v>
      </c>
      <c r="E61" s="142">
        <v>0</v>
      </c>
      <c r="F61" s="142">
        <v>206</v>
      </c>
      <c r="G61" s="142">
        <v>184</v>
      </c>
      <c r="H61" s="142">
        <v>37</v>
      </c>
      <c r="I61" s="142">
        <v>147</v>
      </c>
      <c r="J61" s="143">
        <v>74</v>
      </c>
      <c r="K61" s="142">
        <v>74</v>
      </c>
      <c r="L61" s="143">
        <v>0</v>
      </c>
    </row>
    <row r="62" spans="1:17">
      <c r="A62" s="141" t="s">
        <v>185</v>
      </c>
      <c r="B62" s="142">
        <v>190</v>
      </c>
      <c r="C62" s="142">
        <v>567</v>
      </c>
      <c r="D62" s="142">
        <v>1</v>
      </c>
      <c r="E62" s="142">
        <v>5</v>
      </c>
      <c r="F62" s="142">
        <v>523</v>
      </c>
      <c r="G62" s="142">
        <v>244</v>
      </c>
      <c r="H62" s="142">
        <v>23</v>
      </c>
      <c r="I62" s="142">
        <v>221</v>
      </c>
      <c r="J62" s="143">
        <v>240</v>
      </c>
      <c r="K62" s="142">
        <v>240</v>
      </c>
      <c r="L62" s="143">
        <v>0</v>
      </c>
    </row>
    <row r="63" spans="1:17">
      <c r="A63" s="144"/>
      <c r="B63" s="138"/>
      <c r="C63" s="138"/>
      <c r="D63" s="138"/>
      <c r="E63" s="138"/>
      <c r="F63" s="138"/>
      <c r="G63" s="138"/>
      <c r="H63" s="138"/>
      <c r="I63" s="138"/>
      <c r="J63" s="143"/>
      <c r="K63" s="138"/>
      <c r="L63" s="139"/>
    </row>
    <row r="64" spans="1:17">
      <c r="A64" s="140" t="s">
        <v>67</v>
      </c>
      <c r="B64" s="135">
        <v>770</v>
      </c>
      <c r="C64" s="135">
        <v>1919</v>
      </c>
      <c r="D64" s="135">
        <v>22</v>
      </c>
      <c r="E64" s="135">
        <v>1</v>
      </c>
      <c r="F64" s="222">
        <v>1762</v>
      </c>
      <c r="G64" s="135">
        <v>1106</v>
      </c>
      <c r="H64" s="135">
        <v>226</v>
      </c>
      <c r="I64" s="135">
        <v>880</v>
      </c>
      <c r="J64" s="135">
        <v>950</v>
      </c>
      <c r="K64" s="135">
        <v>950</v>
      </c>
      <c r="L64" s="136">
        <v>0</v>
      </c>
      <c r="M64" s="224">
        <f>F64/SUM(C64:E64)</f>
        <v>0.90731204943357369</v>
      </c>
      <c r="N64" s="216">
        <f>SUM(B64:D64)</f>
        <v>2711</v>
      </c>
      <c r="O64" s="218">
        <f>N64/$N$106</f>
        <v>2.5896243086534144E-2</v>
      </c>
      <c r="Q64" s="220">
        <f>(SUM(B64:D64)/F64)*100</f>
        <v>153.85925085130535</v>
      </c>
    </row>
    <row r="65" spans="1:17">
      <c r="A65" s="141" t="s">
        <v>276</v>
      </c>
      <c r="B65" s="142">
        <v>384</v>
      </c>
      <c r="C65" s="142">
        <v>1031</v>
      </c>
      <c r="D65" s="142">
        <v>7</v>
      </c>
      <c r="E65" s="142">
        <v>1</v>
      </c>
      <c r="F65" s="142">
        <v>875</v>
      </c>
      <c r="G65" s="142">
        <v>534</v>
      </c>
      <c r="H65" s="142">
        <v>54</v>
      </c>
      <c r="I65" s="142">
        <v>480</v>
      </c>
      <c r="J65" s="143">
        <v>548</v>
      </c>
      <c r="K65" s="142">
        <v>548</v>
      </c>
      <c r="L65" s="143">
        <v>0</v>
      </c>
    </row>
    <row r="66" spans="1:17">
      <c r="A66" s="141" t="s">
        <v>101</v>
      </c>
      <c r="B66" s="142">
        <v>125</v>
      </c>
      <c r="C66" s="142">
        <v>144</v>
      </c>
      <c r="D66" s="142">
        <v>5</v>
      </c>
      <c r="E66" s="142">
        <v>0</v>
      </c>
      <c r="F66" s="142">
        <v>168</v>
      </c>
      <c r="G66" s="142">
        <v>98</v>
      </c>
      <c r="H66" s="142">
        <v>34</v>
      </c>
      <c r="I66" s="142">
        <v>64</v>
      </c>
      <c r="J66" s="143">
        <v>106</v>
      </c>
      <c r="K66" s="142">
        <v>106</v>
      </c>
      <c r="L66" s="143">
        <v>0</v>
      </c>
    </row>
    <row r="67" spans="1:17">
      <c r="A67" s="141" t="s">
        <v>102</v>
      </c>
      <c r="B67" s="142">
        <v>35</v>
      </c>
      <c r="C67" s="142">
        <v>106</v>
      </c>
      <c r="D67" s="142">
        <v>4</v>
      </c>
      <c r="E67" s="142">
        <v>0</v>
      </c>
      <c r="F67" s="142">
        <v>104</v>
      </c>
      <c r="G67" s="142">
        <v>43</v>
      </c>
      <c r="H67" s="142">
        <v>23</v>
      </c>
      <c r="I67" s="142">
        <v>20</v>
      </c>
      <c r="J67" s="143">
        <v>41</v>
      </c>
      <c r="K67" s="142">
        <v>41</v>
      </c>
      <c r="L67" s="143">
        <v>0</v>
      </c>
    </row>
    <row r="68" spans="1:17">
      <c r="A68" s="141" t="s">
        <v>103</v>
      </c>
      <c r="B68" s="142">
        <v>101</v>
      </c>
      <c r="C68" s="142">
        <v>305</v>
      </c>
      <c r="D68" s="142">
        <v>6</v>
      </c>
      <c r="E68" s="142">
        <v>0</v>
      </c>
      <c r="F68" s="142">
        <v>317</v>
      </c>
      <c r="G68" s="142">
        <v>226</v>
      </c>
      <c r="H68" s="142">
        <v>66</v>
      </c>
      <c r="I68" s="142">
        <v>160</v>
      </c>
      <c r="J68" s="143">
        <v>95</v>
      </c>
      <c r="K68" s="142">
        <v>95</v>
      </c>
      <c r="L68" s="143">
        <v>0</v>
      </c>
    </row>
    <row r="69" spans="1:17">
      <c r="A69" s="141" t="s">
        <v>104</v>
      </c>
      <c r="B69" s="142">
        <v>23</v>
      </c>
      <c r="C69" s="142">
        <v>88</v>
      </c>
      <c r="D69" s="142">
        <v>0</v>
      </c>
      <c r="E69" s="142">
        <v>0</v>
      </c>
      <c r="F69" s="142">
        <v>89</v>
      </c>
      <c r="G69" s="142">
        <v>53</v>
      </c>
      <c r="H69" s="142">
        <v>13</v>
      </c>
      <c r="I69" s="142">
        <v>40</v>
      </c>
      <c r="J69" s="143">
        <v>22</v>
      </c>
      <c r="K69" s="142">
        <v>22</v>
      </c>
      <c r="L69" s="143">
        <v>0</v>
      </c>
    </row>
    <row r="70" spans="1:17">
      <c r="A70" s="141" t="s">
        <v>105</v>
      </c>
      <c r="B70" s="142">
        <v>102</v>
      </c>
      <c r="C70" s="142">
        <v>245</v>
      </c>
      <c r="D70" s="142">
        <v>0</v>
      </c>
      <c r="E70" s="142">
        <v>0</v>
      </c>
      <c r="F70" s="142">
        <v>209</v>
      </c>
      <c r="G70" s="142">
        <v>152</v>
      </c>
      <c r="H70" s="142">
        <v>36</v>
      </c>
      <c r="I70" s="142">
        <v>116</v>
      </c>
      <c r="J70" s="143">
        <v>138</v>
      </c>
      <c r="K70" s="142">
        <v>138</v>
      </c>
      <c r="L70" s="143">
        <v>0</v>
      </c>
    </row>
    <row r="71" spans="1:17">
      <c r="A71" s="144"/>
      <c r="B71" s="142"/>
      <c r="C71" s="142"/>
      <c r="D71" s="142"/>
      <c r="E71" s="142"/>
      <c r="F71" s="142"/>
      <c r="G71" s="142"/>
      <c r="H71" s="142"/>
      <c r="I71" s="142"/>
      <c r="J71" s="143"/>
      <c r="K71" s="142"/>
      <c r="L71" s="143"/>
    </row>
    <row r="72" spans="1:17">
      <c r="A72" s="140" t="s">
        <v>68</v>
      </c>
      <c r="B72" s="145">
        <v>515</v>
      </c>
      <c r="C72" s="145">
        <v>1398</v>
      </c>
      <c r="D72" s="145">
        <v>29</v>
      </c>
      <c r="E72" s="145">
        <v>0</v>
      </c>
      <c r="F72" s="222">
        <v>1425</v>
      </c>
      <c r="G72" s="145">
        <v>946</v>
      </c>
      <c r="H72" s="145">
        <v>125</v>
      </c>
      <c r="I72" s="145">
        <v>821</v>
      </c>
      <c r="J72" s="145">
        <v>517</v>
      </c>
      <c r="K72" s="145">
        <v>517</v>
      </c>
      <c r="L72" s="146">
        <v>0</v>
      </c>
      <c r="M72" s="224">
        <f>F72/SUM(C72:E72)</f>
        <v>0.99859845830413452</v>
      </c>
      <c r="N72" s="216">
        <f>SUM(B72:D72)</f>
        <v>1942</v>
      </c>
      <c r="O72" s="218">
        <f>N72/$N$106</f>
        <v>1.8550536360770677E-2</v>
      </c>
      <c r="Q72" s="219">
        <f>(SUM(B72:D72)/F72)*100</f>
        <v>136.28070175438594</v>
      </c>
    </row>
    <row r="73" spans="1:17">
      <c r="A73" s="141" t="s">
        <v>275</v>
      </c>
      <c r="B73" s="142">
        <v>138</v>
      </c>
      <c r="C73" s="142">
        <v>497</v>
      </c>
      <c r="D73" s="142">
        <v>5</v>
      </c>
      <c r="E73" s="142">
        <v>0</v>
      </c>
      <c r="F73" s="142">
        <v>487</v>
      </c>
      <c r="G73" s="142">
        <v>260</v>
      </c>
      <c r="H73" s="142">
        <v>3</v>
      </c>
      <c r="I73" s="142">
        <v>257</v>
      </c>
      <c r="J73" s="143">
        <v>153</v>
      </c>
      <c r="K73" s="142">
        <v>153</v>
      </c>
      <c r="L73" s="143">
        <v>0</v>
      </c>
    </row>
    <row r="74" spans="1:17">
      <c r="A74" s="141" t="s">
        <v>186</v>
      </c>
      <c r="B74" s="142">
        <v>217</v>
      </c>
      <c r="C74" s="142">
        <v>500</v>
      </c>
      <c r="D74" s="142">
        <v>4</v>
      </c>
      <c r="E74" s="142">
        <v>0</v>
      </c>
      <c r="F74" s="142">
        <v>478</v>
      </c>
      <c r="G74" s="142">
        <v>391</v>
      </c>
      <c r="H74" s="142">
        <v>59</v>
      </c>
      <c r="I74" s="142">
        <v>332</v>
      </c>
      <c r="J74" s="143">
        <v>243</v>
      </c>
      <c r="K74" s="142">
        <v>243</v>
      </c>
      <c r="L74" s="143">
        <v>0</v>
      </c>
    </row>
    <row r="75" spans="1:17">
      <c r="A75" s="141" t="s">
        <v>106</v>
      </c>
      <c r="B75" s="142">
        <v>6</v>
      </c>
      <c r="C75" s="142">
        <v>45</v>
      </c>
      <c r="D75" s="142">
        <v>1</v>
      </c>
      <c r="E75" s="142">
        <v>0</v>
      </c>
      <c r="F75" s="142">
        <v>44</v>
      </c>
      <c r="G75" s="142">
        <v>33</v>
      </c>
      <c r="H75" s="142">
        <v>4</v>
      </c>
      <c r="I75" s="142">
        <v>29</v>
      </c>
      <c r="J75" s="143">
        <v>8</v>
      </c>
      <c r="K75" s="142">
        <v>8</v>
      </c>
      <c r="L75" s="143">
        <v>0</v>
      </c>
    </row>
    <row r="76" spans="1:17">
      <c r="A76" s="141" t="s">
        <v>107</v>
      </c>
      <c r="B76" s="142">
        <v>145</v>
      </c>
      <c r="C76" s="142">
        <v>281</v>
      </c>
      <c r="D76" s="142">
        <v>18</v>
      </c>
      <c r="E76" s="142">
        <v>0</v>
      </c>
      <c r="F76" s="142">
        <v>343</v>
      </c>
      <c r="G76" s="142">
        <v>237</v>
      </c>
      <c r="H76" s="142">
        <v>50</v>
      </c>
      <c r="I76" s="142">
        <v>187</v>
      </c>
      <c r="J76" s="143">
        <v>101</v>
      </c>
      <c r="K76" s="142">
        <v>101</v>
      </c>
      <c r="L76" s="143">
        <v>0</v>
      </c>
    </row>
    <row r="77" spans="1:17">
      <c r="A77" s="141" t="s">
        <v>187</v>
      </c>
      <c r="B77" s="142">
        <v>2</v>
      </c>
      <c r="C77" s="142">
        <v>31</v>
      </c>
      <c r="D77" s="142">
        <v>0</v>
      </c>
      <c r="E77" s="142">
        <v>0</v>
      </c>
      <c r="F77" s="142">
        <v>27</v>
      </c>
      <c r="G77" s="142">
        <v>15</v>
      </c>
      <c r="H77" s="142">
        <v>2</v>
      </c>
      <c r="I77" s="142">
        <v>13</v>
      </c>
      <c r="J77" s="143">
        <v>6</v>
      </c>
      <c r="K77" s="142">
        <v>6</v>
      </c>
      <c r="L77" s="143">
        <v>0</v>
      </c>
    </row>
    <row r="78" spans="1:17">
      <c r="A78" s="141" t="s">
        <v>108</v>
      </c>
      <c r="B78" s="142">
        <v>7</v>
      </c>
      <c r="C78" s="142">
        <v>44</v>
      </c>
      <c r="D78" s="142">
        <v>1</v>
      </c>
      <c r="E78" s="142">
        <v>0</v>
      </c>
      <c r="F78" s="142">
        <v>46</v>
      </c>
      <c r="G78" s="142">
        <v>10</v>
      </c>
      <c r="H78" s="142">
        <v>7</v>
      </c>
      <c r="I78" s="142">
        <v>3</v>
      </c>
      <c r="J78" s="143">
        <v>6</v>
      </c>
      <c r="K78" s="142">
        <v>6</v>
      </c>
      <c r="L78" s="143">
        <v>0</v>
      </c>
    </row>
    <row r="79" spans="1:17">
      <c r="A79" s="144"/>
      <c r="B79" s="138"/>
      <c r="C79" s="138"/>
      <c r="D79" s="138"/>
      <c r="E79" s="138"/>
      <c r="F79" s="138"/>
      <c r="G79" s="138"/>
      <c r="H79" s="138"/>
      <c r="I79" s="138"/>
      <c r="J79" s="139"/>
      <c r="K79" s="138"/>
      <c r="L79" s="139"/>
    </row>
    <row r="80" spans="1:17">
      <c r="A80" s="140" t="s">
        <v>69</v>
      </c>
      <c r="B80" s="135">
        <v>1653</v>
      </c>
      <c r="C80" s="135">
        <v>3145</v>
      </c>
      <c r="D80" s="135">
        <v>85</v>
      </c>
      <c r="E80" s="135">
        <v>0</v>
      </c>
      <c r="F80" s="222">
        <v>3205</v>
      </c>
      <c r="G80" s="135">
        <v>1547</v>
      </c>
      <c r="H80" s="135">
        <v>418</v>
      </c>
      <c r="I80" s="135">
        <v>1129</v>
      </c>
      <c r="J80" s="136">
        <v>1678</v>
      </c>
      <c r="K80" s="135">
        <v>1678</v>
      </c>
      <c r="L80" s="136">
        <v>0</v>
      </c>
      <c r="M80" s="224">
        <f>F80/SUM(C80:E80)</f>
        <v>0.99226006191950467</v>
      </c>
      <c r="N80" s="216">
        <f>SUM(B80:D80)</f>
        <v>4883</v>
      </c>
      <c r="O80" s="218">
        <f>N80/$N$106</f>
        <v>4.664380486593369E-2</v>
      </c>
      <c r="Q80" s="220">
        <f>(SUM(B80:D80)/F80)*100</f>
        <v>152.35569422776911</v>
      </c>
    </row>
    <row r="81" spans="1:17">
      <c r="A81" s="141" t="s">
        <v>109</v>
      </c>
      <c r="B81" s="142">
        <v>872</v>
      </c>
      <c r="C81" s="142">
        <v>1899</v>
      </c>
      <c r="D81" s="142">
        <v>8</v>
      </c>
      <c r="E81" s="142">
        <v>0</v>
      </c>
      <c r="F81" s="142">
        <v>1936</v>
      </c>
      <c r="G81" s="142">
        <v>941</v>
      </c>
      <c r="H81" s="142">
        <v>250</v>
      </c>
      <c r="I81" s="142">
        <v>691</v>
      </c>
      <c r="J81" s="143">
        <v>843</v>
      </c>
      <c r="K81" s="142">
        <v>843</v>
      </c>
      <c r="L81" s="143">
        <v>0</v>
      </c>
    </row>
    <row r="82" spans="1:17">
      <c r="A82" s="141" t="s">
        <v>110</v>
      </c>
      <c r="B82" s="142">
        <v>285</v>
      </c>
      <c r="C82" s="142">
        <v>539</v>
      </c>
      <c r="D82" s="142">
        <v>59</v>
      </c>
      <c r="E82" s="142">
        <v>0</v>
      </c>
      <c r="F82" s="142">
        <v>492</v>
      </c>
      <c r="G82" s="142">
        <v>245</v>
      </c>
      <c r="H82" s="142">
        <v>42</v>
      </c>
      <c r="I82" s="142">
        <v>203</v>
      </c>
      <c r="J82" s="143">
        <v>391</v>
      </c>
      <c r="K82" s="142">
        <v>391</v>
      </c>
      <c r="L82" s="143">
        <v>0</v>
      </c>
    </row>
    <row r="83" spans="1:17">
      <c r="A83" s="141" t="s">
        <v>188</v>
      </c>
      <c r="B83" s="142">
        <v>61</v>
      </c>
      <c r="C83" s="142">
        <v>113</v>
      </c>
      <c r="D83" s="142">
        <v>1</v>
      </c>
      <c r="E83" s="142">
        <v>0</v>
      </c>
      <c r="F83" s="142">
        <v>111</v>
      </c>
      <c r="G83" s="142">
        <v>75</v>
      </c>
      <c r="H83" s="142">
        <v>26</v>
      </c>
      <c r="I83" s="142">
        <v>49</v>
      </c>
      <c r="J83" s="143">
        <v>64</v>
      </c>
      <c r="K83" s="142">
        <v>64</v>
      </c>
      <c r="L83" s="143">
        <v>0</v>
      </c>
    </row>
    <row r="84" spans="1:17">
      <c r="A84" s="141" t="s">
        <v>189</v>
      </c>
      <c r="B84" s="142">
        <v>267</v>
      </c>
      <c r="C84" s="142">
        <v>360</v>
      </c>
      <c r="D84" s="142">
        <v>7</v>
      </c>
      <c r="E84" s="142">
        <v>0</v>
      </c>
      <c r="F84" s="142">
        <v>413</v>
      </c>
      <c r="G84" s="142">
        <v>206</v>
      </c>
      <c r="H84" s="142">
        <v>68</v>
      </c>
      <c r="I84" s="142">
        <v>138</v>
      </c>
      <c r="J84" s="143">
        <v>221</v>
      </c>
      <c r="K84" s="142">
        <v>221</v>
      </c>
      <c r="L84" s="143">
        <v>0</v>
      </c>
    </row>
    <row r="85" spans="1:17">
      <c r="A85" s="141" t="s">
        <v>190</v>
      </c>
      <c r="B85" s="142">
        <v>165</v>
      </c>
      <c r="C85" s="142">
        <v>200</v>
      </c>
      <c r="D85" s="142">
        <v>8</v>
      </c>
      <c r="E85" s="142">
        <v>0</v>
      </c>
      <c r="F85" s="142">
        <v>219</v>
      </c>
      <c r="G85" s="142">
        <v>68</v>
      </c>
      <c r="H85" s="142">
        <v>25</v>
      </c>
      <c r="I85" s="142">
        <v>43</v>
      </c>
      <c r="J85" s="143">
        <v>154</v>
      </c>
      <c r="K85" s="142">
        <v>154</v>
      </c>
      <c r="L85" s="143">
        <v>0</v>
      </c>
    </row>
    <row r="86" spans="1:17">
      <c r="A86" s="141" t="s">
        <v>191</v>
      </c>
      <c r="B86" s="142">
        <v>3</v>
      </c>
      <c r="C86" s="142">
        <v>34</v>
      </c>
      <c r="D86" s="142">
        <v>2</v>
      </c>
      <c r="E86" s="142">
        <v>0</v>
      </c>
      <c r="F86" s="142">
        <v>34</v>
      </c>
      <c r="G86" s="142">
        <v>12</v>
      </c>
      <c r="H86" s="142">
        <v>7</v>
      </c>
      <c r="I86" s="142">
        <v>5</v>
      </c>
      <c r="J86" s="143">
        <v>5</v>
      </c>
      <c r="K86" s="142">
        <v>5</v>
      </c>
      <c r="L86" s="143">
        <v>0</v>
      </c>
    </row>
    <row r="87" spans="1:17">
      <c r="A87" s="144"/>
      <c r="B87" s="142"/>
      <c r="C87" s="142"/>
      <c r="D87" s="142"/>
      <c r="E87" s="142"/>
      <c r="F87" s="142"/>
      <c r="G87" s="142"/>
      <c r="H87" s="142"/>
      <c r="I87" s="142"/>
      <c r="J87" s="143"/>
      <c r="K87" s="142"/>
      <c r="L87" s="143"/>
    </row>
    <row r="88" spans="1:17">
      <c r="A88" s="140" t="s">
        <v>121</v>
      </c>
      <c r="B88" s="145">
        <v>273</v>
      </c>
      <c r="C88" s="145">
        <v>1648</v>
      </c>
      <c r="D88" s="145">
        <v>13</v>
      </c>
      <c r="E88" s="145">
        <v>2</v>
      </c>
      <c r="F88" s="145">
        <v>1631</v>
      </c>
      <c r="G88" s="145">
        <v>1210</v>
      </c>
      <c r="H88" s="145">
        <v>61</v>
      </c>
      <c r="I88" s="145">
        <v>1149</v>
      </c>
      <c r="J88" s="145">
        <v>305</v>
      </c>
      <c r="K88" s="145">
        <v>305</v>
      </c>
      <c r="L88" s="146">
        <v>0</v>
      </c>
      <c r="N88" s="216">
        <f>SUM(B88:D88)</f>
        <v>1934</v>
      </c>
      <c r="O88" s="218">
        <f>N88/$N$106</f>
        <v>1.8474118085340108E-2</v>
      </c>
      <c r="Q88" s="219">
        <f>(SUM(B88:D88)/F88)*100</f>
        <v>118.57755977927651</v>
      </c>
    </row>
    <row r="89" spans="1:17">
      <c r="A89" s="141" t="s">
        <v>192</v>
      </c>
      <c r="B89" s="142">
        <v>249</v>
      </c>
      <c r="C89" s="142">
        <v>1480</v>
      </c>
      <c r="D89" s="142">
        <v>13</v>
      </c>
      <c r="E89" s="142">
        <v>2</v>
      </c>
      <c r="F89" s="142">
        <v>1476</v>
      </c>
      <c r="G89" s="142">
        <v>1166</v>
      </c>
      <c r="H89" s="142">
        <v>44</v>
      </c>
      <c r="I89" s="142">
        <v>1122</v>
      </c>
      <c r="J89" s="143">
        <v>268</v>
      </c>
      <c r="K89" s="142">
        <v>268</v>
      </c>
      <c r="L89" s="143">
        <v>0</v>
      </c>
    </row>
    <row r="90" spans="1:17">
      <c r="A90" s="141" t="s">
        <v>111</v>
      </c>
      <c r="B90" s="142">
        <v>24</v>
      </c>
      <c r="C90" s="142">
        <v>168</v>
      </c>
      <c r="D90" s="142">
        <v>0</v>
      </c>
      <c r="E90" s="142">
        <v>0</v>
      </c>
      <c r="F90" s="142">
        <v>155</v>
      </c>
      <c r="G90" s="142">
        <v>44</v>
      </c>
      <c r="H90" s="142">
        <v>17</v>
      </c>
      <c r="I90" s="142">
        <v>27</v>
      </c>
      <c r="J90" s="143">
        <v>37</v>
      </c>
      <c r="K90" s="142">
        <v>37</v>
      </c>
      <c r="L90" s="143">
        <v>0</v>
      </c>
    </row>
    <row r="91" spans="1:17">
      <c r="A91" s="144"/>
      <c r="B91" s="142"/>
      <c r="C91" s="142"/>
      <c r="D91" s="142"/>
      <c r="E91" s="142"/>
      <c r="F91" s="142"/>
      <c r="G91" s="142"/>
      <c r="H91" s="142"/>
      <c r="I91" s="142"/>
      <c r="J91" s="143"/>
      <c r="K91" s="142"/>
      <c r="L91" s="143"/>
    </row>
    <row r="92" spans="1:17">
      <c r="A92" s="140" t="s">
        <v>70</v>
      </c>
      <c r="B92" s="145">
        <v>423</v>
      </c>
      <c r="C92" s="145">
        <v>1093</v>
      </c>
      <c r="D92" s="145">
        <v>52</v>
      </c>
      <c r="E92" s="145">
        <v>0</v>
      </c>
      <c r="F92" s="145">
        <v>1194</v>
      </c>
      <c r="G92" s="145">
        <v>644</v>
      </c>
      <c r="H92" s="145">
        <v>152</v>
      </c>
      <c r="I92" s="145">
        <v>492</v>
      </c>
      <c r="J92" s="145">
        <v>374</v>
      </c>
      <c r="K92" s="145">
        <v>373</v>
      </c>
      <c r="L92" s="146">
        <v>1</v>
      </c>
      <c r="N92" s="216">
        <f>SUM(B92:D92)</f>
        <v>1568</v>
      </c>
      <c r="O92" s="218">
        <f>N92/$N$106</f>
        <v>1.4977981984391568E-2</v>
      </c>
      <c r="Q92" s="219">
        <f>(SUM(B92:D92)/F92)*100</f>
        <v>131.32328308207707</v>
      </c>
    </row>
    <row r="93" spans="1:17">
      <c r="A93" s="141" t="s">
        <v>193</v>
      </c>
      <c r="B93" s="142">
        <v>231</v>
      </c>
      <c r="C93" s="142">
        <v>379</v>
      </c>
      <c r="D93" s="142">
        <v>36</v>
      </c>
      <c r="E93" s="142">
        <v>0</v>
      </c>
      <c r="F93" s="142">
        <v>510</v>
      </c>
      <c r="G93" s="142">
        <v>305</v>
      </c>
      <c r="H93" s="142">
        <v>126</v>
      </c>
      <c r="I93" s="142">
        <v>179</v>
      </c>
      <c r="J93" s="143">
        <v>136</v>
      </c>
      <c r="K93" s="142">
        <v>136</v>
      </c>
      <c r="L93" s="143">
        <v>0</v>
      </c>
    </row>
    <row r="94" spans="1:17">
      <c r="A94" s="141" t="s">
        <v>113</v>
      </c>
      <c r="B94" s="142">
        <v>111</v>
      </c>
      <c r="C94" s="142">
        <v>200</v>
      </c>
      <c r="D94" s="142">
        <v>1</v>
      </c>
      <c r="E94" s="142">
        <v>0</v>
      </c>
      <c r="F94" s="142">
        <v>180</v>
      </c>
      <c r="G94" s="142">
        <v>136</v>
      </c>
      <c r="H94" s="142">
        <v>15</v>
      </c>
      <c r="I94" s="142">
        <v>121</v>
      </c>
      <c r="J94" s="143">
        <v>132</v>
      </c>
      <c r="K94" s="142">
        <v>131</v>
      </c>
      <c r="L94" s="143">
        <v>1</v>
      </c>
    </row>
    <row r="95" spans="1:17">
      <c r="A95" s="141" t="s">
        <v>114</v>
      </c>
      <c r="B95" s="142">
        <v>49</v>
      </c>
      <c r="C95" s="142">
        <v>340</v>
      </c>
      <c r="D95" s="142">
        <v>14</v>
      </c>
      <c r="E95" s="142">
        <v>0</v>
      </c>
      <c r="F95" s="142">
        <v>340</v>
      </c>
      <c r="G95" s="142">
        <v>86</v>
      </c>
      <c r="H95" s="142">
        <v>11</v>
      </c>
      <c r="I95" s="142">
        <v>75</v>
      </c>
      <c r="J95" s="143">
        <v>63</v>
      </c>
      <c r="K95" s="142">
        <v>63</v>
      </c>
      <c r="L95" s="143">
        <v>0</v>
      </c>
    </row>
    <row r="96" spans="1:17">
      <c r="A96" s="141" t="s">
        <v>117</v>
      </c>
      <c r="B96" s="142">
        <v>26</v>
      </c>
      <c r="C96" s="142">
        <v>156</v>
      </c>
      <c r="D96" s="142">
        <v>1</v>
      </c>
      <c r="E96" s="142">
        <v>0</v>
      </c>
      <c r="F96" s="142">
        <v>145</v>
      </c>
      <c r="G96" s="142">
        <v>107</v>
      </c>
      <c r="H96" s="142">
        <v>0</v>
      </c>
      <c r="I96" s="142">
        <v>107</v>
      </c>
      <c r="J96" s="143">
        <v>38</v>
      </c>
      <c r="K96" s="142">
        <v>38</v>
      </c>
      <c r="L96" s="143">
        <v>0</v>
      </c>
    </row>
    <row r="97" spans="1:17">
      <c r="A97" s="141" t="s">
        <v>159</v>
      </c>
      <c r="B97" s="142">
        <v>6</v>
      </c>
      <c r="C97" s="142">
        <v>18</v>
      </c>
      <c r="D97" s="142">
        <v>0</v>
      </c>
      <c r="E97" s="142">
        <v>0</v>
      </c>
      <c r="F97" s="142">
        <v>19</v>
      </c>
      <c r="G97" s="142">
        <v>10</v>
      </c>
      <c r="H97" s="142">
        <v>0</v>
      </c>
      <c r="I97" s="142">
        <v>10</v>
      </c>
      <c r="J97" s="143">
        <v>5</v>
      </c>
      <c r="K97" s="142">
        <v>5</v>
      </c>
      <c r="L97" s="143">
        <v>0</v>
      </c>
    </row>
    <row r="98" spans="1:17">
      <c r="A98" s="147"/>
      <c r="B98" s="142"/>
      <c r="C98" s="142"/>
      <c r="D98" s="142"/>
      <c r="E98" s="142"/>
      <c r="F98" s="142"/>
      <c r="G98" s="142"/>
      <c r="H98" s="142"/>
      <c r="I98" s="142"/>
      <c r="J98" s="143"/>
      <c r="K98" s="142"/>
      <c r="L98" s="143"/>
    </row>
    <row r="99" spans="1:17">
      <c r="A99" s="140" t="s">
        <v>71</v>
      </c>
      <c r="B99" s="135">
        <v>382</v>
      </c>
      <c r="C99" s="135">
        <v>1486</v>
      </c>
      <c r="D99" s="135">
        <v>5</v>
      </c>
      <c r="E99" s="135">
        <v>0</v>
      </c>
      <c r="F99" s="135">
        <v>1427</v>
      </c>
      <c r="G99" s="135">
        <v>1269</v>
      </c>
      <c r="H99" s="135">
        <v>92</v>
      </c>
      <c r="I99" s="135">
        <v>1177</v>
      </c>
      <c r="J99" s="135">
        <v>446</v>
      </c>
      <c r="K99" s="135">
        <v>446</v>
      </c>
      <c r="L99" s="136">
        <v>0</v>
      </c>
      <c r="N99" s="216">
        <f>SUM(B99:D99)</f>
        <v>1873</v>
      </c>
      <c r="O99" s="218">
        <f>N99/$N$106</f>
        <v>1.789142873518202E-2</v>
      </c>
      <c r="Q99" s="219">
        <f>(SUM(B99:D99)/F99)*100</f>
        <v>131.25437981779956</v>
      </c>
    </row>
    <row r="100" spans="1:17">
      <c r="A100" s="141" t="s">
        <v>115</v>
      </c>
      <c r="B100" s="142">
        <v>318</v>
      </c>
      <c r="C100" s="142">
        <v>1377</v>
      </c>
      <c r="D100" s="142">
        <v>5</v>
      </c>
      <c r="E100" s="142">
        <v>0</v>
      </c>
      <c r="F100" s="142">
        <v>1349</v>
      </c>
      <c r="G100" s="142">
        <v>1202</v>
      </c>
      <c r="H100" s="142">
        <v>58</v>
      </c>
      <c r="I100" s="142">
        <v>1144</v>
      </c>
      <c r="J100" s="143">
        <v>351</v>
      </c>
      <c r="K100" s="142">
        <v>351</v>
      </c>
      <c r="L100" s="143">
        <v>0</v>
      </c>
    </row>
    <row r="101" spans="1:17">
      <c r="A101" s="141" t="s">
        <v>116</v>
      </c>
      <c r="B101" s="142">
        <v>64</v>
      </c>
      <c r="C101" s="142">
        <v>109</v>
      </c>
      <c r="D101" s="142">
        <v>0</v>
      </c>
      <c r="E101" s="142">
        <v>0</v>
      </c>
      <c r="F101" s="142">
        <v>78</v>
      </c>
      <c r="G101" s="142">
        <v>67</v>
      </c>
      <c r="H101" s="142">
        <v>34</v>
      </c>
      <c r="I101" s="142">
        <v>33</v>
      </c>
      <c r="J101" s="143">
        <v>95</v>
      </c>
      <c r="K101" s="142">
        <v>95</v>
      </c>
      <c r="L101" s="143">
        <v>0</v>
      </c>
    </row>
    <row r="102" spans="1:17">
      <c r="A102" s="144"/>
      <c r="B102" s="142"/>
      <c r="C102" s="142"/>
      <c r="D102" s="142"/>
      <c r="E102" s="142"/>
      <c r="F102" s="142"/>
      <c r="G102" s="142"/>
      <c r="H102" s="142"/>
      <c r="I102" s="142"/>
      <c r="J102" s="143"/>
      <c r="K102" s="142"/>
      <c r="L102" s="143"/>
    </row>
    <row r="103" spans="1:17">
      <c r="A103" s="140" t="s">
        <v>72</v>
      </c>
      <c r="B103" s="145">
        <v>350</v>
      </c>
      <c r="C103" s="145">
        <v>1908</v>
      </c>
      <c r="D103" s="145">
        <v>78</v>
      </c>
      <c r="E103" s="145">
        <v>0</v>
      </c>
      <c r="F103" s="145">
        <v>1792</v>
      </c>
      <c r="G103" s="145">
        <v>1083</v>
      </c>
      <c r="H103" s="145">
        <v>93</v>
      </c>
      <c r="I103" s="145">
        <v>990</v>
      </c>
      <c r="J103" s="145">
        <v>544</v>
      </c>
      <c r="K103" s="145">
        <v>544</v>
      </c>
      <c r="L103" s="146">
        <v>0</v>
      </c>
      <c r="N103" s="216">
        <f>SUM(B103:D103)</f>
        <v>2336</v>
      </c>
      <c r="O103" s="218">
        <f>N103/$N$106</f>
        <v>2.2314136425726213E-2</v>
      </c>
      <c r="Q103" s="219">
        <f>(SUM(B103:D103)/F103)*100</f>
        <v>130.35714285714286</v>
      </c>
    </row>
    <row r="104" spans="1:17">
      <c r="A104" s="141" t="s">
        <v>194</v>
      </c>
      <c r="B104" s="142">
        <v>350</v>
      </c>
      <c r="C104" s="142">
        <v>1908</v>
      </c>
      <c r="D104" s="142">
        <v>78</v>
      </c>
      <c r="E104" s="142">
        <v>0</v>
      </c>
      <c r="F104" s="142">
        <v>1792</v>
      </c>
      <c r="G104" s="142">
        <v>1083</v>
      </c>
      <c r="H104" s="142">
        <v>93</v>
      </c>
      <c r="I104" s="142">
        <v>990</v>
      </c>
      <c r="J104" s="143">
        <v>544</v>
      </c>
      <c r="K104" s="142">
        <v>544</v>
      </c>
      <c r="L104" s="143">
        <v>0</v>
      </c>
      <c r="O104" s="218"/>
    </row>
    <row r="105" spans="1:17">
      <c r="A105" s="151"/>
      <c r="B105" s="152"/>
      <c r="C105" s="152"/>
      <c r="D105" s="152"/>
      <c r="E105" s="152"/>
      <c r="F105" s="152"/>
      <c r="G105" s="152"/>
      <c r="H105" s="152"/>
      <c r="I105" s="152"/>
      <c r="J105" s="153"/>
      <c r="K105" s="152"/>
      <c r="L105" s="153"/>
    </row>
    <row r="106" spans="1:17">
      <c r="A106" s="111" t="s">
        <v>195</v>
      </c>
      <c r="B106" s="123"/>
      <c r="C106" s="123"/>
      <c r="D106" s="123"/>
      <c r="E106" s="123"/>
      <c r="F106" s="123"/>
      <c r="G106" s="123"/>
      <c r="H106" s="123"/>
      <c r="I106" s="123"/>
      <c r="J106" s="123"/>
      <c r="N106" s="216">
        <f>SUM(N16,N23,N26,N32,N38,N45,N50,N57,N64,N72,N80,N88,N92,N99,N103)</f>
        <v>104687</v>
      </c>
      <c r="O106" s="218"/>
    </row>
    <row r="107" spans="1:17">
      <c r="B107" s="217" t="s">
        <v>340</v>
      </c>
      <c r="C107" s="217">
        <f>COUNT(C17,C24,C27:C29,C33,C39,C46:C47,C51,C58,C81,C100,C89,C104)</f>
        <v>15</v>
      </c>
      <c r="D107" s="218">
        <f>C107/$C$109</f>
        <v>0.25</v>
      </c>
      <c r="G107" s="218">
        <f>H107/H109</f>
        <v>0.80166380562524764</v>
      </c>
      <c r="H107" s="216">
        <f>SUM(H17,H24,H27:H29,H33,H39,H46:H47,H51,H58,H81,H100,H89,H104)</f>
        <v>6071</v>
      </c>
      <c r="I107" s="216">
        <f>SUM(I17,I24,I27:I29,I33,I39,I46:I47,I51,I58,I81,I100,I89,I104)</f>
        <v>30364</v>
      </c>
      <c r="J107" s="216">
        <f>SUM(J17,J24,J27:J29,J33,J39,J46:J47,J51,J58,J81,J100,J89,J104)</f>
        <v>23476</v>
      </c>
    </row>
    <row r="108" spans="1:17">
      <c r="B108" s="217" t="s">
        <v>341</v>
      </c>
      <c r="C108" s="216">
        <f>COUNT(C18:C21,C30,C34:C36,C40:C43,C48,C52:C55,C59:C62,C65:C70,C73:C78,C82:C86,C90,C93:C97,C101)</f>
        <v>45</v>
      </c>
      <c r="D108" s="218">
        <f>C108/$C$109</f>
        <v>0.75</v>
      </c>
      <c r="G108" s="218">
        <f>H108/H109</f>
        <v>0.19833619437475242</v>
      </c>
      <c r="H108" s="216">
        <f>SUM(H18:H21,H30,H34:H36,H40:H43,H48,H52:H55,H59:H62,H65:H70,H73:H78,H82:H86,H90,H93:H97,H101)</f>
        <v>1502</v>
      </c>
      <c r="I108" s="216">
        <f>SUM(I18:I21,I30,I34:I36,I40:I43,I48,I52:I55,I59:I62,I65:I70,I73:I78,I82:I86,I90,I93:I97,I101)</f>
        <v>6323</v>
      </c>
      <c r="J108" s="216">
        <f>SUM(J18:J21,J30,J34:J36,J40:J43,J48,J52:J55,J59:J62,J65:J70,J73:J78,J82:J86,J90,J93:J97,J101)</f>
        <v>5999</v>
      </c>
    </row>
    <row r="109" spans="1:17">
      <c r="C109" s="10">
        <f>SUM(C107:C108)</f>
        <v>60</v>
      </c>
      <c r="H109" s="216">
        <f>SUM(H107:H108)</f>
        <v>7573</v>
      </c>
      <c r="I109" s="216">
        <f>SUM(I107:I108)</f>
        <v>36687</v>
      </c>
    </row>
    <row r="111" spans="1:17">
      <c r="I111" s="218">
        <f>I107/I109</f>
        <v>0.82765012129637205</v>
      </c>
    </row>
    <row r="112" spans="1:17">
      <c r="I112" s="218">
        <f>I108/I109</f>
        <v>0.172349878703628</v>
      </c>
    </row>
  </sheetData>
  <mergeCells count="17">
    <mergeCell ref="J10:J12"/>
    <mergeCell ref="C10:C12"/>
    <mergeCell ref="D10:D12"/>
    <mergeCell ref="F10:F12"/>
    <mergeCell ref="E10:E12"/>
    <mergeCell ref="A3:L3"/>
    <mergeCell ref="A4:L4"/>
    <mergeCell ref="A5:L5"/>
    <mergeCell ref="H11:H12"/>
    <mergeCell ref="I11:I12"/>
    <mergeCell ref="G10:I10"/>
    <mergeCell ref="K10:L10"/>
    <mergeCell ref="K11:K12"/>
    <mergeCell ref="L11:L12"/>
    <mergeCell ref="G11:G12"/>
    <mergeCell ref="A10:A12"/>
    <mergeCell ref="B10:B12"/>
  </mergeCells>
  <phoneticPr fontId="4" type="noConversion"/>
  <printOptions horizontalCentered="1" verticalCentered="1"/>
  <pageMargins left="0" right="0" top="0" bottom="0" header="0" footer="0"/>
  <pageSetup paperSize="223" scale="30" orientation="portrait" r:id="rId1"/>
  <headerFooter alignWithMargins="0"/>
</worksheet>
</file>

<file path=xl/worksheets/sheet3.xml><?xml version="1.0" encoding="utf-8"?>
<worksheet xmlns="http://schemas.openxmlformats.org/spreadsheetml/2006/main" xmlns:r="http://schemas.openxmlformats.org/officeDocument/2006/relationships">
  <dimension ref="A1:G104"/>
  <sheetViews>
    <sheetView topLeftCell="A55" zoomScale="80" zoomScaleNormal="80" zoomScaleSheetLayoutView="80" workbookViewId="0">
      <selection activeCell="A101" sqref="A101"/>
    </sheetView>
  </sheetViews>
  <sheetFormatPr baseColWidth="10" defaultColWidth="0" defaultRowHeight="15" zeroHeight="1"/>
  <cols>
    <col min="1" max="1" width="85.85546875" style="154" customWidth="1"/>
    <col min="2" max="2" width="16.28515625" style="154" customWidth="1"/>
    <col min="3" max="3" width="15.7109375" style="154" customWidth="1"/>
    <col min="4" max="4" width="17.5703125" style="154" customWidth="1"/>
    <col min="5" max="5" width="16.140625" style="154" customWidth="1"/>
    <col min="6" max="6" width="15.5703125" style="154" customWidth="1"/>
    <col min="7" max="7" width="11.42578125" style="155" hidden="1" customWidth="1"/>
    <col min="8" max="16384" width="11.42578125" style="154" hidden="1"/>
  </cols>
  <sheetData>
    <row r="1" spans="1:6" ht="15.75">
      <c r="A1" s="120" t="s">
        <v>73</v>
      </c>
      <c r="B1" s="120"/>
      <c r="C1" s="122"/>
      <c r="D1" s="122"/>
      <c r="E1" s="122"/>
    </row>
    <row r="2" spans="1:6" ht="15.75">
      <c r="A2" s="156"/>
      <c r="B2" s="156"/>
      <c r="C2" s="122"/>
      <c r="D2" s="122"/>
      <c r="E2" s="122"/>
    </row>
    <row r="3" spans="1:6" ht="18.75" customHeight="1">
      <c r="A3" s="260" t="s">
        <v>334</v>
      </c>
      <c r="B3" s="260"/>
      <c r="C3" s="260"/>
      <c r="D3" s="260"/>
      <c r="E3" s="260"/>
      <c r="F3" s="260"/>
    </row>
    <row r="4" spans="1:6" ht="18.75" customHeight="1">
      <c r="A4" s="260" t="s">
        <v>127</v>
      </c>
      <c r="B4" s="260"/>
      <c r="C4" s="260"/>
      <c r="D4" s="260"/>
      <c r="E4" s="260"/>
      <c r="F4" s="260"/>
    </row>
    <row r="5" spans="1:6" ht="15.75">
      <c r="A5" s="260" t="s">
        <v>196</v>
      </c>
      <c r="B5" s="260"/>
      <c r="C5" s="260"/>
      <c r="D5" s="260"/>
      <c r="E5" s="260"/>
      <c r="F5" s="260"/>
    </row>
    <row r="6" spans="1:6" ht="15.75">
      <c r="A6" s="260" t="s">
        <v>312</v>
      </c>
      <c r="B6" s="260"/>
      <c r="C6" s="260"/>
      <c r="D6" s="260"/>
      <c r="E6" s="260"/>
      <c r="F6" s="260"/>
    </row>
    <row r="7" spans="1:6" ht="15.75">
      <c r="A7" s="157"/>
      <c r="B7" s="157"/>
      <c r="C7" s="122"/>
      <c r="D7" s="122"/>
      <c r="E7" s="122"/>
    </row>
    <row r="8" spans="1:6" ht="18.75" customHeight="1">
      <c r="A8" s="158"/>
      <c r="B8" s="261" t="s">
        <v>171</v>
      </c>
      <c r="C8" s="262"/>
      <c r="D8" s="262"/>
      <c r="E8" s="262"/>
      <c r="F8" s="262"/>
    </row>
    <row r="9" spans="1:6" ht="18.75">
      <c r="A9" s="159" t="s">
        <v>331</v>
      </c>
      <c r="B9" s="160" t="s">
        <v>52</v>
      </c>
      <c r="C9" s="161" t="s">
        <v>172</v>
      </c>
      <c r="D9" s="162" t="s">
        <v>173</v>
      </c>
      <c r="E9" s="162" t="s">
        <v>174</v>
      </c>
      <c r="F9" s="163" t="s">
        <v>333</v>
      </c>
    </row>
    <row r="10" spans="1:6" ht="15.75">
      <c r="B10" s="164"/>
      <c r="C10" s="165"/>
      <c r="D10" s="165"/>
      <c r="E10" s="165"/>
      <c r="F10" s="166"/>
    </row>
    <row r="11" spans="1:6" ht="15.75">
      <c r="A11" s="127" t="s">
        <v>52</v>
      </c>
      <c r="B11" s="135">
        <f>SUM(C11:F11)</f>
        <v>29475</v>
      </c>
      <c r="C11" s="135">
        <f>SUM(C13,C20,C23,C29,C35,C42,C47,C54,C61,C69,C77,C85,C89,C96,C100)</f>
        <v>19016</v>
      </c>
      <c r="D11" s="135">
        <f>SUM(D13,D20,D23,D29,D35,D42,D47,D54,D61,D69,D77,D85,D89,D96,D100)</f>
        <v>3267</v>
      </c>
      <c r="E11" s="135">
        <f>SUM(E13,E20,E23,E29,E35,E42,E47,E54,E61,E69,E77,E85,E89,E96,E100)</f>
        <v>126</v>
      </c>
      <c r="F11" s="136">
        <f>SUM(F13,F20,F23,F29,F35,F42,F47,F54,F61,F69,F77,F85,F89,F96,F100)</f>
        <v>7066</v>
      </c>
    </row>
    <row r="12" spans="1:6" ht="15.75">
      <c r="A12" s="155"/>
      <c r="B12" s="138"/>
      <c r="C12" s="138"/>
      <c r="D12" s="138"/>
      <c r="E12" s="138"/>
      <c r="F12" s="167"/>
    </row>
    <row r="13" spans="1:6" ht="15.75">
      <c r="A13" s="168" t="s">
        <v>59</v>
      </c>
      <c r="B13" s="135">
        <f t="shared" ref="B13:B75" si="0">SUM(C13:F13)</f>
        <v>4661</v>
      </c>
      <c r="C13" s="135">
        <v>3850</v>
      </c>
      <c r="D13" s="135">
        <v>199</v>
      </c>
      <c r="E13" s="135">
        <v>33</v>
      </c>
      <c r="F13" s="136">
        <v>579</v>
      </c>
    </row>
    <row r="14" spans="1:6" ht="15.75">
      <c r="A14" s="141" t="s">
        <v>81</v>
      </c>
      <c r="B14" s="138">
        <f t="shared" si="0"/>
        <v>4082</v>
      </c>
      <c r="C14" s="142">
        <v>3850</v>
      </c>
      <c r="D14" s="142">
        <v>199</v>
      </c>
      <c r="E14" s="142">
        <v>33</v>
      </c>
      <c r="F14" s="143">
        <v>0</v>
      </c>
    </row>
    <row r="15" spans="1:6" ht="15.75">
      <c r="A15" s="141" t="s">
        <v>118</v>
      </c>
      <c r="B15" s="138">
        <f t="shared" si="0"/>
        <v>313</v>
      </c>
      <c r="C15" s="142">
        <v>0</v>
      </c>
      <c r="D15" s="142">
        <v>0</v>
      </c>
      <c r="E15" s="142">
        <v>0</v>
      </c>
      <c r="F15" s="143">
        <v>313</v>
      </c>
    </row>
    <row r="16" spans="1:6" ht="15.75">
      <c r="A16" s="141" t="s">
        <v>83</v>
      </c>
      <c r="B16" s="138">
        <f t="shared" si="0"/>
        <v>35</v>
      </c>
      <c r="C16" s="142">
        <v>0</v>
      </c>
      <c r="D16" s="142">
        <v>0</v>
      </c>
      <c r="E16" s="142">
        <v>0</v>
      </c>
      <c r="F16" s="143">
        <v>35</v>
      </c>
    </row>
    <row r="17" spans="1:6" ht="15.75">
      <c r="A17" s="141" t="s">
        <v>84</v>
      </c>
      <c r="B17" s="138">
        <f t="shared" si="0"/>
        <v>225</v>
      </c>
      <c r="C17" s="142">
        <v>0</v>
      </c>
      <c r="D17" s="142">
        <v>0</v>
      </c>
      <c r="E17" s="142">
        <v>0</v>
      </c>
      <c r="F17" s="143">
        <v>225</v>
      </c>
    </row>
    <row r="18" spans="1:6" ht="15.75">
      <c r="A18" s="141" t="s">
        <v>85</v>
      </c>
      <c r="B18" s="138">
        <f t="shared" si="0"/>
        <v>6</v>
      </c>
      <c r="C18" s="142">
        <v>0</v>
      </c>
      <c r="D18" s="142">
        <v>0</v>
      </c>
      <c r="E18" s="142">
        <v>0</v>
      </c>
      <c r="F18" s="143">
        <v>6</v>
      </c>
    </row>
    <row r="19" spans="1:6" ht="15.75">
      <c r="A19" s="169"/>
      <c r="B19" s="138"/>
      <c r="C19" s="142"/>
      <c r="D19" s="142"/>
      <c r="E19" s="142"/>
      <c r="F19" s="143"/>
    </row>
    <row r="20" spans="1:6" ht="15.75">
      <c r="A20" s="168" t="s">
        <v>60</v>
      </c>
      <c r="B20" s="135">
        <f t="shared" si="0"/>
        <v>7112</v>
      </c>
      <c r="C20" s="145">
        <v>6124</v>
      </c>
      <c r="D20" s="145">
        <v>972</v>
      </c>
      <c r="E20" s="145">
        <v>16</v>
      </c>
      <c r="F20" s="146">
        <v>0</v>
      </c>
    </row>
    <row r="21" spans="1:6" ht="15.75">
      <c r="A21" s="141" t="s">
        <v>86</v>
      </c>
      <c r="B21" s="138">
        <f t="shared" si="0"/>
        <v>7112</v>
      </c>
      <c r="C21" s="142">
        <v>6124</v>
      </c>
      <c r="D21" s="142">
        <v>972</v>
      </c>
      <c r="E21" s="142">
        <v>16</v>
      </c>
      <c r="F21" s="143">
        <v>0</v>
      </c>
    </row>
    <row r="22" spans="1:6" ht="15.75">
      <c r="A22" s="170"/>
      <c r="B22" s="138"/>
      <c r="C22" s="142"/>
      <c r="D22" s="142"/>
      <c r="E22" s="142"/>
      <c r="F22" s="143"/>
    </row>
    <row r="23" spans="1:6" ht="15.75">
      <c r="A23" s="168" t="s">
        <v>61</v>
      </c>
      <c r="B23" s="135">
        <f t="shared" si="0"/>
        <v>2318</v>
      </c>
      <c r="C23" s="145">
        <v>0</v>
      </c>
      <c r="D23" s="145">
        <v>0</v>
      </c>
      <c r="E23" s="145">
        <v>0</v>
      </c>
      <c r="F23" s="146">
        <v>2318</v>
      </c>
    </row>
    <row r="24" spans="1:6" ht="15.75">
      <c r="A24" s="141" t="s">
        <v>87</v>
      </c>
      <c r="B24" s="138">
        <f t="shared" si="0"/>
        <v>721</v>
      </c>
      <c r="C24" s="142">
        <v>0</v>
      </c>
      <c r="D24" s="142">
        <v>0</v>
      </c>
      <c r="E24" s="142">
        <v>0</v>
      </c>
      <c r="F24" s="143">
        <v>721</v>
      </c>
    </row>
    <row r="25" spans="1:6" ht="15.75">
      <c r="A25" s="141" t="s">
        <v>82</v>
      </c>
      <c r="B25" s="138">
        <f t="shared" si="0"/>
        <v>1026</v>
      </c>
      <c r="C25" s="142">
        <v>0</v>
      </c>
      <c r="D25" s="142">
        <v>0</v>
      </c>
      <c r="E25" s="142">
        <v>0</v>
      </c>
      <c r="F25" s="143">
        <v>1026</v>
      </c>
    </row>
    <row r="26" spans="1:6" ht="15.75">
      <c r="A26" s="141" t="s">
        <v>88</v>
      </c>
      <c r="B26" s="138">
        <f t="shared" si="0"/>
        <v>538</v>
      </c>
      <c r="C26" s="142">
        <v>0</v>
      </c>
      <c r="D26" s="142">
        <v>0</v>
      </c>
      <c r="E26" s="142">
        <v>0</v>
      </c>
      <c r="F26" s="143">
        <v>538</v>
      </c>
    </row>
    <row r="27" spans="1:6" ht="15.75">
      <c r="A27" s="141" t="s">
        <v>89</v>
      </c>
      <c r="B27" s="138">
        <f t="shared" si="0"/>
        <v>33</v>
      </c>
      <c r="C27" s="142">
        <v>0</v>
      </c>
      <c r="D27" s="142">
        <v>0</v>
      </c>
      <c r="E27" s="142">
        <v>0</v>
      </c>
      <c r="F27" s="143">
        <v>33</v>
      </c>
    </row>
    <row r="28" spans="1:6" ht="15.75">
      <c r="A28" s="169"/>
      <c r="B28" s="138"/>
      <c r="C28" s="142"/>
      <c r="D28" s="142"/>
      <c r="E28" s="142"/>
      <c r="F28" s="143"/>
    </row>
    <row r="29" spans="1:6" ht="15.75">
      <c r="A29" s="168" t="s">
        <v>62</v>
      </c>
      <c r="B29" s="135">
        <f t="shared" si="0"/>
        <v>2000</v>
      </c>
      <c r="C29" s="135">
        <v>1372</v>
      </c>
      <c r="D29" s="135">
        <v>411</v>
      </c>
      <c r="E29" s="135">
        <v>0</v>
      </c>
      <c r="F29" s="136">
        <v>217</v>
      </c>
    </row>
    <row r="30" spans="1:6" ht="15.75">
      <c r="A30" s="141" t="s">
        <v>90</v>
      </c>
      <c r="B30" s="138">
        <f t="shared" si="0"/>
        <v>1366</v>
      </c>
      <c r="C30" s="142">
        <v>983</v>
      </c>
      <c r="D30" s="142">
        <v>383</v>
      </c>
      <c r="E30" s="142">
        <v>0</v>
      </c>
      <c r="F30" s="143">
        <v>0</v>
      </c>
    </row>
    <row r="31" spans="1:6" ht="15.75">
      <c r="A31" s="141" t="s">
        <v>175</v>
      </c>
      <c r="B31" s="138">
        <f t="shared" si="0"/>
        <v>156</v>
      </c>
      <c r="C31" s="142">
        <v>0</v>
      </c>
      <c r="D31" s="142">
        <v>0</v>
      </c>
      <c r="E31" s="142">
        <v>0</v>
      </c>
      <c r="F31" s="143">
        <v>156</v>
      </c>
    </row>
    <row r="32" spans="1:6" ht="15.75">
      <c r="A32" s="141" t="s">
        <v>91</v>
      </c>
      <c r="B32" s="138">
        <f t="shared" si="0"/>
        <v>61</v>
      </c>
      <c r="C32" s="142">
        <v>0</v>
      </c>
      <c r="D32" s="142">
        <v>0</v>
      </c>
      <c r="E32" s="142">
        <v>0</v>
      </c>
      <c r="F32" s="143">
        <v>61</v>
      </c>
    </row>
    <row r="33" spans="1:6" ht="15.75">
      <c r="A33" s="141" t="s">
        <v>92</v>
      </c>
      <c r="B33" s="138">
        <f t="shared" si="0"/>
        <v>417</v>
      </c>
      <c r="C33" s="142">
        <v>389</v>
      </c>
      <c r="D33" s="142">
        <v>28</v>
      </c>
      <c r="E33" s="142">
        <v>0</v>
      </c>
      <c r="F33" s="143">
        <v>0</v>
      </c>
    </row>
    <row r="34" spans="1:6" ht="15.75">
      <c r="A34" s="169"/>
      <c r="B34" s="138"/>
      <c r="C34" s="138"/>
      <c r="D34" s="138"/>
      <c r="E34" s="138"/>
      <c r="F34" s="139"/>
    </row>
    <row r="35" spans="1:6" ht="15.75">
      <c r="A35" s="168" t="s">
        <v>63</v>
      </c>
      <c r="B35" s="135">
        <f t="shared" si="0"/>
        <v>535</v>
      </c>
      <c r="C35" s="135">
        <v>0</v>
      </c>
      <c r="D35" s="135">
        <v>105</v>
      </c>
      <c r="E35" s="135">
        <v>52</v>
      </c>
      <c r="F35" s="136">
        <v>378</v>
      </c>
    </row>
    <row r="36" spans="1:6" ht="15.75">
      <c r="A36" s="141" t="s">
        <v>93</v>
      </c>
      <c r="B36" s="138">
        <f t="shared" si="0"/>
        <v>157</v>
      </c>
      <c r="C36" s="142">
        <v>0</v>
      </c>
      <c r="D36" s="142">
        <v>105</v>
      </c>
      <c r="E36" s="142">
        <v>52</v>
      </c>
      <c r="F36" s="143">
        <v>0</v>
      </c>
    </row>
    <row r="37" spans="1:6" ht="15.75">
      <c r="A37" s="141" t="s">
        <v>176</v>
      </c>
      <c r="B37" s="138">
        <f t="shared" si="0"/>
        <v>93</v>
      </c>
      <c r="C37" s="142">
        <v>0</v>
      </c>
      <c r="D37" s="142">
        <v>0</v>
      </c>
      <c r="E37" s="142">
        <v>0</v>
      </c>
      <c r="F37" s="143">
        <v>93</v>
      </c>
    </row>
    <row r="38" spans="1:6" ht="15.75">
      <c r="A38" s="141" t="s">
        <v>177</v>
      </c>
      <c r="B38" s="138">
        <f t="shared" si="0"/>
        <v>53</v>
      </c>
      <c r="C38" s="142">
        <v>0</v>
      </c>
      <c r="D38" s="142">
        <v>0</v>
      </c>
      <c r="E38" s="142">
        <v>0</v>
      </c>
      <c r="F38" s="143">
        <v>53</v>
      </c>
    </row>
    <row r="39" spans="1:6" ht="15.75">
      <c r="A39" s="141" t="s">
        <v>178</v>
      </c>
      <c r="B39" s="138">
        <f t="shared" si="0"/>
        <v>21</v>
      </c>
      <c r="C39" s="142">
        <v>0</v>
      </c>
      <c r="D39" s="142">
        <v>0</v>
      </c>
      <c r="E39" s="142">
        <v>0</v>
      </c>
      <c r="F39" s="143">
        <v>21</v>
      </c>
    </row>
    <row r="40" spans="1:6" ht="15.75">
      <c r="A40" s="141" t="s">
        <v>179</v>
      </c>
      <c r="B40" s="138">
        <f t="shared" si="0"/>
        <v>211</v>
      </c>
      <c r="C40" s="142">
        <v>0</v>
      </c>
      <c r="D40" s="142">
        <v>0</v>
      </c>
      <c r="E40" s="142">
        <v>0</v>
      </c>
      <c r="F40" s="143">
        <v>211</v>
      </c>
    </row>
    <row r="41" spans="1:6" ht="15.75">
      <c r="A41" s="169"/>
      <c r="B41" s="138"/>
      <c r="C41" s="142"/>
      <c r="D41" s="142"/>
      <c r="E41" s="142"/>
      <c r="F41" s="143"/>
    </row>
    <row r="42" spans="1:6" ht="15.75">
      <c r="A42" s="168" t="s">
        <v>64</v>
      </c>
      <c r="B42" s="135">
        <f t="shared" si="0"/>
        <v>1103</v>
      </c>
      <c r="C42" s="145">
        <v>861</v>
      </c>
      <c r="D42" s="145">
        <v>173</v>
      </c>
      <c r="E42" s="145">
        <v>0</v>
      </c>
      <c r="F42" s="146">
        <v>69</v>
      </c>
    </row>
    <row r="43" spans="1:6" ht="15.75">
      <c r="A43" s="141" t="s">
        <v>94</v>
      </c>
      <c r="B43" s="138">
        <f t="shared" si="0"/>
        <v>845</v>
      </c>
      <c r="C43" s="142">
        <v>720</v>
      </c>
      <c r="D43" s="142">
        <v>125</v>
      </c>
      <c r="E43" s="142">
        <v>0</v>
      </c>
      <c r="F43" s="143">
        <v>0</v>
      </c>
    </row>
    <row r="44" spans="1:6" ht="15.75">
      <c r="A44" s="141" t="s">
        <v>95</v>
      </c>
      <c r="B44" s="138">
        <f t="shared" si="0"/>
        <v>189</v>
      </c>
      <c r="C44" s="142">
        <v>141</v>
      </c>
      <c r="D44" s="142">
        <v>48</v>
      </c>
      <c r="E44" s="142">
        <v>0</v>
      </c>
      <c r="F44" s="143">
        <v>0</v>
      </c>
    </row>
    <row r="45" spans="1:6" ht="15.75">
      <c r="A45" s="141" t="s">
        <v>180</v>
      </c>
      <c r="B45" s="138">
        <f t="shared" si="0"/>
        <v>69</v>
      </c>
      <c r="C45" s="142">
        <v>0</v>
      </c>
      <c r="D45" s="142">
        <v>0</v>
      </c>
      <c r="E45" s="142">
        <v>0</v>
      </c>
      <c r="F45" s="143">
        <v>69</v>
      </c>
    </row>
    <row r="46" spans="1:6" ht="15.75">
      <c r="A46" s="123"/>
      <c r="B46" s="138"/>
      <c r="C46" s="149"/>
      <c r="D46" s="149"/>
      <c r="E46" s="149"/>
      <c r="F46" s="150"/>
    </row>
    <row r="47" spans="1:6" ht="15.75">
      <c r="A47" s="168" t="s">
        <v>65</v>
      </c>
      <c r="B47" s="135">
        <f t="shared" si="0"/>
        <v>3487</v>
      </c>
      <c r="C47" s="145">
        <v>2797</v>
      </c>
      <c r="D47" s="145">
        <v>626</v>
      </c>
      <c r="E47" s="145">
        <v>5</v>
      </c>
      <c r="F47" s="146">
        <v>59</v>
      </c>
    </row>
    <row r="48" spans="1:6" ht="15.75">
      <c r="A48" s="141" t="s">
        <v>96</v>
      </c>
      <c r="B48" s="138">
        <f t="shared" si="0"/>
        <v>3105</v>
      </c>
      <c r="C48" s="142">
        <v>2546</v>
      </c>
      <c r="D48" s="142">
        <v>557</v>
      </c>
      <c r="E48" s="142">
        <v>2</v>
      </c>
      <c r="F48" s="143">
        <v>0</v>
      </c>
    </row>
    <row r="49" spans="1:6" ht="15.75">
      <c r="A49" s="141" t="s">
        <v>181</v>
      </c>
      <c r="B49" s="138">
        <f t="shared" si="0"/>
        <v>12</v>
      </c>
      <c r="C49" s="142">
        <v>0</v>
      </c>
      <c r="D49" s="142">
        <v>0</v>
      </c>
      <c r="E49" s="142">
        <v>0</v>
      </c>
      <c r="F49" s="143">
        <v>12</v>
      </c>
    </row>
    <row r="50" spans="1:6" ht="15.75">
      <c r="A50" s="141" t="s">
        <v>182</v>
      </c>
      <c r="B50" s="138">
        <f t="shared" si="0"/>
        <v>323</v>
      </c>
      <c r="C50" s="142">
        <v>251</v>
      </c>
      <c r="D50" s="142">
        <v>69</v>
      </c>
      <c r="E50" s="142">
        <v>3</v>
      </c>
      <c r="F50" s="143">
        <v>0</v>
      </c>
    </row>
    <row r="51" spans="1:6" ht="15.75">
      <c r="A51" s="141" t="s">
        <v>183</v>
      </c>
      <c r="B51" s="138">
        <f t="shared" si="0"/>
        <v>18</v>
      </c>
      <c r="C51" s="142">
        <v>0</v>
      </c>
      <c r="D51" s="142">
        <v>0</v>
      </c>
      <c r="E51" s="142">
        <v>0</v>
      </c>
      <c r="F51" s="143">
        <v>18</v>
      </c>
    </row>
    <row r="52" spans="1:6" ht="15.75">
      <c r="A52" s="141" t="s">
        <v>184</v>
      </c>
      <c r="B52" s="138">
        <f t="shared" si="0"/>
        <v>29</v>
      </c>
      <c r="C52" s="142">
        <v>0</v>
      </c>
      <c r="D52" s="142">
        <v>0</v>
      </c>
      <c r="E52" s="142">
        <v>0</v>
      </c>
      <c r="F52" s="143">
        <v>29</v>
      </c>
    </row>
    <row r="53" spans="1:6" ht="15.75">
      <c r="A53" s="169"/>
      <c r="B53" s="138"/>
      <c r="C53" s="142"/>
      <c r="D53" s="142"/>
      <c r="E53" s="142"/>
      <c r="F53" s="143"/>
    </row>
    <row r="54" spans="1:6" ht="15.75">
      <c r="A54" s="168" t="s">
        <v>66</v>
      </c>
      <c r="B54" s="135">
        <f t="shared" si="0"/>
        <v>3445</v>
      </c>
      <c r="C54" s="135">
        <v>2098</v>
      </c>
      <c r="D54" s="135">
        <v>471</v>
      </c>
      <c r="E54" s="135">
        <v>0</v>
      </c>
      <c r="F54" s="136">
        <v>876</v>
      </c>
    </row>
    <row r="55" spans="1:6" ht="15.75">
      <c r="A55" s="141" t="s">
        <v>97</v>
      </c>
      <c r="B55" s="138">
        <f t="shared" si="0"/>
        <v>2329</v>
      </c>
      <c r="C55" s="142">
        <v>1861</v>
      </c>
      <c r="D55" s="142">
        <v>468</v>
      </c>
      <c r="E55" s="142">
        <v>0</v>
      </c>
      <c r="F55" s="143">
        <v>0</v>
      </c>
    </row>
    <row r="56" spans="1:6" ht="15.75">
      <c r="A56" s="141" t="s">
        <v>98</v>
      </c>
      <c r="B56" s="138">
        <f t="shared" si="0"/>
        <v>293</v>
      </c>
      <c r="C56" s="142">
        <v>0</v>
      </c>
      <c r="D56" s="142">
        <v>0</v>
      </c>
      <c r="E56" s="142">
        <v>0</v>
      </c>
      <c r="F56" s="143">
        <v>293</v>
      </c>
    </row>
    <row r="57" spans="1:6" ht="15.75">
      <c r="A57" s="141" t="s">
        <v>99</v>
      </c>
      <c r="B57" s="138">
        <f t="shared" si="0"/>
        <v>509</v>
      </c>
      <c r="C57" s="142">
        <v>0</v>
      </c>
      <c r="D57" s="142">
        <v>0</v>
      </c>
      <c r="E57" s="142">
        <v>0</v>
      </c>
      <c r="F57" s="143">
        <v>509</v>
      </c>
    </row>
    <row r="58" spans="1:6" ht="15.75">
      <c r="A58" s="141" t="s">
        <v>100</v>
      </c>
      <c r="B58" s="138">
        <f t="shared" si="0"/>
        <v>74</v>
      </c>
      <c r="C58" s="142">
        <v>0</v>
      </c>
      <c r="D58" s="142">
        <v>0</v>
      </c>
      <c r="E58" s="142">
        <v>0</v>
      </c>
      <c r="F58" s="143">
        <v>74</v>
      </c>
    </row>
    <row r="59" spans="1:6" ht="15.75">
      <c r="A59" s="141" t="s">
        <v>185</v>
      </c>
      <c r="B59" s="138">
        <f t="shared" si="0"/>
        <v>240</v>
      </c>
      <c r="C59" s="142">
        <v>237</v>
      </c>
      <c r="D59" s="142">
        <v>3</v>
      </c>
      <c r="E59" s="142">
        <v>0</v>
      </c>
      <c r="F59" s="143">
        <v>0</v>
      </c>
    </row>
    <row r="60" spans="1:6" ht="15.75">
      <c r="A60" s="169"/>
      <c r="B60" s="138"/>
      <c r="C60" s="138"/>
      <c r="D60" s="138"/>
      <c r="E60" s="138"/>
      <c r="F60" s="139"/>
    </row>
    <row r="61" spans="1:6" ht="15.75">
      <c r="A61" s="168" t="s">
        <v>67</v>
      </c>
      <c r="B61" s="135">
        <f t="shared" si="0"/>
        <v>950</v>
      </c>
      <c r="C61" s="135">
        <v>477</v>
      </c>
      <c r="D61" s="135">
        <v>64</v>
      </c>
      <c r="E61" s="135">
        <v>7</v>
      </c>
      <c r="F61" s="136">
        <v>402</v>
      </c>
    </row>
    <row r="62" spans="1:6" ht="15.75">
      <c r="A62" s="141" t="s">
        <v>276</v>
      </c>
      <c r="B62" s="138">
        <f t="shared" si="0"/>
        <v>548</v>
      </c>
      <c r="C62" s="142">
        <v>477</v>
      </c>
      <c r="D62" s="142">
        <v>64</v>
      </c>
      <c r="E62" s="142">
        <v>7</v>
      </c>
      <c r="F62" s="143">
        <v>0</v>
      </c>
    </row>
    <row r="63" spans="1:6" ht="15.75">
      <c r="A63" s="141" t="s">
        <v>101</v>
      </c>
      <c r="B63" s="138">
        <f t="shared" si="0"/>
        <v>106</v>
      </c>
      <c r="C63" s="142">
        <v>0</v>
      </c>
      <c r="D63" s="142">
        <v>0</v>
      </c>
      <c r="E63" s="142">
        <v>0</v>
      </c>
      <c r="F63" s="143">
        <v>106</v>
      </c>
    </row>
    <row r="64" spans="1:6" ht="15.75">
      <c r="A64" s="141" t="s">
        <v>102</v>
      </c>
      <c r="B64" s="138">
        <f t="shared" si="0"/>
        <v>41</v>
      </c>
      <c r="C64" s="142">
        <v>0</v>
      </c>
      <c r="D64" s="142">
        <v>0</v>
      </c>
      <c r="E64" s="142">
        <v>0</v>
      </c>
      <c r="F64" s="143">
        <v>41</v>
      </c>
    </row>
    <row r="65" spans="1:6" ht="15.75">
      <c r="A65" s="141" t="s">
        <v>103</v>
      </c>
      <c r="B65" s="138">
        <f t="shared" si="0"/>
        <v>95</v>
      </c>
      <c r="C65" s="142">
        <v>0</v>
      </c>
      <c r="D65" s="142">
        <v>0</v>
      </c>
      <c r="E65" s="142">
        <v>0</v>
      </c>
      <c r="F65" s="143">
        <v>95</v>
      </c>
    </row>
    <row r="66" spans="1:6" ht="15.75">
      <c r="A66" s="141" t="s">
        <v>104</v>
      </c>
      <c r="B66" s="138">
        <f t="shared" si="0"/>
        <v>22</v>
      </c>
      <c r="C66" s="142">
        <v>0</v>
      </c>
      <c r="D66" s="142">
        <v>0</v>
      </c>
      <c r="E66" s="142">
        <v>0</v>
      </c>
      <c r="F66" s="143">
        <v>22</v>
      </c>
    </row>
    <row r="67" spans="1:6" ht="15.75">
      <c r="A67" s="141" t="s">
        <v>105</v>
      </c>
      <c r="B67" s="138">
        <f t="shared" si="0"/>
        <v>138</v>
      </c>
      <c r="C67" s="142">
        <v>0</v>
      </c>
      <c r="D67" s="142">
        <v>0</v>
      </c>
      <c r="E67" s="142">
        <v>0</v>
      </c>
      <c r="F67" s="143">
        <v>138</v>
      </c>
    </row>
    <row r="68" spans="1:6" ht="15.75">
      <c r="A68" s="169"/>
      <c r="B68" s="138"/>
      <c r="C68" s="142"/>
      <c r="D68" s="142"/>
      <c r="E68" s="142"/>
      <c r="F68" s="143"/>
    </row>
    <row r="69" spans="1:6" ht="15.75">
      <c r="A69" s="168" t="s">
        <v>68</v>
      </c>
      <c r="B69" s="135">
        <f t="shared" si="0"/>
        <v>517</v>
      </c>
      <c r="C69" s="145">
        <v>331</v>
      </c>
      <c r="D69" s="145">
        <v>62</v>
      </c>
      <c r="E69" s="145">
        <v>3</v>
      </c>
      <c r="F69" s="146">
        <v>121</v>
      </c>
    </row>
    <row r="70" spans="1:6" ht="15.75">
      <c r="A70" s="141" t="s">
        <v>275</v>
      </c>
      <c r="B70" s="138">
        <f t="shared" si="0"/>
        <v>153</v>
      </c>
      <c r="C70" s="142">
        <v>140</v>
      </c>
      <c r="D70" s="142">
        <v>13</v>
      </c>
      <c r="E70" s="142">
        <v>0</v>
      </c>
      <c r="F70" s="143">
        <v>0</v>
      </c>
    </row>
    <row r="71" spans="1:6" ht="15.75">
      <c r="A71" s="141" t="s">
        <v>186</v>
      </c>
      <c r="B71" s="138">
        <f t="shared" si="0"/>
        <v>243</v>
      </c>
      <c r="C71" s="142">
        <v>191</v>
      </c>
      <c r="D71" s="142">
        <v>49</v>
      </c>
      <c r="E71" s="142">
        <v>3</v>
      </c>
      <c r="F71" s="143">
        <v>0</v>
      </c>
    </row>
    <row r="72" spans="1:6" ht="15.75">
      <c r="A72" s="141" t="s">
        <v>106</v>
      </c>
      <c r="B72" s="138">
        <f t="shared" si="0"/>
        <v>8</v>
      </c>
      <c r="C72" s="142">
        <v>0</v>
      </c>
      <c r="D72" s="142">
        <v>0</v>
      </c>
      <c r="E72" s="142">
        <v>0</v>
      </c>
      <c r="F72" s="143">
        <v>8</v>
      </c>
    </row>
    <row r="73" spans="1:6" ht="15.75">
      <c r="A73" s="141" t="s">
        <v>107</v>
      </c>
      <c r="B73" s="138">
        <f t="shared" si="0"/>
        <v>101</v>
      </c>
      <c r="C73" s="142">
        <v>0</v>
      </c>
      <c r="D73" s="142">
        <v>0</v>
      </c>
      <c r="E73" s="142">
        <v>0</v>
      </c>
      <c r="F73" s="143">
        <v>101</v>
      </c>
    </row>
    <row r="74" spans="1:6" ht="15.75">
      <c r="A74" s="141" t="s">
        <v>187</v>
      </c>
      <c r="B74" s="138">
        <f t="shared" si="0"/>
        <v>6</v>
      </c>
      <c r="C74" s="142">
        <v>0</v>
      </c>
      <c r="D74" s="142">
        <v>0</v>
      </c>
      <c r="E74" s="142">
        <v>0</v>
      </c>
      <c r="F74" s="143">
        <v>6</v>
      </c>
    </row>
    <row r="75" spans="1:6" ht="15.75">
      <c r="A75" s="141" t="s">
        <v>108</v>
      </c>
      <c r="B75" s="138">
        <f t="shared" si="0"/>
        <v>6</v>
      </c>
      <c r="C75" s="142">
        <v>0</v>
      </c>
      <c r="D75" s="142">
        <v>0</v>
      </c>
      <c r="E75" s="142">
        <v>0</v>
      </c>
      <c r="F75" s="143">
        <v>6</v>
      </c>
    </row>
    <row r="76" spans="1:6" ht="15.75">
      <c r="A76" s="169"/>
      <c r="B76" s="138"/>
      <c r="C76" s="138"/>
      <c r="D76" s="138"/>
      <c r="E76" s="138"/>
      <c r="F76" s="139"/>
    </row>
    <row r="77" spans="1:6" ht="15.75">
      <c r="A77" s="168" t="s">
        <v>69</v>
      </c>
      <c r="B77" s="135">
        <f t="shared" ref="B77:B101" si="1">SUM(C77:F77)</f>
        <v>1678</v>
      </c>
      <c r="C77" s="135">
        <v>0</v>
      </c>
      <c r="D77" s="135">
        <v>0</v>
      </c>
      <c r="E77" s="135">
        <v>0</v>
      </c>
      <c r="F77" s="136">
        <v>1678</v>
      </c>
    </row>
    <row r="78" spans="1:6" ht="15.75">
      <c r="A78" s="141" t="s">
        <v>109</v>
      </c>
      <c r="B78" s="138">
        <f t="shared" si="1"/>
        <v>843</v>
      </c>
      <c r="C78" s="142">
        <v>0</v>
      </c>
      <c r="D78" s="142">
        <v>0</v>
      </c>
      <c r="E78" s="142">
        <v>0</v>
      </c>
      <c r="F78" s="143">
        <v>843</v>
      </c>
    </row>
    <row r="79" spans="1:6" ht="15.75">
      <c r="A79" s="141" t="s">
        <v>110</v>
      </c>
      <c r="B79" s="138">
        <f t="shared" si="1"/>
        <v>391</v>
      </c>
      <c r="C79" s="142">
        <v>0</v>
      </c>
      <c r="D79" s="142">
        <v>0</v>
      </c>
      <c r="E79" s="142">
        <v>0</v>
      </c>
      <c r="F79" s="143">
        <v>391</v>
      </c>
    </row>
    <row r="80" spans="1:6" ht="15.75">
      <c r="A80" s="141" t="s">
        <v>188</v>
      </c>
      <c r="B80" s="138">
        <f t="shared" si="1"/>
        <v>64</v>
      </c>
      <c r="C80" s="142">
        <v>0</v>
      </c>
      <c r="D80" s="142">
        <v>0</v>
      </c>
      <c r="E80" s="142">
        <v>0</v>
      </c>
      <c r="F80" s="143">
        <v>64</v>
      </c>
    </row>
    <row r="81" spans="1:6" ht="15.75">
      <c r="A81" s="141" t="s">
        <v>189</v>
      </c>
      <c r="B81" s="138">
        <f t="shared" si="1"/>
        <v>221</v>
      </c>
      <c r="C81" s="142">
        <v>0</v>
      </c>
      <c r="D81" s="142">
        <v>0</v>
      </c>
      <c r="E81" s="142">
        <v>0</v>
      </c>
      <c r="F81" s="143">
        <v>221</v>
      </c>
    </row>
    <row r="82" spans="1:6" ht="15.75">
      <c r="A82" s="141" t="s">
        <v>190</v>
      </c>
      <c r="B82" s="138">
        <f t="shared" si="1"/>
        <v>154</v>
      </c>
      <c r="C82" s="142">
        <v>0</v>
      </c>
      <c r="D82" s="142">
        <v>0</v>
      </c>
      <c r="E82" s="142">
        <v>0</v>
      </c>
      <c r="F82" s="143">
        <v>154</v>
      </c>
    </row>
    <row r="83" spans="1:6" ht="15.75">
      <c r="A83" s="141" t="s">
        <v>191</v>
      </c>
      <c r="B83" s="138">
        <f t="shared" si="1"/>
        <v>5</v>
      </c>
      <c r="C83" s="142">
        <v>0</v>
      </c>
      <c r="D83" s="142">
        <v>0</v>
      </c>
      <c r="E83" s="142">
        <v>0</v>
      </c>
      <c r="F83" s="143">
        <v>5</v>
      </c>
    </row>
    <row r="84" spans="1:6" ht="15.75">
      <c r="A84" s="169"/>
      <c r="B84" s="138"/>
      <c r="C84" s="142"/>
      <c r="D84" s="142"/>
      <c r="E84" s="142"/>
      <c r="F84" s="143"/>
    </row>
    <row r="85" spans="1:6" ht="15.75">
      <c r="A85" s="168" t="s">
        <v>121</v>
      </c>
      <c r="B85" s="135">
        <f t="shared" si="1"/>
        <v>305</v>
      </c>
      <c r="C85" s="145">
        <v>183</v>
      </c>
      <c r="D85" s="145">
        <v>82</v>
      </c>
      <c r="E85" s="145">
        <v>3</v>
      </c>
      <c r="F85" s="146">
        <v>37</v>
      </c>
    </row>
    <row r="86" spans="1:6" ht="15.75">
      <c r="A86" s="141" t="s">
        <v>192</v>
      </c>
      <c r="B86" s="138">
        <f t="shared" si="1"/>
        <v>268</v>
      </c>
      <c r="C86" s="142">
        <v>183</v>
      </c>
      <c r="D86" s="142">
        <v>82</v>
      </c>
      <c r="E86" s="142">
        <v>3</v>
      </c>
      <c r="F86" s="143">
        <v>0</v>
      </c>
    </row>
    <row r="87" spans="1:6" ht="15.75">
      <c r="A87" s="141" t="s">
        <v>111</v>
      </c>
      <c r="B87" s="138">
        <f t="shared" si="1"/>
        <v>37</v>
      </c>
      <c r="C87" s="142">
        <v>0</v>
      </c>
      <c r="D87" s="142">
        <v>0</v>
      </c>
      <c r="E87" s="142">
        <v>0</v>
      </c>
      <c r="F87" s="143">
        <v>37</v>
      </c>
    </row>
    <row r="88" spans="1:6" ht="15.75">
      <c r="A88" s="169"/>
      <c r="B88" s="138"/>
      <c r="C88" s="142"/>
      <c r="D88" s="142"/>
      <c r="E88" s="142"/>
      <c r="F88" s="143"/>
    </row>
    <row r="89" spans="1:6" ht="15.75">
      <c r="A89" s="168" t="s">
        <v>70</v>
      </c>
      <c r="B89" s="135">
        <f t="shared" si="1"/>
        <v>374</v>
      </c>
      <c r="C89" s="145">
        <v>128</v>
      </c>
      <c r="D89" s="145">
        <v>6</v>
      </c>
      <c r="E89" s="145">
        <v>3</v>
      </c>
      <c r="F89" s="146">
        <v>237</v>
      </c>
    </row>
    <row r="90" spans="1:6" ht="15.75">
      <c r="A90" s="141" t="s">
        <v>193</v>
      </c>
      <c r="B90" s="138">
        <f t="shared" si="1"/>
        <v>136</v>
      </c>
      <c r="C90" s="142">
        <v>0</v>
      </c>
      <c r="D90" s="142">
        <v>0</v>
      </c>
      <c r="E90" s="142">
        <v>0</v>
      </c>
      <c r="F90" s="143">
        <v>136</v>
      </c>
    </row>
    <row r="91" spans="1:6" ht="15.75">
      <c r="A91" s="141" t="s">
        <v>113</v>
      </c>
      <c r="B91" s="138">
        <f t="shared" si="1"/>
        <v>132</v>
      </c>
      <c r="C91" s="142">
        <v>125</v>
      </c>
      <c r="D91" s="142">
        <v>6</v>
      </c>
      <c r="E91" s="142">
        <v>1</v>
      </c>
      <c r="F91" s="143">
        <v>0</v>
      </c>
    </row>
    <row r="92" spans="1:6" ht="15.75">
      <c r="A92" s="141" t="s">
        <v>114</v>
      </c>
      <c r="B92" s="138">
        <f t="shared" si="1"/>
        <v>63</v>
      </c>
      <c r="C92" s="142">
        <v>0</v>
      </c>
      <c r="D92" s="142">
        <v>0</v>
      </c>
      <c r="E92" s="142">
        <v>0</v>
      </c>
      <c r="F92" s="143">
        <v>63</v>
      </c>
    </row>
    <row r="93" spans="1:6" ht="15.75">
      <c r="A93" s="141" t="s">
        <v>117</v>
      </c>
      <c r="B93" s="138">
        <f t="shared" si="1"/>
        <v>38</v>
      </c>
      <c r="C93" s="142">
        <v>0</v>
      </c>
      <c r="D93" s="142">
        <v>0</v>
      </c>
      <c r="E93" s="142">
        <v>0</v>
      </c>
      <c r="F93" s="143">
        <v>38</v>
      </c>
    </row>
    <row r="94" spans="1:6" ht="15.75">
      <c r="A94" s="141" t="s">
        <v>159</v>
      </c>
      <c r="B94" s="138">
        <f t="shared" si="1"/>
        <v>5</v>
      </c>
      <c r="C94" s="142">
        <v>3</v>
      </c>
      <c r="D94" s="142">
        <v>0</v>
      </c>
      <c r="E94" s="142">
        <v>2</v>
      </c>
      <c r="F94" s="143">
        <v>0</v>
      </c>
    </row>
    <row r="95" spans="1:6" ht="15.75">
      <c r="A95" s="170"/>
      <c r="B95" s="138"/>
      <c r="C95" s="142"/>
      <c r="D95" s="142"/>
      <c r="E95" s="142"/>
      <c r="F95" s="143"/>
    </row>
    <row r="96" spans="1:6" ht="15.75">
      <c r="A96" s="168" t="s">
        <v>71</v>
      </c>
      <c r="B96" s="135">
        <f t="shared" si="1"/>
        <v>446</v>
      </c>
      <c r="C96" s="135">
        <v>313</v>
      </c>
      <c r="D96" s="135">
        <v>37</v>
      </c>
      <c r="E96" s="135">
        <v>1</v>
      </c>
      <c r="F96" s="136">
        <v>95</v>
      </c>
    </row>
    <row r="97" spans="1:6" ht="15.75">
      <c r="A97" s="141" t="s">
        <v>115</v>
      </c>
      <c r="B97" s="138">
        <f t="shared" si="1"/>
        <v>351</v>
      </c>
      <c r="C97" s="142">
        <v>313</v>
      </c>
      <c r="D97" s="142">
        <v>37</v>
      </c>
      <c r="E97" s="142">
        <v>1</v>
      </c>
      <c r="F97" s="143">
        <v>0</v>
      </c>
    </row>
    <row r="98" spans="1:6" ht="15.75">
      <c r="A98" s="141" t="s">
        <v>116</v>
      </c>
      <c r="B98" s="138">
        <f t="shared" si="1"/>
        <v>95</v>
      </c>
      <c r="C98" s="142">
        <v>0</v>
      </c>
      <c r="D98" s="142">
        <v>0</v>
      </c>
      <c r="E98" s="142">
        <v>0</v>
      </c>
      <c r="F98" s="143">
        <v>95</v>
      </c>
    </row>
    <row r="99" spans="1:6" ht="15.75">
      <c r="A99" s="169"/>
      <c r="B99" s="138"/>
      <c r="C99" s="142"/>
      <c r="D99" s="142"/>
      <c r="E99" s="142"/>
      <c r="F99" s="143"/>
    </row>
    <row r="100" spans="1:6" ht="15.75">
      <c r="A100" s="168" t="s">
        <v>72</v>
      </c>
      <c r="B100" s="135">
        <f t="shared" si="1"/>
        <v>544</v>
      </c>
      <c r="C100" s="145">
        <v>482</v>
      </c>
      <c r="D100" s="145">
        <v>59</v>
      </c>
      <c r="E100" s="145">
        <v>3</v>
      </c>
      <c r="F100" s="146">
        <v>0</v>
      </c>
    </row>
    <row r="101" spans="1:6" ht="15.75">
      <c r="A101" s="141" t="s">
        <v>194</v>
      </c>
      <c r="B101" s="138">
        <f t="shared" si="1"/>
        <v>544</v>
      </c>
      <c r="C101" s="142">
        <v>482</v>
      </c>
      <c r="D101" s="142">
        <v>59</v>
      </c>
      <c r="E101" s="142">
        <v>3</v>
      </c>
      <c r="F101" s="143">
        <v>0</v>
      </c>
    </row>
    <row r="102" spans="1:6" ht="15.75">
      <c r="A102" s="171"/>
      <c r="B102" s="172"/>
      <c r="C102" s="152"/>
      <c r="D102" s="152"/>
      <c r="E102" s="152"/>
      <c r="F102" s="173"/>
    </row>
    <row r="103" spans="1:6" ht="15.75">
      <c r="A103" s="77" t="s">
        <v>313</v>
      </c>
      <c r="B103" s="122"/>
    </row>
    <row r="104" spans="1:6" ht="15.75">
      <c r="A104" s="110" t="s">
        <v>195</v>
      </c>
      <c r="B104" s="174"/>
    </row>
  </sheetData>
  <mergeCells count="5">
    <mergeCell ref="A3:F3"/>
    <mergeCell ref="A5:F5"/>
    <mergeCell ref="A4:F4"/>
    <mergeCell ref="A6:F6"/>
    <mergeCell ref="B8:F8"/>
  </mergeCells>
  <printOptions horizontalCentered="1" verticalCentered="1"/>
  <pageMargins left="0" right="0" top="0" bottom="0" header="0" footer="0"/>
  <pageSetup paperSize="223" scale="35" orientation="portrait" r:id="rId1"/>
</worksheet>
</file>

<file path=xl/worksheets/sheet4.xml><?xml version="1.0" encoding="utf-8"?>
<worksheet xmlns="http://schemas.openxmlformats.org/spreadsheetml/2006/main" xmlns:r="http://schemas.openxmlformats.org/officeDocument/2006/relationships">
  <dimension ref="A1:K87"/>
  <sheetViews>
    <sheetView zoomScale="75" workbookViewId="0">
      <selection activeCell="A87" sqref="A87:XFD87"/>
    </sheetView>
  </sheetViews>
  <sheetFormatPr baseColWidth="10" defaultColWidth="0" defaultRowHeight="20.25" zeroHeight="1"/>
  <cols>
    <col min="1" max="1" width="88" style="8" bestFit="1" customWidth="1"/>
    <col min="2" max="10" width="20.42578125" style="8" customWidth="1"/>
    <col min="11" max="11" width="15.28515625" style="3" hidden="1" customWidth="1"/>
    <col min="12" max="16384" width="15.28515625" style="8" hidden="1"/>
  </cols>
  <sheetData>
    <row r="1" spans="1:10" s="8" customFormat="1">
      <c r="A1" s="15" t="s">
        <v>278</v>
      </c>
      <c r="B1" s="16"/>
      <c r="C1" s="17"/>
      <c r="D1" s="17"/>
      <c r="E1" s="17"/>
      <c r="F1" s="17"/>
      <c r="G1" s="17"/>
      <c r="H1" s="17"/>
      <c r="I1" s="17"/>
      <c r="J1" s="18"/>
    </row>
    <row r="2" spans="1:10" s="8" customFormat="1">
      <c r="A2" s="19"/>
      <c r="B2" s="17"/>
      <c r="C2" s="17"/>
      <c r="D2" s="17"/>
      <c r="E2" s="17"/>
      <c r="F2" s="17"/>
      <c r="G2" s="17"/>
      <c r="H2" s="17"/>
      <c r="I2" s="17"/>
      <c r="J2" s="18"/>
    </row>
    <row r="3" spans="1:10" s="8" customFormat="1">
      <c r="A3" s="268" t="s">
        <v>326</v>
      </c>
      <c r="B3" s="268"/>
      <c r="C3" s="268"/>
      <c r="D3" s="268"/>
      <c r="E3" s="268"/>
      <c r="F3" s="268"/>
      <c r="G3" s="268"/>
      <c r="H3" s="268"/>
      <c r="I3" s="268"/>
      <c r="J3" s="268"/>
    </row>
    <row r="4" spans="1:10" s="8" customFormat="1">
      <c r="A4" s="269" t="s">
        <v>158</v>
      </c>
      <c r="B4" s="269"/>
      <c r="C4" s="269"/>
      <c r="D4" s="269"/>
      <c r="E4" s="269"/>
      <c r="F4" s="269"/>
      <c r="G4" s="269"/>
      <c r="H4" s="269"/>
      <c r="I4" s="269"/>
      <c r="J4" s="269"/>
    </row>
    <row r="5" spans="1:10" s="8" customFormat="1">
      <c r="A5" s="268" t="s">
        <v>312</v>
      </c>
      <c r="B5" s="268"/>
      <c r="C5" s="268"/>
      <c r="D5" s="268"/>
      <c r="E5" s="268"/>
      <c r="F5" s="268"/>
      <c r="G5" s="268"/>
      <c r="H5" s="268"/>
      <c r="I5" s="268"/>
      <c r="J5" s="268"/>
    </row>
    <row r="6" spans="1:10" s="8" customFormat="1">
      <c r="A6" s="112"/>
      <c r="B6" s="112"/>
      <c r="C6" s="112"/>
      <c r="D6" s="112"/>
      <c r="E6" s="112"/>
      <c r="F6" s="112"/>
      <c r="G6" s="112"/>
      <c r="H6" s="112"/>
      <c r="I6" s="112"/>
      <c r="J6" s="112"/>
    </row>
    <row r="7" spans="1:10" s="8" customFormat="1" ht="20.25" customHeight="1">
      <c r="A7" s="266" t="s">
        <v>335</v>
      </c>
      <c r="B7" s="266" t="s">
        <v>165</v>
      </c>
      <c r="C7" s="266" t="s">
        <v>128</v>
      </c>
      <c r="D7" s="266" t="s">
        <v>129</v>
      </c>
      <c r="E7" s="266" t="s">
        <v>170</v>
      </c>
      <c r="F7" s="266" t="s">
        <v>332</v>
      </c>
      <c r="G7" s="263" t="s">
        <v>130</v>
      </c>
      <c r="H7" s="264"/>
      <c r="I7" s="265"/>
      <c r="J7" s="266" t="s">
        <v>166</v>
      </c>
    </row>
    <row r="8" spans="1:10" s="8" customFormat="1">
      <c r="A8" s="270"/>
      <c r="B8" s="267"/>
      <c r="C8" s="267"/>
      <c r="D8" s="267"/>
      <c r="E8" s="267"/>
      <c r="F8" s="267"/>
      <c r="G8" s="55" t="s">
        <v>52</v>
      </c>
      <c r="H8" s="55" t="s">
        <v>120</v>
      </c>
      <c r="I8" s="55" t="s">
        <v>120</v>
      </c>
      <c r="J8" s="267"/>
    </row>
    <row r="9" spans="1:10" s="8" customFormat="1">
      <c r="A9" s="21"/>
      <c r="B9" s="32"/>
      <c r="C9" s="32"/>
      <c r="D9" s="32"/>
      <c r="E9" s="32"/>
      <c r="F9" s="32"/>
      <c r="G9" s="32"/>
      <c r="H9" s="32"/>
      <c r="I9" s="32"/>
      <c r="J9" s="32"/>
    </row>
    <row r="10" spans="1:10" s="8" customFormat="1">
      <c r="A10" s="21" t="s">
        <v>52</v>
      </c>
      <c r="B10" s="22">
        <f t="shared" ref="B10:J10" si="0">B12+B25+B39+B46+B53+B67+B81</f>
        <v>25522</v>
      </c>
      <c r="C10" s="22">
        <f t="shared" si="0"/>
        <v>77236</v>
      </c>
      <c r="D10" s="22">
        <f t="shared" si="0"/>
        <v>1929</v>
      </c>
      <c r="E10" s="22">
        <f t="shared" si="0"/>
        <v>23</v>
      </c>
      <c r="F10" s="22">
        <f t="shared" si="0"/>
        <v>75235</v>
      </c>
      <c r="G10" s="22">
        <f t="shared" si="0"/>
        <v>44260</v>
      </c>
      <c r="H10" s="22">
        <f t="shared" si="0"/>
        <v>7573</v>
      </c>
      <c r="I10" s="22">
        <f t="shared" si="0"/>
        <v>36687</v>
      </c>
      <c r="J10" s="22">
        <f t="shared" si="0"/>
        <v>29475</v>
      </c>
    </row>
    <row r="11" spans="1:10" s="8" customFormat="1">
      <c r="A11" s="23"/>
      <c r="B11" s="115"/>
      <c r="C11" s="115"/>
      <c r="D11" s="115"/>
      <c r="E11" s="115"/>
      <c r="F11" s="115"/>
      <c r="G11" s="115"/>
      <c r="H11" s="115"/>
      <c r="I11" s="115"/>
      <c r="J11" s="115"/>
    </row>
    <row r="12" spans="1:10" s="8" customFormat="1">
      <c r="A12" s="41" t="s">
        <v>74</v>
      </c>
      <c r="B12" s="22">
        <f t="shared" ref="B12:J12" si="1">SUM(B13:B23)</f>
        <v>12238</v>
      </c>
      <c r="C12" s="22">
        <f t="shared" si="1"/>
        <v>37245</v>
      </c>
      <c r="D12" s="22">
        <f t="shared" si="1"/>
        <v>1284</v>
      </c>
      <c r="E12" s="22">
        <f t="shared" si="1"/>
        <v>7</v>
      </c>
      <c r="F12" s="22">
        <f t="shared" si="1"/>
        <v>36415</v>
      </c>
      <c r="G12" s="22">
        <f t="shared" si="1"/>
        <v>20470</v>
      </c>
      <c r="H12" s="22">
        <f t="shared" si="1"/>
        <v>3228</v>
      </c>
      <c r="I12" s="22">
        <f t="shared" si="1"/>
        <v>17242</v>
      </c>
      <c r="J12" s="22">
        <f t="shared" si="1"/>
        <v>14359</v>
      </c>
    </row>
    <row r="13" spans="1:10" s="8" customFormat="1">
      <c r="A13" s="27" t="s">
        <v>81</v>
      </c>
      <c r="B13" s="114">
        <v>4119</v>
      </c>
      <c r="C13" s="114">
        <v>11103</v>
      </c>
      <c r="D13" s="114">
        <v>1022</v>
      </c>
      <c r="E13" s="114">
        <v>5</v>
      </c>
      <c r="F13" s="114">
        <v>12167</v>
      </c>
      <c r="G13" s="114">
        <v>5966</v>
      </c>
      <c r="H13" s="114">
        <v>1455</v>
      </c>
      <c r="I13" s="114">
        <v>4511</v>
      </c>
      <c r="J13" s="114">
        <v>4082</v>
      </c>
    </row>
    <row r="14" spans="1:10" s="8" customFormat="1">
      <c r="A14" s="27" t="s">
        <v>118</v>
      </c>
      <c r="B14" s="114">
        <v>175</v>
      </c>
      <c r="C14" s="114">
        <v>1607</v>
      </c>
      <c r="D14" s="114">
        <v>13</v>
      </c>
      <c r="E14" s="114">
        <v>0</v>
      </c>
      <c r="F14" s="114">
        <v>1482</v>
      </c>
      <c r="G14" s="114">
        <v>1024</v>
      </c>
      <c r="H14" s="114">
        <v>276</v>
      </c>
      <c r="I14" s="114">
        <v>748</v>
      </c>
      <c r="J14" s="114">
        <v>313</v>
      </c>
    </row>
    <row r="15" spans="1:10" s="8" customFormat="1">
      <c r="A15" s="28" t="s">
        <v>83</v>
      </c>
      <c r="B15" s="114">
        <v>39</v>
      </c>
      <c r="C15" s="114">
        <v>242</v>
      </c>
      <c r="D15" s="114">
        <v>16</v>
      </c>
      <c r="E15" s="114">
        <v>0</v>
      </c>
      <c r="F15" s="114">
        <v>262</v>
      </c>
      <c r="G15" s="114">
        <v>115</v>
      </c>
      <c r="H15" s="114">
        <v>20</v>
      </c>
      <c r="I15" s="114">
        <v>95</v>
      </c>
      <c r="J15" s="114">
        <v>35</v>
      </c>
    </row>
    <row r="16" spans="1:10" s="8" customFormat="1">
      <c r="A16" s="27" t="s">
        <v>84</v>
      </c>
      <c r="B16" s="114">
        <v>129</v>
      </c>
      <c r="C16" s="114">
        <v>382</v>
      </c>
      <c r="D16" s="114">
        <v>15</v>
      </c>
      <c r="E16" s="114">
        <v>0</v>
      </c>
      <c r="F16" s="114">
        <v>301</v>
      </c>
      <c r="G16" s="114">
        <v>161</v>
      </c>
      <c r="H16" s="114">
        <v>19</v>
      </c>
      <c r="I16" s="114">
        <v>142</v>
      </c>
      <c r="J16" s="114">
        <v>225</v>
      </c>
    </row>
    <row r="17" spans="1:11">
      <c r="A17" s="27" t="s">
        <v>85</v>
      </c>
      <c r="B17" s="114">
        <v>8</v>
      </c>
      <c r="C17" s="114">
        <v>20</v>
      </c>
      <c r="D17" s="114">
        <v>0</v>
      </c>
      <c r="E17" s="114">
        <v>0</v>
      </c>
      <c r="F17" s="114">
        <v>22</v>
      </c>
      <c r="G17" s="114">
        <v>5</v>
      </c>
      <c r="H17" s="114">
        <v>5</v>
      </c>
      <c r="I17" s="114">
        <v>0</v>
      </c>
      <c r="J17" s="114">
        <v>6</v>
      </c>
      <c r="K17" s="8"/>
    </row>
    <row r="18" spans="1:11">
      <c r="A18" s="27" t="s">
        <v>86</v>
      </c>
      <c r="B18" s="114">
        <v>5175</v>
      </c>
      <c r="C18" s="114">
        <v>11491</v>
      </c>
      <c r="D18" s="114">
        <v>102</v>
      </c>
      <c r="E18" s="114">
        <v>0</v>
      </c>
      <c r="F18" s="114">
        <v>9656</v>
      </c>
      <c r="G18" s="114">
        <v>5009</v>
      </c>
      <c r="H18" s="114">
        <v>192</v>
      </c>
      <c r="I18" s="114">
        <v>4817</v>
      </c>
      <c r="J18" s="114">
        <v>7112</v>
      </c>
      <c r="K18" s="8"/>
    </row>
    <row r="19" spans="1:11">
      <c r="A19" s="27" t="s">
        <v>87</v>
      </c>
      <c r="B19" s="114">
        <v>769</v>
      </c>
      <c r="C19" s="114">
        <v>3369</v>
      </c>
      <c r="D19" s="114">
        <v>46</v>
      </c>
      <c r="E19" s="114">
        <v>0</v>
      </c>
      <c r="F19" s="114">
        <v>3463</v>
      </c>
      <c r="G19" s="114">
        <v>2349</v>
      </c>
      <c r="H19" s="114">
        <v>648</v>
      </c>
      <c r="I19" s="114">
        <v>1701</v>
      </c>
      <c r="J19" s="114">
        <v>721</v>
      </c>
      <c r="K19" s="8"/>
    </row>
    <row r="20" spans="1:11">
      <c r="A20" s="27" t="s">
        <v>82</v>
      </c>
      <c r="B20" s="114">
        <v>1142</v>
      </c>
      <c r="C20" s="114">
        <v>4617</v>
      </c>
      <c r="D20" s="114">
        <v>40</v>
      </c>
      <c r="E20" s="114">
        <v>0</v>
      </c>
      <c r="F20" s="114">
        <v>4773</v>
      </c>
      <c r="G20" s="114">
        <v>3071</v>
      </c>
      <c r="H20" s="114">
        <v>2</v>
      </c>
      <c r="I20" s="114">
        <v>3069</v>
      </c>
      <c r="J20" s="114">
        <v>1026</v>
      </c>
      <c r="K20" s="8"/>
    </row>
    <row r="21" spans="1:11">
      <c r="A21" s="27" t="s">
        <v>88</v>
      </c>
      <c r="B21" s="114">
        <v>408</v>
      </c>
      <c r="C21" s="114">
        <v>2859</v>
      </c>
      <c r="D21" s="114">
        <v>15</v>
      </c>
      <c r="E21" s="114">
        <v>0</v>
      </c>
      <c r="F21" s="114">
        <v>2744</v>
      </c>
      <c r="G21" s="114">
        <v>1580</v>
      </c>
      <c r="H21" s="114">
        <v>566</v>
      </c>
      <c r="I21" s="114">
        <v>1014</v>
      </c>
      <c r="J21" s="114">
        <v>538</v>
      </c>
      <c r="K21" s="8"/>
    </row>
    <row r="22" spans="1:11">
      <c r="A22" s="27" t="s">
        <v>89</v>
      </c>
      <c r="B22" s="114">
        <v>25</v>
      </c>
      <c r="C22" s="114">
        <v>75</v>
      </c>
      <c r="D22" s="114">
        <v>2</v>
      </c>
      <c r="E22" s="114">
        <v>0</v>
      </c>
      <c r="F22" s="114">
        <v>69</v>
      </c>
      <c r="G22" s="114">
        <v>24</v>
      </c>
      <c r="H22" s="114">
        <v>1</v>
      </c>
      <c r="I22" s="114">
        <v>23</v>
      </c>
      <c r="J22" s="114">
        <v>33</v>
      </c>
      <c r="K22" s="8"/>
    </row>
    <row r="23" spans="1:11">
      <c r="A23" s="37" t="s">
        <v>192</v>
      </c>
      <c r="B23" s="26">
        <v>249</v>
      </c>
      <c r="C23" s="26">
        <v>1480</v>
      </c>
      <c r="D23" s="26">
        <v>13</v>
      </c>
      <c r="E23" s="26">
        <v>2</v>
      </c>
      <c r="F23" s="26">
        <v>1476</v>
      </c>
      <c r="G23" s="26">
        <v>1166</v>
      </c>
      <c r="H23" s="26">
        <v>44</v>
      </c>
      <c r="I23" s="114">
        <v>1122</v>
      </c>
      <c r="J23" s="114">
        <v>268</v>
      </c>
      <c r="K23" s="8"/>
    </row>
    <row r="24" spans="1:11">
      <c r="B24" s="26"/>
      <c r="C24" s="26"/>
      <c r="D24" s="26"/>
      <c r="E24" s="26"/>
      <c r="F24" s="26"/>
      <c r="G24" s="26"/>
      <c r="H24" s="26"/>
      <c r="I24" s="114"/>
      <c r="J24" s="114"/>
      <c r="K24" s="8"/>
    </row>
    <row r="25" spans="1:11">
      <c r="A25" s="41" t="s">
        <v>75</v>
      </c>
      <c r="B25" s="22">
        <f t="shared" ref="B25:J25" si="2">SUM(B26:B37)</f>
        <v>3312</v>
      </c>
      <c r="C25" s="22">
        <f t="shared" si="2"/>
        <v>12442</v>
      </c>
      <c r="D25" s="22">
        <f t="shared" si="2"/>
        <v>235</v>
      </c>
      <c r="E25" s="22">
        <f t="shared" si="2"/>
        <v>10</v>
      </c>
      <c r="F25" s="22">
        <f t="shared" si="2"/>
        <v>12361</v>
      </c>
      <c r="G25" s="22">
        <f t="shared" si="2"/>
        <v>7226</v>
      </c>
      <c r="H25" s="22">
        <f t="shared" si="2"/>
        <v>1738</v>
      </c>
      <c r="I25" s="22">
        <f t="shared" si="2"/>
        <v>5488</v>
      </c>
      <c r="J25" s="22">
        <f t="shared" si="2"/>
        <v>3638</v>
      </c>
      <c r="K25" s="8"/>
    </row>
    <row r="26" spans="1:11">
      <c r="A26" s="37" t="s">
        <v>90</v>
      </c>
      <c r="B26" s="26">
        <v>1308</v>
      </c>
      <c r="C26" s="26">
        <v>6098</v>
      </c>
      <c r="D26" s="26">
        <v>97</v>
      </c>
      <c r="E26" s="26">
        <v>7</v>
      </c>
      <c r="F26" s="26">
        <v>6144</v>
      </c>
      <c r="G26" s="26">
        <v>3939</v>
      </c>
      <c r="H26" s="26">
        <v>1003</v>
      </c>
      <c r="I26" s="114">
        <v>2936</v>
      </c>
      <c r="J26" s="114">
        <v>1366</v>
      </c>
      <c r="K26" s="8"/>
    </row>
    <row r="27" spans="1:11">
      <c r="A27" s="37" t="s">
        <v>175</v>
      </c>
      <c r="B27" s="26">
        <v>123</v>
      </c>
      <c r="C27" s="26">
        <v>534</v>
      </c>
      <c r="D27" s="26">
        <v>9</v>
      </c>
      <c r="E27" s="26">
        <v>0</v>
      </c>
      <c r="F27" s="26">
        <v>510</v>
      </c>
      <c r="G27" s="26">
        <v>328</v>
      </c>
      <c r="H27" s="26">
        <v>97</v>
      </c>
      <c r="I27" s="114">
        <v>231</v>
      </c>
      <c r="J27" s="114">
        <v>156</v>
      </c>
      <c r="K27" s="8"/>
    </row>
    <row r="28" spans="1:11">
      <c r="A28" s="37" t="s">
        <v>91</v>
      </c>
      <c r="B28" s="114">
        <v>110</v>
      </c>
      <c r="C28" s="114">
        <v>204</v>
      </c>
      <c r="D28" s="114">
        <v>1</v>
      </c>
      <c r="E28" s="114">
        <v>0</v>
      </c>
      <c r="F28" s="114">
        <v>254</v>
      </c>
      <c r="G28" s="114">
        <v>209</v>
      </c>
      <c r="H28" s="114">
        <v>62</v>
      </c>
      <c r="I28" s="114">
        <v>147</v>
      </c>
      <c r="J28" s="114">
        <v>61</v>
      </c>
      <c r="K28" s="8"/>
    </row>
    <row r="29" spans="1:11">
      <c r="A29" s="27" t="s">
        <v>92</v>
      </c>
      <c r="B29" s="114">
        <v>296</v>
      </c>
      <c r="C29" s="114">
        <v>491</v>
      </c>
      <c r="D29" s="114">
        <v>2</v>
      </c>
      <c r="E29" s="114">
        <v>0</v>
      </c>
      <c r="F29" s="114">
        <v>372</v>
      </c>
      <c r="G29" s="114">
        <v>276</v>
      </c>
      <c r="H29" s="114">
        <v>0</v>
      </c>
      <c r="I29" s="114">
        <v>276</v>
      </c>
      <c r="J29" s="114">
        <v>417</v>
      </c>
      <c r="K29" s="8"/>
    </row>
    <row r="30" spans="1:11">
      <c r="A30" s="27" t="s">
        <v>93</v>
      </c>
      <c r="B30" s="114">
        <v>179</v>
      </c>
      <c r="C30" s="114">
        <v>1130</v>
      </c>
      <c r="D30" s="114">
        <v>11</v>
      </c>
      <c r="E30" s="114">
        <v>2</v>
      </c>
      <c r="F30" s="114">
        <v>1165</v>
      </c>
      <c r="G30" s="114">
        <v>554</v>
      </c>
      <c r="H30" s="114">
        <v>96</v>
      </c>
      <c r="I30" s="114">
        <v>458</v>
      </c>
      <c r="J30" s="114">
        <v>157</v>
      </c>
      <c r="K30" s="8"/>
    </row>
    <row r="31" spans="1:11">
      <c r="A31" s="27" t="s">
        <v>176</v>
      </c>
      <c r="B31" s="114">
        <v>85</v>
      </c>
      <c r="C31" s="114">
        <v>160</v>
      </c>
      <c r="D31" s="114">
        <v>0</v>
      </c>
      <c r="E31" s="114">
        <v>0</v>
      </c>
      <c r="F31" s="114">
        <v>152</v>
      </c>
      <c r="G31" s="114">
        <v>109</v>
      </c>
      <c r="H31" s="114">
        <v>8</v>
      </c>
      <c r="I31" s="114">
        <v>101</v>
      </c>
      <c r="J31" s="114">
        <v>93</v>
      </c>
      <c r="K31" s="8"/>
    </row>
    <row r="32" spans="1:11">
      <c r="A32" s="27" t="s">
        <v>177</v>
      </c>
      <c r="B32" s="114">
        <v>35</v>
      </c>
      <c r="C32" s="114">
        <v>71</v>
      </c>
      <c r="D32" s="114">
        <v>0</v>
      </c>
      <c r="E32" s="114">
        <v>0</v>
      </c>
      <c r="F32" s="114">
        <v>53</v>
      </c>
      <c r="G32" s="114">
        <v>23</v>
      </c>
      <c r="H32" s="114">
        <v>2</v>
      </c>
      <c r="I32" s="114">
        <v>21</v>
      </c>
      <c r="J32" s="114">
        <v>53</v>
      </c>
      <c r="K32" s="8"/>
    </row>
    <row r="33" spans="1:11">
      <c r="A33" s="27" t="s">
        <v>178</v>
      </c>
      <c r="B33" s="114">
        <v>8</v>
      </c>
      <c r="C33" s="114">
        <v>49</v>
      </c>
      <c r="D33" s="114">
        <v>19</v>
      </c>
      <c r="E33" s="114">
        <v>0</v>
      </c>
      <c r="F33" s="114">
        <v>55</v>
      </c>
      <c r="G33" s="114">
        <v>18</v>
      </c>
      <c r="H33" s="114">
        <v>9</v>
      </c>
      <c r="I33" s="114">
        <v>9</v>
      </c>
      <c r="J33" s="114">
        <v>21</v>
      </c>
      <c r="K33" s="8"/>
    </row>
    <row r="34" spans="1:11">
      <c r="A34" s="27" t="s">
        <v>179</v>
      </c>
      <c r="B34" s="114">
        <v>102</v>
      </c>
      <c r="C34" s="114">
        <v>302</v>
      </c>
      <c r="D34" s="114">
        <v>78</v>
      </c>
      <c r="E34" s="114">
        <v>0</v>
      </c>
      <c r="F34" s="114">
        <v>271</v>
      </c>
      <c r="G34" s="114">
        <v>161</v>
      </c>
      <c r="H34" s="114">
        <v>27</v>
      </c>
      <c r="I34" s="114">
        <v>134</v>
      </c>
      <c r="J34" s="114">
        <v>211</v>
      </c>
      <c r="K34" s="8"/>
    </row>
    <row r="35" spans="1:11">
      <c r="A35" s="27" t="s">
        <v>94</v>
      </c>
      <c r="B35" s="114">
        <v>846</v>
      </c>
      <c r="C35" s="114">
        <v>2055</v>
      </c>
      <c r="D35" s="114">
        <v>10</v>
      </c>
      <c r="E35" s="114">
        <v>0</v>
      </c>
      <c r="F35" s="114">
        <v>2066</v>
      </c>
      <c r="G35" s="114">
        <v>920</v>
      </c>
      <c r="H35" s="114">
        <v>327</v>
      </c>
      <c r="I35" s="114">
        <v>593</v>
      </c>
      <c r="J35" s="114">
        <v>845</v>
      </c>
      <c r="K35" s="8"/>
    </row>
    <row r="36" spans="1:11">
      <c r="A36" s="27" t="s">
        <v>95</v>
      </c>
      <c r="B36" s="114">
        <v>178</v>
      </c>
      <c r="C36" s="114">
        <v>1134</v>
      </c>
      <c r="D36" s="114">
        <v>8</v>
      </c>
      <c r="E36" s="114">
        <v>1</v>
      </c>
      <c r="F36" s="114">
        <v>1132</v>
      </c>
      <c r="G36" s="114">
        <v>575</v>
      </c>
      <c r="H36" s="114">
        <v>97</v>
      </c>
      <c r="I36" s="114">
        <v>478</v>
      </c>
      <c r="J36" s="114">
        <v>189</v>
      </c>
      <c r="K36" s="8"/>
    </row>
    <row r="37" spans="1:11">
      <c r="A37" s="27" t="s">
        <v>180</v>
      </c>
      <c r="B37" s="114">
        <v>42</v>
      </c>
      <c r="C37" s="114">
        <v>214</v>
      </c>
      <c r="D37" s="114">
        <v>0</v>
      </c>
      <c r="E37" s="114">
        <v>0</v>
      </c>
      <c r="F37" s="114">
        <v>187</v>
      </c>
      <c r="G37" s="114">
        <v>114</v>
      </c>
      <c r="H37" s="114">
        <v>10</v>
      </c>
      <c r="I37" s="114">
        <v>104</v>
      </c>
      <c r="J37" s="114">
        <v>69</v>
      </c>
      <c r="K37" s="8"/>
    </row>
    <row r="38" spans="1:11">
      <c r="A38" s="29"/>
      <c r="B38" s="116"/>
      <c r="C38" s="116"/>
      <c r="D38" s="116"/>
      <c r="E38" s="116"/>
      <c r="F38" s="116"/>
      <c r="G38" s="116"/>
      <c r="H38" s="116"/>
      <c r="I38" s="116"/>
      <c r="J38" s="116"/>
      <c r="K38" s="8"/>
    </row>
    <row r="39" spans="1:11">
      <c r="A39" s="41" t="s">
        <v>76</v>
      </c>
      <c r="B39" s="22">
        <f t="shared" ref="B39:J39" si="3">SUM(B40:B44)</f>
        <v>2197</v>
      </c>
      <c r="C39" s="22">
        <f t="shared" si="3"/>
        <v>6742</v>
      </c>
      <c r="D39" s="22">
        <f t="shared" si="3"/>
        <v>66</v>
      </c>
      <c r="E39" s="22">
        <f t="shared" si="3"/>
        <v>0</v>
      </c>
      <c r="F39" s="22">
        <f t="shared" si="3"/>
        <v>5518</v>
      </c>
      <c r="G39" s="22">
        <f t="shared" si="3"/>
        <v>3121</v>
      </c>
      <c r="H39" s="22">
        <f t="shared" si="3"/>
        <v>956</v>
      </c>
      <c r="I39" s="22">
        <f t="shared" si="3"/>
        <v>2165</v>
      </c>
      <c r="J39" s="22">
        <f t="shared" si="3"/>
        <v>3487</v>
      </c>
      <c r="K39" s="8"/>
    </row>
    <row r="40" spans="1:11">
      <c r="A40" s="27" t="s">
        <v>96</v>
      </c>
      <c r="B40" s="114">
        <v>1912</v>
      </c>
      <c r="C40" s="114">
        <v>5827</v>
      </c>
      <c r="D40" s="114">
        <v>48</v>
      </c>
      <c r="E40" s="114">
        <v>0</v>
      </c>
      <c r="F40" s="114">
        <v>4682</v>
      </c>
      <c r="G40" s="114">
        <v>2530</v>
      </c>
      <c r="H40" s="114">
        <v>890</v>
      </c>
      <c r="I40" s="114">
        <v>1640</v>
      </c>
      <c r="J40" s="114">
        <v>3105</v>
      </c>
      <c r="K40" s="8"/>
    </row>
    <row r="41" spans="1:11">
      <c r="A41" s="27" t="s">
        <v>181</v>
      </c>
      <c r="B41" s="114">
        <v>43</v>
      </c>
      <c r="C41" s="114">
        <v>83</v>
      </c>
      <c r="D41" s="114">
        <v>0</v>
      </c>
      <c r="E41" s="114">
        <v>0</v>
      </c>
      <c r="F41" s="114">
        <v>114</v>
      </c>
      <c r="G41" s="114">
        <v>89</v>
      </c>
      <c r="H41" s="114">
        <v>12</v>
      </c>
      <c r="I41" s="114">
        <v>77</v>
      </c>
      <c r="J41" s="114">
        <v>12</v>
      </c>
      <c r="K41" s="8"/>
    </row>
    <row r="42" spans="1:11">
      <c r="A42" s="27" t="s">
        <v>182</v>
      </c>
      <c r="B42" s="114">
        <v>184</v>
      </c>
      <c r="C42" s="114">
        <v>578</v>
      </c>
      <c r="D42" s="114">
        <v>0</v>
      </c>
      <c r="E42" s="114">
        <v>0</v>
      </c>
      <c r="F42" s="114">
        <v>439</v>
      </c>
      <c r="G42" s="114">
        <v>296</v>
      </c>
      <c r="H42" s="114">
        <v>0</v>
      </c>
      <c r="I42" s="114">
        <v>296</v>
      </c>
      <c r="J42" s="114">
        <v>323</v>
      </c>
      <c r="K42" s="8"/>
    </row>
    <row r="43" spans="1:11">
      <c r="A43" s="27" t="s">
        <v>183</v>
      </c>
      <c r="B43" s="114">
        <v>25</v>
      </c>
      <c r="C43" s="114">
        <v>77</v>
      </c>
      <c r="D43" s="114">
        <v>10</v>
      </c>
      <c r="E43" s="114">
        <v>0</v>
      </c>
      <c r="F43" s="114">
        <v>94</v>
      </c>
      <c r="G43" s="114">
        <v>76</v>
      </c>
      <c r="H43" s="114">
        <v>18</v>
      </c>
      <c r="I43" s="114">
        <v>58</v>
      </c>
      <c r="J43" s="114">
        <v>18</v>
      </c>
      <c r="K43" s="8"/>
    </row>
    <row r="44" spans="1:11">
      <c r="A44" s="37" t="s">
        <v>184</v>
      </c>
      <c r="B44" s="26">
        <v>33</v>
      </c>
      <c r="C44" s="26">
        <v>177</v>
      </c>
      <c r="D44" s="26">
        <v>8</v>
      </c>
      <c r="E44" s="26">
        <v>0</v>
      </c>
      <c r="F44" s="26">
        <v>189</v>
      </c>
      <c r="G44" s="26">
        <v>130</v>
      </c>
      <c r="H44" s="26">
        <v>36</v>
      </c>
      <c r="I44" s="114">
        <v>94</v>
      </c>
      <c r="J44" s="114">
        <v>29</v>
      </c>
      <c r="K44" s="8"/>
    </row>
    <row r="45" spans="1:11">
      <c r="A45" s="27"/>
      <c r="B45" s="114"/>
      <c r="C45" s="114"/>
      <c r="D45" s="114"/>
      <c r="E45" s="114"/>
      <c r="F45" s="114"/>
      <c r="G45" s="114"/>
      <c r="H45" s="114"/>
      <c r="I45" s="114"/>
      <c r="J45" s="114"/>
      <c r="K45" s="8"/>
    </row>
    <row r="46" spans="1:11">
      <c r="A46" s="41" t="s">
        <v>77</v>
      </c>
      <c r="B46" s="22">
        <f t="shared" ref="B46:J46" si="4">SUM(B47:B51)</f>
        <v>3658</v>
      </c>
      <c r="C46" s="22">
        <f t="shared" si="4"/>
        <v>9690</v>
      </c>
      <c r="D46" s="22">
        <f t="shared" si="4"/>
        <v>73</v>
      </c>
      <c r="E46" s="22">
        <f t="shared" si="4"/>
        <v>5</v>
      </c>
      <c r="F46" s="22">
        <f t="shared" si="4"/>
        <v>9981</v>
      </c>
      <c r="G46" s="22">
        <f t="shared" si="4"/>
        <v>6804</v>
      </c>
      <c r="H46" s="22">
        <f t="shared" si="4"/>
        <v>528</v>
      </c>
      <c r="I46" s="22">
        <f t="shared" si="4"/>
        <v>6276</v>
      </c>
      <c r="J46" s="22">
        <f t="shared" si="4"/>
        <v>3445</v>
      </c>
      <c r="K46" s="8"/>
    </row>
    <row r="47" spans="1:11">
      <c r="A47" s="27" t="s">
        <v>97</v>
      </c>
      <c r="B47" s="114">
        <v>2689</v>
      </c>
      <c r="C47" s="114">
        <v>7446</v>
      </c>
      <c r="D47" s="114">
        <v>53</v>
      </c>
      <c r="E47" s="114">
        <v>0</v>
      </c>
      <c r="F47" s="114">
        <v>7859</v>
      </c>
      <c r="G47" s="114">
        <v>5550</v>
      </c>
      <c r="H47" s="114">
        <v>350</v>
      </c>
      <c r="I47" s="114">
        <v>5200</v>
      </c>
      <c r="J47" s="114">
        <v>2329</v>
      </c>
      <c r="K47" s="8"/>
    </row>
    <row r="48" spans="1:11">
      <c r="A48" s="27" t="s">
        <v>98</v>
      </c>
      <c r="B48" s="114">
        <v>342</v>
      </c>
      <c r="C48" s="114">
        <v>1080</v>
      </c>
      <c r="D48" s="114">
        <v>4</v>
      </c>
      <c r="E48" s="114">
        <v>0</v>
      </c>
      <c r="F48" s="114">
        <v>1133</v>
      </c>
      <c r="G48" s="114">
        <v>656</v>
      </c>
      <c r="H48" s="114">
        <v>85</v>
      </c>
      <c r="I48" s="114">
        <v>571</v>
      </c>
      <c r="J48" s="114">
        <v>293</v>
      </c>
      <c r="K48" s="8"/>
    </row>
    <row r="49" spans="1:11">
      <c r="A49" s="28" t="s">
        <v>99</v>
      </c>
      <c r="B49" s="114">
        <v>343</v>
      </c>
      <c r="C49" s="114">
        <v>421</v>
      </c>
      <c r="D49" s="114">
        <v>5</v>
      </c>
      <c r="E49" s="114">
        <v>0</v>
      </c>
      <c r="F49" s="114">
        <v>260</v>
      </c>
      <c r="G49" s="114">
        <v>170</v>
      </c>
      <c r="H49" s="114">
        <v>33</v>
      </c>
      <c r="I49" s="114">
        <v>137</v>
      </c>
      <c r="J49" s="114">
        <v>509</v>
      </c>
      <c r="K49" s="8"/>
    </row>
    <row r="50" spans="1:11">
      <c r="A50" s="27" t="s">
        <v>100</v>
      </c>
      <c r="B50" s="114">
        <v>94</v>
      </c>
      <c r="C50" s="114">
        <v>176</v>
      </c>
      <c r="D50" s="114">
        <v>10</v>
      </c>
      <c r="E50" s="114">
        <v>0</v>
      </c>
      <c r="F50" s="114">
        <v>206</v>
      </c>
      <c r="G50" s="114">
        <v>184</v>
      </c>
      <c r="H50" s="114">
        <v>37</v>
      </c>
      <c r="I50" s="114">
        <v>147</v>
      </c>
      <c r="J50" s="114">
        <v>74</v>
      </c>
      <c r="K50" s="8"/>
    </row>
    <row r="51" spans="1:11">
      <c r="A51" s="27" t="s">
        <v>185</v>
      </c>
      <c r="B51" s="114">
        <v>190</v>
      </c>
      <c r="C51" s="114">
        <v>567</v>
      </c>
      <c r="D51" s="114">
        <v>1</v>
      </c>
      <c r="E51" s="114">
        <v>5</v>
      </c>
      <c r="F51" s="114">
        <v>523</v>
      </c>
      <c r="G51" s="114">
        <v>244</v>
      </c>
      <c r="H51" s="114">
        <v>23</v>
      </c>
      <c r="I51" s="114">
        <v>221</v>
      </c>
      <c r="J51" s="114">
        <v>240</v>
      </c>
      <c r="K51" s="8"/>
    </row>
    <row r="52" spans="1:11">
      <c r="A52" s="27"/>
      <c r="B52" s="115"/>
      <c r="C52" s="115"/>
      <c r="D52" s="115"/>
      <c r="E52" s="115"/>
      <c r="F52" s="115"/>
      <c r="G52" s="115"/>
      <c r="H52" s="115"/>
      <c r="I52" s="114"/>
      <c r="J52" s="114"/>
      <c r="K52" s="8"/>
    </row>
    <row r="53" spans="1:11">
      <c r="A53" s="41" t="s">
        <v>78</v>
      </c>
      <c r="B53" s="22">
        <f t="shared" ref="B53:J53" si="5">SUM(B54:B65)</f>
        <v>1285</v>
      </c>
      <c r="C53" s="22">
        <f t="shared" si="5"/>
        <v>3317</v>
      </c>
      <c r="D53" s="22">
        <f t="shared" si="5"/>
        <v>51</v>
      </c>
      <c r="E53" s="22">
        <f t="shared" si="5"/>
        <v>1</v>
      </c>
      <c r="F53" s="22">
        <f t="shared" si="5"/>
        <v>3187</v>
      </c>
      <c r="G53" s="22">
        <f t="shared" si="5"/>
        <v>2052</v>
      </c>
      <c r="H53" s="22">
        <f t="shared" si="5"/>
        <v>351</v>
      </c>
      <c r="I53" s="22">
        <f t="shared" si="5"/>
        <v>1701</v>
      </c>
      <c r="J53" s="22">
        <f t="shared" si="5"/>
        <v>1467</v>
      </c>
      <c r="K53" s="8"/>
    </row>
    <row r="54" spans="1:11">
      <c r="A54" s="27" t="s">
        <v>325</v>
      </c>
      <c r="B54" s="114">
        <v>384</v>
      </c>
      <c r="C54" s="114">
        <v>1031</v>
      </c>
      <c r="D54" s="114">
        <v>7</v>
      </c>
      <c r="E54" s="114">
        <v>1</v>
      </c>
      <c r="F54" s="114">
        <v>875</v>
      </c>
      <c r="G54" s="114">
        <v>534</v>
      </c>
      <c r="H54" s="114">
        <v>54</v>
      </c>
      <c r="I54" s="114">
        <v>480</v>
      </c>
      <c r="J54" s="114">
        <v>548</v>
      </c>
      <c r="K54" s="8"/>
    </row>
    <row r="55" spans="1:11">
      <c r="A55" s="27" t="s">
        <v>101</v>
      </c>
      <c r="B55" s="114">
        <v>125</v>
      </c>
      <c r="C55" s="114">
        <v>144</v>
      </c>
      <c r="D55" s="114">
        <v>5</v>
      </c>
      <c r="E55" s="114">
        <v>0</v>
      </c>
      <c r="F55" s="114">
        <v>168</v>
      </c>
      <c r="G55" s="114">
        <v>98</v>
      </c>
      <c r="H55" s="114">
        <v>34</v>
      </c>
      <c r="I55" s="114">
        <v>64</v>
      </c>
      <c r="J55" s="114">
        <v>106</v>
      </c>
      <c r="K55" s="8"/>
    </row>
    <row r="56" spans="1:11">
      <c r="A56" s="27" t="s">
        <v>102</v>
      </c>
      <c r="B56" s="114">
        <v>35</v>
      </c>
      <c r="C56" s="114">
        <v>106</v>
      </c>
      <c r="D56" s="114">
        <v>4</v>
      </c>
      <c r="E56" s="114">
        <v>0</v>
      </c>
      <c r="F56" s="114">
        <v>104</v>
      </c>
      <c r="G56" s="114">
        <v>43</v>
      </c>
      <c r="H56" s="114">
        <v>23</v>
      </c>
      <c r="I56" s="114">
        <v>20</v>
      </c>
      <c r="J56" s="114">
        <v>41</v>
      </c>
      <c r="K56" s="8"/>
    </row>
    <row r="57" spans="1:11">
      <c r="A57" s="28" t="s">
        <v>103</v>
      </c>
      <c r="B57" s="114">
        <v>101</v>
      </c>
      <c r="C57" s="114">
        <v>305</v>
      </c>
      <c r="D57" s="114">
        <v>6</v>
      </c>
      <c r="E57" s="114">
        <v>0</v>
      </c>
      <c r="F57" s="114">
        <v>317</v>
      </c>
      <c r="G57" s="114">
        <v>226</v>
      </c>
      <c r="H57" s="114">
        <v>66</v>
      </c>
      <c r="I57" s="114">
        <v>160</v>
      </c>
      <c r="J57" s="114">
        <v>95</v>
      </c>
      <c r="K57" s="8"/>
    </row>
    <row r="58" spans="1:11">
      <c r="A58" s="28" t="s">
        <v>104</v>
      </c>
      <c r="B58" s="114">
        <v>23</v>
      </c>
      <c r="C58" s="114">
        <v>88</v>
      </c>
      <c r="D58" s="114">
        <v>0</v>
      </c>
      <c r="E58" s="114">
        <v>0</v>
      </c>
      <c r="F58" s="114">
        <v>89</v>
      </c>
      <c r="G58" s="114">
        <v>53</v>
      </c>
      <c r="H58" s="114">
        <v>13</v>
      </c>
      <c r="I58" s="114">
        <v>40</v>
      </c>
      <c r="J58" s="114">
        <v>22</v>
      </c>
      <c r="K58" s="8"/>
    </row>
    <row r="59" spans="1:11">
      <c r="A59" s="27" t="s">
        <v>105</v>
      </c>
      <c r="B59" s="114">
        <v>102</v>
      </c>
      <c r="C59" s="114">
        <v>245</v>
      </c>
      <c r="D59" s="114">
        <v>0</v>
      </c>
      <c r="E59" s="114">
        <v>0</v>
      </c>
      <c r="F59" s="114">
        <v>209</v>
      </c>
      <c r="G59" s="114">
        <v>152</v>
      </c>
      <c r="H59" s="114">
        <v>36</v>
      </c>
      <c r="I59" s="114">
        <v>116</v>
      </c>
      <c r="J59" s="114">
        <v>138</v>
      </c>
      <c r="K59" s="8"/>
    </row>
    <row r="60" spans="1:11">
      <c r="A60" s="44" t="s">
        <v>324</v>
      </c>
      <c r="B60" s="114">
        <v>138</v>
      </c>
      <c r="C60" s="114">
        <v>497</v>
      </c>
      <c r="D60" s="114">
        <v>5</v>
      </c>
      <c r="E60" s="114">
        <v>0</v>
      </c>
      <c r="F60" s="114">
        <v>487</v>
      </c>
      <c r="G60" s="114">
        <v>260</v>
      </c>
      <c r="H60" s="114">
        <v>3</v>
      </c>
      <c r="I60" s="114">
        <v>257</v>
      </c>
      <c r="J60" s="114">
        <v>153</v>
      </c>
      <c r="K60" s="8"/>
    </row>
    <row r="61" spans="1:11">
      <c r="A61" s="44" t="s">
        <v>186</v>
      </c>
      <c r="B61" s="114">
        <v>217</v>
      </c>
      <c r="C61" s="114">
        <v>500</v>
      </c>
      <c r="D61" s="114">
        <v>4</v>
      </c>
      <c r="E61" s="114">
        <v>0</v>
      </c>
      <c r="F61" s="114">
        <v>478</v>
      </c>
      <c r="G61" s="114">
        <v>391</v>
      </c>
      <c r="H61" s="114">
        <v>59</v>
      </c>
      <c r="I61" s="114">
        <v>332</v>
      </c>
      <c r="J61" s="114">
        <v>243</v>
      </c>
      <c r="K61" s="8"/>
    </row>
    <row r="62" spans="1:11">
      <c r="A62" s="27" t="s">
        <v>106</v>
      </c>
      <c r="B62" s="114">
        <v>6</v>
      </c>
      <c r="C62" s="114">
        <v>45</v>
      </c>
      <c r="D62" s="114">
        <v>1</v>
      </c>
      <c r="E62" s="114">
        <v>0</v>
      </c>
      <c r="F62" s="114">
        <v>44</v>
      </c>
      <c r="G62" s="114">
        <v>33</v>
      </c>
      <c r="H62" s="114">
        <v>4</v>
      </c>
      <c r="I62" s="114">
        <v>29</v>
      </c>
      <c r="J62" s="114">
        <v>8</v>
      </c>
      <c r="K62" s="8"/>
    </row>
    <row r="63" spans="1:11">
      <c r="A63" s="27" t="s">
        <v>107</v>
      </c>
      <c r="B63" s="114">
        <v>145</v>
      </c>
      <c r="C63" s="114">
        <v>281</v>
      </c>
      <c r="D63" s="114">
        <v>18</v>
      </c>
      <c r="E63" s="114">
        <v>0</v>
      </c>
      <c r="F63" s="114">
        <v>343</v>
      </c>
      <c r="G63" s="114">
        <v>237</v>
      </c>
      <c r="H63" s="114">
        <v>50</v>
      </c>
      <c r="I63" s="114">
        <v>187</v>
      </c>
      <c r="J63" s="114">
        <v>101</v>
      </c>
      <c r="K63" s="8"/>
    </row>
    <row r="64" spans="1:11">
      <c r="A64" s="27" t="s">
        <v>187</v>
      </c>
      <c r="B64" s="114">
        <v>2</v>
      </c>
      <c r="C64" s="114">
        <v>31</v>
      </c>
      <c r="D64" s="114">
        <v>0</v>
      </c>
      <c r="E64" s="114">
        <v>0</v>
      </c>
      <c r="F64" s="114">
        <v>27</v>
      </c>
      <c r="G64" s="114">
        <v>15</v>
      </c>
      <c r="H64" s="114">
        <v>2</v>
      </c>
      <c r="I64" s="114">
        <v>13</v>
      </c>
      <c r="J64" s="114">
        <v>6</v>
      </c>
      <c r="K64" s="8"/>
    </row>
    <row r="65" spans="1:11">
      <c r="A65" s="27" t="s">
        <v>108</v>
      </c>
      <c r="B65" s="115">
        <v>7</v>
      </c>
      <c r="C65" s="115">
        <v>44</v>
      </c>
      <c r="D65" s="115">
        <v>1</v>
      </c>
      <c r="E65" s="115">
        <v>0</v>
      </c>
      <c r="F65" s="115">
        <v>46</v>
      </c>
      <c r="G65" s="115">
        <v>10</v>
      </c>
      <c r="H65" s="115">
        <v>7</v>
      </c>
      <c r="I65" s="115">
        <v>3</v>
      </c>
      <c r="J65" s="115">
        <v>6</v>
      </c>
      <c r="K65" s="8"/>
    </row>
    <row r="66" spans="1:11">
      <c r="A66" s="27"/>
      <c r="B66" s="115"/>
      <c r="C66" s="115"/>
      <c r="D66" s="115"/>
      <c r="E66" s="115"/>
      <c r="F66" s="115"/>
      <c r="G66" s="115"/>
      <c r="H66" s="115"/>
      <c r="I66" s="115"/>
      <c r="J66" s="115"/>
      <c r="K66" s="8"/>
    </row>
    <row r="67" spans="1:11">
      <c r="A67" s="41" t="s">
        <v>79</v>
      </c>
      <c r="B67" s="22">
        <f t="shared" ref="B67:J67" si="6">SUM(B68:B79)</f>
        <v>2100</v>
      </c>
      <c r="C67" s="22">
        <f t="shared" si="6"/>
        <v>4406</v>
      </c>
      <c r="D67" s="22">
        <f t="shared" si="6"/>
        <v>137</v>
      </c>
      <c r="E67" s="22">
        <f t="shared" si="6"/>
        <v>0</v>
      </c>
      <c r="F67" s="22">
        <f t="shared" si="6"/>
        <v>4554</v>
      </c>
      <c r="G67" s="22">
        <f t="shared" si="6"/>
        <v>2235</v>
      </c>
      <c r="H67" s="22">
        <f t="shared" si="6"/>
        <v>587</v>
      </c>
      <c r="I67" s="22">
        <f t="shared" si="6"/>
        <v>1648</v>
      </c>
      <c r="J67" s="22">
        <f t="shared" si="6"/>
        <v>2089</v>
      </c>
      <c r="K67" s="8"/>
    </row>
    <row r="68" spans="1:11">
      <c r="A68" s="27" t="s">
        <v>109</v>
      </c>
      <c r="B68" s="114">
        <v>872</v>
      </c>
      <c r="C68" s="114">
        <v>1899</v>
      </c>
      <c r="D68" s="114">
        <v>8</v>
      </c>
      <c r="E68" s="114">
        <v>0</v>
      </c>
      <c r="F68" s="114">
        <v>1936</v>
      </c>
      <c r="G68" s="114">
        <v>941</v>
      </c>
      <c r="H68" s="114">
        <v>250</v>
      </c>
      <c r="I68" s="114">
        <v>691</v>
      </c>
      <c r="J68" s="114">
        <v>843</v>
      </c>
      <c r="K68" s="8"/>
    </row>
    <row r="69" spans="1:11">
      <c r="A69" s="27" t="s">
        <v>110</v>
      </c>
      <c r="B69" s="114">
        <v>285</v>
      </c>
      <c r="C69" s="114">
        <v>539</v>
      </c>
      <c r="D69" s="114">
        <v>59</v>
      </c>
      <c r="E69" s="114">
        <v>0</v>
      </c>
      <c r="F69" s="114">
        <v>492</v>
      </c>
      <c r="G69" s="114">
        <v>245</v>
      </c>
      <c r="H69" s="114">
        <v>42</v>
      </c>
      <c r="I69" s="114">
        <v>203</v>
      </c>
      <c r="J69" s="114">
        <v>391</v>
      </c>
      <c r="K69" s="8"/>
    </row>
    <row r="70" spans="1:11">
      <c r="A70" s="27" t="s">
        <v>188</v>
      </c>
      <c r="B70" s="114">
        <v>61</v>
      </c>
      <c r="C70" s="114">
        <v>113</v>
      </c>
      <c r="D70" s="114">
        <v>1</v>
      </c>
      <c r="E70" s="114">
        <v>0</v>
      </c>
      <c r="F70" s="114">
        <v>111</v>
      </c>
      <c r="G70" s="114">
        <v>75</v>
      </c>
      <c r="H70" s="114">
        <v>26</v>
      </c>
      <c r="I70" s="114">
        <v>49</v>
      </c>
      <c r="J70" s="114">
        <v>64</v>
      </c>
      <c r="K70" s="8"/>
    </row>
    <row r="71" spans="1:11">
      <c r="A71" s="27" t="s">
        <v>189</v>
      </c>
      <c r="B71" s="114">
        <v>267</v>
      </c>
      <c r="C71" s="114">
        <v>360</v>
      </c>
      <c r="D71" s="114">
        <v>7</v>
      </c>
      <c r="E71" s="114">
        <v>0</v>
      </c>
      <c r="F71" s="114">
        <v>413</v>
      </c>
      <c r="G71" s="114">
        <v>206</v>
      </c>
      <c r="H71" s="114">
        <v>68</v>
      </c>
      <c r="I71" s="114">
        <v>138</v>
      </c>
      <c r="J71" s="114">
        <v>221</v>
      </c>
      <c r="K71" s="8"/>
    </row>
    <row r="72" spans="1:11">
      <c r="A72" s="25" t="s">
        <v>190</v>
      </c>
      <c r="B72" s="114">
        <v>165</v>
      </c>
      <c r="C72" s="114">
        <v>200</v>
      </c>
      <c r="D72" s="114">
        <v>8</v>
      </c>
      <c r="E72" s="114">
        <v>0</v>
      </c>
      <c r="F72" s="114">
        <v>219</v>
      </c>
      <c r="G72" s="114">
        <v>68</v>
      </c>
      <c r="H72" s="114">
        <v>25</v>
      </c>
      <c r="I72" s="114">
        <v>43</v>
      </c>
      <c r="J72" s="114">
        <v>154</v>
      </c>
      <c r="K72" s="8"/>
    </row>
    <row r="73" spans="1:11">
      <c r="A73" s="27" t="s">
        <v>191</v>
      </c>
      <c r="B73" s="114">
        <v>3</v>
      </c>
      <c r="C73" s="114">
        <v>34</v>
      </c>
      <c r="D73" s="114">
        <v>2</v>
      </c>
      <c r="E73" s="114">
        <v>0</v>
      </c>
      <c r="F73" s="114">
        <v>34</v>
      </c>
      <c r="G73" s="114">
        <v>12</v>
      </c>
      <c r="H73" s="114">
        <v>7</v>
      </c>
      <c r="I73" s="114">
        <v>5</v>
      </c>
      <c r="J73" s="114">
        <v>5</v>
      </c>
      <c r="K73" s="8"/>
    </row>
    <row r="74" spans="1:11">
      <c r="A74" s="27" t="s">
        <v>111</v>
      </c>
      <c r="B74" s="114">
        <v>24</v>
      </c>
      <c r="C74" s="114">
        <v>168</v>
      </c>
      <c r="D74" s="114">
        <v>0</v>
      </c>
      <c r="E74" s="114">
        <v>0</v>
      </c>
      <c r="F74" s="114">
        <v>155</v>
      </c>
      <c r="G74" s="114">
        <v>44</v>
      </c>
      <c r="H74" s="114">
        <v>17</v>
      </c>
      <c r="I74" s="114">
        <v>27</v>
      </c>
      <c r="J74" s="114">
        <v>37</v>
      </c>
      <c r="K74" s="8"/>
    </row>
    <row r="75" spans="1:11">
      <c r="A75" s="27" t="s">
        <v>193</v>
      </c>
      <c r="B75" s="114">
        <v>231</v>
      </c>
      <c r="C75" s="114">
        <v>379</v>
      </c>
      <c r="D75" s="114">
        <v>36</v>
      </c>
      <c r="E75" s="114">
        <v>0</v>
      </c>
      <c r="F75" s="114">
        <v>510</v>
      </c>
      <c r="G75" s="114">
        <v>305</v>
      </c>
      <c r="H75" s="114">
        <v>126</v>
      </c>
      <c r="I75" s="114">
        <v>179</v>
      </c>
      <c r="J75" s="114">
        <v>136</v>
      </c>
      <c r="K75" s="8"/>
    </row>
    <row r="76" spans="1:11">
      <c r="A76" s="27" t="s">
        <v>113</v>
      </c>
      <c r="B76" s="114">
        <v>111</v>
      </c>
      <c r="C76" s="114">
        <v>200</v>
      </c>
      <c r="D76" s="114">
        <v>1</v>
      </c>
      <c r="E76" s="114">
        <v>0</v>
      </c>
      <c r="F76" s="114">
        <v>180</v>
      </c>
      <c r="G76" s="114">
        <v>136</v>
      </c>
      <c r="H76" s="114">
        <v>15</v>
      </c>
      <c r="I76" s="114">
        <v>121</v>
      </c>
      <c r="J76" s="114">
        <v>132</v>
      </c>
      <c r="K76" s="8"/>
    </row>
    <row r="77" spans="1:11">
      <c r="A77" s="25" t="s">
        <v>114</v>
      </c>
      <c r="B77" s="114">
        <v>49</v>
      </c>
      <c r="C77" s="114">
        <v>340</v>
      </c>
      <c r="D77" s="114">
        <v>14</v>
      </c>
      <c r="E77" s="114">
        <v>0</v>
      </c>
      <c r="F77" s="114">
        <v>340</v>
      </c>
      <c r="G77" s="114">
        <v>86</v>
      </c>
      <c r="H77" s="114">
        <v>11</v>
      </c>
      <c r="I77" s="114">
        <v>75</v>
      </c>
      <c r="J77" s="114">
        <v>63</v>
      </c>
      <c r="K77" s="8"/>
    </row>
    <row r="78" spans="1:11">
      <c r="A78" s="27" t="s">
        <v>117</v>
      </c>
      <c r="B78" s="114">
        <v>26</v>
      </c>
      <c r="C78" s="114">
        <v>156</v>
      </c>
      <c r="D78" s="114">
        <v>1</v>
      </c>
      <c r="E78" s="114">
        <v>0</v>
      </c>
      <c r="F78" s="114">
        <v>145</v>
      </c>
      <c r="G78" s="114">
        <v>107</v>
      </c>
      <c r="H78" s="114">
        <v>0</v>
      </c>
      <c r="I78" s="114">
        <v>107</v>
      </c>
      <c r="J78" s="114">
        <v>38</v>
      </c>
      <c r="K78" s="8"/>
    </row>
    <row r="79" spans="1:11">
      <c r="A79" s="28" t="s">
        <v>159</v>
      </c>
      <c r="B79" s="114">
        <v>6</v>
      </c>
      <c r="C79" s="114">
        <v>18</v>
      </c>
      <c r="D79" s="114">
        <v>0</v>
      </c>
      <c r="E79" s="114">
        <v>0</v>
      </c>
      <c r="F79" s="114">
        <v>19</v>
      </c>
      <c r="G79" s="114">
        <v>10</v>
      </c>
      <c r="H79" s="114">
        <v>0</v>
      </c>
      <c r="I79" s="114">
        <v>10</v>
      </c>
      <c r="J79" s="114">
        <v>5</v>
      </c>
      <c r="K79" s="8"/>
    </row>
    <row r="80" spans="1:11">
      <c r="A80" s="28"/>
      <c r="B80" s="114"/>
      <c r="C80" s="114"/>
      <c r="D80" s="114"/>
      <c r="E80" s="114"/>
      <c r="F80" s="114"/>
      <c r="G80" s="114"/>
      <c r="H80" s="114"/>
      <c r="I80" s="114"/>
      <c r="J80" s="114"/>
      <c r="K80" s="8"/>
    </row>
    <row r="81" spans="1:11">
      <c r="A81" s="41" t="s">
        <v>80</v>
      </c>
      <c r="B81" s="22">
        <f t="shared" ref="B81:J81" si="7">SUM(B82:B84)</f>
        <v>732</v>
      </c>
      <c r="C81" s="22">
        <f t="shared" si="7"/>
        <v>3394</v>
      </c>
      <c r="D81" s="22">
        <f t="shared" si="7"/>
        <v>83</v>
      </c>
      <c r="E81" s="22">
        <f t="shared" si="7"/>
        <v>0</v>
      </c>
      <c r="F81" s="22">
        <f t="shared" si="7"/>
        <v>3219</v>
      </c>
      <c r="G81" s="22">
        <f t="shared" si="7"/>
        <v>2352</v>
      </c>
      <c r="H81" s="22">
        <f t="shared" si="7"/>
        <v>185</v>
      </c>
      <c r="I81" s="22">
        <f t="shared" si="7"/>
        <v>2167</v>
      </c>
      <c r="J81" s="22">
        <f t="shared" si="7"/>
        <v>990</v>
      </c>
      <c r="K81" s="8"/>
    </row>
    <row r="82" spans="1:11">
      <c r="A82" s="27" t="s">
        <v>115</v>
      </c>
      <c r="B82" s="114">
        <v>318</v>
      </c>
      <c r="C82" s="114">
        <v>1377</v>
      </c>
      <c r="D82" s="114">
        <v>5</v>
      </c>
      <c r="E82" s="114">
        <v>0</v>
      </c>
      <c r="F82" s="114">
        <v>1349</v>
      </c>
      <c r="G82" s="114">
        <v>1202</v>
      </c>
      <c r="H82" s="114">
        <v>58</v>
      </c>
      <c r="I82" s="114">
        <v>1144</v>
      </c>
      <c r="J82" s="114">
        <v>351</v>
      </c>
      <c r="K82" s="8"/>
    </row>
    <row r="83" spans="1:11">
      <c r="A83" s="27" t="s">
        <v>116</v>
      </c>
      <c r="B83" s="114">
        <v>64</v>
      </c>
      <c r="C83" s="114">
        <v>109</v>
      </c>
      <c r="D83" s="114">
        <v>0</v>
      </c>
      <c r="E83" s="114">
        <v>0</v>
      </c>
      <c r="F83" s="114">
        <v>78</v>
      </c>
      <c r="G83" s="114">
        <v>67</v>
      </c>
      <c r="H83" s="114">
        <v>34</v>
      </c>
      <c r="I83" s="114">
        <v>33</v>
      </c>
      <c r="J83" s="114">
        <v>95</v>
      </c>
      <c r="K83" s="8"/>
    </row>
    <row r="84" spans="1:11">
      <c r="A84" s="27" t="s">
        <v>194</v>
      </c>
      <c r="B84" s="114">
        <v>350</v>
      </c>
      <c r="C84" s="114">
        <v>1908</v>
      </c>
      <c r="D84" s="114">
        <v>78</v>
      </c>
      <c r="E84" s="114">
        <v>0</v>
      </c>
      <c r="F84" s="114">
        <v>1792</v>
      </c>
      <c r="G84" s="114">
        <v>1083</v>
      </c>
      <c r="H84" s="114">
        <v>93</v>
      </c>
      <c r="I84" s="114">
        <v>990</v>
      </c>
      <c r="J84" s="114">
        <v>544</v>
      </c>
      <c r="K84" s="8"/>
    </row>
    <row r="85" spans="1:11">
      <c r="A85" s="30"/>
      <c r="B85" s="63"/>
      <c r="C85" s="63"/>
      <c r="D85" s="63"/>
      <c r="E85" s="63"/>
      <c r="F85" s="63"/>
      <c r="G85" s="63"/>
      <c r="H85" s="63"/>
      <c r="I85" s="63"/>
      <c r="J85" s="63"/>
      <c r="K85" s="8"/>
    </row>
    <row r="86" spans="1:11">
      <c r="A86" s="111" t="s">
        <v>195</v>
      </c>
      <c r="B86" s="3"/>
      <c r="C86" s="3"/>
      <c r="D86" s="3"/>
      <c r="E86" s="3"/>
      <c r="F86" s="3"/>
      <c r="G86" s="3"/>
      <c r="H86" s="3"/>
      <c r="I86" s="3"/>
      <c r="K86" s="8"/>
    </row>
    <row r="87" spans="1:11" hidden="1"/>
  </sheetData>
  <mergeCells count="11">
    <mergeCell ref="G7:I7"/>
    <mergeCell ref="F7:F8"/>
    <mergeCell ref="J7:J8"/>
    <mergeCell ref="A3:J3"/>
    <mergeCell ref="A4:J4"/>
    <mergeCell ref="A5:J5"/>
    <mergeCell ref="B7:B8"/>
    <mergeCell ref="C7:C8"/>
    <mergeCell ref="D7:D8"/>
    <mergeCell ref="E7:E8"/>
    <mergeCell ref="A7:A8"/>
  </mergeCells>
  <dataValidations count="2">
    <dataValidation type="whole" operator="equal" allowBlank="1" showInputMessage="1" showErrorMessage="1" errorTitle="Error:" error="Balance en materia de Tránsito no coincide con el dato indicado." sqref="I65:J66 JE65:JF66 TA65:TB66 ACW65:ACX66 AMS65:AMT66 AWO65:AWP66 BGK65:BGL66 BQG65:BQH66 CAC65:CAD66 CJY65:CJZ66 CTU65:CTV66 DDQ65:DDR66 DNM65:DNN66 DXI65:DXJ66 EHE65:EHF66 ERA65:ERB66 FAW65:FAX66 FKS65:FKT66 FUO65:FUP66 GEK65:GEL66 GOG65:GOH66 GYC65:GYD66 HHY65:HHZ66 HRU65:HRV66 IBQ65:IBR66 ILM65:ILN66 IVI65:IVJ66 JFE65:JFF66 JPA65:JPB66 JYW65:JYX66 KIS65:KIT66 KSO65:KSP66 LCK65:LCL66 LMG65:LMH66 LWC65:LWD66 MFY65:MFZ66 MPU65:MPV66 MZQ65:MZR66 NJM65:NJN66 NTI65:NTJ66 ODE65:ODF66 ONA65:ONB66 OWW65:OWX66 PGS65:PGT66 PQO65:PQP66 QAK65:QAL66 QKG65:QKH66 QUC65:QUD66 RDY65:RDZ66 RNU65:RNV66 RXQ65:RXR66 SHM65:SHN66 SRI65:SRJ66 TBE65:TBF66 TLA65:TLB66 TUW65:TUX66 UES65:UET66 UOO65:UOP66 UYK65:UYL66 VIG65:VIH66 VSC65:VSD66 WBY65:WBZ66 WLU65:WLV66 WVQ65:WVR66 I65601:J65602 JE65601:JF65602 TA65601:TB65602 ACW65601:ACX65602 AMS65601:AMT65602 AWO65601:AWP65602 BGK65601:BGL65602 BQG65601:BQH65602 CAC65601:CAD65602 CJY65601:CJZ65602 CTU65601:CTV65602 DDQ65601:DDR65602 DNM65601:DNN65602 DXI65601:DXJ65602 EHE65601:EHF65602 ERA65601:ERB65602 FAW65601:FAX65602 FKS65601:FKT65602 FUO65601:FUP65602 GEK65601:GEL65602 GOG65601:GOH65602 GYC65601:GYD65602 HHY65601:HHZ65602 HRU65601:HRV65602 IBQ65601:IBR65602 ILM65601:ILN65602 IVI65601:IVJ65602 JFE65601:JFF65602 JPA65601:JPB65602 JYW65601:JYX65602 KIS65601:KIT65602 KSO65601:KSP65602 LCK65601:LCL65602 LMG65601:LMH65602 LWC65601:LWD65602 MFY65601:MFZ65602 MPU65601:MPV65602 MZQ65601:MZR65602 NJM65601:NJN65602 NTI65601:NTJ65602 ODE65601:ODF65602 ONA65601:ONB65602 OWW65601:OWX65602 PGS65601:PGT65602 PQO65601:PQP65602 QAK65601:QAL65602 QKG65601:QKH65602 QUC65601:QUD65602 RDY65601:RDZ65602 RNU65601:RNV65602 RXQ65601:RXR65602 SHM65601:SHN65602 SRI65601:SRJ65602 TBE65601:TBF65602 TLA65601:TLB65602 TUW65601:TUX65602 UES65601:UET65602 UOO65601:UOP65602 UYK65601:UYL65602 VIG65601:VIH65602 VSC65601:VSD65602 WBY65601:WBZ65602 WLU65601:WLV65602 WVQ65601:WVR65602 I131137:J131138 JE131137:JF131138 TA131137:TB131138 ACW131137:ACX131138 AMS131137:AMT131138 AWO131137:AWP131138 BGK131137:BGL131138 BQG131137:BQH131138 CAC131137:CAD131138 CJY131137:CJZ131138 CTU131137:CTV131138 DDQ131137:DDR131138 DNM131137:DNN131138 DXI131137:DXJ131138 EHE131137:EHF131138 ERA131137:ERB131138 FAW131137:FAX131138 FKS131137:FKT131138 FUO131137:FUP131138 GEK131137:GEL131138 GOG131137:GOH131138 GYC131137:GYD131138 HHY131137:HHZ131138 HRU131137:HRV131138 IBQ131137:IBR131138 ILM131137:ILN131138 IVI131137:IVJ131138 JFE131137:JFF131138 JPA131137:JPB131138 JYW131137:JYX131138 KIS131137:KIT131138 KSO131137:KSP131138 LCK131137:LCL131138 LMG131137:LMH131138 LWC131137:LWD131138 MFY131137:MFZ131138 MPU131137:MPV131138 MZQ131137:MZR131138 NJM131137:NJN131138 NTI131137:NTJ131138 ODE131137:ODF131138 ONA131137:ONB131138 OWW131137:OWX131138 PGS131137:PGT131138 PQO131137:PQP131138 QAK131137:QAL131138 QKG131137:QKH131138 QUC131137:QUD131138 RDY131137:RDZ131138 RNU131137:RNV131138 RXQ131137:RXR131138 SHM131137:SHN131138 SRI131137:SRJ131138 TBE131137:TBF131138 TLA131137:TLB131138 TUW131137:TUX131138 UES131137:UET131138 UOO131137:UOP131138 UYK131137:UYL131138 VIG131137:VIH131138 VSC131137:VSD131138 WBY131137:WBZ131138 WLU131137:WLV131138 WVQ131137:WVR131138 I196673:J196674 JE196673:JF196674 TA196673:TB196674 ACW196673:ACX196674 AMS196673:AMT196674 AWO196673:AWP196674 BGK196673:BGL196674 BQG196673:BQH196674 CAC196673:CAD196674 CJY196673:CJZ196674 CTU196673:CTV196674 DDQ196673:DDR196674 DNM196673:DNN196674 DXI196673:DXJ196674 EHE196673:EHF196674 ERA196673:ERB196674 FAW196673:FAX196674 FKS196673:FKT196674 FUO196673:FUP196674 GEK196673:GEL196674 GOG196673:GOH196674 GYC196673:GYD196674 HHY196673:HHZ196674 HRU196673:HRV196674 IBQ196673:IBR196674 ILM196673:ILN196674 IVI196673:IVJ196674 JFE196673:JFF196674 JPA196673:JPB196674 JYW196673:JYX196674 KIS196673:KIT196674 KSO196673:KSP196674 LCK196673:LCL196674 LMG196673:LMH196674 LWC196673:LWD196674 MFY196673:MFZ196674 MPU196673:MPV196674 MZQ196673:MZR196674 NJM196673:NJN196674 NTI196673:NTJ196674 ODE196673:ODF196674 ONA196673:ONB196674 OWW196673:OWX196674 PGS196673:PGT196674 PQO196673:PQP196674 QAK196673:QAL196674 QKG196673:QKH196674 QUC196673:QUD196674 RDY196673:RDZ196674 RNU196673:RNV196674 RXQ196673:RXR196674 SHM196673:SHN196674 SRI196673:SRJ196674 TBE196673:TBF196674 TLA196673:TLB196674 TUW196673:TUX196674 UES196673:UET196674 UOO196673:UOP196674 UYK196673:UYL196674 VIG196673:VIH196674 VSC196673:VSD196674 WBY196673:WBZ196674 WLU196673:WLV196674 WVQ196673:WVR196674 I262209:J262210 JE262209:JF262210 TA262209:TB262210 ACW262209:ACX262210 AMS262209:AMT262210 AWO262209:AWP262210 BGK262209:BGL262210 BQG262209:BQH262210 CAC262209:CAD262210 CJY262209:CJZ262210 CTU262209:CTV262210 DDQ262209:DDR262210 DNM262209:DNN262210 DXI262209:DXJ262210 EHE262209:EHF262210 ERA262209:ERB262210 FAW262209:FAX262210 FKS262209:FKT262210 FUO262209:FUP262210 GEK262209:GEL262210 GOG262209:GOH262210 GYC262209:GYD262210 HHY262209:HHZ262210 HRU262209:HRV262210 IBQ262209:IBR262210 ILM262209:ILN262210 IVI262209:IVJ262210 JFE262209:JFF262210 JPA262209:JPB262210 JYW262209:JYX262210 KIS262209:KIT262210 KSO262209:KSP262210 LCK262209:LCL262210 LMG262209:LMH262210 LWC262209:LWD262210 MFY262209:MFZ262210 MPU262209:MPV262210 MZQ262209:MZR262210 NJM262209:NJN262210 NTI262209:NTJ262210 ODE262209:ODF262210 ONA262209:ONB262210 OWW262209:OWX262210 PGS262209:PGT262210 PQO262209:PQP262210 QAK262209:QAL262210 QKG262209:QKH262210 QUC262209:QUD262210 RDY262209:RDZ262210 RNU262209:RNV262210 RXQ262209:RXR262210 SHM262209:SHN262210 SRI262209:SRJ262210 TBE262209:TBF262210 TLA262209:TLB262210 TUW262209:TUX262210 UES262209:UET262210 UOO262209:UOP262210 UYK262209:UYL262210 VIG262209:VIH262210 VSC262209:VSD262210 WBY262209:WBZ262210 WLU262209:WLV262210 WVQ262209:WVR262210 I327745:J327746 JE327745:JF327746 TA327745:TB327746 ACW327745:ACX327746 AMS327745:AMT327746 AWO327745:AWP327746 BGK327745:BGL327746 BQG327745:BQH327746 CAC327745:CAD327746 CJY327745:CJZ327746 CTU327745:CTV327746 DDQ327745:DDR327746 DNM327745:DNN327746 DXI327745:DXJ327746 EHE327745:EHF327746 ERA327745:ERB327746 FAW327745:FAX327746 FKS327745:FKT327746 FUO327745:FUP327746 GEK327745:GEL327746 GOG327745:GOH327746 GYC327745:GYD327746 HHY327745:HHZ327746 HRU327745:HRV327746 IBQ327745:IBR327746 ILM327745:ILN327746 IVI327745:IVJ327746 JFE327745:JFF327746 JPA327745:JPB327746 JYW327745:JYX327746 KIS327745:KIT327746 KSO327745:KSP327746 LCK327745:LCL327746 LMG327745:LMH327746 LWC327745:LWD327746 MFY327745:MFZ327746 MPU327745:MPV327746 MZQ327745:MZR327746 NJM327745:NJN327746 NTI327745:NTJ327746 ODE327745:ODF327746 ONA327745:ONB327746 OWW327745:OWX327746 PGS327745:PGT327746 PQO327745:PQP327746 QAK327745:QAL327746 QKG327745:QKH327746 QUC327745:QUD327746 RDY327745:RDZ327746 RNU327745:RNV327746 RXQ327745:RXR327746 SHM327745:SHN327746 SRI327745:SRJ327746 TBE327745:TBF327746 TLA327745:TLB327746 TUW327745:TUX327746 UES327745:UET327746 UOO327745:UOP327746 UYK327745:UYL327746 VIG327745:VIH327746 VSC327745:VSD327746 WBY327745:WBZ327746 WLU327745:WLV327746 WVQ327745:WVR327746 I393281:J393282 JE393281:JF393282 TA393281:TB393282 ACW393281:ACX393282 AMS393281:AMT393282 AWO393281:AWP393282 BGK393281:BGL393282 BQG393281:BQH393282 CAC393281:CAD393282 CJY393281:CJZ393282 CTU393281:CTV393282 DDQ393281:DDR393282 DNM393281:DNN393282 DXI393281:DXJ393282 EHE393281:EHF393282 ERA393281:ERB393282 FAW393281:FAX393282 FKS393281:FKT393282 FUO393281:FUP393282 GEK393281:GEL393282 GOG393281:GOH393282 GYC393281:GYD393282 HHY393281:HHZ393282 HRU393281:HRV393282 IBQ393281:IBR393282 ILM393281:ILN393282 IVI393281:IVJ393282 JFE393281:JFF393282 JPA393281:JPB393282 JYW393281:JYX393282 KIS393281:KIT393282 KSO393281:KSP393282 LCK393281:LCL393282 LMG393281:LMH393282 LWC393281:LWD393282 MFY393281:MFZ393282 MPU393281:MPV393282 MZQ393281:MZR393282 NJM393281:NJN393282 NTI393281:NTJ393282 ODE393281:ODF393282 ONA393281:ONB393282 OWW393281:OWX393282 PGS393281:PGT393282 PQO393281:PQP393282 QAK393281:QAL393282 QKG393281:QKH393282 QUC393281:QUD393282 RDY393281:RDZ393282 RNU393281:RNV393282 RXQ393281:RXR393282 SHM393281:SHN393282 SRI393281:SRJ393282 TBE393281:TBF393282 TLA393281:TLB393282 TUW393281:TUX393282 UES393281:UET393282 UOO393281:UOP393282 UYK393281:UYL393282 VIG393281:VIH393282 VSC393281:VSD393282 WBY393281:WBZ393282 WLU393281:WLV393282 WVQ393281:WVR393282 I458817:J458818 JE458817:JF458818 TA458817:TB458818 ACW458817:ACX458818 AMS458817:AMT458818 AWO458817:AWP458818 BGK458817:BGL458818 BQG458817:BQH458818 CAC458817:CAD458818 CJY458817:CJZ458818 CTU458817:CTV458818 DDQ458817:DDR458818 DNM458817:DNN458818 DXI458817:DXJ458818 EHE458817:EHF458818 ERA458817:ERB458818 FAW458817:FAX458818 FKS458817:FKT458818 FUO458817:FUP458818 GEK458817:GEL458818 GOG458817:GOH458818 GYC458817:GYD458818 HHY458817:HHZ458818 HRU458817:HRV458818 IBQ458817:IBR458818 ILM458817:ILN458818 IVI458817:IVJ458818 JFE458817:JFF458818 JPA458817:JPB458818 JYW458817:JYX458818 KIS458817:KIT458818 KSO458817:KSP458818 LCK458817:LCL458818 LMG458817:LMH458818 LWC458817:LWD458818 MFY458817:MFZ458818 MPU458817:MPV458818 MZQ458817:MZR458818 NJM458817:NJN458818 NTI458817:NTJ458818 ODE458817:ODF458818 ONA458817:ONB458818 OWW458817:OWX458818 PGS458817:PGT458818 PQO458817:PQP458818 QAK458817:QAL458818 QKG458817:QKH458818 QUC458817:QUD458818 RDY458817:RDZ458818 RNU458817:RNV458818 RXQ458817:RXR458818 SHM458817:SHN458818 SRI458817:SRJ458818 TBE458817:TBF458818 TLA458817:TLB458818 TUW458817:TUX458818 UES458817:UET458818 UOO458817:UOP458818 UYK458817:UYL458818 VIG458817:VIH458818 VSC458817:VSD458818 WBY458817:WBZ458818 WLU458817:WLV458818 WVQ458817:WVR458818 I524353:J524354 JE524353:JF524354 TA524353:TB524354 ACW524353:ACX524354 AMS524353:AMT524354 AWO524353:AWP524354 BGK524353:BGL524354 BQG524353:BQH524354 CAC524353:CAD524354 CJY524353:CJZ524354 CTU524353:CTV524354 DDQ524353:DDR524354 DNM524353:DNN524354 DXI524353:DXJ524354 EHE524353:EHF524354 ERA524353:ERB524354 FAW524353:FAX524354 FKS524353:FKT524354 FUO524353:FUP524354 GEK524353:GEL524354 GOG524353:GOH524354 GYC524353:GYD524354 HHY524353:HHZ524354 HRU524353:HRV524354 IBQ524353:IBR524354 ILM524353:ILN524354 IVI524353:IVJ524354 JFE524353:JFF524354 JPA524353:JPB524354 JYW524353:JYX524354 KIS524353:KIT524354 KSO524353:KSP524354 LCK524353:LCL524354 LMG524353:LMH524354 LWC524353:LWD524354 MFY524353:MFZ524354 MPU524353:MPV524354 MZQ524353:MZR524354 NJM524353:NJN524354 NTI524353:NTJ524354 ODE524353:ODF524354 ONA524353:ONB524354 OWW524353:OWX524354 PGS524353:PGT524354 PQO524353:PQP524354 QAK524353:QAL524354 QKG524353:QKH524354 QUC524353:QUD524354 RDY524353:RDZ524354 RNU524353:RNV524354 RXQ524353:RXR524354 SHM524353:SHN524354 SRI524353:SRJ524354 TBE524353:TBF524354 TLA524353:TLB524354 TUW524353:TUX524354 UES524353:UET524354 UOO524353:UOP524354 UYK524353:UYL524354 VIG524353:VIH524354 VSC524353:VSD524354 WBY524353:WBZ524354 WLU524353:WLV524354 WVQ524353:WVR524354 I589889:J589890 JE589889:JF589890 TA589889:TB589890 ACW589889:ACX589890 AMS589889:AMT589890 AWO589889:AWP589890 BGK589889:BGL589890 BQG589889:BQH589890 CAC589889:CAD589890 CJY589889:CJZ589890 CTU589889:CTV589890 DDQ589889:DDR589890 DNM589889:DNN589890 DXI589889:DXJ589890 EHE589889:EHF589890 ERA589889:ERB589890 FAW589889:FAX589890 FKS589889:FKT589890 FUO589889:FUP589890 GEK589889:GEL589890 GOG589889:GOH589890 GYC589889:GYD589890 HHY589889:HHZ589890 HRU589889:HRV589890 IBQ589889:IBR589890 ILM589889:ILN589890 IVI589889:IVJ589890 JFE589889:JFF589890 JPA589889:JPB589890 JYW589889:JYX589890 KIS589889:KIT589890 KSO589889:KSP589890 LCK589889:LCL589890 LMG589889:LMH589890 LWC589889:LWD589890 MFY589889:MFZ589890 MPU589889:MPV589890 MZQ589889:MZR589890 NJM589889:NJN589890 NTI589889:NTJ589890 ODE589889:ODF589890 ONA589889:ONB589890 OWW589889:OWX589890 PGS589889:PGT589890 PQO589889:PQP589890 QAK589889:QAL589890 QKG589889:QKH589890 QUC589889:QUD589890 RDY589889:RDZ589890 RNU589889:RNV589890 RXQ589889:RXR589890 SHM589889:SHN589890 SRI589889:SRJ589890 TBE589889:TBF589890 TLA589889:TLB589890 TUW589889:TUX589890 UES589889:UET589890 UOO589889:UOP589890 UYK589889:UYL589890 VIG589889:VIH589890 VSC589889:VSD589890 WBY589889:WBZ589890 WLU589889:WLV589890 WVQ589889:WVR589890 I655425:J655426 JE655425:JF655426 TA655425:TB655426 ACW655425:ACX655426 AMS655425:AMT655426 AWO655425:AWP655426 BGK655425:BGL655426 BQG655425:BQH655426 CAC655425:CAD655426 CJY655425:CJZ655426 CTU655425:CTV655426 DDQ655425:DDR655426 DNM655425:DNN655426 DXI655425:DXJ655426 EHE655425:EHF655426 ERA655425:ERB655426 FAW655425:FAX655426 FKS655425:FKT655426 FUO655425:FUP655426 GEK655425:GEL655426 GOG655425:GOH655426 GYC655425:GYD655426 HHY655425:HHZ655426 HRU655425:HRV655426 IBQ655425:IBR655426 ILM655425:ILN655426 IVI655425:IVJ655426 JFE655425:JFF655426 JPA655425:JPB655426 JYW655425:JYX655426 KIS655425:KIT655426 KSO655425:KSP655426 LCK655425:LCL655426 LMG655425:LMH655426 LWC655425:LWD655426 MFY655425:MFZ655426 MPU655425:MPV655426 MZQ655425:MZR655426 NJM655425:NJN655426 NTI655425:NTJ655426 ODE655425:ODF655426 ONA655425:ONB655426 OWW655425:OWX655426 PGS655425:PGT655426 PQO655425:PQP655426 QAK655425:QAL655426 QKG655425:QKH655426 QUC655425:QUD655426 RDY655425:RDZ655426 RNU655425:RNV655426 RXQ655425:RXR655426 SHM655425:SHN655426 SRI655425:SRJ655426 TBE655425:TBF655426 TLA655425:TLB655426 TUW655425:TUX655426 UES655425:UET655426 UOO655425:UOP655426 UYK655425:UYL655426 VIG655425:VIH655426 VSC655425:VSD655426 WBY655425:WBZ655426 WLU655425:WLV655426 WVQ655425:WVR655426 I720961:J720962 JE720961:JF720962 TA720961:TB720962 ACW720961:ACX720962 AMS720961:AMT720962 AWO720961:AWP720962 BGK720961:BGL720962 BQG720961:BQH720962 CAC720961:CAD720962 CJY720961:CJZ720962 CTU720961:CTV720962 DDQ720961:DDR720962 DNM720961:DNN720962 DXI720961:DXJ720962 EHE720961:EHF720962 ERA720961:ERB720962 FAW720961:FAX720962 FKS720961:FKT720962 FUO720961:FUP720962 GEK720961:GEL720962 GOG720961:GOH720962 GYC720961:GYD720962 HHY720961:HHZ720962 HRU720961:HRV720962 IBQ720961:IBR720962 ILM720961:ILN720962 IVI720961:IVJ720962 JFE720961:JFF720962 JPA720961:JPB720962 JYW720961:JYX720962 KIS720961:KIT720962 KSO720961:KSP720962 LCK720961:LCL720962 LMG720961:LMH720962 LWC720961:LWD720962 MFY720961:MFZ720962 MPU720961:MPV720962 MZQ720961:MZR720962 NJM720961:NJN720962 NTI720961:NTJ720962 ODE720961:ODF720962 ONA720961:ONB720962 OWW720961:OWX720962 PGS720961:PGT720962 PQO720961:PQP720962 QAK720961:QAL720962 QKG720961:QKH720962 QUC720961:QUD720962 RDY720961:RDZ720962 RNU720961:RNV720962 RXQ720961:RXR720962 SHM720961:SHN720962 SRI720961:SRJ720962 TBE720961:TBF720962 TLA720961:TLB720962 TUW720961:TUX720962 UES720961:UET720962 UOO720961:UOP720962 UYK720961:UYL720962 VIG720961:VIH720962 VSC720961:VSD720962 WBY720961:WBZ720962 WLU720961:WLV720962 WVQ720961:WVR720962 I786497:J786498 JE786497:JF786498 TA786497:TB786498 ACW786497:ACX786498 AMS786497:AMT786498 AWO786497:AWP786498 BGK786497:BGL786498 BQG786497:BQH786498 CAC786497:CAD786498 CJY786497:CJZ786498 CTU786497:CTV786498 DDQ786497:DDR786498 DNM786497:DNN786498 DXI786497:DXJ786498 EHE786497:EHF786498 ERA786497:ERB786498 FAW786497:FAX786498 FKS786497:FKT786498 FUO786497:FUP786498 GEK786497:GEL786498 GOG786497:GOH786498 GYC786497:GYD786498 HHY786497:HHZ786498 HRU786497:HRV786498 IBQ786497:IBR786498 ILM786497:ILN786498 IVI786497:IVJ786498 JFE786497:JFF786498 JPA786497:JPB786498 JYW786497:JYX786498 KIS786497:KIT786498 KSO786497:KSP786498 LCK786497:LCL786498 LMG786497:LMH786498 LWC786497:LWD786498 MFY786497:MFZ786498 MPU786497:MPV786498 MZQ786497:MZR786498 NJM786497:NJN786498 NTI786497:NTJ786498 ODE786497:ODF786498 ONA786497:ONB786498 OWW786497:OWX786498 PGS786497:PGT786498 PQO786497:PQP786498 QAK786497:QAL786498 QKG786497:QKH786498 QUC786497:QUD786498 RDY786497:RDZ786498 RNU786497:RNV786498 RXQ786497:RXR786498 SHM786497:SHN786498 SRI786497:SRJ786498 TBE786497:TBF786498 TLA786497:TLB786498 TUW786497:TUX786498 UES786497:UET786498 UOO786497:UOP786498 UYK786497:UYL786498 VIG786497:VIH786498 VSC786497:VSD786498 WBY786497:WBZ786498 WLU786497:WLV786498 WVQ786497:WVR786498 I852033:J852034 JE852033:JF852034 TA852033:TB852034 ACW852033:ACX852034 AMS852033:AMT852034 AWO852033:AWP852034 BGK852033:BGL852034 BQG852033:BQH852034 CAC852033:CAD852034 CJY852033:CJZ852034 CTU852033:CTV852034 DDQ852033:DDR852034 DNM852033:DNN852034 DXI852033:DXJ852034 EHE852033:EHF852034 ERA852033:ERB852034 FAW852033:FAX852034 FKS852033:FKT852034 FUO852033:FUP852034 GEK852033:GEL852034 GOG852033:GOH852034 GYC852033:GYD852034 HHY852033:HHZ852034 HRU852033:HRV852034 IBQ852033:IBR852034 ILM852033:ILN852034 IVI852033:IVJ852034 JFE852033:JFF852034 JPA852033:JPB852034 JYW852033:JYX852034 KIS852033:KIT852034 KSO852033:KSP852034 LCK852033:LCL852034 LMG852033:LMH852034 LWC852033:LWD852034 MFY852033:MFZ852034 MPU852033:MPV852034 MZQ852033:MZR852034 NJM852033:NJN852034 NTI852033:NTJ852034 ODE852033:ODF852034 ONA852033:ONB852034 OWW852033:OWX852034 PGS852033:PGT852034 PQO852033:PQP852034 QAK852033:QAL852034 QKG852033:QKH852034 QUC852033:QUD852034 RDY852033:RDZ852034 RNU852033:RNV852034 RXQ852033:RXR852034 SHM852033:SHN852034 SRI852033:SRJ852034 TBE852033:TBF852034 TLA852033:TLB852034 TUW852033:TUX852034 UES852033:UET852034 UOO852033:UOP852034 UYK852033:UYL852034 VIG852033:VIH852034 VSC852033:VSD852034 WBY852033:WBZ852034 WLU852033:WLV852034 WVQ852033:WVR852034 I917569:J917570 JE917569:JF917570 TA917569:TB917570 ACW917569:ACX917570 AMS917569:AMT917570 AWO917569:AWP917570 BGK917569:BGL917570 BQG917569:BQH917570 CAC917569:CAD917570 CJY917569:CJZ917570 CTU917569:CTV917570 DDQ917569:DDR917570 DNM917569:DNN917570 DXI917569:DXJ917570 EHE917569:EHF917570 ERA917569:ERB917570 FAW917569:FAX917570 FKS917569:FKT917570 FUO917569:FUP917570 GEK917569:GEL917570 GOG917569:GOH917570 GYC917569:GYD917570 HHY917569:HHZ917570 HRU917569:HRV917570 IBQ917569:IBR917570 ILM917569:ILN917570 IVI917569:IVJ917570 JFE917569:JFF917570 JPA917569:JPB917570 JYW917569:JYX917570 KIS917569:KIT917570 KSO917569:KSP917570 LCK917569:LCL917570 LMG917569:LMH917570 LWC917569:LWD917570 MFY917569:MFZ917570 MPU917569:MPV917570 MZQ917569:MZR917570 NJM917569:NJN917570 NTI917569:NTJ917570 ODE917569:ODF917570 ONA917569:ONB917570 OWW917569:OWX917570 PGS917569:PGT917570 PQO917569:PQP917570 QAK917569:QAL917570 QKG917569:QKH917570 QUC917569:QUD917570 RDY917569:RDZ917570 RNU917569:RNV917570 RXQ917569:RXR917570 SHM917569:SHN917570 SRI917569:SRJ917570 TBE917569:TBF917570 TLA917569:TLB917570 TUW917569:TUX917570 UES917569:UET917570 UOO917569:UOP917570 UYK917569:UYL917570 VIG917569:VIH917570 VSC917569:VSD917570 WBY917569:WBZ917570 WLU917569:WLV917570 WVQ917569:WVR917570 I983105:J983106 JE983105:JF983106 TA983105:TB983106 ACW983105:ACX983106 AMS983105:AMT983106 AWO983105:AWP983106 BGK983105:BGL983106 BQG983105:BQH983106 CAC983105:CAD983106 CJY983105:CJZ983106 CTU983105:CTV983106 DDQ983105:DDR983106 DNM983105:DNN983106 DXI983105:DXJ983106 EHE983105:EHF983106 ERA983105:ERB983106 FAW983105:FAX983106 FKS983105:FKT983106 FUO983105:FUP983106 GEK983105:GEL983106 GOG983105:GOH983106 GYC983105:GYD983106 HHY983105:HHZ983106 HRU983105:HRV983106 IBQ983105:IBR983106 ILM983105:ILN983106 IVI983105:IVJ983106 JFE983105:JFF983106 JPA983105:JPB983106 JYW983105:JYX983106 KIS983105:KIT983106 KSO983105:KSP983106 LCK983105:LCL983106 LMG983105:LMH983106 LWC983105:LWD983106 MFY983105:MFZ983106 MPU983105:MPV983106 MZQ983105:MZR983106 NJM983105:NJN983106 NTI983105:NTJ983106 ODE983105:ODF983106 ONA983105:ONB983106 OWW983105:OWX983106 PGS983105:PGT983106 PQO983105:PQP983106 QAK983105:QAL983106 QKG983105:QKH983106 QUC983105:QUD983106 RDY983105:RDZ983106 RNU983105:RNV983106 RXQ983105:RXR983106 SHM983105:SHN983106 SRI983105:SRJ983106 TBE983105:TBF983106 TLA983105:TLB983106 TUW983105:TUX983106 UES983105:UET983106 UOO983105:UOP983106 UYK983105:UYL983106 VIG983105:VIH983106 VSC983105:VSD983106 WBY983105:WBZ983106 WLU983105:WLV983106 WVQ983105:WVR983106">
      <formula1>+A65+B65+C65-D65</formula1>
    </dataValidation>
    <dataValidation type="whole" operator="equal" allowBlank="1" showInputMessage="1" showErrorMessage="1" errorTitle="Error:" error="Balance en materia de Tránsito no coincide con el dato indicado."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formula1>+EY52+EZ52+FA52-FB52</formula1>
    </dataValidation>
  </dataValidations>
  <pageMargins left="0.75" right="0.75" top="1" bottom="1" header="0" footer="0"/>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G88"/>
  <sheetViews>
    <sheetView topLeftCell="A45" zoomScale="80" zoomScaleNormal="80" zoomScaleSheetLayoutView="80" workbookViewId="0">
      <selection activeCell="A85" sqref="A85"/>
    </sheetView>
  </sheetViews>
  <sheetFormatPr baseColWidth="10" defaultColWidth="0" defaultRowHeight="12.75" zeroHeight="1"/>
  <cols>
    <col min="1" max="1" width="87.85546875" style="9" bestFit="1" customWidth="1"/>
    <col min="2" max="2" width="15.5703125" style="9" customWidth="1"/>
    <col min="3" max="3" width="16" style="86" customWidth="1"/>
    <col min="4" max="4" width="18.140625" style="86" customWidth="1"/>
    <col min="5" max="5" width="17.42578125" style="86" customWidth="1"/>
    <col min="6" max="6" width="16.5703125" style="86" customWidth="1"/>
    <col min="7" max="7" width="11.42578125" style="56" hidden="1" customWidth="1"/>
    <col min="8" max="16384" width="11.42578125" style="9" hidden="1"/>
  </cols>
  <sheetData>
    <row r="1" spans="1:6" ht="18.75">
      <c r="A1" s="15" t="s">
        <v>157</v>
      </c>
      <c r="B1" s="15"/>
    </row>
    <row r="2" spans="1:6" ht="18.75">
      <c r="A2" s="19"/>
      <c r="B2" s="19"/>
    </row>
    <row r="3" spans="1:6" ht="18.75">
      <c r="A3" s="271" t="s">
        <v>334</v>
      </c>
      <c r="B3" s="271"/>
      <c r="C3" s="271"/>
      <c r="D3" s="271"/>
      <c r="E3" s="271"/>
      <c r="F3" s="271"/>
    </row>
    <row r="4" spans="1:6" ht="18.75">
      <c r="A4" s="272" t="s">
        <v>158</v>
      </c>
      <c r="B4" s="272"/>
      <c r="C4" s="272"/>
      <c r="D4" s="272"/>
      <c r="E4" s="272"/>
      <c r="F4" s="272"/>
    </row>
    <row r="5" spans="1:6" ht="18.75">
      <c r="A5" s="271" t="s">
        <v>196</v>
      </c>
      <c r="B5" s="271"/>
      <c r="C5" s="271"/>
      <c r="D5" s="271"/>
      <c r="E5" s="271"/>
      <c r="F5" s="271"/>
    </row>
    <row r="6" spans="1:6" ht="18.75">
      <c r="A6" s="271" t="s">
        <v>312</v>
      </c>
      <c r="B6" s="271"/>
      <c r="C6" s="271"/>
      <c r="D6" s="271"/>
      <c r="E6" s="271"/>
      <c r="F6" s="271"/>
    </row>
    <row r="7" spans="1:6" ht="18.75">
      <c r="A7" s="75"/>
      <c r="B7" s="75"/>
    </row>
    <row r="8" spans="1:6" ht="18.75" customHeight="1">
      <c r="A8" s="83"/>
      <c r="B8" s="273" t="s">
        <v>171</v>
      </c>
      <c r="C8" s="274"/>
      <c r="D8" s="274"/>
      <c r="E8" s="274"/>
      <c r="F8" s="274"/>
    </row>
    <row r="9" spans="1:6" ht="21.75">
      <c r="A9" s="82" t="s">
        <v>335</v>
      </c>
      <c r="B9" s="40" t="s">
        <v>52</v>
      </c>
      <c r="C9" s="84" t="s">
        <v>172</v>
      </c>
      <c r="D9" s="58" t="s">
        <v>173</v>
      </c>
      <c r="E9" s="58" t="s">
        <v>174</v>
      </c>
      <c r="F9" s="64" t="s">
        <v>277</v>
      </c>
    </row>
    <row r="10" spans="1:6" ht="18.75">
      <c r="A10" s="20"/>
      <c r="B10" s="22"/>
      <c r="C10" s="76"/>
      <c r="D10" s="76"/>
      <c r="E10" s="76"/>
      <c r="F10" s="85"/>
    </row>
    <row r="11" spans="1:6" ht="18.75">
      <c r="A11" s="20" t="s">
        <v>52</v>
      </c>
      <c r="B11" s="65">
        <f>SUM(C11:F11)</f>
        <v>29475</v>
      </c>
      <c r="C11" s="65">
        <f>SUM(C13,C26,C40,C47,C54,C68,C82)</f>
        <v>19016</v>
      </c>
      <c r="D11" s="65">
        <f>SUM(D13,D26,D40,D47,D54,D68,D82)</f>
        <v>3267</v>
      </c>
      <c r="E11" s="65">
        <f>SUM(E13,E26,E40,E47,E54,E68,E82)</f>
        <v>126</v>
      </c>
      <c r="F11" s="66">
        <f>SUM(F13,F26,F40,F47,F54,F68,F82)</f>
        <v>7066</v>
      </c>
    </row>
    <row r="12" spans="1:6" ht="18.75">
      <c r="A12" s="57"/>
      <c r="B12" s="67"/>
      <c r="C12" s="89"/>
      <c r="D12" s="89"/>
      <c r="E12" s="89"/>
      <c r="F12" s="90"/>
    </row>
    <row r="13" spans="1:6" ht="18.75">
      <c r="A13" s="87" t="s">
        <v>74</v>
      </c>
      <c r="B13" s="65">
        <f t="shared" ref="B13:B75" si="0">SUM(C13:F13)</f>
        <v>14359</v>
      </c>
      <c r="C13" s="65">
        <f>SUM(C14:C24)</f>
        <v>10157</v>
      </c>
      <c r="D13" s="65">
        <f>SUM(D14:D24)</f>
        <v>1253</v>
      </c>
      <c r="E13" s="65">
        <f>SUM(E14:E24)</f>
        <v>52</v>
      </c>
      <c r="F13" s="66">
        <f>SUM(F14:F24)</f>
        <v>2897</v>
      </c>
    </row>
    <row r="14" spans="1:6" ht="18.75">
      <c r="A14" s="37" t="s">
        <v>81</v>
      </c>
      <c r="B14" s="67">
        <f t="shared" si="0"/>
        <v>4082</v>
      </c>
      <c r="C14" s="69">
        <v>3850</v>
      </c>
      <c r="D14" s="69">
        <v>199</v>
      </c>
      <c r="E14" s="69">
        <v>33</v>
      </c>
      <c r="F14" s="70">
        <v>0</v>
      </c>
    </row>
    <row r="15" spans="1:6" ht="18.75">
      <c r="A15" s="37" t="s">
        <v>118</v>
      </c>
      <c r="B15" s="67">
        <f t="shared" si="0"/>
        <v>313</v>
      </c>
      <c r="C15" s="69">
        <v>0</v>
      </c>
      <c r="D15" s="69">
        <v>0</v>
      </c>
      <c r="E15" s="69">
        <v>0</v>
      </c>
      <c r="F15" s="70">
        <v>313</v>
      </c>
    </row>
    <row r="16" spans="1:6" ht="18.75">
      <c r="A16" s="61" t="s">
        <v>83</v>
      </c>
      <c r="B16" s="67">
        <f t="shared" si="0"/>
        <v>35</v>
      </c>
      <c r="C16" s="69">
        <v>0</v>
      </c>
      <c r="D16" s="69">
        <v>0</v>
      </c>
      <c r="E16" s="69">
        <v>0</v>
      </c>
      <c r="F16" s="70">
        <v>35</v>
      </c>
    </row>
    <row r="17" spans="1:6" ht="18.75">
      <c r="A17" s="37" t="s">
        <v>84</v>
      </c>
      <c r="B17" s="67">
        <f t="shared" si="0"/>
        <v>225</v>
      </c>
      <c r="C17" s="69">
        <v>0</v>
      </c>
      <c r="D17" s="69">
        <v>0</v>
      </c>
      <c r="E17" s="69">
        <v>0</v>
      </c>
      <c r="F17" s="70">
        <v>225</v>
      </c>
    </row>
    <row r="18" spans="1:6" ht="18.75">
      <c r="A18" s="37" t="s">
        <v>85</v>
      </c>
      <c r="B18" s="67">
        <f t="shared" si="0"/>
        <v>6</v>
      </c>
      <c r="C18" s="69">
        <v>0</v>
      </c>
      <c r="D18" s="69">
        <v>0</v>
      </c>
      <c r="E18" s="69">
        <v>0</v>
      </c>
      <c r="F18" s="70">
        <v>6</v>
      </c>
    </row>
    <row r="19" spans="1:6" ht="18.75">
      <c r="A19" s="37" t="s">
        <v>86</v>
      </c>
      <c r="B19" s="67">
        <f t="shared" si="0"/>
        <v>7112</v>
      </c>
      <c r="C19" s="69">
        <v>6124</v>
      </c>
      <c r="D19" s="69">
        <v>972</v>
      </c>
      <c r="E19" s="69">
        <v>16</v>
      </c>
      <c r="F19" s="70">
        <v>0</v>
      </c>
    </row>
    <row r="20" spans="1:6" ht="18.75">
      <c r="A20" s="37" t="s">
        <v>87</v>
      </c>
      <c r="B20" s="67">
        <f t="shared" si="0"/>
        <v>721</v>
      </c>
      <c r="C20" s="69">
        <v>0</v>
      </c>
      <c r="D20" s="69">
        <v>0</v>
      </c>
      <c r="E20" s="69">
        <v>0</v>
      </c>
      <c r="F20" s="70">
        <v>721</v>
      </c>
    </row>
    <row r="21" spans="1:6" ht="18.75">
      <c r="A21" s="37" t="s">
        <v>82</v>
      </c>
      <c r="B21" s="67">
        <f t="shared" si="0"/>
        <v>1026</v>
      </c>
      <c r="C21" s="69">
        <v>0</v>
      </c>
      <c r="D21" s="69">
        <v>0</v>
      </c>
      <c r="E21" s="69">
        <v>0</v>
      </c>
      <c r="F21" s="70">
        <v>1026</v>
      </c>
    </row>
    <row r="22" spans="1:6" ht="18.75">
      <c r="A22" s="37" t="s">
        <v>88</v>
      </c>
      <c r="B22" s="67">
        <f t="shared" si="0"/>
        <v>538</v>
      </c>
      <c r="C22" s="69">
        <v>0</v>
      </c>
      <c r="D22" s="69">
        <v>0</v>
      </c>
      <c r="E22" s="69">
        <v>0</v>
      </c>
      <c r="F22" s="70">
        <v>538</v>
      </c>
    </row>
    <row r="23" spans="1:6" ht="18.75">
      <c r="A23" s="37" t="s">
        <v>89</v>
      </c>
      <c r="B23" s="67">
        <f t="shared" si="0"/>
        <v>33</v>
      </c>
      <c r="C23" s="69">
        <v>0</v>
      </c>
      <c r="D23" s="69">
        <v>0</v>
      </c>
      <c r="E23" s="69">
        <v>0</v>
      </c>
      <c r="F23" s="70">
        <v>33</v>
      </c>
    </row>
    <row r="24" spans="1:6" ht="18.75">
      <c r="A24" s="37" t="s">
        <v>192</v>
      </c>
      <c r="B24" s="67">
        <f t="shared" si="0"/>
        <v>268</v>
      </c>
      <c r="C24" s="69">
        <v>183</v>
      </c>
      <c r="D24" s="69">
        <v>82</v>
      </c>
      <c r="E24" s="69">
        <v>3</v>
      </c>
      <c r="F24" s="70">
        <v>0</v>
      </c>
    </row>
    <row r="25" spans="1:6" ht="20.25">
      <c r="A25" s="80"/>
      <c r="B25" s="67"/>
      <c r="C25" s="69"/>
      <c r="D25" s="69"/>
      <c r="E25" s="69"/>
      <c r="F25" s="70"/>
    </row>
    <row r="26" spans="1:6" ht="18.75">
      <c r="A26" s="87" t="s">
        <v>75</v>
      </c>
      <c r="B26" s="65">
        <f t="shared" si="0"/>
        <v>3638</v>
      </c>
      <c r="C26" s="65">
        <f>SUM(C27:C38)</f>
        <v>2233</v>
      </c>
      <c r="D26" s="65">
        <f>SUM(D27:D38)</f>
        <v>689</v>
      </c>
      <c r="E26" s="65">
        <f>SUM(E27:E38)</f>
        <v>52</v>
      </c>
      <c r="F26" s="66">
        <f>SUM(F27:F38)</f>
        <v>664</v>
      </c>
    </row>
    <row r="27" spans="1:6" ht="18.75">
      <c r="A27" s="37" t="s">
        <v>90</v>
      </c>
      <c r="B27" s="67">
        <f t="shared" si="0"/>
        <v>1366</v>
      </c>
      <c r="C27" s="69">
        <v>983</v>
      </c>
      <c r="D27" s="69">
        <v>383</v>
      </c>
      <c r="E27" s="69">
        <v>0</v>
      </c>
      <c r="F27" s="70">
        <v>0</v>
      </c>
    </row>
    <row r="28" spans="1:6" ht="18.75">
      <c r="A28" s="37" t="s">
        <v>175</v>
      </c>
      <c r="B28" s="67">
        <f t="shared" si="0"/>
        <v>156</v>
      </c>
      <c r="C28" s="69">
        <v>0</v>
      </c>
      <c r="D28" s="69">
        <v>0</v>
      </c>
      <c r="E28" s="69">
        <v>0</v>
      </c>
      <c r="F28" s="70">
        <v>156</v>
      </c>
    </row>
    <row r="29" spans="1:6" ht="18.75">
      <c r="A29" s="37" t="s">
        <v>91</v>
      </c>
      <c r="B29" s="67">
        <f t="shared" si="0"/>
        <v>61</v>
      </c>
      <c r="C29" s="69">
        <v>0</v>
      </c>
      <c r="D29" s="69">
        <v>0</v>
      </c>
      <c r="E29" s="69">
        <v>0</v>
      </c>
      <c r="F29" s="70">
        <v>61</v>
      </c>
    </row>
    <row r="30" spans="1:6" ht="18.75">
      <c r="A30" s="37" t="s">
        <v>92</v>
      </c>
      <c r="B30" s="67">
        <f t="shared" si="0"/>
        <v>417</v>
      </c>
      <c r="C30" s="69">
        <v>389</v>
      </c>
      <c r="D30" s="69">
        <v>28</v>
      </c>
      <c r="E30" s="69">
        <v>0</v>
      </c>
      <c r="F30" s="70">
        <v>0</v>
      </c>
    </row>
    <row r="31" spans="1:6" ht="18.75">
      <c r="A31" s="37" t="s">
        <v>93</v>
      </c>
      <c r="B31" s="67">
        <f t="shared" si="0"/>
        <v>157</v>
      </c>
      <c r="C31" s="69">
        <v>0</v>
      </c>
      <c r="D31" s="69">
        <v>105</v>
      </c>
      <c r="E31" s="69">
        <v>52</v>
      </c>
      <c r="F31" s="70">
        <v>0</v>
      </c>
    </row>
    <row r="32" spans="1:6" ht="18.75">
      <c r="A32" s="37" t="s">
        <v>176</v>
      </c>
      <c r="B32" s="67">
        <f t="shared" si="0"/>
        <v>93</v>
      </c>
      <c r="C32" s="69">
        <v>0</v>
      </c>
      <c r="D32" s="69">
        <v>0</v>
      </c>
      <c r="E32" s="69">
        <v>0</v>
      </c>
      <c r="F32" s="70">
        <v>93</v>
      </c>
    </row>
    <row r="33" spans="1:6" ht="18.75">
      <c r="A33" s="37" t="s">
        <v>177</v>
      </c>
      <c r="B33" s="67">
        <f t="shared" si="0"/>
        <v>53</v>
      </c>
      <c r="C33" s="69">
        <v>0</v>
      </c>
      <c r="D33" s="69">
        <v>0</v>
      </c>
      <c r="E33" s="69">
        <v>0</v>
      </c>
      <c r="F33" s="70">
        <v>53</v>
      </c>
    </row>
    <row r="34" spans="1:6" ht="18.75">
      <c r="A34" s="37" t="s">
        <v>178</v>
      </c>
      <c r="B34" s="67">
        <f t="shared" si="0"/>
        <v>21</v>
      </c>
      <c r="C34" s="69">
        <v>0</v>
      </c>
      <c r="D34" s="69">
        <v>0</v>
      </c>
      <c r="E34" s="69">
        <v>0</v>
      </c>
      <c r="F34" s="70">
        <v>21</v>
      </c>
    </row>
    <row r="35" spans="1:6" ht="18.75">
      <c r="A35" s="37" t="s">
        <v>179</v>
      </c>
      <c r="B35" s="67">
        <f t="shared" si="0"/>
        <v>211</v>
      </c>
      <c r="C35" s="69">
        <v>0</v>
      </c>
      <c r="D35" s="69">
        <v>0</v>
      </c>
      <c r="E35" s="69">
        <v>0</v>
      </c>
      <c r="F35" s="70">
        <v>211</v>
      </c>
    </row>
    <row r="36" spans="1:6" ht="18.75">
      <c r="A36" s="37" t="s">
        <v>94</v>
      </c>
      <c r="B36" s="67">
        <f t="shared" si="0"/>
        <v>845</v>
      </c>
      <c r="C36" s="69">
        <v>720</v>
      </c>
      <c r="D36" s="69">
        <v>125</v>
      </c>
      <c r="E36" s="69">
        <v>0</v>
      </c>
      <c r="F36" s="70">
        <v>0</v>
      </c>
    </row>
    <row r="37" spans="1:6" ht="18.75">
      <c r="A37" s="37" t="s">
        <v>95</v>
      </c>
      <c r="B37" s="67">
        <f t="shared" si="0"/>
        <v>189</v>
      </c>
      <c r="C37" s="69">
        <v>141</v>
      </c>
      <c r="D37" s="69">
        <v>48</v>
      </c>
      <c r="E37" s="69">
        <v>0</v>
      </c>
      <c r="F37" s="70">
        <v>0</v>
      </c>
    </row>
    <row r="38" spans="1:6" ht="18.75">
      <c r="A38" s="37" t="s">
        <v>180</v>
      </c>
      <c r="B38" s="67">
        <f t="shared" si="0"/>
        <v>69</v>
      </c>
      <c r="C38" s="69">
        <v>0</v>
      </c>
      <c r="D38" s="69">
        <v>0</v>
      </c>
      <c r="E38" s="69">
        <v>0</v>
      </c>
      <c r="F38" s="70">
        <v>69</v>
      </c>
    </row>
    <row r="39" spans="1:6" ht="18.75">
      <c r="A39" s="81"/>
      <c r="B39" s="67"/>
      <c r="C39" s="69"/>
      <c r="D39" s="69"/>
      <c r="E39" s="69"/>
      <c r="F39" s="70"/>
    </row>
    <row r="40" spans="1:6" ht="18.75">
      <c r="A40" s="87" t="s">
        <v>76</v>
      </c>
      <c r="B40" s="65">
        <f t="shared" si="0"/>
        <v>3487</v>
      </c>
      <c r="C40" s="65">
        <f>SUM(C41:C45)</f>
        <v>2797</v>
      </c>
      <c r="D40" s="65">
        <f>SUM(D41:D45)</f>
        <v>626</v>
      </c>
      <c r="E40" s="65">
        <f>SUM(E41:E45)</f>
        <v>5</v>
      </c>
      <c r="F40" s="66">
        <f>SUM(F41:F45)</f>
        <v>59</v>
      </c>
    </row>
    <row r="41" spans="1:6" ht="18.75">
      <c r="A41" s="37" t="s">
        <v>96</v>
      </c>
      <c r="B41" s="67">
        <f t="shared" si="0"/>
        <v>3105</v>
      </c>
      <c r="C41" s="69">
        <v>2546</v>
      </c>
      <c r="D41" s="69">
        <v>557</v>
      </c>
      <c r="E41" s="69">
        <v>2</v>
      </c>
      <c r="F41" s="70">
        <v>0</v>
      </c>
    </row>
    <row r="42" spans="1:6" ht="18.75">
      <c r="A42" s="37" t="s">
        <v>181</v>
      </c>
      <c r="B42" s="67">
        <f t="shared" si="0"/>
        <v>12</v>
      </c>
      <c r="C42" s="69">
        <v>0</v>
      </c>
      <c r="D42" s="69">
        <v>0</v>
      </c>
      <c r="E42" s="69">
        <v>0</v>
      </c>
      <c r="F42" s="70">
        <v>12</v>
      </c>
    </row>
    <row r="43" spans="1:6" ht="18.75">
      <c r="A43" s="37" t="s">
        <v>182</v>
      </c>
      <c r="B43" s="67">
        <f t="shared" si="0"/>
        <v>323</v>
      </c>
      <c r="C43" s="69">
        <v>251</v>
      </c>
      <c r="D43" s="69">
        <v>69</v>
      </c>
      <c r="E43" s="69">
        <v>3</v>
      </c>
      <c r="F43" s="70">
        <v>0</v>
      </c>
    </row>
    <row r="44" spans="1:6" ht="18.75">
      <c r="A44" s="37" t="s">
        <v>183</v>
      </c>
      <c r="B44" s="67">
        <f t="shared" si="0"/>
        <v>18</v>
      </c>
      <c r="C44" s="69">
        <v>0</v>
      </c>
      <c r="D44" s="69">
        <v>0</v>
      </c>
      <c r="E44" s="69">
        <v>0</v>
      </c>
      <c r="F44" s="70">
        <v>18</v>
      </c>
    </row>
    <row r="45" spans="1:6" ht="18.75">
      <c r="A45" s="37" t="s">
        <v>184</v>
      </c>
      <c r="B45" s="67">
        <f t="shared" si="0"/>
        <v>29</v>
      </c>
      <c r="C45" s="69">
        <v>0</v>
      </c>
      <c r="D45" s="69">
        <v>0</v>
      </c>
      <c r="E45" s="69">
        <v>0</v>
      </c>
      <c r="F45" s="70">
        <v>29</v>
      </c>
    </row>
    <row r="46" spans="1:6" ht="18.75">
      <c r="A46" s="37"/>
      <c r="B46" s="67"/>
      <c r="C46" s="69"/>
      <c r="D46" s="69"/>
      <c r="E46" s="69"/>
      <c r="F46" s="70"/>
    </row>
    <row r="47" spans="1:6" ht="18.75">
      <c r="A47" s="87" t="s">
        <v>77</v>
      </c>
      <c r="B47" s="65">
        <f t="shared" si="0"/>
        <v>3445</v>
      </c>
      <c r="C47" s="65">
        <f>SUM(C48:C52)</f>
        <v>2098</v>
      </c>
      <c r="D47" s="65">
        <f>SUM(D48:D52)</f>
        <v>471</v>
      </c>
      <c r="E47" s="65">
        <f>SUM(E48:E52)</f>
        <v>0</v>
      </c>
      <c r="F47" s="66">
        <f>SUM(F48:F52)</f>
        <v>876</v>
      </c>
    </row>
    <row r="48" spans="1:6" ht="18.75">
      <c r="A48" s="37" t="s">
        <v>97</v>
      </c>
      <c r="B48" s="67">
        <f t="shared" si="0"/>
        <v>2329</v>
      </c>
      <c r="C48" s="69">
        <v>1861</v>
      </c>
      <c r="D48" s="69">
        <v>468</v>
      </c>
      <c r="E48" s="69">
        <v>0</v>
      </c>
      <c r="F48" s="70">
        <v>0</v>
      </c>
    </row>
    <row r="49" spans="1:6" ht="18.75">
      <c r="A49" s="37" t="s">
        <v>98</v>
      </c>
      <c r="B49" s="67">
        <f t="shared" si="0"/>
        <v>293</v>
      </c>
      <c r="C49" s="69">
        <v>0</v>
      </c>
      <c r="D49" s="69">
        <v>0</v>
      </c>
      <c r="E49" s="69">
        <v>0</v>
      </c>
      <c r="F49" s="70">
        <v>293</v>
      </c>
    </row>
    <row r="50" spans="1:6" ht="18.75">
      <c r="A50" s="61" t="s">
        <v>99</v>
      </c>
      <c r="B50" s="67">
        <f t="shared" si="0"/>
        <v>509</v>
      </c>
      <c r="C50" s="69">
        <v>0</v>
      </c>
      <c r="D50" s="69">
        <v>0</v>
      </c>
      <c r="E50" s="69">
        <v>0</v>
      </c>
      <c r="F50" s="70">
        <v>509</v>
      </c>
    </row>
    <row r="51" spans="1:6" ht="18.75">
      <c r="A51" s="37" t="s">
        <v>100</v>
      </c>
      <c r="B51" s="67">
        <f t="shared" si="0"/>
        <v>74</v>
      </c>
      <c r="C51" s="69">
        <v>0</v>
      </c>
      <c r="D51" s="69">
        <v>0</v>
      </c>
      <c r="E51" s="69">
        <v>0</v>
      </c>
      <c r="F51" s="70">
        <v>74</v>
      </c>
    </row>
    <row r="52" spans="1:6" ht="18.75">
      <c r="A52" s="37" t="s">
        <v>185</v>
      </c>
      <c r="B52" s="67">
        <f t="shared" si="0"/>
        <v>240</v>
      </c>
      <c r="C52" s="69">
        <v>237</v>
      </c>
      <c r="D52" s="69">
        <v>3</v>
      </c>
      <c r="E52" s="69">
        <v>0</v>
      </c>
      <c r="F52" s="70">
        <v>0</v>
      </c>
    </row>
    <row r="53" spans="1:6" ht="18.75">
      <c r="A53" s="37"/>
      <c r="B53" s="67"/>
      <c r="C53" s="69"/>
      <c r="D53" s="69"/>
      <c r="E53" s="69"/>
      <c r="F53" s="70"/>
    </row>
    <row r="54" spans="1:6" ht="18.75">
      <c r="A54" s="87" t="s">
        <v>78</v>
      </c>
      <c r="B54" s="65">
        <f t="shared" si="0"/>
        <v>1467</v>
      </c>
      <c r="C54" s="65">
        <f>SUM(C55:C66)</f>
        <v>808</v>
      </c>
      <c r="D54" s="65">
        <f>SUM(D55:D66)</f>
        <v>126</v>
      </c>
      <c r="E54" s="65">
        <f>SUM(E55:E66)</f>
        <v>10</v>
      </c>
      <c r="F54" s="66">
        <f>SUM(F55:F66)</f>
        <v>523</v>
      </c>
    </row>
    <row r="55" spans="1:6" ht="18.75">
      <c r="A55" s="37" t="s">
        <v>276</v>
      </c>
      <c r="B55" s="67">
        <f t="shared" si="0"/>
        <v>548</v>
      </c>
      <c r="C55" s="69">
        <v>477</v>
      </c>
      <c r="D55" s="69">
        <v>64</v>
      </c>
      <c r="E55" s="69">
        <v>7</v>
      </c>
      <c r="F55" s="70">
        <v>0</v>
      </c>
    </row>
    <row r="56" spans="1:6" ht="18.75">
      <c r="A56" s="37" t="s">
        <v>101</v>
      </c>
      <c r="B56" s="67">
        <f t="shared" si="0"/>
        <v>106</v>
      </c>
      <c r="C56" s="69">
        <v>0</v>
      </c>
      <c r="D56" s="69">
        <v>0</v>
      </c>
      <c r="E56" s="69">
        <v>0</v>
      </c>
      <c r="F56" s="70">
        <v>106</v>
      </c>
    </row>
    <row r="57" spans="1:6" ht="18.75">
      <c r="A57" s="37" t="s">
        <v>102</v>
      </c>
      <c r="B57" s="67">
        <f t="shared" si="0"/>
        <v>41</v>
      </c>
      <c r="C57" s="69">
        <v>0</v>
      </c>
      <c r="D57" s="69">
        <v>0</v>
      </c>
      <c r="E57" s="69">
        <v>0</v>
      </c>
      <c r="F57" s="70">
        <v>41</v>
      </c>
    </row>
    <row r="58" spans="1:6" ht="18.75">
      <c r="A58" s="61" t="s">
        <v>103</v>
      </c>
      <c r="B58" s="67">
        <f t="shared" si="0"/>
        <v>95</v>
      </c>
      <c r="C58" s="69">
        <v>0</v>
      </c>
      <c r="D58" s="69">
        <v>0</v>
      </c>
      <c r="E58" s="69">
        <v>0</v>
      </c>
      <c r="F58" s="70">
        <v>95</v>
      </c>
    </row>
    <row r="59" spans="1:6" ht="18.75">
      <c r="A59" s="61" t="s">
        <v>104</v>
      </c>
      <c r="B59" s="67">
        <f t="shared" si="0"/>
        <v>22</v>
      </c>
      <c r="C59" s="69">
        <v>0</v>
      </c>
      <c r="D59" s="69">
        <v>0</v>
      </c>
      <c r="E59" s="69">
        <v>0</v>
      </c>
      <c r="F59" s="70">
        <v>22</v>
      </c>
    </row>
    <row r="60" spans="1:6" ht="18.75">
      <c r="A60" s="37" t="s">
        <v>105</v>
      </c>
      <c r="B60" s="67">
        <f t="shared" si="0"/>
        <v>138</v>
      </c>
      <c r="C60" s="69">
        <v>0</v>
      </c>
      <c r="D60" s="69">
        <v>0</v>
      </c>
      <c r="E60" s="69">
        <v>0</v>
      </c>
      <c r="F60" s="70">
        <v>138</v>
      </c>
    </row>
    <row r="61" spans="1:6" ht="18.75">
      <c r="A61" s="88" t="s">
        <v>275</v>
      </c>
      <c r="B61" s="67">
        <f t="shared" si="0"/>
        <v>153</v>
      </c>
      <c r="C61" s="69">
        <v>140</v>
      </c>
      <c r="D61" s="69">
        <v>13</v>
      </c>
      <c r="E61" s="69">
        <v>0</v>
      </c>
      <c r="F61" s="70">
        <v>0</v>
      </c>
    </row>
    <row r="62" spans="1:6" ht="18.75">
      <c r="A62" s="88" t="s">
        <v>186</v>
      </c>
      <c r="B62" s="67">
        <f t="shared" si="0"/>
        <v>243</v>
      </c>
      <c r="C62" s="69">
        <v>191</v>
      </c>
      <c r="D62" s="69">
        <v>49</v>
      </c>
      <c r="E62" s="69">
        <v>3</v>
      </c>
      <c r="F62" s="70">
        <v>0</v>
      </c>
    </row>
    <row r="63" spans="1:6" ht="18.75">
      <c r="A63" s="37" t="s">
        <v>106</v>
      </c>
      <c r="B63" s="67">
        <f t="shared" si="0"/>
        <v>8</v>
      </c>
      <c r="C63" s="69">
        <v>0</v>
      </c>
      <c r="D63" s="69">
        <v>0</v>
      </c>
      <c r="E63" s="69">
        <v>0</v>
      </c>
      <c r="F63" s="70">
        <v>8</v>
      </c>
    </row>
    <row r="64" spans="1:6" ht="18.75">
      <c r="A64" s="37" t="s">
        <v>107</v>
      </c>
      <c r="B64" s="67">
        <f t="shared" si="0"/>
        <v>101</v>
      </c>
      <c r="C64" s="69">
        <v>0</v>
      </c>
      <c r="D64" s="69">
        <v>0</v>
      </c>
      <c r="E64" s="69">
        <v>0</v>
      </c>
      <c r="F64" s="70">
        <v>101</v>
      </c>
    </row>
    <row r="65" spans="1:6" ht="18.75">
      <c r="A65" s="37" t="s">
        <v>187</v>
      </c>
      <c r="B65" s="67">
        <f t="shared" si="0"/>
        <v>6</v>
      </c>
      <c r="C65" s="69">
        <v>0</v>
      </c>
      <c r="D65" s="69">
        <v>0</v>
      </c>
      <c r="E65" s="69">
        <v>0</v>
      </c>
      <c r="F65" s="70">
        <v>6</v>
      </c>
    </row>
    <row r="66" spans="1:6" ht="18.75">
      <c r="A66" s="37" t="s">
        <v>108</v>
      </c>
      <c r="B66" s="67">
        <f t="shared" si="0"/>
        <v>6</v>
      </c>
      <c r="C66" s="69">
        <v>0</v>
      </c>
      <c r="D66" s="69">
        <v>0</v>
      </c>
      <c r="E66" s="69">
        <v>0</v>
      </c>
      <c r="F66" s="70">
        <v>6</v>
      </c>
    </row>
    <row r="67" spans="1:6" ht="18.75">
      <c r="A67" s="37"/>
      <c r="B67" s="67"/>
      <c r="C67" s="69"/>
      <c r="D67" s="69"/>
      <c r="E67" s="69"/>
      <c r="F67" s="70"/>
    </row>
    <row r="68" spans="1:6" ht="18.75">
      <c r="A68" s="87" t="s">
        <v>79</v>
      </c>
      <c r="B68" s="65">
        <f t="shared" si="0"/>
        <v>2089</v>
      </c>
      <c r="C68" s="65">
        <f>SUM(C69:C80)</f>
        <v>128</v>
      </c>
      <c r="D68" s="65">
        <f>SUM(D69:D80)</f>
        <v>6</v>
      </c>
      <c r="E68" s="65">
        <f>SUM(E69:E80)</f>
        <v>3</v>
      </c>
      <c r="F68" s="66">
        <f>SUM(F69:F80)</f>
        <v>1952</v>
      </c>
    </row>
    <row r="69" spans="1:6" ht="18.75">
      <c r="A69" s="37" t="s">
        <v>109</v>
      </c>
      <c r="B69" s="67">
        <f t="shared" si="0"/>
        <v>843</v>
      </c>
      <c r="C69" s="69">
        <v>0</v>
      </c>
      <c r="D69" s="69">
        <v>0</v>
      </c>
      <c r="E69" s="69">
        <v>0</v>
      </c>
      <c r="F69" s="70">
        <v>843</v>
      </c>
    </row>
    <row r="70" spans="1:6" ht="18.75">
      <c r="A70" s="37" t="s">
        <v>110</v>
      </c>
      <c r="B70" s="67">
        <f t="shared" si="0"/>
        <v>391</v>
      </c>
      <c r="C70" s="69">
        <v>0</v>
      </c>
      <c r="D70" s="69">
        <v>0</v>
      </c>
      <c r="E70" s="69">
        <v>0</v>
      </c>
      <c r="F70" s="70">
        <v>391</v>
      </c>
    </row>
    <row r="71" spans="1:6" ht="18.75">
      <c r="A71" s="37" t="s">
        <v>188</v>
      </c>
      <c r="B71" s="67">
        <f t="shared" si="0"/>
        <v>64</v>
      </c>
      <c r="C71" s="69">
        <v>0</v>
      </c>
      <c r="D71" s="69">
        <v>0</v>
      </c>
      <c r="E71" s="69">
        <v>0</v>
      </c>
      <c r="F71" s="70">
        <v>64</v>
      </c>
    </row>
    <row r="72" spans="1:6" ht="18.75">
      <c r="A72" s="37" t="s">
        <v>189</v>
      </c>
      <c r="B72" s="67">
        <f t="shared" si="0"/>
        <v>221</v>
      </c>
      <c r="C72" s="69">
        <v>0</v>
      </c>
      <c r="D72" s="69">
        <v>0</v>
      </c>
      <c r="E72" s="69">
        <v>0</v>
      </c>
      <c r="F72" s="70">
        <v>221</v>
      </c>
    </row>
    <row r="73" spans="1:6" ht="18.75">
      <c r="A73" s="81" t="s">
        <v>190</v>
      </c>
      <c r="B73" s="67">
        <f t="shared" si="0"/>
        <v>154</v>
      </c>
      <c r="C73" s="69">
        <v>0</v>
      </c>
      <c r="D73" s="69">
        <v>0</v>
      </c>
      <c r="E73" s="69">
        <v>0</v>
      </c>
      <c r="F73" s="70">
        <v>154</v>
      </c>
    </row>
    <row r="74" spans="1:6" ht="18.75">
      <c r="A74" s="37" t="s">
        <v>191</v>
      </c>
      <c r="B74" s="67">
        <f t="shared" si="0"/>
        <v>5</v>
      </c>
      <c r="C74" s="69">
        <v>0</v>
      </c>
      <c r="D74" s="69">
        <v>0</v>
      </c>
      <c r="E74" s="69">
        <v>0</v>
      </c>
      <c r="F74" s="70">
        <v>5</v>
      </c>
    </row>
    <row r="75" spans="1:6" ht="18.75">
      <c r="A75" s="37" t="s">
        <v>111</v>
      </c>
      <c r="B75" s="67">
        <f t="shared" si="0"/>
        <v>37</v>
      </c>
      <c r="C75" s="69">
        <v>0</v>
      </c>
      <c r="D75" s="69">
        <v>0</v>
      </c>
      <c r="E75" s="69">
        <v>0</v>
      </c>
      <c r="F75" s="70">
        <v>37</v>
      </c>
    </row>
    <row r="76" spans="1:6" ht="18.75">
      <c r="A76" s="37" t="s">
        <v>193</v>
      </c>
      <c r="B76" s="67">
        <f t="shared" ref="B76:B85" si="1">SUM(C76:F76)</f>
        <v>136</v>
      </c>
      <c r="C76" s="69">
        <v>0</v>
      </c>
      <c r="D76" s="69">
        <v>0</v>
      </c>
      <c r="E76" s="69">
        <v>0</v>
      </c>
      <c r="F76" s="70">
        <v>136</v>
      </c>
    </row>
    <row r="77" spans="1:6" ht="18.75">
      <c r="A77" s="37" t="s">
        <v>113</v>
      </c>
      <c r="B77" s="67">
        <f t="shared" si="1"/>
        <v>132</v>
      </c>
      <c r="C77" s="69">
        <v>125</v>
      </c>
      <c r="D77" s="69">
        <v>6</v>
      </c>
      <c r="E77" s="69">
        <v>1</v>
      </c>
      <c r="F77" s="70">
        <v>0</v>
      </c>
    </row>
    <row r="78" spans="1:6" ht="18.75">
      <c r="A78" s="81" t="s">
        <v>114</v>
      </c>
      <c r="B78" s="67">
        <f t="shared" si="1"/>
        <v>63</v>
      </c>
      <c r="C78" s="69">
        <v>0</v>
      </c>
      <c r="D78" s="69">
        <v>0</v>
      </c>
      <c r="E78" s="69">
        <v>0</v>
      </c>
      <c r="F78" s="70">
        <v>63</v>
      </c>
    </row>
    <row r="79" spans="1:6" ht="18.75">
      <c r="A79" s="37" t="s">
        <v>117</v>
      </c>
      <c r="B79" s="67">
        <f t="shared" si="1"/>
        <v>38</v>
      </c>
      <c r="C79" s="69">
        <v>0</v>
      </c>
      <c r="D79" s="69">
        <v>0</v>
      </c>
      <c r="E79" s="69">
        <v>0</v>
      </c>
      <c r="F79" s="70">
        <v>38</v>
      </c>
    </row>
    <row r="80" spans="1:6" ht="18.75">
      <c r="A80" s="61" t="s">
        <v>159</v>
      </c>
      <c r="B80" s="67">
        <f t="shared" si="1"/>
        <v>5</v>
      </c>
      <c r="C80" s="69">
        <v>3</v>
      </c>
      <c r="D80" s="69">
        <v>0</v>
      </c>
      <c r="E80" s="69">
        <v>2</v>
      </c>
      <c r="F80" s="70">
        <v>0</v>
      </c>
    </row>
    <row r="81" spans="1:6" ht="18.75">
      <c r="A81" s="61"/>
      <c r="B81" s="67"/>
      <c r="C81" s="69"/>
      <c r="D81" s="69"/>
      <c r="E81" s="69"/>
      <c r="F81" s="70"/>
    </row>
    <row r="82" spans="1:6" ht="18.75">
      <c r="A82" s="87" t="s">
        <v>80</v>
      </c>
      <c r="B82" s="65">
        <f t="shared" si="1"/>
        <v>990</v>
      </c>
      <c r="C82" s="65">
        <f>SUM(C83:C85)</f>
        <v>795</v>
      </c>
      <c r="D82" s="65">
        <f>SUM(D83:D85)</f>
        <v>96</v>
      </c>
      <c r="E82" s="65">
        <f>SUM(E83:E85)</f>
        <v>4</v>
      </c>
      <c r="F82" s="66">
        <f>SUM(F83:F85)</f>
        <v>95</v>
      </c>
    </row>
    <row r="83" spans="1:6" ht="18.75">
      <c r="A83" s="37" t="s">
        <v>115</v>
      </c>
      <c r="B83" s="67">
        <f t="shared" si="1"/>
        <v>351</v>
      </c>
      <c r="C83" s="69">
        <v>313</v>
      </c>
      <c r="D83" s="69">
        <v>37</v>
      </c>
      <c r="E83" s="69">
        <v>1</v>
      </c>
      <c r="F83" s="70">
        <v>0</v>
      </c>
    </row>
    <row r="84" spans="1:6" ht="18.75">
      <c r="A84" s="37" t="s">
        <v>116</v>
      </c>
      <c r="B84" s="67">
        <f t="shared" si="1"/>
        <v>95</v>
      </c>
      <c r="C84" s="69">
        <v>0</v>
      </c>
      <c r="D84" s="69">
        <v>0</v>
      </c>
      <c r="E84" s="69">
        <v>0</v>
      </c>
      <c r="F84" s="70">
        <v>95</v>
      </c>
    </row>
    <row r="85" spans="1:6" ht="18.75">
      <c r="A85" s="37" t="s">
        <v>194</v>
      </c>
      <c r="B85" s="67">
        <f t="shared" si="1"/>
        <v>544</v>
      </c>
      <c r="C85" s="69">
        <v>482</v>
      </c>
      <c r="D85" s="69">
        <v>59</v>
      </c>
      <c r="E85" s="69">
        <v>3</v>
      </c>
      <c r="F85" s="70">
        <v>0</v>
      </c>
    </row>
    <row r="86" spans="1:6" ht="18.75">
      <c r="A86" s="62"/>
      <c r="B86" s="78"/>
      <c r="C86" s="63"/>
      <c r="D86" s="63"/>
      <c r="E86" s="63"/>
      <c r="F86" s="31"/>
    </row>
    <row r="87" spans="1:6">
      <c r="A87" s="77" t="s">
        <v>313</v>
      </c>
      <c r="B87" s="77"/>
    </row>
    <row r="88" spans="1:6">
      <c r="A88" s="111" t="s">
        <v>195</v>
      </c>
      <c r="B88" s="79"/>
    </row>
  </sheetData>
  <mergeCells count="5">
    <mergeCell ref="A3:F3"/>
    <mergeCell ref="A4:F4"/>
    <mergeCell ref="A6:F6"/>
    <mergeCell ref="A5:F5"/>
    <mergeCell ref="B8:F8"/>
  </mergeCells>
  <printOptions horizontalCentered="1" verticalCentered="1"/>
  <pageMargins left="0" right="0" top="0" bottom="0" header="0" footer="0"/>
  <pageSetup paperSize="223" scale="40" orientation="portrait" r:id="rId1"/>
</worksheet>
</file>

<file path=xl/worksheets/sheet6.xml><?xml version="1.0" encoding="utf-8"?>
<worksheet xmlns="http://schemas.openxmlformats.org/spreadsheetml/2006/main" xmlns:r="http://schemas.openxmlformats.org/officeDocument/2006/relationships">
  <dimension ref="A1:K76"/>
  <sheetViews>
    <sheetView zoomScale="80" zoomScaleNormal="80" zoomScaleSheetLayoutView="80" workbookViewId="0">
      <selection activeCell="A26" sqref="A26"/>
    </sheetView>
  </sheetViews>
  <sheetFormatPr baseColWidth="10" defaultColWidth="0" defaultRowHeight="15.75"/>
  <cols>
    <col min="1" max="1" width="86.140625" style="11" customWidth="1"/>
    <col min="2" max="2" width="16.140625" style="12" customWidth="1"/>
    <col min="3" max="3" width="15.85546875" style="12" customWidth="1"/>
    <col min="4" max="4" width="16.28515625" style="12" customWidth="1"/>
    <col min="5" max="5" width="16.7109375" style="12" customWidth="1"/>
    <col min="6" max="6" width="16.85546875" style="12" customWidth="1"/>
    <col min="7" max="7" width="18.42578125" style="12" customWidth="1"/>
    <col min="8" max="9" width="16.42578125" style="12" customWidth="1"/>
    <col min="10" max="10" width="15.140625" style="12" customWidth="1"/>
    <col min="11" max="11" width="0" style="11" hidden="1" customWidth="1"/>
    <col min="12" max="16384" width="11.42578125" style="12" hidden="1"/>
  </cols>
  <sheetData>
    <row r="1" spans="1:10">
      <c r="A1" s="120" t="s">
        <v>279</v>
      </c>
      <c r="B1" s="2"/>
      <c r="C1" s="2"/>
      <c r="D1" s="1"/>
      <c r="E1" s="1"/>
      <c r="F1" s="1"/>
      <c r="G1" s="1"/>
      <c r="H1" s="1"/>
      <c r="I1" s="1"/>
      <c r="J1" s="1"/>
    </row>
    <row r="2" spans="1:10">
      <c r="A2" s="13"/>
      <c r="B2" s="2"/>
      <c r="C2" s="2"/>
      <c r="D2" s="1"/>
      <c r="E2" s="1"/>
      <c r="F2" s="1"/>
      <c r="G2" s="1"/>
      <c r="H2" s="1"/>
      <c r="I2" s="1"/>
      <c r="J2" s="1"/>
    </row>
    <row r="3" spans="1:10">
      <c r="A3" s="279" t="s">
        <v>336</v>
      </c>
      <c r="B3" s="280"/>
      <c r="C3" s="280"/>
      <c r="D3" s="280"/>
      <c r="E3" s="280"/>
      <c r="F3" s="280"/>
      <c r="G3" s="280"/>
      <c r="H3" s="280"/>
      <c r="I3" s="280"/>
      <c r="J3" s="280"/>
    </row>
    <row r="4" spans="1:10">
      <c r="A4" s="279" t="s">
        <v>156</v>
      </c>
      <c r="B4" s="280"/>
      <c r="C4" s="280"/>
      <c r="D4" s="280"/>
      <c r="E4" s="280"/>
      <c r="F4" s="280"/>
      <c r="G4" s="280"/>
      <c r="H4" s="280"/>
      <c r="I4" s="280"/>
      <c r="J4" s="280"/>
    </row>
    <row r="5" spans="1:10">
      <c r="A5" s="279" t="s">
        <v>308</v>
      </c>
      <c r="B5" s="280"/>
      <c r="C5" s="280"/>
      <c r="D5" s="280"/>
      <c r="E5" s="280"/>
      <c r="F5" s="280"/>
      <c r="G5" s="280"/>
      <c r="H5" s="280"/>
      <c r="I5" s="280"/>
      <c r="J5" s="280"/>
    </row>
    <row r="6" spans="1:10">
      <c r="A6" s="279" t="s">
        <v>312</v>
      </c>
      <c r="B6" s="280"/>
      <c r="C6" s="280"/>
      <c r="D6" s="280"/>
      <c r="E6" s="280"/>
      <c r="F6" s="280"/>
      <c r="G6" s="280"/>
      <c r="H6" s="280"/>
      <c r="I6" s="280"/>
      <c r="J6" s="280"/>
    </row>
    <row r="7" spans="1:10">
      <c r="A7" s="213"/>
      <c r="B7" s="214"/>
      <c r="C7" s="214"/>
      <c r="D7" s="214"/>
      <c r="E7" s="214"/>
      <c r="F7" s="214"/>
      <c r="G7" s="214"/>
      <c r="H7" s="214"/>
      <c r="I7" s="214"/>
      <c r="J7" s="214"/>
    </row>
    <row r="8" spans="1:10">
      <c r="A8" s="213"/>
      <c r="B8" s="214"/>
      <c r="C8" s="221">
        <f>C13/$B$13</f>
        <v>4.8423015174271066E-3</v>
      </c>
      <c r="D8" s="221">
        <f t="shared" ref="D8:J8" si="0">D13/$B$13</f>
        <v>0.9284142109896939</v>
      </c>
      <c r="E8" s="221">
        <f t="shared" si="0"/>
        <v>1.7737842456885391E-2</v>
      </c>
      <c r="F8" s="221">
        <f t="shared" si="0"/>
        <v>3.3922005282510746E-3</v>
      </c>
      <c r="G8" s="221">
        <f t="shared" si="0"/>
        <v>3.6848101921383811E-2</v>
      </c>
      <c r="H8" s="221">
        <f t="shared" si="0"/>
        <v>1.864415557512041E-3</v>
      </c>
      <c r="I8" s="221">
        <f t="shared" si="0"/>
        <v>4.7257755450826038E-3</v>
      </c>
      <c r="J8" s="221">
        <f t="shared" si="0"/>
        <v>2.1751514837640477E-3</v>
      </c>
    </row>
    <row r="9" spans="1:10">
      <c r="A9" s="175"/>
      <c r="B9" s="2"/>
      <c r="C9" s="2"/>
      <c r="D9" s="2"/>
      <c r="E9" s="2"/>
      <c r="F9" s="2"/>
      <c r="G9" s="2"/>
      <c r="H9" s="2"/>
      <c r="I9" s="2"/>
      <c r="J9" s="2"/>
    </row>
    <row r="10" spans="1:10">
      <c r="A10" s="277" t="s">
        <v>152</v>
      </c>
      <c r="B10" s="275" t="s">
        <v>1</v>
      </c>
      <c r="C10" s="281" t="s">
        <v>280</v>
      </c>
      <c r="D10" s="282"/>
      <c r="E10" s="282"/>
      <c r="F10" s="282"/>
      <c r="G10" s="282"/>
      <c r="H10" s="282"/>
      <c r="I10" s="282"/>
      <c r="J10" s="282"/>
    </row>
    <row r="11" spans="1:10" ht="47.25">
      <c r="A11" s="278"/>
      <c r="B11" s="276"/>
      <c r="C11" s="176" t="s">
        <v>132</v>
      </c>
      <c r="D11" s="177" t="s">
        <v>55</v>
      </c>
      <c r="E11" s="177" t="s">
        <v>56</v>
      </c>
      <c r="F11" s="177" t="s">
        <v>57</v>
      </c>
      <c r="G11" s="177" t="s">
        <v>58</v>
      </c>
      <c r="H11" s="177" t="s">
        <v>136</v>
      </c>
      <c r="I11" s="178" t="s">
        <v>135</v>
      </c>
      <c r="J11" s="178" t="s">
        <v>122</v>
      </c>
    </row>
    <row r="12" spans="1:10">
      <c r="A12" s="179"/>
      <c r="B12" s="180"/>
      <c r="C12" s="180"/>
      <c r="D12" s="180"/>
      <c r="E12" s="180"/>
      <c r="F12" s="180"/>
      <c r="G12" s="180"/>
      <c r="H12" s="180"/>
      <c r="I12" s="180"/>
      <c r="J12" s="181"/>
    </row>
    <row r="13" spans="1:10">
      <c r="A13" s="179" t="s">
        <v>52</v>
      </c>
      <c r="B13" s="182">
        <f>SUM(B15:B74)</f>
        <v>77236</v>
      </c>
      <c r="C13" s="182">
        <f>SUM(C15:C74)</f>
        <v>374</v>
      </c>
      <c r="D13" s="182">
        <f t="shared" ref="D13:J13" si="1">SUM(D15:D74)</f>
        <v>71707</v>
      </c>
      <c r="E13" s="182">
        <f t="shared" si="1"/>
        <v>1370</v>
      </c>
      <c r="F13" s="182">
        <f t="shared" si="1"/>
        <v>262</v>
      </c>
      <c r="G13" s="182">
        <f t="shared" si="1"/>
        <v>2846</v>
      </c>
      <c r="H13" s="182">
        <f t="shared" si="1"/>
        <v>144</v>
      </c>
      <c r="I13" s="182">
        <f t="shared" si="1"/>
        <v>365</v>
      </c>
      <c r="J13" s="183">
        <f t="shared" si="1"/>
        <v>168</v>
      </c>
    </row>
    <row r="14" spans="1:10">
      <c r="A14" s="179"/>
      <c r="B14" s="182"/>
      <c r="C14" s="182"/>
      <c r="D14" s="184"/>
      <c r="E14" s="184"/>
      <c r="F14" s="184"/>
      <c r="G14" s="184"/>
      <c r="H14" s="185"/>
      <c r="I14" s="185"/>
      <c r="J14" s="186"/>
    </row>
    <row r="15" spans="1:10">
      <c r="A15" s="144" t="s">
        <v>2</v>
      </c>
      <c r="B15" s="142">
        <f>SUM(C15:J15)</f>
        <v>11103</v>
      </c>
      <c r="C15" s="142">
        <v>67</v>
      </c>
      <c r="D15" s="142">
        <v>10618</v>
      </c>
      <c r="E15" s="142">
        <v>226</v>
      </c>
      <c r="F15" s="142">
        <v>0</v>
      </c>
      <c r="G15" s="142">
        <v>135</v>
      </c>
      <c r="H15" s="142">
        <v>49</v>
      </c>
      <c r="I15" s="142">
        <v>3</v>
      </c>
      <c r="J15" s="143">
        <v>5</v>
      </c>
    </row>
    <row r="16" spans="1:10">
      <c r="A16" s="147" t="s">
        <v>3</v>
      </c>
      <c r="B16" s="142">
        <f t="shared" ref="B16:B73" si="2">SUM(C16:J16)</f>
        <v>11491</v>
      </c>
      <c r="C16" s="142">
        <v>13</v>
      </c>
      <c r="D16" s="142">
        <v>11300</v>
      </c>
      <c r="E16" s="142">
        <v>61</v>
      </c>
      <c r="F16" s="142">
        <v>0</v>
      </c>
      <c r="G16" s="142">
        <v>72</v>
      </c>
      <c r="H16" s="142">
        <v>5</v>
      </c>
      <c r="I16" s="142">
        <v>39</v>
      </c>
      <c r="J16" s="143">
        <v>1</v>
      </c>
    </row>
    <row r="17" spans="1:10">
      <c r="A17" s="144" t="s">
        <v>4</v>
      </c>
      <c r="B17" s="142">
        <f t="shared" si="2"/>
        <v>2859</v>
      </c>
      <c r="C17" s="142">
        <v>0</v>
      </c>
      <c r="D17" s="142">
        <v>2700</v>
      </c>
      <c r="E17" s="142">
        <v>74</v>
      </c>
      <c r="F17" s="142">
        <v>0</v>
      </c>
      <c r="G17" s="142">
        <v>79</v>
      </c>
      <c r="H17" s="142">
        <v>0</v>
      </c>
      <c r="I17" s="142">
        <v>6</v>
      </c>
      <c r="J17" s="143">
        <v>0</v>
      </c>
    </row>
    <row r="18" spans="1:10">
      <c r="A18" s="144" t="s">
        <v>5</v>
      </c>
      <c r="B18" s="142">
        <f t="shared" si="2"/>
        <v>3369</v>
      </c>
      <c r="C18" s="142">
        <v>0</v>
      </c>
      <c r="D18" s="142">
        <v>3005</v>
      </c>
      <c r="E18" s="142">
        <v>144</v>
      </c>
      <c r="F18" s="142">
        <v>0</v>
      </c>
      <c r="G18" s="142">
        <v>160</v>
      </c>
      <c r="H18" s="142">
        <v>1</v>
      </c>
      <c r="I18" s="142">
        <v>4</v>
      </c>
      <c r="J18" s="143">
        <v>55</v>
      </c>
    </row>
    <row r="19" spans="1:10">
      <c r="A19" s="144" t="s">
        <v>6</v>
      </c>
      <c r="B19" s="142">
        <f t="shared" si="2"/>
        <v>4617</v>
      </c>
      <c r="C19" s="142">
        <v>4</v>
      </c>
      <c r="D19" s="142">
        <v>4458</v>
      </c>
      <c r="E19" s="142">
        <v>71</v>
      </c>
      <c r="F19" s="142">
        <v>0</v>
      </c>
      <c r="G19" s="142">
        <v>79</v>
      </c>
      <c r="H19" s="142">
        <v>0</v>
      </c>
      <c r="I19" s="142">
        <v>0</v>
      </c>
      <c r="J19" s="143">
        <v>5</v>
      </c>
    </row>
    <row r="20" spans="1:10">
      <c r="A20" s="144" t="s">
        <v>7</v>
      </c>
      <c r="B20" s="142">
        <f t="shared" si="2"/>
        <v>75</v>
      </c>
      <c r="C20" s="142">
        <v>5</v>
      </c>
      <c r="D20" s="142">
        <v>43</v>
      </c>
      <c r="E20" s="142">
        <v>3</v>
      </c>
      <c r="F20" s="142">
        <v>1</v>
      </c>
      <c r="G20" s="142">
        <v>17</v>
      </c>
      <c r="H20" s="142">
        <v>0</v>
      </c>
      <c r="I20" s="142">
        <v>1</v>
      </c>
      <c r="J20" s="143">
        <v>5</v>
      </c>
    </row>
    <row r="21" spans="1:10">
      <c r="A21" s="144" t="s">
        <v>51</v>
      </c>
      <c r="B21" s="142">
        <f t="shared" si="2"/>
        <v>1607</v>
      </c>
      <c r="C21" s="142">
        <v>0</v>
      </c>
      <c r="D21" s="142">
        <v>1519</v>
      </c>
      <c r="E21" s="142">
        <v>21</v>
      </c>
      <c r="F21" s="142">
        <v>0</v>
      </c>
      <c r="G21" s="142">
        <v>57</v>
      </c>
      <c r="H21" s="142">
        <v>2</v>
      </c>
      <c r="I21" s="142">
        <v>6</v>
      </c>
      <c r="J21" s="143">
        <v>2</v>
      </c>
    </row>
    <row r="22" spans="1:10">
      <c r="A22" s="144" t="s">
        <v>8</v>
      </c>
      <c r="B22" s="142">
        <f t="shared" si="2"/>
        <v>242</v>
      </c>
      <c r="C22" s="142">
        <v>1</v>
      </c>
      <c r="D22" s="142">
        <v>200</v>
      </c>
      <c r="E22" s="142">
        <v>4</v>
      </c>
      <c r="F22" s="142">
        <v>0</v>
      </c>
      <c r="G22" s="142">
        <v>37</v>
      </c>
      <c r="H22" s="142">
        <v>0</v>
      </c>
      <c r="I22" s="142">
        <v>0</v>
      </c>
      <c r="J22" s="143">
        <v>0</v>
      </c>
    </row>
    <row r="23" spans="1:10">
      <c r="A23" s="144" t="s">
        <v>9</v>
      </c>
      <c r="B23" s="142">
        <f t="shared" si="2"/>
        <v>382</v>
      </c>
      <c r="C23" s="142">
        <v>10</v>
      </c>
      <c r="D23" s="142">
        <v>313</v>
      </c>
      <c r="E23" s="142">
        <v>7</v>
      </c>
      <c r="F23" s="142">
        <v>1</v>
      </c>
      <c r="G23" s="142">
        <v>46</v>
      </c>
      <c r="H23" s="142">
        <v>1</v>
      </c>
      <c r="I23" s="142">
        <v>0</v>
      </c>
      <c r="J23" s="143">
        <v>4</v>
      </c>
    </row>
    <row r="24" spans="1:10">
      <c r="A24" s="144" t="s">
        <v>10</v>
      </c>
      <c r="B24" s="142">
        <f t="shared" si="2"/>
        <v>20</v>
      </c>
      <c r="C24" s="142">
        <v>0</v>
      </c>
      <c r="D24" s="142">
        <v>16</v>
      </c>
      <c r="E24" s="142">
        <v>0</v>
      </c>
      <c r="F24" s="142">
        <v>0</v>
      </c>
      <c r="G24" s="142">
        <v>4</v>
      </c>
      <c r="H24" s="142">
        <v>0</v>
      </c>
      <c r="I24" s="142">
        <v>0</v>
      </c>
      <c r="J24" s="143">
        <v>0</v>
      </c>
    </row>
    <row r="25" spans="1:10">
      <c r="A25" s="144" t="s">
        <v>197</v>
      </c>
      <c r="B25" s="142">
        <f t="shared" si="2"/>
        <v>1480</v>
      </c>
      <c r="C25" s="142">
        <v>29</v>
      </c>
      <c r="D25" s="142">
        <v>1284</v>
      </c>
      <c r="E25" s="142">
        <v>16</v>
      </c>
      <c r="F25" s="142">
        <v>0</v>
      </c>
      <c r="G25" s="142">
        <v>123</v>
      </c>
      <c r="H25" s="142">
        <v>23</v>
      </c>
      <c r="I25" s="142">
        <v>3</v>
      </c>
      <c r="J25" s="143">
        <v>2</v>
      </c>
    </row>
    <row r="26" spans="1:10">
      <c r="A26" s="144" t="s">
        <v>11</v>
      </c>
      <c r="B26" s="142">
        <f t="shared" si="2"/>
        <v>177</v>
      </c>
      <c r="C26" s="142">
        <v>2</v>
      </c>
      <c r="D26" s="142">
        <v>141</v>
      </c>
      <c r="E26" s="142">
        <v>5</v>
      </c>
      <c r="F26" s="142">
        <v>0</v>
      </c>
      <c r="G26" s="142">
        <v>26</v>
      </c>
      <c r="H26" s="142">
        <v>3</v>
      </c>
      <c r="I26" s="142">
        <v>0</v>
      </c>
      <c r="J26" s="143">
        <v>0</v>
      </c>
    </row>
    <row r="27" spans="1:10">
      <c r="A27" s="144" t="s">
        <v>12</v>
      </c>
      <c r="B27" s="142">
        <f t="shared" si="2"/>
        <v>6098</v>
      </c>
      <c r="C27" s="142">
        <v>92</v>
      </c>
      <c r="D27" s="142">
        <v>5595</v>
      </c>
      <c r="E27" s="142">
        <v>199</v>
      </c>
      <c r="F27" s="142">
        <v>0</v>
      </c>
      <c r="G27" s="142">
        <v>176</v>
      </c>
      <c r="H27" s="142">
        <v>28</v>
      </c>
      <c r="I27" s="142">
        <v>1</v>
      </c>
      <c r="J27" s="143">
        <v>7</v>
      </c>
    </row>
    <row r="28" spans="1:10">
      <c r="A28" s="144" t="s">
        <v>13</v>
      </c>
      <c r="B28" s="142">
        <f t="shared" si="2"/>
        <v>2055</v>
      </c>
      <c r="C28" s="142">
        <v>2</v>
      </c>
      <c r="D28" s="142">
        <v>1775</v>
      </c>
      <c r="E28" s="142">
        <v>76</v>
      </c>
      <c r="F28" s="142">
        <v>0</v>
      </c>
      <c r="G28" s="142">
        <v>199</v>
      </c>
      <c r="H28" s="142">
        <v>0</v>
      </c>
      <c r="I28" s="142">
        <v>3</v>
      </c>
      <c r="J28" s="143">
        <v>0</v>
      </c>
    </row>
    <row r="29" spans="1:10">
      <c r="A29" s="144" t="s">
        <v>14</v>
      </c>
      <c r="B29" s="142">
        <f t="shared" si="2"/>
        <v>1130</v>
      </c>
      <c r="C29" s="142">
        <v>2</v>
      </c>
      <c r="D29" s="142">
        <v>1053</v>
      </c>
      <c r="E29" s="142">
        <v>28</v>
      </c>
      <c r="F29" s="142">
        <v>0</v>
      </c>
      <c r="G29" s="142">
        <v>46</v>
      </c>
      <c r="H29" s="142">
        <v>0</v>
      </c>
      <c r="I29" s="142">
        <v>1</v>
      </c>
      <c r="J29" s="143">
        <v>0</v>
      </c>
    </row>
    <row r="30" spans="1:10">
      <c r="A30" s="144" t="s">
        <v>15</v>
      </c>
      <c r="B30" s="142">
        <f t="shared" si="2"/>
        <v>1134</v>
      </c>
      <c r="C30" s="142">
        <v>4</v>
      </c>
      <c r="D30" s="142">
        <v>733</v>
      </c>
      <c r="E30" s="142">
        <v>38</v>
      </c>
      <c r="F30" s="142">
        <v>249</v>
      </c>
      <c r="G30" s="142">
        <v>103</v>
      </c>
      <c r="H30" s="142">
        <v>2</v>
      </c>
      <c r="I30" s="142">
        <v>3</v>
      </c>
      <c r="J30" s="143">
        <v>2</v>
      </c>
    </row>
    <row r="31" spans="1:10">
      <c r="A31" s="144" t="s">
        <v>198</v>
      </c>
      <c r="B31" s="142">
        <f t="shared" si="2"/>
        <v>214</v>
      </c>
      <c r="C31" s="142">
        <v>0</v>
      </c>
      <c r="D31" s="142">
        <v>175</v>
      </c>
      <c r="E31" s="142">
        <v>5</v>
      </c>
      <c r="F31" s="142">
        <v>0</v>
      </c>
      <c r="G31" s="142">
        <v>28</v>
      </c>
      <c r="H31" s="142">
        <v>1</v>
      </c>
      <c r="I31" s="142">
        <v>5</v>
      </c>
      <c r="J31" s="143">
        <v>0</v>
      </c>
    </row>
    <row r="32" spans="1:10">
      <c r="A32" s="144" t="s">
        <v>16</v>
      </c>
      <c r="B32" s="142">
        <f t="shared" si="2"/>
        <v>204</v>
      </c>
      <c r="C32" s="142">
        <v>2</v>
      </c>
      <c r="D32" s="142">
        <v>181</v>
      </c>
      <c r="E32" s="142">
        <v>4</v>
      </c>
      <c r="F32" s="142">
        <v>0</v>
      </c>
      <c r="G32" s="142">
        <v>14</v>
      </c>
      <c r="H32" s="142">
        <v>0</v>
      </c>
      <c r="I32" s="142">
        <v>1</v>
      </c>
      <c r="J32" s="143">
        <v>2</v>
      </c>
    </row>
    <row r="33" spans="1:10">
      <c r="A33" s="144" t="s">
        <v>17</v>
      </c>
      <c r="B33" s="142">
        <f t="shared" si="2"/>
        <v>491</v>
      </c>
      <c r="C33" s="142">
        <v>0</v>
      </c>
      <c r="D33" s="142">
        <v>436</v>
      </c>
      <c r="E33" s="142">
        <v>11</v>
      </c>
      <c r="F33" s="142">
        <v>5</v>
      </c>
      <c r="G33" s="142">
        <v>35</v>
      </c>
      <c r="H33" s="142">
        <v>0</v>
      </c>
      <c r="I33" s="142">
        <v>0</v>
      </c>
      <c r="J33" s="143">
        <v>4</v>
      </c>
    </row>
    <row r="34" spans="1:10">
      <c r="A34" s="144" t="s">
        <v>18</v>
      </c>
      <c r="B34" s="142">
        <f t="shared" si="2"/>
        <v>534</v>
      </c>
      <c r="C34" s="142">
        <v>0</v>
      </c>
      <c r="D34" s="142">
        <v>446</v>
      </c>
      <c r="E34" s="142">
        <v>12</v>
      </c>
      <c r="F34" s="142">
        <v>0</v>
      </c>
      <c r="G34" s="142">
        <v>70</v>
      </c>
      <c r="H34" s="142">
        <v>2</v>
      </c>
      <c r="I34" s="142">
        <v>4</v>
      </c>
      <c r="J34" s="143">
        <v>0</v>
      </c>
    </row>
    <row r="35" spans="1:10">
      <c r="A35" s="144" t="s">
        <v>19</v>
      </c>
      <c r="B35" s="142">
        <f t="shared" si="2"/>
        <v>160</v>
      </c>
      <c r="C35" s="142">
        <v>32</v>
      </c>
      <c r="D35" s="142">
        <v>95</v>
      </c>
      <c r="E35" s="142">
        <v>5</v>
      </c>
      <c r="F35" s="142">
        <v>0</v>
      </c>
      <c r="G35" s="142">
        <v>27</v>
      </c>
      <c r="H35" s="142">
        <v>0</v>
      </c>
      <c r="I35" s="142">
        <v>0</v>
      </c>
      <c r="J35" s="143">
        <v>1</v>
      </c>
    </row>
    <row r="36" spans="1:10">
      <c r="A36" s="144" t="s">
        <v>20</v>
      </c>
      <c r="B36" s="142">
        <f t="shared" si="2"/>
        <v>71</v>
      </c>
      <c r="C36" s="142">
        <v>0</v>
      </c>
      <c r="D36" s="142">
        <v>52</v>
      </c>
      <c r="E36" s="142">
        <v>1</v>
      </c>
      <c r="F36" s="142">
        <v>0</v>
      </c>
      <c r="G36" s="142">
        <v>16</v>
      </c>
      <c r="H36" s="142">
        <v>1</v>
      </c>
      <c r="I36" s="142">
        <v>0</v>
      </c>
      <c r="J36" s="143">
        <v>1</v>
      </c>
    </row>
    <row r="37" spans="1:10">
      <c r="A37" s="144" t="s">
        <v>21</v>
      </c>
      <c r="B37" s="142">
        <f t="shared" si="2"/>
        <v>49</v>
      </c>
      <c r="C37" s="142">
        <v>0</v>
      </c>
      <c r="D37" s="142">
        <v>42</v>
      </c>
      <c r="E37" s="142">
        <v>0</v>
      </c>
      <c r="F37" s="142">
        <v>0</v>
      </c>
      <c r="G37" s="142">
        <v>6</v>
      </c>
      <c r="H37" s="142">
        <v>0</v>
      </c>
      <c r="I37" s="142">
        <v>0</v>
      </c>
      <c r="J37" s="143">
        <v>1</v>
      </c>
    </row>
    <row r="38" spans="1:10">
      <c r="A38" s="144" t="s">
        <v>22</v>
      </c>
      <c r="B38" s="142">
        <f t="shared" si="2"/>
        <v>302</v>
      </c>
      <c r="C38" s="142">
        <v>2</v>
      </c>
      <c r="D38" s="142">
        <v>255</v>
      </c>
      <c r="E38" s="142">
        <v>9</v>
      </c>
      <c r="F38" s="142">
        <v>0</v>
      </c>
      <c r="G38" s="142">
        <v>36</v>
      </c>
      <c r="H38" s="142">
        <v>0</v>
      </c>
      <c r="I38" s="142">
        <v>0</v>
      </c>
      <c r="J38" s="143">
        <v>0</v>
      </c>
    </row>
    <row r="39" spans="1:10">
      <c r="A39" s="144" t="s">
        <v>23</v>
      </c>
      <c r="B39" s="142">
        <f t="shared" si="2"/>
        <v>5827</v>
      </c>
      <c r="C39" s="142">
        <v>1</v>
      </c>
      <c r="D39" s="142">
        <v>5805</v>
      </c>
      <c r="E39" s="142">
        <v>0</v>
      </c>
      <c r="F39" s="142">
        <v>0</v>
      </c>
      <c r="G39" s="142">
        <v>0</v>
      </c>
      <c r="H39" s="142">
        <v>0</v>
      </c>
      <c r="I39" s="142">
        <v>1</v>
      </c>
      <c r="J39" s="143">
        <v>20</v>
      </c>
    </row>
    <row r="40" spans="1:10">
      <c r="A40" s="144" t="s">
        <v>24</v>
      </c>
      <c r="B40" s="142">
        <f t="shared" si="2"/>
        <v>83</v>
      </c>
      <c r="C40" s="142">
        <v>0</v>
      </c>
      <c r="D40" s="142">
        <v>67</v>
      </c>
      <c r="E40" s="142">
        <v>1</v>
      </c>
      <c r="F40" s="142">
        <v>0</v>
      </c>
      <c r="G40" s="142">
        <v>15</v>
      </c>
      <c r="H40" s="142">
        <v>0</v>
      </c>
      <c r="I40" s="142">
        <v>0</v>
      </c>
      <c r="J40" s="143">
        <v>0</v>
      </c>
    </row>
    <row r="41" spans="1:10">
      <c r="A41" s="144" t="s">
        <v>25</v>
      </c>
      <c r="B41" s="142">
        <f t="shared" si="2"/>
        <v>578</v>
      </c>
      <c r="C41" s="142">
        <v>2</v>
      </c>
      <c r="D41" s="142">
        <v>499</v>
      </c>
      <c r="E41" s="142">
        <v>11</v>
      </c>
      <c r="F41" s="142">
        <v>1</v>
      </c>
      <c r="G41" s="142">
        <v>59</v>
      </c>
      <c r="H41" s="142">
        <v>1</v>
      </c>
      <c r="I41" s="142">
        <v>4</v>
      </c>
      <c r="J41" s="143">
        <v>1</v>
      </c>
    </row>
    <row r="42" spans="1:10">
      <c r="A42" s="144" t="s">
        <v>26</v>
      </c>
      <c r="B42" s="142">
        <f t="shared" si="2"/>
        <v>77</v>
      </c>
      <c r="C42" s="142">
        <v>0</v>
      </c>
      <c r="D42" s="142">
        <v>56</v>
      </c>
      <c r="E42" s="142">
        <v>4</v>
      </c>
      <c r="F42" s="142">
        <v>0</v>
      </c>
      <c r="G42" s="142">
        <v>16</v>
      </c>
      <c r="H42" s="142">
        <v>1</v>
      </c>
      <c r="I42" s="142">
        <v>0</v>
      </c>
      <c r="J42" s="143">
        <v>0</v>
      </c>
    </row>
    <row r="43" spans="1:10">
      <c r="A43" s="144" t="s">
        <v>27</v>
      </c>
      <c r="B43" s="142">
        <f t="shared" si="2"/>
        <v>7446</v>
      </c>
      <c r="C43" s="142">
        <v>4</v>
      </c>
      <c r="D43" s="142">
        <v>7197</v>
      </c>
      <c r="E43" s="142">
        <v>104</v>
      </c>
      <c r="F43" s="142">
        <v>1</v>
      </c>
      <c r="G43" s="142">
        <v>30</v>
      </c>
      <c r="H43" s="142">
        <v>6</v>
      </c>
      <c r="I43" s="142">
        <v>104</v>
      </c>
      <c r="J43" s="143">
        <v>0</v>
      </c>
    </row>
    <row r="44" spans="1:10">
      <c r="A44" s="144" t="s">
        <v>28</v>
      </c>
      <c r="B44" s="142">
        <f t="shared" si="2"/>
        <v>1080</v>
      </c>
      <c r="C44" s="142">
        <v>1</v>
      </c>
      <c r="D44" s="142">
        <v>1038</v>
      </c>
      <c r="E44" s="142">
        <v>8</v>
      </c>
      <c r="F44" s="142">
        <v>0</v>
      </c>
      <c r="G44" s="142">
        <v>31</v>
      </c>
      <c r="H44" s="142">
        <v>0</v>
      </c>
      <c r="I44" s="142">
        <v>2</v>
      </c>
      <c r="J44" s="143">
        <v>0</v>
      </c>
    </row>
    <row r="45" spans="1:10">
      <c r="A45" s="147" t="s">
        <v>29</v>
      </c>
      <c r="B45" s="142">
        <f t="shared" si="2"/>
        <v>421</v>
      </c>
      <c r="C45" s="142">
        <v>1</v>
      </c>
      <c r="D45" s="142">
        <v>407</v>
      </c>
      <c r="E45" s="142">
        <v>5</v>
      </c>
      <c r="F45" s="142">
        <v>0</v>
      </c>
      <c r="G45" s="142">
        <v>8</v>
      </c>
      <c r="H45" s="142">
        <v>0</v>
      </c>
      <c r="I45" s="142">
        <v>0</v>
      </c>
      <c r="J45" s="143">
        <v>0</v>
      </c>
    </row>
    <row r="46" spans="1:10">
      <c r="A46" s="144" t="s">
        <v>30</v>
      </c>
      <c r="B46" s="142">
        <f t="shared" si="2"/>
        <v>176</v>
      </c>
      <c r="C46" s="142">
        <v>0</v>
      </c>
      <c r="D46" s="142">
        <v>150</v>
      </c>
      <c r="E46" s="142">
        <v>4</v>
      </c>
      <c r="F46" s="142">
        <v>0</v>
      </c>
      <c r="G46" s="142">
        <v>9</v>
      </c>
      <c r="H46" s="142">
        <v>0</v>
      </c>
      <c r="I46" s="142">
        <v>7</v>
      </c>
      <c r="J46" s="143">
        <v>6</v>
      </c>
    </row>
    <row r="47" spans="1:10">
      <c r="A47" s="144" t="s">
        <v>31</v>
      </c>
      <c r="B47" s="142">
        <f t="shared" si="2"/>
        <v>567</v>
      </c>
      <c r="C47" s="142">
        <v>16</v>
      </c>
      <c r="D47" s="142">
        <v>405</v>
      </c>
      <c r="E47" s="142">
        <v>32</v>
      </c>
      <c r="F47" s="142">
        <v>0</v>
      </c>
      <c r="G47" s="142">
        <v>112</v>
      </c>
      <c r="H47" s="142">
        <v>1</v>
      </c>
      <c r="I47" s="142">
        <v>1</v>
      </c>
      <c r="J47" s="143">
        <v>0</v>
      </c>
    </row>
    <row r="48" spans="1:10">
      <c r="A48" s="144" t="s">
        <v>281</v>
      </c>
      <c r="B48" s="142">
        <f t="shared" si="2"/>
        <v>1031</v>
      </c>
      <c r="C48" s="142">
        <v>1</v>
      </c>
      <c r="D48" s="142">
        <v>986</v>
      </c>
      <c r="E48" s="142">
        <v>7</v>
      </c>
      <c r="F48" s="142">
        <v>0</v>
      </c>
      <c r="G48" s="142">
        <v>25</v>
      </c>
      <c r="H48" s="142">
        <v>4</v>
      </c>
      <c r="I48" s="142">
        <v>5</v>
      </c>
      <c r="J48" s="143">
        <v>3</v>
      </c>
    </row>
    <row r="49" spans="1:10">
      <c r="A49" s="144" t="s">
        <v>32</v>
      </c>
      <c r="B49" s="142">
        <f t="shared" si="2"/>
        <v>144</v>
      </c>
      <c r="C49" s="142">
        <v>0</v>
      </c>
      <c r="D49" s="142">
        <v>119</v>
      </c>
      <c r="E49" s="142">
        <v>3</v>
      </c>
      <c r="F49" s="142">
        <v>0</v>
      </c>
      <c r="G49" s="142">
        <v>20</v>
      </c>
      <c r="H49" s="142">
        <v>2</v>
      </c>
      <c r="I49" s="142">
        <v>0</v>
      </c>
      <c r="J49" s="143">
        <v>0</v>
      </c>
    </row>
    <row r="50" spans="1:10">
      <c r="A50" s="144" t="s">
        <v>33</v>
      </c>
      <c r="B50" s="142">
        <f t="shared" si="2"/>
        <v>106</v>
      </c>
      <c r="C50" s="142">
        <v>1</v>
      </c>
      <c r="D50" s="142">
        <v>83</v>
      </c>
      <c r="E50" s="142">
        <v>0</v>
      </c>
      <c r="F50" s="142">
        <v>0</v>
      </c>
      <c r="G50" s="142">
        <v>21</v>
      </c>
      <c r="H50" s="142">
        <v>0</v>
      </c>
      <c r="I50" s="142">
        <v>1</v>
      </c>
      <c r="J50" s="143">
        <v>0</v>
      </c>
    </row>
    <row r="51" spans="1:10">
      <c r="A51" s="147" t="s">
        <v>34</v>
      </c>
      <c r="B51" s="142">
        <f t="shared" si="2"/>
        <v>305</v>
      </c>
      <c r="C51" s="142">
        <v>1</v>
      </c>
      <c r="D51" s="142">
        <v>266</v>
      </c>
      <c r="E51" s="142">
        <v>2</v>
      </c>
      <c r="F51" s="142">
        <v>0</v>
      </c>
      <c r="G51" s="142">
        <v>27</v>
      </c>
      <c r="H51" s="142">
        <v>0</v>
      </c>
      <c r="I51" s="142">
        <v>0</v>
      </c>
      <c r="J51" s="143">
        <v>9</v>
      </c>
    </row>
    <row r="52" spans="1:10">
      <c r="A52" s="147" t="s">
        <v>54</v>
      </c>
      <c r="B52" s="142">
        <f t="shared" si="2"/>
        <v>88</v>
      </c>
      <c r="C52" s="142">
        <v>0</v>
      </c>
      <c r="D52" s="142">
        <v>75</v>
      </c>
      <c r="E52" s="142">
        <v>0</v>
      </c>
      <c r="F52" s="142">
        <v>1</v>
      </c>
      <c r="G52" s="142">
        <v>10</v>
      </c>
      <c r="H52" s="142">
        <v>0</v>
      </c>
      <c r="I52" s="142">
        <v>0</v>
      </c>
      <c r="J52" s="143">
        <v>2</v>
      </c>
    </row>
    <row r="53" spans="1:10">
      <c r="A53" s="144" t="s">
        <v>35</v>
      </c>
      <c r="B53" s="142">
        <f t="shared" si="2"/>
        <v>245</v>
      </c>
      <c r="C53" s="142">
        <v>5</v>
      </c>
      <c r="D53" s="142">
        <v>212</v>
      </c>
      <c r="E53" s="142">
        <v>1</v>
      </c>
      <c r="F53" s="142">
        <v>0</v>
      </c>
      <c r="G53" s="142">
        <v>27</v>
      </c>
      <c r="H53" s="142">
        <v>0</v>
      </c>
      <c r="I53" s="142">
        <v>0</v>
      </c>
      <c r="J53" s="143">
        <v>0</v>
      </c>
    </row>
    <row r="54" spans="1:10">
      <c r="A54" s="187" t="s">
        <v>36</v>
      </c>
      <c r="B54" s="142">
        <f t="shared" si="2"/>
        <v>497</v>
      </c>
      <c r="C54" s="142">
        <v>1</v>
      </c>
      <c r="D54" s="142">
        <v>435</v>
      </c>
      <c r="E54" s="142">
        <v>1</v>
      </c>
      <c r="F54" s="142">
        <v>1</v>
      </c>
      <c r="G54" s="142">
        <v>40</v>
      </c>
      <c r="H54" s="142">
        <v>2</v>
      </c>
      <c r="I54" s="142">
        <v>13</v>
      </c>
      <c r="J54" s="143">
        <v>4</v>
      </c>
    </row>
    <row r="55" spans="1:10">
      <c r="A55" s="144" t="s">
        <v>37</v>
      </c>
      <c r="B55" s="142">
        <f t="shared" si="2"/>
        <v>45</v>
      </c>
      <c r="C55" s="142">
        <v>0</v>
      </c>
      <c r="D55" s="142">
        <v>27</v>
      </c>
      <c r="E55" s="142">
        <v>3</v>
      </c>
      <c r="F55" s="142">
        <v>1</v>
      </c>
      <c r="G55" s="142">
        <v>13</v>
      </c>
      <c r="H55" s="142">
        <v>0</v>
      </c>
      <c r="I55" s="142">
        <v>1</v>
      </c>
      <c r="J55" s="143">
        <v>0</v>
      </c>
    </row>
    <row r="56" spans="1:10">
      <c r="A56" s="144" t="s">
        <v>199</v>
      </c>
      <c r="B56" s="142">
        <f t="shared" si="2"/>
        <v>500</v>
      </c>
      <c r="C56" s="142">
        <v>2</v>
      </c>
      <c r="D56" s="142">
        <v>466</v>
      </c>
      <c r="E56" s="142">
        <v>3</v>
      </c>
      <c r="F56" s="142">
        <v>0</v>
      </c>
      <c r="G56" s="142">
        <v>20</v>
      </c>
      <c r="H56" s="142">
        <v>1</v>
      </c>
      <c r="I56" s="142">
        <v>8</v>
      </c>
      <c r="J56" s="143">
        <v>0</v>
      </c>
    </row>
    <row r="57" spans="1:10">
      <c r="A57" s="144" t="s">
        <v>38</v>
      </c>
      <c r="B57" s="142">
        <f t="shared" si="2"/>
        <v>281</v>
      </c>
      <c r="C57" s="142">
        <v>1</v>
      </c>
      <c r="D57" s="142">
        <v>244</v>
      </c>
      <c r="E57" s="142">
        <v>10</v>
      </c>
      <c r="F57" s="142">
        <v>1</v>
      </c>
      <c r="G57" s="142">
        <v>22</v>
      </c>
      <c r="H57" s="142">
        <v>3</v>
      </c>
      <c r="I57" s="142">
        <v>0</v>
      </c>
      <c r="J57" s="143">
        <v>0</v>
      </c>
    </row>
    <row r="58" spans="1:10">
      <c r="A58" s="144" t="s">
        <v>39</v>
      </c>
      <c r="B58" s="142">
        <f t="shared" si="2"/>
        <v>31</v>
      </c>
      <c r="C58" s="142">
        <v>0</v>
      </c>
      <c r="D58" s="142">
        <v>16</v>
      </c>
      <c r="E58" s="142">
        <v>0</v>
      </c>
      <c r="F58" s="142">
        <v>0</v>
      </c>
      <c r="G58" s="142">
        <v>15</v>
      </c>
      <c r="H58" s="142">
        <v>0</v>
      </c>
      <c r="I58" s="142">
        <v>0</v>
      </c>
      <c r="J58" s="143">
        <v>0</v>
      </c>
    </row>
    <row r="59" spans="1:10">
      <c r="A59" s="144" t="s">
        <v>40</v>
      </c>
      <c r="B59" s="142">
        <f t="shared" si="2"/>
        <v>1899</v>
      </c>
      <c r="C59" s="142">
        <v>18</v>
      </c>
      <c r="D59" s="142">
        <v>1655</v>
      </c>
      <c r="E59" s="142">
        <v>61</v>
      </c>
      <c r="F59" s="142">
        <v>0</v>
      </c>
      <c r="G59" s="142">
        <v>101</v>
      </c>
      <c r="H59" s="142">
        <v>0</v>
      </c>
      <c r="I59" s="142">
        <v>63</v>
      </c>
      <c r="J59" s="143">
        <v>1</v>
      </c>
    </row>
    <row r="60" spans="1:10">
      <c r="A60" s="144" t="s">
        <v>41</v>
      </c>
      <c r="B60" s="142">
        <f t="shared" si="2"/>
        <v>539</v>
      </c>
      <c r="C60" s="142">
        <v>1</v>
      </c>
      <c r="D60" s="142">
        <v>486</v>
      </c>
      <c r="E60" s="142">
        <v>4</v>
      </c>
      <c r="F60" s="142">
        <v>0</v>
      </c>
      <c r="G60" s="142">
        <v>28</v>
      </c>
      <c r="H60" s="142">
        <v>0</v>
      </c>
      <c r="I60" s="142">
        <v>20</v>
      </c>
      <c r="J60" s="143">
        <v>0</v>
      </c>
    </row>
    <row r="61" spans="1:10">
      <c r="A61" s="144" t="s">
        <v>42</v>
      </c>
      <c r="B61" s="142">
        <f t="shared" si="2"/>
        <v>44</v>
      </c>
      <c r="C61" s="142">
        <v>0</v>
      </c>
      <c r="D61" s="142">
        <v>31</v>
      </c>
      <c r="E61" s="142">
        <v>1</v>
      </c>
      <c r="F61" s="142">
        <v>0</v>
      </c>
      <c r="G61" s="142">
        <v>12</v>
      </c>
      <c r="H61" s="142">
        <v>0</v>
      </c>
      <c r="I61" s="142">
        <v>0</v>
      </c>
      <c r="J61" s="143">
        <v>0</v>
      </c>
    </row>
    <row r="62" spans="1:10">
      <c r="A62" s="144" t="s">
        <v>43</v>
      </c>
      <c r="B62" s="142">
        <f t="shared" si="2"/>
        <v>113</v>
      </c>
      <c r="C62" s="142">
        <v>0</v>
      </c>
      <c r="D62" s="142">
        <v>84</v>
      </c>
      <c r="E62" s="142">
        <v>9</v>
      </c>
      <c r="F62" s="142">
        <v>0</v>
      </c>
      <c r="G62" s="142">
        <v>20</v>
      </c>
      <c r="H62" s="142">
        <v>0</v>
      </c>
      <c r="I62" s="142">
        <v>0</v>
      </c>
      <c r="J62" s="143">
        <v>0</v>
      </c>
    </row>
    <row r="63" spans="1:10">
      <c r="A63" s="144" t="s">
        <v>44</v>
      </c>
      <c r="B63" s="142">
        <f t="shared" si="2"/>
        <v>360</v>
      </c>
      <c r="C63" s="142">
        <v>0</v>
      </c>
      <c r="D63" s="142">
        <v>312</v>
      </c>
      <c r="E63" s="142">
        <v>5</v>
      </c>
      <c r="F63" s="142">
        <v>0</v>
      </c>
      <c r="G63" s="142">
        <v>25</v>
      </c>
      <c r="H63" s="142">
        <v>0</v>
      </c>
      <c r="I63" s="142">
        <v>18</v>
      </c>
      <c r="J63" s="143">
        <v>0</v>
      </c>
    </row>
    <row r="64" spans="1:10">
      <c r="A64" s="144" t="s">
        <v>126</v>
      </c>
      <c r="B64" s="142">
        <f t="shared" si="2"/>
        <v>200</v>
      </c>
      <c r="C64" s="142">
        <v>0</v>
      </c>
      <c r="D64" s="142">
        <v>152</v>
      </c>
      <c r="E64" s="142">
        <v>17</v>
      </c>
      <c r="F64" s="142">
        <v>0</v>
      </c>
      <c r="G64" s="142">
        <v>28</v>
      </c>
      <c r="H64" s="142">
        <v>0</v>
      </c>
      <c r="I64" s="142">
        <v>1</v>
      </c>
      <c r="J64" s="143">
        <v>2</v>
      </c>
    </row>
    <row r="65" spans="1:10">
      <c r="A65" s="144" t="s">
        <v>191</v>
      </c>
      <c r="B65" s="142">
        <f t="shared" si="2"/>
        <v>34</v>
      </c>
      <c r="C65" s="142">
        <v>0</v>
      </c>
      <c r="D65" s="142">
        <v>25</v>
      </c>
      <c r="E65" s="142">
        <v>1</v>
      </c>
      <c r="F65" s="142">
        <v>0</v>
      </c>
      <c r="G65" s="142">
        <v>6</v>
      </c>
      <c r="H65" s="142">
        <v>0</v>
      </c>
      <c r="I65" s="142">
        <v>2</v>
      </c>
      <c r="J65" s="143">
        <v>0</v>
      </c>
    </row>
    <row r="66" spans="1:10">
      <c r="A66" s="141" t="s">
        <v>201</v>
      </c>
      <c r="B66" s="142">
        <f t="shared" si="2"/>
        <v>200</v>
      </c>
      <c r="C66" s="142">
        <v>5</v>
      </c>
      <c r="D66" s="142">
        <v>157</v>
      </c>
      <c r="E66" s="142">
        <v>2</v>
      </c>
      <c r="F66" s="142">
        <v>0</v>
      </c>
      <c r="G66" s="142">
        <v>35</v>
      </c>
      <c r="H66" s="142">
        <v>0</v>
      </c>
      <c r="I66" s="142">
        <v>1</v>
      </c>
      <c r="J66" s="143">
        <v>0</v>
      </c>
    </row>
    <row r="67" spans="1:10">
      <c r="A67" s="144" t="s">
        <v>45</v>
      </c>
      <c r="B67" s="142">
        <f t="shared" si="2"/>
        <v>340</v>
      </c>
      <c r="C67" s="142">
        <v>8</v>
      </c>
      <c r="D67" s="142">
        <v>206</v>
      </c>
      <c r="E67" s="142">
        <v>4</v>
      </c>
      <c r="F67" s="142">
        <v>0</v>
      </c>
      <c r="G67" s="142">
        <v>92</v>
      </c>
      <c r="H67" s="142">
        <v>0</v>
      </c>
      <c r="I67" s="142">
        <v>14</v>
      </c>
      <c r="J67" s="143">
        <v>16</v>
      </c>
    </row>
    <row r="68" spans="1:10">
      <c r="A68" s="144" t="s">
        <v>46</v>
      </c>
      <c r="B68" s="142">
        <f t="shared" si="2"/>
        <v>379</v>
      </c>
      <c r="C68" s="142">
        <v>4</v>
      </c>
      <c r="D68" s="142">
        <v>324</v>
      </c>
      <c r="E68" s="142">
        <v>10</v>
      </c>
      <c r="F68" s="142">
        <v>0</v>
      </c>
      <c r="G68" s="142">
        <v>30</v>
      </c>
      <c r="H68" s="142">
        <v>0</v>
      </c>
      <c r="I68" s="142">
        <v>8</v>
      </c>
      <c r="J68" s="143">
        <v>3</v>
      </c>
    </row>
    <row r="69" spans="1:10">
      <c r="A69" s="144" t="s">
        <v>47</v>
      </c>
      <c r="B69" s="142">
        <f t="shared" si="2"/>
        <v>168</v>
      </c>
      <c r="C69" s="142">
        <v>0</v>
      </c>
      <c r="D69" s="142">
        <v>125</v>
      </c>
      <c r="E69" s="142">
        <v>2</v>
      </c>
      <c r="F69" s="142">
        <v>0</v>
      </c>
      <c r="G69" s="142">
        <v>32</v>
      </c>
      <c r="H69" s="142">
        <v>3</v>
      </c>
      <c r="I69" s="142">
        <v>4</v>
      </c>
      <c r="J69" s="143">
        <v>2</v>
      </c>
    </row>
    <row r="70" spans="1:10">
      <c r="A70" s="147" t="s">
        <v>48</v>
      </c>
      <c r="B70" s="142">
        <f t="shared" si="2"/>
        <v>156</v>
      </c>
      <c r="C70" s="142">
        <v>2</v>
      </c>
      <c r="D70" s="142">
        <v>121</v>
      </c>
      <c r="E70" s="142">
        <v>3</v>
      </c>
      <c r="F70" s="142">
        <v>0</v>
      </c>
      <c r="G70" s="142">
        <v>28</v>
      </c>
      <c r="H70" s="142">
        <v>1</v>
      </c>
      <c r="I70" s="142">
        <v>0</v>
      </c>
      <c r="J70" s="143">
        <v>1</v>
      </c>
    </row>
    <row r="71" spans="1:10">
      <c r="A71" s="147" t="s">
        <v>155</v>
      </c>
      <c r="B71" s="142">
        <f t="shared" si="2"/>
        <v>18</v>
      </c>
      <c r="C71" s="142">
        <v>0</v>
      </c>
      <c r="D71" s="142">
        <v>14</v>
      </c>
      <c r="E71" s="142">
        <v>0</v>
      </c>
      <c r="F71" s="142">
        <v>0</v>
      </c>
      <c r="G71" s="142">
        <v>4</v>
      </c>
      <c r="H71" s="142">
        <v>0</v>
      </c>
      <c r="I71" s="142">
        <v>0</v>
      </c>
      <c r="J71" s="143">
        <v>0</v>
      </c>
    </row>
    <row r="72" spans="1:10">
      <c r="A72" s="144" t="s">
        <v>49</v>
      </c>
      <c r="B72" s="142">
        <f t="shared" si="2"/>
        <v>1377</v>
      </c>
      <c r="C72" s="142">
        <v>18</v>
      </c>
      <c r="D72" s="142">
        <v>1264</v>
      </c>
      <c r="E72" s="142">
        <v>12</v>
      </c>
      <c r="F72" s="142">
        <v>0</v>
      </c>
      <c r="G72" s="142">
        <v>75</v>
      </c>
      <c r="H72" s="142">
        <v>1</v>
      </c>
      <c r="I72" s="142">
        <v>6</v>
      </c>
      <c r="J72" s="143">
        <v>1</v>
      </c>
    </row>
    <row r="73" spans="1:10">
      <c r="A73" s="169" t="s">
        <v>50</v>
      </c>
      <c r="B73" s="142">
        <f t="shared" si="2"/>
        <v>109</v>
      </c>
      <c r="C73" s="142">
        <v>2</v>
      </c>
      <c r="D73" s="142">
        <v>95</v>
      </c>
      <c r="E73" s="142">
        <v>2</v>
      </c>
      <c r="F73" s="142">
        <v>0</v>
      </c>
      <c r="G73" s="142">
        <v>10</v>
      </c>
      <c r="H73" s="142">
        <v>0</v>
      </c>
      <c r="I73" s="142">
        <v>0</v>
      </c>
      <c r="J73" s="143">
        <v>0</v>
      </c>
    </row>
    <row r="74" spans="1:10">
      <c r="A74" s="169" t="s">
        <v>200</v>
      </c>
      <c r="B74" s="142">
        <f>SUM(C74:J74)</f>
        <v>1908</v>
      </c>
      <c r="C74" s="142">
        <v>12</v>
      </c>
      <c r="D74" s="142">
        <v>1668</v>
      </c>
      <c r="E74" s="142">
        <v>18</v>
      </c>
      <c r="F74" s="142">
        <v>0</v>
      </c>
      <c r="G74" s="142">
        <v>209</v>
      </c>
      <c r="H74" s="142">
        <v>0</v>
      </c>
      <c r="I74" s="142">
        <v>1</v>
      </c>
      <c r="J74" s="143">
        <v>0</v>
      </c>
    </row>
    <row r="75" spans="1:10">
      <c r="A75" s="151"/>
      <c r="B75" s="188"/>
      <c r="C75" s="152"/>
      <c r="D75" s="152"/>
      <c r="E75" s="152"/>
      <c r="F75" s="152"/>
      <c r="G75" s="152"/>
      <c r="H75" s="152"/>
      <c r="I75" s="152"/>
      <c r="J75" s="153"/>
    </row>
    <row r="76" spans="1:10">
      <c r="A76" s="111" t="s">
        <v>195</v>
      </c>
      <c r="B76" s="2"/>
      <c r="C76" s="10"/>
      <c r="D76" s="1"/>
      <c r="E76" s="1"/>
      <c r="F76" s="1"/>
      <c r="G76" s="1"/>
      <c r="H76" s="1"/>
      <c r="I76" s="1"/>
      <c r="J76" s="1"/>
    </row>
  </sheetData>
  <mergeCells count="7">
    <mergeCell ref="B10:B11"/>
    <mergeCell ref="A10:A11"/>
    <mergeCell ref="A3:J3"/>
    <mergeCell ref="A5:J5"/>
    <mergeCell ref="A4:J4"/>
    <mergeCell ref="A6:J6"/>
    <mergeCell ref="C10:J10"/>
  </mergeCells>
  <phoneticPr fontId="0" type="noConversion"/>
  <printOptions horizontalCentered="1" verticalCentered="1"/>
  <pageMargins left="0" right="0" top="0" bottom="0" header="0" footer="0"/>
  <pageSetup scale="35" orientation="portrait" r:id="rId1"/>
  <headerFooter alignWithMargins="0"/>
</worksheet>
</file>

<file path=xl/worksheets/sheet7.xml><?xml version="1.0" encoding="utf-8"?>
<worksheet xmlns="http://schemas.openxmlformats.org/spreadsheetml/2006/main" xmlns:r="http://schemas.openxmlformats.org/officeDocument/2006/relationships">
  <dimension ref="A1:N104"/>
  <sheetViews>
    <sheetView zoomScale="55" zoomScaleNormal="55" zoomScaleSheetLayoutView="70" workbookViewId="0">
      <selection activeCell="C9" sqref="C9:N12"/>
    </sheetView>
  </sheetViews>
  <sheetFormatPr baseColWidth="10" defaultColWidth="0" defaultRowHeight="20.25" zeroHeight="1"/>
  <cols>
    <col min="1" max="1" width="88.42578125" style="5" bestFit="1" customWidth="1"/>
    <col min="2" max="14" width="20.7109375" style="5" customWidth="1"/>
    <col min="15" max="16384" width="11.42578125" style="5" hidden="1"/>
  </cols>
  <sheetData>
    <row r="1" spans="1:14" s="35" customFormat="1" ht="18.75">
      <c r="A1" s="15" t="s">
        <v>125</v>
      </c>
      <c r="B1" s="51"/>
      <c r="C1" s="51"/>
      <c r="D1" s="51"/>
      <c r="E1" s="51"/>
      <c r="F1" s="51"/>
      <c r="G1" s="51"/>
      <c r="H1" s="51"/>
      <c r="I1" s="51"/>
      <c r="J1" s="51"/>
      <c r="K1" s="51"/>
      <c r="L1" s="51"/>
      <c r="M1" s="51"/>
      <c r="N1" s="51"/>
    </row>
    <row r="2" spans="1:14" s="35" customFormat="1" ht="18.75">
      <c r="A2" s="15"/>
      <c r="B2" s="51"/>
      <c r="C2" s="51"/>
      <c r="D2" s="51"/>
      <c r="E2" s="51"/>
      <c r="F2" s="51"/>
      <c r="G2" s="51"/>
      <c r="H2" s="51"/>
      <c r="I2" s="51"/>
      <c r="J2" s="51"/>
      <c r="K2" s="51"/>
      <c r="L2" s="51"/>
      <c r="M2" s="51"/>
      <c r="N2" s="51"/>
    </row>
    <row r="3" spans="1:14" s="35" customFormat="1" ht="18.75">
      <c r="A3" s="271" t="s">
        <v>337</v>
      </c>
      <c r="B3" s="288"/>
      <c r="C3" s="288"/>
      <c r="D3" s="288"/>
      <c r="E3" s="288"/>
      <c r="F3" s="288"/>
      <c r="G3" s="288"/>
      <c r="H3" s="288"/>
      <c r="I3" s="288"/>
      <c r="J3" s="288"/>
      <c r="K3" s="288"/>
      <c r="L3" s="288"/>
      <c r="M3" s="288"/>
      <c r="N3" s="288"/>
    </row>
    <row r="4" spans="1:14" s="35" customFormat="1" ht="18.75">
      <c r="A4" s="271" t="s">
        <v>310</v>
      </c>
      <c r="B4" s="288"/>
      <c r="C4" s="288"/>
      <c r="D4" s="288"/>
      <c r="E4" s="288"/>
      <c r="F4" s="288"/>
      <c r="G4" s="288"/>
      <c r="H4" s="288"/>
      <c r="I4" s="288"/>
      <c r="J4" s="288"/>
      <c r="K4" s="288"/>
      <c r="L4" s="288"/>
      <c r="M4" s="288"/>
      <c r="N4" s="288"/>
    </row>
    <row r="5" spans="1:14" s="35" customFormat="1" ht="18.75">
      <c r="A5" s="271" t="s">
        <v>309</v>
      </c>
      <c r="B5" s="288"/>
      <c r="C5" s="288"/>
      <c r="D5" s="288"/>
      <c r="E5" s="288"/>
      <c r="F5" s="288"/>
      <c r="G5" s="288"/>
      <c r="H5" s="288"/>
      <c r="I5" s="288"/>
      <c r="J5" s="288"/>
      <c r="K5" s="288"/>
      <c r="L5" s="288"/>
      <c r="M5" s="288"/>
      <c r="N5" s="288"/>
    </row>
    <row r="6" spans="1:14" s="35" customFormat="1" ht="18.75">
      <c r="A6" s="271" t="s">
        <v>312</v>
      </c>
      <c r="B6" s="288"/>
      <c r="C6" s="288"/>
      <c r="D6" s="288"/>
      <c r="E6" s="288"/>
      <c r="F6" s="288"/>
      <c r="G6" s="288"/>
      <c r="H6" s="288"/>
      <c r="I6" s="288"/>
      <c r="J6" s="288"/>
      <c r="K6" s="288"/>
      <c r="L6" s="288"/>
      <c r="M6" s="288"/>
      <c r="N6" s="288"/>
    </row>
    <row r="7" spans="1:14" s="35" customFormat="1" ht="18.75">
      <c r="A7" s="53"/>
      <c r="B7" s="59"/>
      <c r="C7" s="59"/>
      <c r="D7" s="59"/>
      <c r="E7" s="59"/>
      <c r="F7" s="59"/>
      <c r="G7" s="59"/>
      <c r="H7" s="59"/>
      <c r="I7" s="59"/>
      <c r="J7" s="59"/>
      <c r="K7" s="59"/>
      <c r="L7" s="59"/>
      <c r="M7" s="59"/>
      <c r="N7" s="59"/>
    </row>
    <row r="8" spans="1:14" s="35" customFormat="1" ht="20.25" customHeight="1">
      <c r="A8" s="285" t="s">
        <v>331</v>
      </c>
      <c r="B8" s="289" t="s">
        <v>1</v>
      </c>
      <c r="C8" s="292" t="s">
        <v>164</v>
      </c>
      <c r="D8" s="293"/>
      <c r="E8" s="293"/>
      <c r="F8" s="293"/>
      <c r="G8" s="293"/>
      <c r="H8" s="293"/>
      <c r="I8" s="293"/>
      <c r="J8" s="293"/>
      <c r="K8" s="293"/>
      <c r="L8" s="293"/>
      <c r="M8" s="293"/>
      <c r="N8" s="293"/>
    </row>
    <row r="9" spans="1:14" s="35" customFormat="1" ht="18.75" customHeight="1">
      <c r="A9" s="286"/>
      <c r="B9" s="291"/>
      <c r="C9" s="266" t="s">
        <v>160</v>
      </c>
      <c r="D9" s="266" t="s">
        <v>134</v>
      </c>
      <c r="E9" s="283" t="s">
        <v>283</v>
      </c>
      <c r="F9" s="283" t="s">
        <v>284</v>
      </c>
      <c r="G9" s="283" t="s">
        <v>285</v>
      </c>
      <c r="H9" s="283" t="s">
        <v>0</v>
      </c>
      <c r="I9" s="283" t="s">
        <v>53</v>
      </c>
      <c r="J9" s="283" t="s">
        <v>161</v>
      </c>
      <c r="K9" s="283" t="s">
        <v>169</v>
      </c>
      <c r="L9" s="283" t="s">
        <v>162</v>
      </c>
      <c r="M9" s="283" t="s">
        <v>163</v>
      </c>
      <c r="N9" s="289" t="s">
        <v>282</v>
      </c>
    </row>
    <row r="10" spans="1:14" s="35" customFormat="1" ht="43.5" customHeight="1">
      <c r="A10" s="287"/>
      <c r="B10" s="290"/>
      <c r="C10" s="267"/>
      <c r="D10" s="267"/>
      <c r="E10" s="284"/>
      <c r="F10" s="284"/>
      <c r="G10" s="284"/>
      <c r="H10" s="284"/>
      <c r="I10" s="284"/>
      <c r="J10" s="284"/>
      <c r="K10" s="284"/>
      <c r="L10" s="284"/>
      <c r="M10" s="284"/>
      <c r="N10" s="290"/>
    </row>
    <row r="11" spans="1:14" s="35" customFormat="1" ht="18.75">
      <c r="A11" s="21"/>
      <c r="B11" s="32"/>
      <c r="C11" s="32"/>
      <c r="D11" s="32"/>
      <c r="E11" s="32"/>
      <c r="F11" s="32"/>
      <c r="G11" s="32"/>
      <c r="H11" s="32"/>
      <c r="I11" s="32"/>
      <c r="J11" s="32"/>
      <c r="K11" s="32"/>
      <c r="L11" s="32"/>
      <c r="M11" s="32"/>
      <c r="N11" s="33"/>
    </row>
    <row r="12" spans="1:14" s="35" customFormat="1" ht="18.75">
      <c r="A12" s="21" t="s">
        <v>52</v>
      </c>
      <c r="B12" s="65">
        <v>75235</v>
      </c>
      <c r="C12" s="65">
        <v>44260</v>
      </c>
      <c r="D12" s="65">
        <v>4374</v>
      </c>
      <c r="E12" s="65">
        <v>11492</v>
      </c>
      <c r="F12" s="65">
        <v>492</v>
      </c>
      <c r="G12" s="65">
        <v>3413</v>
      </c>
      <c r="H12" s="65">
        <v>8595</v>
      </c>
      <c r="I12" s="65">
        <v>757</v>
      </c>
      <c r="J12" s="65">
        <v>6</v>
      </c>
      <c r="K12" s="65">
        <v>19</v>
      </c>
      <c r="L12" s="65">
        <v>802</v>
      </c>
      <c r="M12" s="65">
        <v>340</v>
      </c>
      <c r="N12" s="66">
        <v>685</v>
      </c>
    </row>
    <row r="13" spans="1:14" s="35" customFormat="1" ht="18.75">
      <c r="A13" s="23"/>
      <c r="B13" s="67"/>
      <c r="C13" s="67"/>
      <c r="D13" s="67"/>
      <c r="E13" s="67"/>
      <c r="F13" s="67"/>
      <c r="G13" s="67"/>
      <c r="H13" s="67"/>
      <c r="I13" s="67"/>
      <c r="J13" s="67"/>
      <c r="K13" s="68"/>
      <c r="L13" s="68"/>
      <c r="M13" s="68"/>
      <c r="N13" s="68"/>
    </row>
    <row r="14" spans="1:14" s="35" customFormat="1" ht="18.75">
      <c r="A14" s="24" t="s">
        <v>59</v>
      </c>
      <c r="B14" s="65">
        <v>14234</v>
      </c>
      <c r="C14" s="65">
        <v>7271</v>
      </c>
      <c r="D14" s="65">
        <v>618</v>
      </c>
      <c r="E14" s="65">
        <v>3129</v>
      </c>
      <c r="F14" s="65">
        <v>22</v>
      </c>
      <c r="G14" s="65">
        <v>225</v>
      </c>
      <c r="H14" s="65">
        <v>1435</v>
      </c>
      <c r="I14" s="65">
        <v>534</v>
      </c>
      <c r="J14" s="65">
        <v>0</v>
      </c>
      <c r="K14" s="65">
        <v>13</v>
      </c>
      <c r="L14" s="65">
        <v>665</v>
      </c>
      <c r="M14" s="65">
        <v>296</v>
      </c>
      <c r="N14" s="66">
        <v>26</v>
      </c>
    </row>
    <row r="15" spans="1:14" s="35" customFormat="1" ht="18.75">
      <c r="A15" s="25" t="s">
        <v>81</v>
      </c>
      <c r="B15" s="69">
        <v>12167</v>
      </c>
      <c r="C15" s="69">
        <v>5966</v>
      </c>
      <c r="D15" s="69">
        <v>518</v>
      </c>
      <c r="E15" s="69">
        <v>2715</v>
      </c>
      <c r="F15" s="69">
        <v>9</v>
      </c>
      <c r="G15" s="69">
        <v>207</v>
      </c>
      <c r="H15" s="69">
        <v>1261</v>
      </c>
      <c r="I15" s="69">
        <v>528</v>
      </c>
      <c r="J15" s="69">
        <v>0</v>
      </c>
      <c r="K15" s="69">
        <v>0</v>
      </c>
      <c r="L15" s="69">
        <v>664</v>
      </c>
      <c r="M15" s="69">
        <v>296</v>
      </c>
      <c r="N15" s="70">
        <v>3</v>
      </c>
    </row>
    <row r="16" spans="1:14" s="35" customFormat="1" ht="18.75">
      <c r="A16" s="25" t="s">
        <v>118</v>
      </c>
      <c r="B16" s="69">
        <v>1482</v>
      </c>
      <c r="C16" s="69">
        <v>1024</v>
      </c>
      <c r="D16" s="69">
        <v>45</v>
      </c>
      <c r="E16" s="69">
        <v>352</v>
      </c>
      <c r="F16" s="69">
        <v>3</v>
      </c>
      <c r="G16" s="69">
        <v>0</v>
      </c>
      <c r="H16" s="69">
        <v>51</v>
      </c>
      <c r="I16" s="69">
        <v>3</v>
      </c>
      <c r="J16" s="69">
        <v>0</v>
      </c>
      <c r="K16" s="69">
        <v>4</v>
      </c>
      <c r="L16" s="69">
        <v>0</v>
      </c>
      <c r="M16" s="69">
        <v>0</v>
      </c>
      <c r="N16" s="70">
        <v>0</v>
      </c>
    </row>
    <row r="17" spans="1:14" s="35" customFormat="1" ht="18.75">
      <c r="A17" s="25" t="s">
        <v>83</v>
      </c>
      <c r="B17" s="69">
        <v>262</v>
      </c>
      <c r="C17" s="69">
        <v>115</v>
      </c>
      <c r="D17" s="69">
        <v>43</v>
      </c>
      <c r="E17" s="69">
        <v>49</v>
      </c>
      <c r="F17" s="69">
        <v>9</v>
      </c>
      <c r="G17" s="69">
        <v>18</v>
      </c>
      <c r="H17" s="69">
        <v>19</v>
      </c>
      <c r="I17" s="69">
        <v>0</v>
      </c>
      <c r="J17" s="69">
        <v>0</v>
      </c>
      <c r="K17" s="69">
        <v>9</v>
      </c>
      <c r="L17" s="69">
        <v>0</v>
      </c>
      <c r="M17" s="69">
        <v>0</v>
      </c>
      <c r="N17" s="70">
        <v>0</v>
      </c>
    </row>
    <row r="18" spans="1:14" s="35" customFormat="1" ht="18.75">
      <c r="A18" s="25" t="s">
        <v>84</v>
      </c>
      <c r="B18" s="69">
        <v>301</v>
      </c>
      <c r="C18" s="69">
        <v>161</v>
      </c>
      <c r="D18" s="69">
        <v>6</v>
      </c>
      <c r="E18" s="69">
        <v>13</v>
      </c>
      <c r="F18" s="69">
        <v>1</v>
      </c>
      <c r="G18" s="69">
        <v>0</v>
      </c>
      <c r="H18" s="69">
        <v>93</v>
      </c>
      <c r="I18" s="69">
        <v>3</v>
      </c>
      <c r="J18" s="69">
        <v>0</v>
      </c>
      <c r="K18" s="69">
        <v>0</v>
      </c>
      <c r="L18" s="69">
        <v>1</v>
      </c>
      <c r="M18" s="69">
        <v>0</v>
      </c>
      <c r="N18" s="70">
        <v>23</v>
      </c>
    </row>
    <row r="19" spans="1:14" s="35" customFormat="1" ht="18.75">
      <c r="A19" s="25" t="s">
        <v>85</v>
      </c>
      <c r="B19" s="69">
        <v>22</v>
      </c>
      <c r="C19" s="69">
        <v>5</v>
      </c>
      <c r="D19" s="69">
        <v>6</v>
      </c>
      <c r="E19" s="69">
        <v>0</v>
      </c>
      <c r="F19" s="69">
        <v>0</v>
      </c>
      <c r="G19" s="69">
        <v>0</v>
      </c>
      <c r="H19" s="69">
        <v>11</v>
      </c>
      <c r="I19" s="69">
        <v>0</v>
      </c>
      <c r="J19" s="69">
        <v>0</v>
      </c>
      <c r="K19" s="69">
        <v>0</v>
      </c>
      <c r="L19" s="69">
        <v>0</v>
      </c>
      <c r="M19" s="69">
        <v>0</v>
      </c>
      <c r="N19" s="70">
        <v>0</v>
      </c>
    </row>
    <row r="20" spans="1:14" s="35" customFormat="1" ht="18.75">
      <c r="A20" s="27"/>
      <c r="B20" s="69"/>
      <c r="C20" s="69"/>
      <c r="D20" s="69"/>
      <c r="E20" s="69"/>
      <c r="F20" s="69"/>
      <c r="G20" s="69"/>
      <c r="H20" s="69"/>
      <c r="I20" s="69"/>
      <c r="J20" s="69"/>
      <c r="K20" s="70"/>
      <c r="L20" s="70"/>
      <c r="M20" s="70"/>
      <c r="N20" s="70"/>
    </row>
    <row r="21" spans="1:14" s="35" customFormat="1" ht="18.75">
      <c r="A21" s="24" t="s">
        <v>60</v>
      </c>
      <c r="B21" s="71">
        <v>9656</v>
      </c>
      <c r="C21" s="71">
        <v>5009</v>
      </c>
      <c r="D21" s="71">
        <v>562</v>
      </c>
      <c r="E21" s="71">
        <v>1477</v>
      </c>
      <c r="F21" s="71">
        <v>62</v>
      </c>
      <c r="G21" s="71">
        <v>1068</v>
      </c>
      <c r="H21" s="71">
        <v>1407</v>
      </c>
      <c r="I21" s="71">
        <v>69</v>
      </c>
      <c r="J21" s="71">
        <v>0</v>
      </c>
      <c r="K21" s="71">
        <v>0</v>
      </c>
      <c r="L21" s="71">
        <v>0</v>
      </c>
      <c r="M21" s="71">
        <v>0</v>
      </c>
      <c r="N21" s="72">
        <v>2</v>
      </c>
    </row>
    <row r="22" spans="1:14" s="52" customFormat="1" ht="18.75">
      <c r="A22" s="25" t="s">
        <v>86</v>
      </c>
      <c r="B22" s="69">
        <v>9656</v>
      </c>
      <c r="C22" s="69">
        <v>5009</v>
      </c>
      <c r="D22" s="69">
        <v>562</v>
      </c>
      <c r="E22" s="69">
        <v>1477</v>
      </c>
      <c r="F22" s="69">
        <v>62</v>
      </c>
      <c r="G22" s="69">
        <v>1068</v>
      </c>
      <c r="H22" s="69">
        <v>1407</v>
      </c>
      <c r="I22" s="69">
        <v>69</v>
      </c>
      <c r="J22" s="69">
        <v>0</v>
      </c>
      <c r="K22" s="69">
        <v>0</v>
      </c>
      <c r="L22" s="69">
        <v>0</v>
      </c>
      <c r="M22" s="69">
        <v>0</v>
      </c>
      <c r="N22" s="70">
        <v>2</v>
      </c>
    </row>
    <row r="23" spans="1:14" s="52" customFormat="1" ht="18.75">
      <c r="A23" s="28"/>
      <c r="B23" s="69"/>
      <c r="C23" s="69"/>
      <c r="D23" s="69"/>
      <c r="E23" s="69"/>
      <c r="F23" s="69"/>
      <c r="G23" s="69"/>
      <c r="H23" s="69"/>
      <c r="I23" s="69"/>
      <c r="J23" s="69"/>
      <c r="K23" s="70"/>
      <c r="L23" s="70"/>
      <c r="M23" s="70"/>
      <c r="N23" s="70"/>
    </row>
    <row r="24" spans="1:14" s="52" customFormat="1" ht="18.75">
      <c r="A24" s="24" t="s">
        <v>61</v>
      </c>
      <c r="B24" s="71">
        <v>11049</v>
      </c>
      <c r="C24" s="71">
        <v>7024</v>
      </c>
      <c r="D24" s="71">
        <v>635</v>
      </c>
      <c r="E24" s="71">
        <v>2221</v>
      </c>
      <c r="F24" s="71">
        <v>6</v>
      </c>
      <c r="G24" s="71">
        <v>0</v>
      </c>
      <c r="H24" s="71">
        <v>1128</v>
      </c>
      <c r="I24" s="71">
        <v>22</v>
      </c>
      <c r="J24" s="71">
        <v>0</v>
      </c>
      <c r="K24" s="71">
        <v>0</v>
      </c>
      <c r="L24" s="71">
        <v>0</v>
      </c>
      <c r="M24" s="71">
        <v>0</v>
      </c>
      <c r="N24" s="72">
        <v>13</v>
      </c>
    </row>
    <row r="25" spans="1:14" s="18" customFormat="1" ht="18.75">
      <c r="A25" s="25" t="s">
        <v>87</v>
      </c>
      <c r="B25" s="69">
        <v>3463</v>
      </c>
      <c r="C25" s="69">
        <v>2349</v>
      </c>
      <c r="D25" s="69">
        <v>200</v>
      </c>
      <c r="E25" s="69">
        <v>573</v>
      </c>
      <c r="F25" s="69">
        <v>6</v>
      </c>
      <c r="G25" s="69">
        <v>0</v>
      </c>
      <c r="H25" s="69">
        <v>331</v>
      </c>
      <c r="I25" s="69">
        <v>4</v>
      </c>
      <c r="J25" s="69">
        <v>0</v>
      </c>
      <c r="K25" s="69">
        <v>0</v>
      </c>
      <c r="L25" s="69">
        <v>0</v>
      </c>
      <c r="M25" s="69">
        <v>0</v>
      </c>
      <c r="N25" s="70">
        <v>0</v>
      </c>
    </row>
    <row r="26" spans="1:14" s="35" customFormat="1" ht="18.75">
      <c r="A26" s="25" t="s">
        <v>82</v>
      </c>
      <c r="B26" s="69">
        <v>4773</v>
      </c>
      <c r="C26" s="69">
        <v>3071</v>
      </c>
      <c r="D26" s="69">
        <v>218</v>
      </c>
      <c r="E26" s="69">
        <v>1030</v>
      </c>
      <c r="F26" s="69">
        <v>0</v>
      </c>
      <c r="G26" s="69">
        <v>0</v>
      </c>
      <c r="H26" s="69">
        <v>433</v>
      </c>
      <c r="I26" s="69">
        <v>8</v>
      </c>
      <c r="J26" s="69">
        <v>0</v>
      </c>
      <c r="K26" s="69">
        <v>0</v>
      </c>
      <c r="L26" s="69">
        <v>0</v>
      </c>
      <c r="M26" s="69">
        <v>0</v>
      </c>
      <c r="N26" s="70">
        <v>13</v>
      </c>
    </row>
    <row r="27" spans="1:14" s="52" customFormat="1" ht="18.75">
      <c r="A27" s="25" t="s">
        <v>88</v>
      </c>
      <c r="B27" s="69">
        <v>2744</v>
      </c>
      <c r="C27" s="69">
        <v>1580</v>
      </c>
      <c r="D27" s="69">
        <v>203</v>
      </c>
      <c r="E27" s="69">
        <v>618</v>
      </c>
      <c r="F27" s="69">
        <v>0</v>
      </c>
      <c r="G27" s="69">
        <v>0</v>
      </c>
      <c r="H27" s="69">
        <v>334</v>
      </c>
      <c r="I27" s="69">
        <v>9</v>
      </c>
      <c r="J27" s="69">
        <v>0</v>
      </c>
      <c r="K27" s="69">
        <v>0</v>
      </c>
      <c r="L27" s="69">
        <v>0</v>
      </c>
      <c r="M27" s="69">
        <v>0</v>
      </c>
      <c r="N27" s="70">
        <v>0</v>
      </c>
    </row>
    <row r="28" spans="1:14" s="52" customFormat="1" ht="18.75">
      <c r="A28" s="25" t="s">
        <v>89</v>
      </c>
      <c r="B28" s="69">
        <v>69</v>
      </c>
      <c r="C28" s="69">
        <v>24</v>
      </c>
      <c r="D28" s="69">
        <v>14</v>
      </c>
      <c r="E28" s="69">
        <v>0</v>
      </c>
      <c r="F28" s="69">
        <v>0</v>
      </c>
      <c r="G28" s="69">
        <v>0</v>
      </c>
      <c r="H28" s="69">
        <v>30</v>
      </c>
      <c r="I28" s="69">
        <v>1</v>
      </c>
      <c r="J28" s="69">
        <v>0</v>
      </c>
      <c r="K28" s="69">
        <v>0</v>
      </c>
      <c r="L28" s="69">
        <v>0</v>
      </c>
      <c r="M28" s="69">
        <v>0</v>
      </c>
      <c r="N28" s="70">
        <v>0</v>
      </c>
    </row>
    <row r="29" spans="1:14" s="35" customFormat="1" ht="18.75">
      <c r="A29" s="27"/>
      <c r="B29" s="69"/>
      <c r="C29" s="69"/>
      <c r="D29" s="69"/>
      <c r="E29" s="69"/>
      <c r="F29" s="69"/>
      <c r="G29" s="69"/>
      <c r="H29" s="69"/>
      <c r="I29" s="69"/>
      <c r="J29" s="69"/>
      <c r="K29" s="69"/>
      <c r="L29" s="70"/>
      <c r="M29" s="70"/>
      <c r="N29" s="70"/>
    </row>
    <row r="30" spans="1:14" s="35" customFormat="1" ht="18.75">
      <c r="A30" s="24" t="s">
        <v>62</v>
      </c>
      <c r="B30" s="65">
        <v>7280</v>
      </c>
      <c r="C30" s="65">
        <v>4752</v>
      </c>
      <c r="D30" s="65">
        <v>456</v>
      </c>
      <c r="E30" s="65">
        <v>590</v>
      </c>
      <c r="F30" s="65">
        <v>10</v>
      </c>
      <c r="G30" s="65">
        <v>462</v>
      </c>
      <c r="H30" s="65">
        <v>852</v>
      </c>
      <c r="I30" s="65">
        <v>4</v>
      </c>
      <c r="J30" s="65">
        <v>0</v>
      </c>
      <c r="K30" s="65">
        <v>1</v>
      </c>
      <c r="L30" s="65">
        <v>96</v>
      </c>
      <c r="M30" s="65">
        <v>42</v>
      </c>
      <c r="N30" s="66">
        <v>15</v>
      </c>
    </row>
    <row r="31" spans="1:14" s="35" customFormat="1" ht="18.75">
      <c r="A31" s="25" t="s">
        <v>90</v>
      </c>
      <c r="B31" s="69">
        <v>6144</v>
      </c>
      <c r="C31" s="69">
        <v>3939</v>
      </c>
      <c r="D31" s="69">
        <v>377</v>
      </c>
      <c r="E31" s="69">
        <v>501</v>
      </c>
      <c r="F31" s="69">
        <v>0</v>
      </c>
      <c r="G31" s="69">
        <v>452</v>
      </c>
      <c r="H31" s="69">
        <v>731</v>
      </c>
      <c r="I31" s="69">
        <v>4</v>
      </c>
      <c r="J31" s="69">
        <v>0</v>
      </c>
      <c r="K31" s="69">
        <v>0</v>
      </c>
      <c r="L31" s="69">
        <v>95</v>
      </c>
      <c r="M31" s="69">
        <v>42</v>
      </c>
      <c r="N31" s="70">
        <v>3</v>
      </c>
    </row>
    <row r="32" spans="1:14" s="52" customFormat="1" ht="18.75">
      <c r="A32" s="25" t="s">
        <v>175</v>
      </c>
      <c r="B32" s="69">
        <v>510</v>
      </c>
      <c r="C32" s="69">
        <v>328</v>
      </c>
      <c r="D32" s="69">
        <v>29</v>
      </c>
      <c r="E32" s="69">
        <v>68</v>
      </c>
      <c r="F32" s="69">
        <v>3</v>
      </c>
      <c r="G32" s="69">
        <v>0</v>
      </c>
      <c r="H32" s="69">
        <v>82</v>
      </c>
      <c r="I32" s="69">
        <v>0</v>
      </c>
      <c r="J32" s="69">
        <v>0</v>
      </c>
      <c r="K32" s="69">
        <v>0</v>
      </c>
      <c r="L32" s="69">
        <v>0</v>
      </c>
      <c r="M32" s="69">
        <v>0</v>
      </c>
      <c r="N32" s="70">
        <v>0</v>
      </c>
    </row>
    <row r="33" spans="1:14" s="35" customFormat="1" ht="18.75">
      <c r="A33" s="25" t="s">
        <v>91</v>
      </c>
      <c r="B33" s="69">
        <v>254</v>
      </c>
      <c r="C33" s="69">
        <v>209</v>
      </c>
      <c r="D33" s="69">
        <v>24</v>
      </c>
      <c r="E33" s="69">
        <v>0</v>
      </c>
      <c r="F33" s="69">
        <v>1</v>
      </c>
      <c r="G33" s="69">
        <v>0</v>
      </c>
      <c r="H33" s="69">
        <v>18</v>
      </c>
      <c r="I33" s="69">
        <v>0</v>
      </c>
      <c r="J33" s="69">
        <v>0</v>
      </c>
      <c r="K33" s="69">
        <v>1</v>
      </c>
      <c r="L33" s="69">
        <v>1</v>
      </c>
      <c r="M33" s="69">
        <v>0</v>
      </c>
      <c r="N33" s="70">
        <v>0</v>
      </c>
    </row>
    <row r="34" spans="1:14" s="35" customFormat="1" ht="18.75">
      <c r="A34" s="25" t="s">
        <v>92</v>
      </c>
      <c r="B34" s="69">
        <v>372</v>
      </c>
      <c r="C34" s="69">
        <v>276</v>
      </c>
      <c r="D34" s="69">
        <v>26</v>
      </c>
      <c r="E34" s="69">
        <v>21</v>
      </c>
      <c r="F34" s="69">
        <v>6</v>
      </c>
      <c r="G34" s="69">
        <v>10</v>
      </c>
      <c r="H34" s="69">
        <v>21</v>
      </c>
      <c r="I34" s="69">
        <v>0</v>
      </c>
      <c r="J34" s="69">
        <v>0</v>
      </c>
      <c r="K34" s="69">
        <v>0</v>
      </c>
      <c r="L34" s="69">
        <v>0</v>
      </c>
      <c r="M34" s="69">
        <v>0</v>
      </c>
      <c r="N34" s="70">
        <v>12</v>
      </c>
    </row>
    <row r="35" spans="1:14" s="35" customFormat="1" ht="18.75">
      <c r="A35" s="27"/>
      <c r="B35" s="69"/>
      <c r="C35" s="69"/>
      <c r="D35" s="69"/>
      <c r="E35" s="69"/>
      <c r="F35" s="69"/>
      <c r="G35" s="69"/>
      <c r="H35" s="69"/>
      <c r="I35" s="69"/>
      <c r="J35" s="69"/>
      <c r="K35" s="69"/>
      <c r="L35" s="70"/>
      <c r="M35" s="70"/>
      <c r="N35" s="70"/>
    </row>
    <row r="36" spans="1:14" s="35" customFormat="1" ht="18.75">
      <c r="A36" s="24" t="s">
        <v>63</v>
      </c>
      <c r="B36" s="65">
        <v>1696</v>
      </c>
      <c r="C36" s="65">
        <v>865</v>
      </c>
      <c r="D36" s="65">
        <v>140</v>
      </c>
      <c r="E36" s="65">
        <v>278</v>
      </c>
      <c r="F36" s="65">
        <v>4</v>
      </c>
      <c r="G36" s="65">
        <v>167</v>
      </c>
      <c r="H36" s="65">
        <v>147</v>
      </c>
      <c r="I36" s="65">
        <v>9</v>
      </c>
      <c r="J36" s="65">
        <v>1</v>
      </c>
      <c r="K36" s="65">
        <v>0</v>
      </c>
      <c r="L36" s="65">
        <v>0</v>
      </c>
      <c r="M36" s="65">
        <v>0</v>
      </c>
      <c r="N36" s="66">
        <v>85</v>
      </c>
    </row>
    <row r="37" spans="1:14" s="35" customFormat="1" ht="18.75">
      <c r="A37" s="25" t="s">
        <v>93</v>
      </c>
      <c r="B37" s="69">
        <v>1165</v>
      </c>
      <c r="C37" s="69">
        <v>554</v>
      </c>
      <c r="D37" s="69">
        <v>114</v>
      </c>
      <c r="E37" s="69">
        <v>202</v>
      </c>
      <c r="F37" s="69">
        <v>0</v>
      </c>
      <c r="G37" s="69">
        <v>159</v>
      </c>
      <c r="H37" s="69">
        <v>44</v>
      </c>
      <c r="I37" s="69">
        <v>7</v>
      </c>
      <c r="J37" s="69">
        <v>1</v>
      </c>
      <c r="K37" s="69">
        <v>0</v>
      </c>
      <c r="L37" s="69">
        <v>0</v>
      </c>
      <c r="M37" s="69">
        <v>0</v>
      </c>
      <c r="N37" s="70">
        <v>84</v>
      </c>
    </row>
    <row r="38" spans="1:14" s="35" customFormat="1" ht="18.75">
      <c r="A38" s="25" t="s">
        <v>176</v>
      </c>
      <c r="B38" s="69">
        <v>152</v>
      </c>
      <c r="C38" s="69">
        <v>109</v>
      </c>
      <c r="D38" s="69">
        <v>6</v>
      </c>
      <c r="E38" s="69">
        <v>0</v>
      </c>
      <c r="F38" s="69">
        <v>4</v>
      </c>
      <c r="G38" s="69">
        <v>0</v>
      </c>
      <c r="H38" s="69">
        <v>33</v>
      </c>
      <c r="I38" s="69">
        <v>0</v>
      </c>
      <c r="J38" s="69">
        <v>0</v>
      </c>
      <c r="K38" s="69">
        <v>0</v>
      </c>
      <c r="L38" s="69">
        <v>0</v>
      </c>
      <c r="M38" s="69">
        <v>0</v>
      </c>
      <c r="N38" s="70">
        <v>0</v>
      </c>
    </row>
    <row r="39" spans="1:14" s="35" customFormat="1" ht="18.75">
      <c r="A39" s="25" t="s">
        <v>177</v>
      </c>
      <c r="B39" s="69">
        <v>53</v>
      </c>
      <c r="C39" s="69">
        <v>23</v>
      </c>
      <c r="D39" s="69">
        <v>5</v>
      </c>
      <c r="E39" s="69">
        <v>0</v>
      </c>
      <c r="F39" s="69">
        <v>0</v>
      </c>
      <c r="G39" s="69">
        <v>4</v>
      </c>
      <c r="H39" s="69">
        <v>21</v>
      </c>
      <c r="I39" s="69">
        <v>0</v>
      </c>
      <c r="J39" s="69">
        <v>0</v>
      </c>
      <c r="K39" s="69">
        <v>0</v>
      </c>
      <c r="L39" s="69">
        <v>0</v>
      </c>
      <c r="M39" s="69">
        <v>0</v>
      </c>
      <c r="N39" s="70">
        <v>0</v>
      </c>
    </row>
    <row r="40" spans="1:14" s="35" customFormat="1" ht="18.75">
      <c r="A40" s="25" t="s">
        <v>178</v>
      </c>
      <c r="B40" s="69">
        <v>55</v>
      </c>
      <c r="C40" s="69">
        <v>18</v>
      </c>
      <c r="D40" s="69">
        <v>3</v>
      </c>
      <c r="E40" s="69">
        <v>3</v>
      </c>
      <c r="F40" s="69">
        <v>0</v>
      </c>
      <c r="G40" s="69">
        <v>4</v>
      </c>
      <c r="H40" s="69">
        <v>27</v>
      </c>
      <c r="I40" s="69">
        <v>0</v>
      </c>
      <c r="J40" s="69">
        <v>0</v>
      </c>
      <c r="K40" s="69">
        <v>0</v>
      </c>
      <c r="L40" s="69">
        <v>0</v>
      </c>
      <c r="M40" s="69">
        <v>0</v>
      </c>
      <c r="N40" s="70">
        <v>0</v>
      </c>
    </row>
    <row r="41" spans="1:14" s="35" customFormat="1" ht="18.75">
      <c r="A41" s="25" t="s">
        <v>179</v>
      </c>
      <c r="B41" s="69">
        <v>271</v>
      </c>
      <c r="C41" s="69">
        <v>161</v>
      </c>
      <c r="D41" s="69">
        <v>12</v>
      </c>
      <c r="E41" s="69">
        <v>73</v>
      </c>
      <c r="F41" s="69">
        <v>0</v>
      </c>
      <c r="G41" s="69">
        <v>0</v>
      </c>
      <c r="H41" s="69">
        <v>22</v>
      </c>
      <c r="I41" s="69">
        <v>2</v>
      </c>
      <c r="J41" s="69">
        <v>0</v>
      </c>
      <c r="K41" s="69">
        <v>0</v>
      </c>
      <c r="L41" s="69">
        <v>0</v>
      </c>
      <c r="M41" s="69">
        <v>0</v>
      </c>
      <c r="N41" s="70">
        <v>1</v>
      </c>
    </row>
    <row r="42" spans="1:14" s="35" customFormat="1" ht="18.75">
      <c r="A42" s="27"/>
      <c r="B42" s="69"/>
      <c r="C42" s="69"/>
      <c r="D42" s="69"/>
      <c r="E42" s="69"/>
      <c r="F42" s="69"/>
      <c r="G42" s="69"/>
      <c r="H42" s="69"/>
      <c r="I42" s="69"/>
      <c r="J42" s="69"/>
      <c r="K42" s="69"/>
      <c r="L42" s="70"/>
      <c r="M42" s="70"/>
      <c r="N42" s="70"/>
    </row>
    <row r="43" spans="1:14" s="35" customFormat="1" ht="18.75">
      <c r="A43" s="24" t="s">
        <v>64</v>
      </c>
      <c r="B43" s="71">
        <v>3385</v>
      </c>
      <c r="C43" s="71">
        <v>1609</v>
      </c>
      <c r="D43" s="71">
        <v>173</v>
      </c>
      <c r="E43" s="71">
        <v>854</v>
      </c>
      <c r="F43" s="71">
        <v>231</v>
      </c>
      <c r="G43" s="71">
        <v>34</v>
      </c>
      <c r="H43" s="71">
        <v>116</v>
      </c>
      <c r="I43" s="71">
        <v>4</v>
      </c>
      <c r="J43" s="71">
        <v>0</v>
      </c>
      <c r="K43" s="71">
        <v>0</v>
      </c>
      <c r="L43" s="71">
        <v>0</v>
      </c>
      <c r="M43" s="71">
        <v>0</v>
      </c>
      <c r="N43" s="72">
        <v>364</v>
      </c>
    </row>
    <row r="44" spans="1:14" s="35" customFormat="1" ht="18.75">
      <c r="A44" s="25" t="s">
        <v>94</v>
      </c>
      <c r="B44" s="69">
        <v>2066</v>
      </c>
      <c r="C44" s="69">
        <v>920</v>
      </c>
      <c r="D44" s="69">
        <v>92</v>
      </c>
      <c r="E44" s="69">
        <v>494</v>
      </c>
      <c r="F44" s="69">
        <v>112</v>
      </c>
      <c r="G44" s="69">
        <v>1</v>
      </c>
      <c r="H44" s="69">
        <v>82</v>
      </c>
      <c r="I44" s="69">
        <v>1</v>
      </c>
      <c r="J44" s="69">
        <v>0</v>
      </c>
      <c r="K44" s="69">
        <v>0</v>
      </c>
      <c r="L44" s="69">
        <v>0</v>
      </c>
      <c r="M44" s="69">
        <v>0</v>
      </c>
      <c r="N44" s="70">
        <v>364</v>
      </c>
    </row>
    <row r="45" spans="1:14" s="35" customFormat="1" ht="18.75">
      <c r="A45" s="25" t="s">
        <v>95</v>
      </c>
      <c r="B45" s="69">
        <v>1132</v>
      </c>
      <c r="C45" s="69">
        <v>575</v>
      </c>
      <c r="D45" s="69">
        <v>75</v>
      </c>
      <c r="E45" s="69">
        <v>306</v>
      </c>
      <c r="F45" s="69">
        <v>116</v>
      </c>
      <c r="G45" s="69">
        <v>33</v>
      </c>
      <c r="H45" s="69">
        <v>24</v>
      </c>
      <c r="I45" s="69">
        <v>3</v>
      </c>
      <c r="J45" s="69">
        <v>0</v>
      </c>
      <c r="K45" s="69">
        <v>0</v>
      </c>
      <c r="L45" s="69">
        <v>0</v>
      </c>
      <c r="M45" s="69">
        <v>0</v>
      </c>
      <c r="N45" s="70">
        <v>0</v>
      </c>
    </row>
    <row r="46" spans="1:14" s="35" customFormat="1" ht="18.75">
      <c r="A46" s="25" t="s">
        <v>180</v>
      </c>
      <c r="B46" s="69">
        <v>187</v>
      </c>
      <c r="C46" s="69">
        <v>114</v>
      </c>
      <c r="D46" s="69">
        <v>6</v>
      </c>
      <c r="E46" s="69">
        <v>54</v>
      </c>
      <c r="F46" s="69">
        <v>3</v>
      </c>
      <c r="G46" s="69">
        <v>0</v>
      </c>
      <c r="H46" s="69">
        <v>10</v>
      </c>
      <c r="I46" s="69">
        <v>0</v>
      </c>
      <c r="J46" s="69">
        <v>0</v>
      </c>
      <c r="K46" s="69">
        <v>0</v>
      </c>
      <c r="L46" s="69">
        <v>0</v>
      </c>
      <c r="M46" s="69">
        <v>0</v>
      </c>
      <c r="N46" s="70">
        <v>0</v>
      </c>
    </row>
    <row r="47" spans="1:14" s="35" customFormat="1" ht="18.75">
      <c r="A47" s="29"/>
      <c r="B47" s="92"/>
      <c r="C47" s="92"/>
      <c r="D47" s="92"/>
      <c r="E47" s="92"/>
      <c r="F47" s="92"/>
      <c r="G47" s="92"/>
      <c r="H47" s="73"/>
      <c r="I47" s="73"/>
      <c r="J47" s="73"/>
      <c r="K47" s="73"/>
      <c r="L47" s="74"/>
      <c r="M47" s="93"/>
      <c r="N47" s="93"/>
    </row>
    <row r="48" spans="1:14" s="35" customFormat="1" ht="18.75">
      <c r="A48" s="24" t="s">
        <v>65</v>
      </c>
      <c r="B48" s="94">
        <v>5518</v>
      </c>
      <c r="C48" s="94">
        <v>3121</v>
      </c>
      <c r="D48" s="94">
        <v>373</v>
      </c>
      <c r="E48" s="94">
        <v>920</v>
      </c>
      <c r="F48" s="94">
        <v>4</v>
      </c>
      <c r="G48" s="94">
        <v>419</v>
      </c>
      <c r="H48" s="94">
        <v>669</v>
      </c>
      <c r="I48" s="94">
        <v>12</v>
      </c>
      <c r="J48" s="94">
        <v>0</v>
      </c>
      <c r="K48" s="94">
        <v>0</v>
      </c>
      <c r="L48" s="94">
        <v>0</v>
      </c>
      <c r="M48" s="94">
        <v>0</v>
      </c>
      <c r="N48" s="95">
        <v>0</v>
      </c>
    </row>
    <row r="49" spans="1:14" s="35" customFormat="1" ht="18.75">
      <c r="A49" s="25" t="s">
        <v>96</v>
      </c>
      <c r="B49" s="69">
        <v>4682</v>
      </c>
      <c r="C49" s="69">
        <v>2530</v>
      </c>
      <c r="D49" s="69">
        <v>355</v>
      </c>
      <c r="E49" s="69">
        <v>855</v>
      </c>
      <c r="F49" s="69">
        <v>2</v>
      </c>
      <c r="G49" s="69">
        <v>413</v>
      </c>
      <c r="H49" s="69">
        <v>519</v>
      </c>
      <c r="I49" s="69">
        <v>8</v>
      </c>
      <c r="J49" s="69">
        <v>0</v>
      </c>
      <c r="K49" s="69">
        <v>0</v>
      </c>
      <c r="L49" s="69">
        <v>0</v>
      </c>
      <c r="M49" s="69">
        <v>0</v>
      </c>
      <c r="N49" s="70">
        <v>0</v>
      </c>
    </row>
    <row r="50" spans="1:14" s="35" customFormat="1" ht="18.75">
      <c r="A50" s="25" t="s">
        <v>181</v>
      </c>
      <c r="B50" s="69">
        <v>114</v>
      </c>
      <c r="C50" s="69">
        <v>89</v>
      </c>
      <c r="D50" s="69">
        <v>5</v>
      </c>
      <c r="E50" s="69">
        <v>15</v>
      </c>
      <c r="F50" s="69">
        <v>2</v>
      </c>
      <c r="G50" s="69">
        <v>0</v>
      </c>
      <c r="H50" s="69">
        <v>3</v>
      </c>
      <c r="I50" s="69">
        <v>0</v>
      </c>
      <c r="J50" s="69">
        <v>0</v>
      </c>
      <c r="K50" s="69">
        <v>0</v>
      </c>
      <c r="L50" s="69">
        <v>0</v>
      </c>
      <c r="M50" s="69">
        <v>0</v>
      </c>
      <c r="N50" s="70">
        <v>0</v>
      </c>
    </row>
    <row r="51" spans="1:14" s="18" customFormat="1" ht="18.75">
      <c r="A51" s="25" t="s">
        <v>182</v>
      </c>
      <c r="B51" s="69">
        <v>439</v>
      </c>
      <c r="C51" s="69">
        <v>296</v>
      </c>
      <c r="D51" s="69">
        <v>6</v>
      </c>
      <c r="E51" s="69">
        <v>20</v>
      </c>
      <c r="F51" s="69">
        <v>0</v>
      </c>
      <c r="G51" s="69">
        <v>4</v>
      </c>
      <c r="H51" s="69">
        <v>111</v>
      </c>
      <c r="I51" s="69">
        <v>2</v>
      </c>
      <c r="J51" s="69">
        <v>0</v>
      </c>
      <c r="K51" s="69">
        <v>0</v>
      </c>
      <c r="L51" s="69">
        <v>0</v>
      </c>
      <c r="M51" s="69">
        <v>0</v>
      </c>
      <c r="N51" s="70">
        <v>0</v>
      </c>
    </row>
    <row r="52" spans="1:14" s="35" customFormat="1" ht="18.75">
      <c r="A52" s="25" t="s">
        <v>183</v>
      </c>
      <c r="B52" s="69">
        <v>94</v>
      </c>
      <c r="C52" s="69">
        <v>76</v>
      </c>
      <c r="D52" s="69">
        <v>3</v>
      </c>
      <c r="E52" s="69">
        <v>5</v>
      </c>
      <c r="F52" s="69">
        <v>0</v>
      </c>
      <c r="G52" s="69">
        <v>2</v>
      </c>
      <c r="H52" s="69">
        <v>6</v>
      </c>
      <c r="I52" s="69">
        <v>2</v>
      </c>
      <c r="J52" s="69">
        <v>0</v>
      </c>
      <c r="K52" s="69">
        <v>0</v>
      </c>
      <c r="L52" s="69">
        <v>0</v>
      </c>
      <c r="M52" s="69">
        <v>0</v>
      </c>
      <c r="N52" s="70">
        <v>0</v>
      </c>
    </row>
    <row r="53" spans="1:14" s="35" customFormat="1" ht="18.75">
      <c r="A53" s="25" t="s">
        <v>184</v>
      </c>
      <c r="B53" s="69">
        <v>189</v>
      </c>
      <c r="C53" s="69">
        <v>130</v>
      </c>
      <c r="D53" s="69">
        <v>4</v>
      </c>
      <c r="E53" s="69">
        <v>25</v>
      </c>
      <c r="F53" s="69">
        <v>0</v>
      </c>
      <c r="G53" s="69">
        <v>0</v>
      </c>
      <c r="H53" s="69">
        <v>30</v>
      </c>
      <c r="I53" s="69">
        <v>0</v>
      </c>
      <c r="J53" s="69">
        <v>0</v>
      </c>
      <c r="K53" s="69">
        <v>0</v>
      </c>
      <c r="L53" s="69">
        <v>0</v>
      </c>
      <c r="M53" s="69">
        <v>0</v>
      </c>
      <c r="N53" s="70">
        <v>0</v>
      </c>
    </row>
    <row r="54" spans="1:14" s="35" customFormat="1" ht="18.75">
      <c r="A54" s="27"/>
      <c r="B54" s="69"/>
      <c r="C54" s="69"/>
      <c r="D54" s="69"/>
      <c r="E54" s="69"/>
      <c r="F54" s="69"/>
      <c r="G54" s="69"/>
      <c r="H54" s="69"/>
      <c r="I54" s="69"/>
      <c r="J54" s="69"/>
      <c r="K54" s="69"/>
      <c r="L54" s="70"/>
      <c r="M54" s="70"/>
      <c r="N54" s="70"/>
    </row>
    <row r="55" spans="1:14" s="18" customFormat="1" ht="18.75">
      <c r="A55" s="24" t="s">
        <v>66</v>
      </c>
      <c r="B55" s="65">
        <v>9981</v>
      </c>
      <c r="C55" s="65">
        <v>6804</v>
      </c>
      <c r="D55" s="65">
        <v>549</v>
      </c>
      <c r="E55" s="65">
        <v>1322</v>
      </c>
      <c r="F55" s="65">
        <v>31</v>
      </c>
      <c r="G55" s="65">
        <v>641</v>
      </c>
      <c r="H55" s="65">
        <v>556</v>
      </c>
      <c r="I55" s="65">
        <v>61</v>
      </c>
      <c r="J55" s="65">
        <v>0</v>
      </c>
      <c r="K55" s="65">
        <v>0</v>
      </c>
      <c r="L55" s="65">
        <v>1</v>
      </c>
      <c r="M55" s="65">
        <v>0</v>
      </c>
      <c r="N55" s="66">
        <v>16</v>
      </c>
    </row>
    <row r="56" spans="1:14" s="35" customFormat="1" ht="18.75">
      <c r="A56" s="25" t="s">
        <v>97</v>
      </c>
      <c r="B56" s="69">
        <v>7859</v>
      </c>
      <c r="C56" s="69">
        <v>5550</v>
      </c>
      <c r="D56" s="69">
        <v>312</v>
      </c>
      <c r="E56" s="69">
        <v>982</v>
      </c>
      <c r="F56" s="69">
        <v>28</v>
      </c>
      <c r="G56" s="69">
        <v>585</v>
      </c>
      <c r="H56" s="69">
        <v>338</v>
      </c>
      <c r="I56" s="69">
        <v>59</v>
      </c>
      <c r="J56" s="69">
        <v>0</v>
      </c>
      <c r="K56" s="69">
        <v>0</v>
      </c>
      <c r="L56" s="69">
        <v>0</v>
      </c>
      <c r="M56" s="69">
        <v>0</v>
      </c>
      <c r="N56" s="70">
        <v>5</v>
      </c>
    </row>
    <row r="57" spans="1:14" s="35" customFormat="1" ht="18.75">
      <c r="A57" s="25" t="s">
        <v>98</v>
      </c>
      <c r="B57" s="69">
        <v>1133</v>
      </c>
      <c r="C57" s="69">
        <v>656</v>
      </c>
      <c r="D57" s="69">
        <v>139</v>
      </c>
      <c r="E57" s="69">
        <v>267</v>
      </c>
      <c r="F57" s="69">
        <v>1</v>
      </c>
      <c r="G57" s="69">
        <v>0</v>
      </c>
      <c r="H57" s="69">
        <v>67</v>
      </c>
      <c r="I57" s="69">
        <v>1</v>
      </c>
      <c r="J57" s="69">
        <v>0</v>
      </c>
      <c r="K57" s="69">
        <v>0</v>
      </c>
      <c r="L57" s="69">
        <v>0</v>
      </c>
      <c r="M57" s="69">
        <v>0</v>
      </c>
      <c r="N57" s="70">
        <v>2</v>
      </c>
    </row>
    <row r="58" spans="1:14" s="35" customFormat="1" ht="18.75">
      <c r="A58" s="25" t="s">
        <v>99</v>
      </c>
      <c r="B58" s="69">
        <v>260</v>
      </c>
      <c r="C58" s="69">
        <v>170</v>
      </c>
      <c r="D58" s="69">
        <v>25</v>
      </c>
      <c r="E58" s="69">
        <v>15</v>
      </c>
      <c r="F58" s="69">
        <v>0</v>
      </c>
      <c r="G58" s="69">
        <v>41</v>
      </c>
      <c r="H58" s="69">
        <v>5</v>
      </c>
      <c r="I58" s="69">
        <v>0</v>
      </c>
      <c r="J58" s="69">
        <v>0</v>
      </c>
      <c r="K58" s="69">
        <v>0</v>
      </c>
      <c r="L58" s="69">
        <v>1</v>
      </c>
      <c r="M58" s="69">
        <v>0</v>
      </c>
      <c r="N58" s="70">
        <v>3</v>
      </c>
    </row>
    <row r="59" spans="1:14" s="35" customFormat="1" ht="18.75">
      <c r="A59" s="25" t="s">
        <v>100</v>
      </c>
      <c r="B59" s="69">
        <v>206</v>
      </c>
      <c r="C59" s="69">
        <v>184</v>
      </c>
      <c r="D59" s="69">
        <v>7</v>
      </c>
      <c r="E59" s="69">
        <v>1</v>
      </c>
      <c r="F59" s="69">
        <v>2</v>
      </c>
      <c r="G59" s="69">
        <v>0</v>
      </c>
      <c r="H59" s="69">
        <v>5</v>
      </c>
      <c r="I59" s="69">
        <v>1</v>
      </c>
      <c r="J59" s="69">
        <v>0</v>
      </c>
      <c r="K59" s="69">
        <v>0</v>
      </c>
      <c r="L59" s="69">
        <v>0</v>
      </c>
      <c r="M59" s="69">
        <v>0</v>
      </c>
      <c r="N59" s="70">
        <v>6</v>
      </c>
    </row>
    <row r="60" spans="1:14" s="35" customFormat="1" ht="18.75">
      <c r="A60" s="25" t="s">
        <v>185</v>
      </c>
      <c r="B60" s="69">
        <v>523</v>
      </c>
      <c r="C60" s="69">
        <v>244</v>
      </c>
      <c r="D60" s="69">
        <v>66</v>
      </c>
      <c r="E60" s="69">
        <v>57</v>
      </c>
      <c r="F60" s="69">
        <v>0</v>
      </c>
      <c r="G60" s="69">
        <v>15</v>
      </c>
      <c r="H60" s="69">
        <v>141</v>
      </c>
      <c r="I60" s="69">
        <v>0</v>
      </c>
      <c r="J60" s="69">
        <v>0</v>
      </c>
      <c r="K60" s="69">
        <v>0</v>
      </c>
      <c r="L60" s="69">
        <v>0</v>
      </c>
      <c r="M60" s="69">
        <v>0</v>
      </c>
      <c r="N60" s="70">
        <v>0</v>
      </c>
    </row>
    <row r="61" spans="1:14" s="35" customFormat="1" ht="18.75">
      <c r="A61" s="27"/>
      <c r="B61" s="67"/>
      <c r="C61" s="67"/>
      <c r="D61" s="67"/>
      <c r="E61" s="67"/>
      <c r="F61" s="67"/>
      <c r="G61" s="67"/>
      <c r="H61" s="67"/>
      <c r="I61" s="67"/>
      <c r="J61" s="67"/>
      <c r="K61" s="67"/>
      <c r="L61" s="68"/>
      <c r="M61" s="68"/>
      <c r="N61" s="68"/>
    </row>
    <row r="62" spans="1:14" s="35" customFormat="1" ht="18.75">
      <c r="A62" s="24" t="s">
        <v>67</v>
      </c>
      <c r="B62" s="65">
        <v>1762</v>
      </c>
      <c r="C62" s="65">
        <v>1106</v>
      </c>
      <c r="D62" s="65">
        <v>57</v>
      </c>
      <c r="E62" s="65">
        <v>170</v>
      </c>
      <c r="F62" s="65">
        <v>5</v>
      </c>
      <c r="G62" s="65">
        <v>64</v>
      </c>
      <c r="H62" s="65">
        <v>345</v>
      </c>
      <c r="I62" s="65">
        <v>11</v>
      </c>
      <c r="J62" s="65">
        <v>1</v>
      </c>
      <c r="K62" s="65">
        <v>0</v>
      </c>
      <c r="L62" s="65">
        <v>0</v>
      </c>
      <c r="M62" s="65">
        <v>0</v>
      </c>
      <c r="N62" s="66">
        <v>3</v>
      </c>
    </row>
    <row r="63" spans="1:14" s="35" customFormat="1" ht="18.75">
      <c r="A63" s="25" t="s">
        <v>276</v>
      </c>
      <c r="B63" s="69">
        <v>875</v>
      </c>
      <c r="C63" s="69">
        <v>534</v>
      </c>
      <c r="D63" s="69">
        <v>40</v>
      </c>
      <c r="E63" s="69">
        <v>77</v>
      </c>
      <c r="F63" s="69">
        <v>0</v>
      </c>
      <c r="G63" s="69">
        <v>59</v>
      </c>
      <c r="H63" s="69">
        <v>159</v>
      </c>
      <c r="I63" s="69">
        <v>5</v>
      </c>
      <c r="J63" s="69">
        <v>1</v>
      </c>
      <c r="K63" s="69">
        <v>0</v>
      </c>
      <c r="L63" s="69">
        <v>0</v>
      </c>
      <c r="M63" s="69">
        <v>0</v>
      </c>
      <c r="N63" s="70">
        <v>0</v>
      </c>
    </row>
    <row r="64" spans="1:14" s="35" customFormat="1" ht="18.75">
      <c r="A64" s="25" t="s">
        <v>101</v>
      </c>
      <c r="B64" s="69">
        <v>168</v>
      </c>
      <c r="C64" s="69">
        <v>98</v>
      </c>
      <c r="D64" s="69">
        <v>3</v>
      </c>
      <c r="E64" s="69">
        <v>5</v>
      </c>
      <c r="F64" s="69">
        <v>2</v>
      </c>
      <c r="G64" s="69">
        <v>4</v>
      </c>
      <c r="H64" s="69">
        <v>54</v>
      </c>
      <c r="I64" s="69">
        <v>1</v>
      </c>
      <c r="J64" s="69">
        <v>0</v>
      </c>
      <c r="K64" s="69">
        <v>0</v>
      </c>
      <c r="L64" s="69">
        <v>0</v>
      </c>
      <c r="M64" s="69">
        <v>0</v>
      </c>
      <c r="N64" s="70">
        <v>1</v>
      </c>
    </row>
    <row r="65" spans="1:14" s="35" customFormat="1" ht="18.75">
      <c r="A65" s="25" t="s">
        <v>102</v>
      </c>
      <c r="B65" s="69">
        <v>104</v>
      </c>
      <c r="C65" s="69">
        <v>43</v>
      </c>
      <c r="D65" s="69">
        <v>2</v>
      </c>
      <c r="E65" s="69">
        <v>2</v>
      </c>
      <c r="F65" s="69">
        <v>0</v>
      </c>
      <c r="G65" s="69">
        <v>1</v>
      </c>
      <c r="H65" s="69">
        <v>51</v>
      </c>
      <c r="I65" s="69">
        <v>3</v>
      </c>
      <c r="J65" s="69">
        <v>0</v>
      </c>
      <c r="K65" s="69">
        <v>0</v>
      </c>
      <c r="L65" s="69">
        <v>0</v>
      </c>
      <c r="M65" s="69">
        <v>0</v>
      </c>
      <c r="N65" s="70">
        <v>2</v>
      </c>
    </row>
    <row r="66" spans="1:14" s="35" customFormat="1" ht="18.75">
      <c r="A66" s="25" t="s">
        <v>103</v>
      </c>
      <c r="B66" s="69">
        <v>317</v>
      </c>
      <c r="C66" s="69">
        <v>226</v>
      </c>
      <c r="D66" s="69">
        <v>4</v>
      </c>
      <c r="E66" s="69">
        <v>64</v>
      </c>
      <c r="F66" s="69">
        <v>1</v>
      </c>
      <c r="G66" s="69">
        <v>0</v>
      </c>
      <c r="H66" s="69">
        <v>20</v>
      </c>
      <c r="I66" s="69">
        <v>2</v>
      </c>
      <c r="J66" s="69">
        <v>0</v>
      </c>
      <c r="K66" s="69">
        <v>0</v>
      </c>
      <c r="L66" s="69">
        <v>0</v>
      </c>
      <c r="M66" s="69">
        <v>0</v>
      </c>
      <c r="N66" s="70">
        <v>0</v>
      </c>
    </row>
    <row r="67" spans="1:14" s="35" customFormat="1" ht="18.75">
      <c r="A67" s="25" t="s">
        <v>104</v>
      </c>
      <c r="B67" s="69">
        <v>89</v>
      </c>
      <c r="C67" s="69">
        <v>53</v>
      </c>
      <c r="D67" s="69">
        <v>4</v>
      </c>
      <c r="E67" s="69">
        <v>22</v>
      </c>
      <c r="F67" s="69">
        <v>1</v>
      </c>
      <c r="G67" s="69">
        <v>0</v>
      </c>
      <c r="H67" s="69">
        <v>9</v>
      </c>
      <c r="I67" s="69">
        <v>0</v>
      </c>
      <c r="J67" s="69">
        <v>0</v>
      </c>
      <c r="K67" s="69">
        <v>0</v>
      </c>
      <c r="L67" s="69">
        <v>0</v>
      </c>
      <c r="M67" s="69">
        <v>0</v>
      </c>
      <c r="N67" s="70">
        <v>0</v>
      </c>
    </row>
    <row r="68" spans="1:14" s="35" customFormat="1" ht="18.75">
      <c r="A68" s="25" t="s">
        <v>105</v>
      </c>
      <c r="B68" s="69">
        <v>209</v>
      </c>
      <c r="C68" s="69">
        <v>152</v>
      </c>
      <c r="D68" s="69">
        <v>4</v>
      </c>
      <c r="E68" s="69">
        <v>0</v>
      </c>
      <c r="F68" s="69">
        <v>1</v>
      </c>
      <c r="G68" s="69">
        <v>0</v>
      </c>
      <c r="H68" s="69">
        <v>52</v>
      </c>
      <c r="I68" s="69">
        <v>0</v>
      </c>
      <c r="J68" s="69">
        <v>0</v>
      </c>
      <c r="K68" s="69">
        <v>0</v>
      </c>
      <c r="L68" s="69">
        <v>0</v>
      </c>
      <c r="M68" s="69">
        <v>0</v>
      </c>
      <c r="N68" s="70">
        <v>0</v>
      </c>
    </row>
    <row r="69" spans="1:14" s="35" customFormat="1" ht="18.75">
      <c r="A69" s="27"/>
      <c r="B69" s="69"/>
      <c r="C69" s="69"/>
      <c r="D69" s="69"/>
      <c r="E69" s="69"/>
      <c r="F69" s="69"/>
      <c r="G69" s="69"/>
      <c r="H69" s="69"/>
      <c r="I69" s="69"/>
      <c r="J69" s="69"/>
      <c r="K69" s="69"/>
      <c r="L69" s="70"/>
      <c r="M69" s="70"/>
      <c r="N69" s="70"/>
    </row>
    <row r="70" spans="1:14" s="35" customFormat="1" ht="18.75">
      <c r="A70" s="24" t="s">
        <v>68</v>
      </c>
      <c r="B70" s="71">
        <v>1425</v>
      </c>
      <c r="C70" s="71">
        <v>946</v>
      </c>
      <c r="D70" s="71">
        <v>69</v>
      </c>
      <c r="E70" s="71">
        <v>149</v>
      </c>
      <c r="F70" s="71">
        <v>13</v>
      </c>
      <c r="G70" s="71">
        <v>5</v>
      </c>
      <c r="H70" s="71">
        <v>218</v>
      </c>
      <c r="I70" s="71">
        <v>6</v>
      </c>
      <c r="J70" s="71">
        <v>1</v>
      </c>
      <c r="K70" s="71">
        <v>3</v>
      </c>
      <c r="L70" s="71">
        <v>0</v>
      </c>
      <c r="M70" s="71">
        <v>0</v>
      </c>
      <c r="N70" s="72">
        <v>15</v>
      </c>
    </row>
    <row r="71" spans="1:14" s="35" customFormat="1" ht="18.75">
      <c r="A71" s="25" t="s">
        <v>286</v>
      </c>
      <c r="B71" s="69">
        <v>487</v>
      </c>
      <c r="C71" s="69">
        <v>260</v>
      </c>
      <c r="D71" s="69">
        <v>16</v>
      </c>
      <c r="E71" s="69">
        <v>75</v>
      </c>
      <c r="F71" s="69">
        <v>1</v>
      </c>
      <c r="G71" s="69">
        <v>2</v>
      </c>
      <c r="H71" s="69">
        <v>120</v>
      </c>
      <c r="I71" s="69">
        <v>0</v>
      </c>
      <c r="J71" s="69">
        <v>1</v>
      </c>
      <c r="K71" s="69">
        <v>0</v>
      </c>
      <c r="L71" s="69">
        <v>0</v>
      </c>
      <c r="M71" s="69">
        <v>0</v>
      </c>
      <c r="N71" s="70">
        <v>12</v>
      </c>
    </row>
    <row r="72" spans="1:14" s="35" customFormat="1" ht="18.75">
      <c r="A72" s="25" t="s">
        <v>186</v>
      </c>
      <c r="B72" s="69">
        <v>478</v>
      </c>
      <c r="C72" s="69">
        <v>391</v>
      </c>
      <c r="D72" s="69">
        <v>23</v>
      </c>
      <c r="E72" s="69">
        <v>38</v>
      </c>
      <c r="F72" s="69">
        <v>0</v>
      </c>
      <c r="G72" s="69">
        <v>3</v>
      </c>
      <c r="H72" s="69">
        <v>18</v>
      </c>
      <c r="I72" s="69">
        <v>4</v>
      </c>
      <c r="J72" s="69">
        <v>0</v>
      </c>
      <c r="K72" s="69">
        <v>0</v>
      </c>
      <c r="L72" s="69">
        <v>0</v>
      </c>
      <c r="M72" s="69">
        <v>0</v>
      </c>
      <c r="N72" s="70">
        <v>1</v>
      </c>
    </row>
    <row r="73" spans="1:14" s="35" customFormat="1" ht="18.75">
      <c r="A73" s="25" t="s">
        <v>106</v>
      </c>
      <c r="B73" s="69">
        <v>44</v>
      </c>
      <c r="C73" s="69">
        <v>33</v>
      </c>
      <c r="D73" s="69">
        <v>3</v>
      </c>
      <c r="E73" s="69">
        <v>0</v>
      </c>
      <c r="F73" s="69">
        <v>0</v>
      </c>
      <c r="G73" s="69">
        <v>0</v>
      </c>
      <c r="H73" s="69">
        <v>8</v>
      </c>
      <c r="I73" s="69">
        <v>0</v>
      </c>
      <c r="J73" s="69">
        <v>0</v>
      </c>
      <c r="K73" s="69">
        <v>0</v>
      </c>
      <c r="L73" s="69">
        <v>0</v>
      </c>
      <c r="M73" s="69">
        <v>0</v>
      </c>
      <c r="N73" s="70">
        <v>0</v>
      </c>
    </row>
    <row r="74" spans="1:14" s="35" customFormat="1" ht="18.75">
      <c r="A74" s="25" t="s">
        <v>107</v>
      </c>
      <c r="B74" s="69">
        <v>343</v>
      </c>
      <c r="C74" s="69">
        <v>237</v>
      </c>
      <c r="D74" s="69">
        <v>20</v>
      </c>
      <c r="E74" s="69">
        <v>33</v>
      </c>
      <c r="F74" s="69">
        <v>12</v>
      </c>
      <c r="G74" s="69">
        <v>0</v>
      </c>
      <c r="H74" s="69">
        <v>35</v>
      </c>
      <c r="I74" s="69">
        <v>2</v>
      </c>
      <c r="J74" s="69">
        <v>0</v>
      </c>
      <c r="K74" s="69">
        <v>2</v>
      </c>
      <c r="L74" s="69">
        <v>0</v>
      </c>
      <c r="M74" s="69">
        <v>0</v>
      </c>
      <c r="N74" s="70">
        <v>2</v>
      </c>
    </row>
    <row r="75" spans="1:14" s="35" customFormat="1" ht="18.75">
      <c r="A75" s="25" t="s">
        <v>187</v>
      </c>
      <c r="B75" s="69">
        <v>27</v>
      </c>
      <c r="C75" s="69">
        <v>15</v>
      </c>
      <c r="D75" s="69">
        <v>3</v>
      </c>
      <c r="E75" s="69">
        <v>2</v>
      </c>
      <c r="F75" s="69">
        <v>0</v>
      </c>
      <c r="G75" s="69">
        <v>0</v>
      </c>
      <c r="H75" s="69">
        <v>7</v>
      </c>
      <c r="I75" s="69">
        <v>0</v>
      </c>
      <c r="J75" s="69">
        <v>0</v>
      </c>
      <c r="K75" s="69">
        <v>0</v>
      </c>
      <c r="L75" s="69">
        <v>0</v>
      </c>
      <c r="M75" s="69">
        <v>0</v>
      </c>
      <c r="N75" s="70">
        <v>0</v>
      </c>
    </row>
    <row r="76" spans="1:14" s="35" customFormat="1" ht="18.75">
      <c r="A76" s="25" t="s">
        <v>108</v>
      </c>
      <c r="B76" s="69">
        <v>46</v>
      </c>
      <c r="C76" s="69">
        <v>10</v>
      </c>
      <c r="D76" s="69">
        <v>4</v>
      </c>
      <c r="E76" s="69">
        <v>1</v>
      </c>
      <c r="F76" s="69">
        <v>0</v>
      </c>
      <c r="G76" s="69">
        <v>0</v>
      </c>
      <c r="H76" s="69">
        <v>30</v>
      </c>
      <c r="I76" s="69">
        <v>0</v>
      </c>
      <c r="J76" s="69">
        <v>0</v>
      </c>
      <c r="K76" s="69">
        <v>1</v>
      </c>
      <c r="L76" s="69">
        <v>0</v>
      </c>
      <c r="M76" s="69">
        <v>0</v>
      </c>
      <c r="N76" s="70">
        <v>0</v>
      </c>
    </row>
    <row r="77" spans="1:14" s="52" customFormat="1" ht="18.75">
      <c r="A77" s="27"/>
      <c r="B77" s="67"/>
      <c r="C77" s="67"/>
      <c r="D77" s="67"/>
      <c r="E77" s="67"/>
      <c r="F77" s="67"/>
      <c r="G77" s="67"/>
      <c r="H77" s="67"/>
      <c r="I77" s="67"/>
      <c r="J77" s="67"/>
      <c r="K77" s="67"/>
      <c r="L77" s="68"/>
      <c r="M77" s="68"/>
      <c r="N77" s="68"/>
    </row>
    <row r="78" spans="1:14" s="35" customFormat="1" ht="18.75">
      <c r="A78" s="24" t="s">
        <v>69</v>
      </c>
      <c r="B78" s="65">
        <v>3205</v>
      </c>
      <c r="C78" s="65">
        <v>1546</v>
      </c>
      <c r="D78" s="65">
        <v>575</v>
      </c>
      <c r="E78" s="65">
        <v>83</v>
      </c>
      <c r="F78" s="65">
        <v>90</v>
      </c>
      <c r="G78" s="65">
        <v>229</v>
      </c>
      <c r="H78" s="65">
        <v>646</v>
      </c>
      <c r="I78" s="65">
        <v>11</v>
      </c>
      <c r="J78" s="65">
        <v>0</v>
      </c>
      <c r="K78" s="65">
        <v>1</v>
      </c>
      <c r="L78" s="65">
        <v>0</v>
      </c>
      <c r="M78" s="65">
        <v>0</v>
      </c>
      <c r="N78" s="66">
        <v>24</v>
      </c>
    </row>
    <row r="79" spans="1:14" s="35" customFormat="1" ht="18.75">
      <c r="A79" s="25" t="s">
        <v>109</v>
      </c>
      <c r="B79" s="69">
        <v>1936</v>
      </c>
      <c r="C79" s="69">
        <v>941</v>
      </c>
      <c r="D79" s="69">
        <v>381</v>
      </c>
      <c r="E79" s="69">
        <v>33</v>
      </c>
      <c r="F79" s="69">
        <v>0</v>
      </c>
      <c r="G79" s="69">
        <v>225</v>
      </c>
      <c r="H79" s="69">
        <v>345</v>
      </c>
      <c r="I79" s="69">
        <v>7</v>
      </c>
      <c r="J79" s="69">
        <v>0</v>
      </c>
      <c r="K79" s="69">
        <v>0</v>
      </c>
      <c r="L79" s="69">
        <v>0</v>
      </c>
      <c r="M79" s="69">
        <v>0</v>
      </c>
      <c r="N79" s="70">
        <v>4</v>
      </c>
    </row>
    <row r="80" spans="1:14" s="35" customFormat="1" ht="18.75">
      <c r="A80" s="25" t="s">
        <v>110</v>
      </c>
      <c r="B80" s="69">
        <v>492</v>
      </c>
      <c r="C80" s="69">
        <v>245</v>
      </c>
      <c r="D80" s="69">
        <v>73</v>
      </c>
      <c r="E80" s="69">
        <v>49</v>
      </c>
      <c r="F80" s="69">
        <v>22</v>
      </c>
      <c r="G80" s="69">
        <v>0</v>
      </c>
      <c r="H80" s="69">
        <v>81</v>
      </c>
      <c r="I80" s="69">
        <v>1</v>
      </c>
      <c r="J80" s="69">
        <v>0</v>
      </c>
      <c r="K80" s="69">
        <v>1</v>
      </c>
      <c r="L80" s="69">
        <v>0</v>
      </c>
      <c r="M80" s="69">
        <v>0</v>
      </c>
      <c r="N80" s="70">
        <v>20</v>
      </c>
    </row>
    <row r="81" spans="1:14" s="35" customFormat="1" ht="18.75">
      <c r="A81" s="25" t="s">
        <v>188</v>
      </c>
      <c r="B81" s="69">
        <v>111</v>
      </c>
      <c r="C81" s="69">
        <v>75</v>
      </c>
      <c r="D81" s="69">
        <v>13</v>
      </c>
      <c r="E81" s="69">
        <v>1</v>
      </c>
      <c r="F81" s="69">
        <v>3</v>
      </c>
      <c r="G81" s="69">
        <v>0</v>
      </c>
      <c r="H81" s="69">
        <v>18</v>
      </c>
      <c r="I81" s="69">
        <v>1</v>
      </c>
      <c r="J81" s="69">
        <v>0</v>
      </c>
      <c r="K81" s="69">
        <v>0</v>
      </c>
      <c r="L81" s="69">
        <v>0</v>
      </c>
      <c r="M81" s="69">
        <v>0</v>
      </c>
      <c r="N81" s="70">
        <v>0</v>
      </c>
    </row>
    <row r="82" spans="1:14" s="35" customFormat="1" ht="18.75">
      <c r="A82" s="25" t="s">
        <v>189</v>
      </c>
      <c r="B82" s="69">
        <v>413</v>
      </c>
      <c r="C82" s="69">
        <v>205</v>
      </c>
      <c r="D82" s="69">
        <v>60</v>
      </c>
      <c r="E82" s="69">
        <v>0</v>
      </c>
      <c r="F82" s="69">
        <v>57</v>
      </c>
      <c r="G82" s="69">
        <v>0</v>
      </c>
      <c r="H82" s="69">
        <v>90</v>
      </c>
      <c r="I82" s="69">
        <v>1</v>
      </c>
      <c r="J82" s="69">
        <v>0</v>
      </c>
      <c r="K82" s="69">
        <v>0</v>
      </c>
      <c r="L82" s="69">
        <v>0</v>
      </c>
      <c r="M82" s="69">
        <v>0</v>
      </c>
      <c r="N82" s="70">
        <v>0</v>
      </c>
    </row>
    <row r="83" spans="1:14" s="35" customFormat="1" ht="18.75">
      <c r="A83" s="25" t="s">
        <v>190</v>
      </c>
      <c r="B83" s="69">
        <v>219</v>
      </c>
      <c r="C83" s="69">
        <v>68</v>
      </c>
      <c r="D83" s="69">
        <v>46</v>
      </c>
      <c r="E83" s="69">
        <v>0</v>
      </c>
      <c r="F83" s="69">
        <v>6</v>
      </c>
      <c r="G83" s="69">
        <v>2</v>
      </c>
      <c r="H83" s="69">
        <v>96</v>
      </c>
      <c r="I83" s="69">
        <v>1</v>
      </c>
      <c r="J83" s="69">
        <v>0</v>
      </c>
      <c r="K83" s="69">
        <v>0</v>
      </c>
      <c r="L83" s="69">
        <v>0</v>
      </c>
      <c r="M83" s="69">
        <v>0</v>
      </c>
      <c r="N83" s="70">
        <v>0</v>
      </c>
    </row>
    <row r="84" spans="1:14" s="35" customFormat="1" ht="18.75">
      <c r="A84" s="25" t="s">
        <v>191</v>
      </c>
      <c r="B84" s="69">
        <v>34</v>
      </c>
      <c r="C84" s="69">
        <v>12</v>
      </c>
      <c r="D84" s="69">
        <v>2</v>
      </c>
      <c r="E84" s="69">
        <v>0</v>
      </c>
      <c r="F84" s="69">
        <v>2</v>
      </c>
      <c r="G84" s="69">
        <v>2</v>
      </c>
      <c r="H84" s="69">
        <v>16</v>
      </c>
      <c r="I84" s="69">
        <v>0</v>
      </c>
      <c r="J84" s="69">
        <v>0</v>
      </c>
      <c r="K84" s="69">
        <v>0</v>
      </c>
      <c r="L84" s="69">
        <v>0</v>
      </c>
      <c r="M84" s="69">
        <v>0</v>
      </c>
      <c r="N84" s="70">
        <v>0</v>
      </c>
    </row>
    <row r="85" spans="1:14" s="35" customFormat="1" ht="18.75">
      <c r="A85" s="27"/>
      <c r="B85" s="69"/>
      <c r="C85" s="69"/>
      <c r="D85" s="69"/>
      <c r="E85" s="69"/>
      <c r="F85" s="69"/>
      <c r="G85" s="69"/>
      <c r="H85" s="69"/>
      <c r="I85" s="69"/>
      <c r="J85" s="69"/>
      <c r="K85" s="69"/>
      <c r="L85" s="70"/>
      <c r="M85" s="70"/>
      <c r="N85" s="70"/>
    </row>
    <row r="86" spans="1:14" s="35" customFormat="1" ht="18.75">
      <c r="A86" s="24" t="s">
        <v>121</v>
      </c>
      <c r="B86" s="71">
        <v>1631</v>
      </c>
      <c r="C86" s="71">
        <v>1210</v>
      </c>
      <c r="D86" s="71">
        <v>33</v>
      </c>
      <c r="E86" s="71">
        <v>24</v>
      </c>
      <c r="F86" s="71">
        <v>2</v>
      </c>
      <c r="G86" s="71">
        <v>77</v>
      </c>
      <c r="H86" s="71">
        <v>279</v>
      </c>
      <c r="I86" s="71">
        <v>0</v>
      </c>
      <c r="J86" s="71">
        <v>1</v>
      </c>
      <c r="K86" s="71">
        <v>0</v>
      </c>
      <c r="L86" s="71">
        <v>0</v>
      </c>
      <c r="M86" s="71">
        <v>0</v>
      </c>
      <c r="N86" s="72">
        <v>5</v>
      </c>
    </row>
    <row r="87" spans="1:14" s="35" customFormat="1" ht="18.75">
      <c r="A87" s="25" t="s">
        <v>192</v>
      </c>
      <c r="B87" s="69">
        <v>1476</v>
      </c>
      <c r="C87" s="69">
        <v>1166</v>
      </c>
      <c r="D87" s="69">
        <v>32</v>
      </c>
      <c r="E87" s="69">
        <v>20</v>
      </c>
      <c r="F87" s="69">
        <v>1</v>
      </c>
      <c r="G87" s="69">
        <v>75</v>
      </c>
      <c r="H87" s="69">
        <v>177</v>
      </c>
      <c r="I87" s="69">
        <v>0</v>
      </c>
      <c r="J87" s="69">
        <v>1</v>
      </c>
      <c r="K87" s="69">
        <v>0</v>
      </c>
      <c r="L87" s="69">
        <v>0</v>
      </c>
      <c r="M87" s="69">
        <v>0</v>
      </c>
      <c r="N87" s="70">
        <v>4</v>
      </c>
    </row>
    <row r="88" spans="1:14" s="35" customFormat="1" ht="18.75">
      <c r="A88" s="25" t="s">
        <v>111</v>
      </c>
      <c r="B88" s="69">
        <v>155</v>
      </c>
      <c r="C88" s="69">
        <v>44</v>
      </c>
      <c r="D88" s="69">
        <v>1</v>
      </c>
      <c r="E88" s="69">
        <v>4</v>
      </c>
      <c r="F88" s="69">
        <v>1</v>
      </c>
      <c r="G88" s="69">
        <v>2</v>
      </c>
      <c r="H88" s="69">
        <v>102</v>
      </c>
      <c r="I88" s="69">
        <v>0</v>
      </c>
      <c r="J88" s="69">
        <v>0</v>
      </c>
      <c r="K88" s="69">
        <v>0</v>
      </c>
      <c r="L88" s="69">
        <v>0</v>
      </c>
      <c r="M88" s="69">
        <v>0</v>
      </c>
      <c r="N88" s="70">
        <v>1</v>
      </c>
    </row>
    <row r="89" spans="1:14" s="35" customFormat="1" ht="18.75">
      <c r="A89" s="27"/>
      <c r="B89" s="69"/>
      <c r="C89" s="69"/>
      <c r="D89" s="69"/>
      <c r="E89" s="69"/>
      <c r="F89" s="69"/>
      <c r="G89" s="69"/>
      <c r="H89" s="69"/>
      <c r="I89" s="69"/>
      <c r="J89" s="69"/>
      <c r="K89" s="69"/>
      <c r="L89" s="70"/>
      <c r="M89" s="70"/>
      <c r="N89" s="70"/>
    </row>
    <row r="90" spans="1:14" s="35" customFormat="1" ht="18.75">
      <c r="A90" s="24" t="s">
        <v>70</v>
      </c>
      <c r="B90" s="71">
        <v>1194</v>
      </c>
      <c r="C90" s="71">
        <v>645</v>
      </c>
      <c r="D90" s="71">
        <v>38</v>
      </c>
      <c r="E90" s="71">
        <v>40</v>
      </c>
      <c r="F90" s="71">
        <v>8</v>
      </c>
      <c r="G90" s="71">
        <v>14</v>
      </c>
      <c r="H90" s="71">
        <v>335</v>
      </c>
      <c r="I90" s="71">
        <v>0</v>
      </c>
      <c r="J90" s="71">
        <v>0</v>
      </c>
      <c r="K90" s="71">
        <v>1</v>
      </c>
      <c r="L90" s="71">
        <v>0</v>
      </c>
      <c r="M90" s="71">
        <v>0</v>
      </c>
      <c r="N90" s="72">
        <v>113</v>
      </c>
    </row>
    <row r="91" spans="1:14" s="35" customFormat="1" ht="18.75">
      <c r="A91" s="25" t="s">
        <v>112</v>
      </c>
      <c r="B91" s="69">
        <v>510</v>
      </c>
      <c r="C91" s="69">
        <v>305</v>
      </c>
      <c r="D91" s="69">
        <v>11</v>
      </c>
      <c r="E91" s="69">
        <v>20</v>
      </c>
      <c r="F91" s="69">
        <v>4</v>
      </c>
      <c r="G91" s="69">
        <v>10</v>
      </c>
      <c r="H91" s="69">
        <v>62</v>
      </c>
      <c r="I91" s="69">
        <v>0</v>
      </c>
      <c r="J91" s="69">
        <v>0</v>
      </c>
      <c r="K91" s="69">
        <v>1</v>
      </c>
      <c r="L91" s="69">
        <v>0</v>
      </c>
      <c r="M91" s="69">
        <v>0</v>
      </c>
      <c r="N91" s="70">
        <v>97</v>
      </c>
    </row>
    <row r="92" spans="1:14" s="35" customFormat="1" ht="18.75">
      <c r="A92" s="25" t="s">
        <v>113</v>
      </c>
      <c r="B92" s="69">
        <v>180</v>
      </c>
      <c r="C92" s="69">
        <v>136</v>
      </c>
      <c r="D92" s="69">
        <v>9</v>
      </c>
      <c r="E92" s="69">
        <v>1</v>
      </c>
      <c r="F92" s="69">
        <v>2</v>
      </c>
      <c r="G92" s="69">
        <v>0</v>
      </c>
      <c r="H92" s="69">
        <v>32</v>
      </c>
      <c r="I92" s="69">
        <v>0</v>
      </c>
      <c r="J92" s="69">
        <v>0</v>
      </c>
      <c r="K92" s="69">
        <v>0</v>
      </c>
      <c r="L92" s="69">
        <v>0</v>
      </c>
      <c r="M92" s="69">
        <v>0</v>
      </c>
      <c r="N92" s="70">
        <v>0</v>
      </c>
    </row>
    <row r="93" spans="1:14" s="35" customFormat="1" ht="18.75">
      <c r="A93" s="25" t="s">
        <v>114</v>
      </c>
      <c r="B93" s="69">
        <v>340</v>
      </c>
      <c r="C93" s="69">
        <v>86</v>
      </c>
      <c r="D93" s="69">
        <v>11</v>
      </c>
      <c r="E93" s="69">
        <v>10</v>
      </c>
      <c r="F93" s="69">
        <v>0</v>
      </c>
      <c r="G93" s="69">
        <v>3</v>
      </c>
      <c r="H93" s="69">
        <v>214</v>
      </c>
      <c r="I93" s="69">
        <v>0</v>
      </c>
      <c r="J93" s="69">
        <v>0</v>
      </c>
      <c r="K93" s="69">
        <v>0</v>
      </c>
      <c r="L93" s="69">
        <v>0</v>
      </c>
      <c r="M93" s="69">
        <v>0</v>
      </c>
      <c r="N93" s="70">
        <v>16</v>
      </c>
    </row>
    <row r="94" spans="1:14" s="35" customFormat="1" ht="18.75">
      <c r="A94" s="25" t="s">
        <v>117</v>
      </c>
      <c r="B94" s="69">
        <v>145</v>
      </c>
      <c r="C94" s="69">
        <v>107</v>
      </c>
      <c r="D94" s="69">
        <v>5</v>
      </c>
      <c r="E94" s="69">
        <v>9</v>
      </c>
      <c r="F94" s="69">
        <v>1</v>
      </c>
      <c r="G94" s="69">
        <v>0</v>
      </c>
      <c r="H94" s="69">
        <v>23</v>
      </c>
      <c r="I94" s="69">
        <v>0</v>
      </c>
      <c r="J94" s="69">
        <v>0</v>
      </c>
      <c r="K94" s="69">
        <v>0</v>
      </c>
      <c r="L94" s="69">
        <v>0</v>
      </c>
      <c r="M94" s="69">
        <v>0</v>
      </c>
      <c r="N94" s="70">
        <v>0</v>
      </c>
    </row>
    <row r="95" spans="1:14" s="35" customFormat="1" ht="18.75">
      <c r="A95" s="25" t="s">
        <v>159</v>
      </c>
      <c r="B95" s="69">
        <v>19</v>
      </c>
      <c r="C95" s="69">
        <v>11</v>
      </c>
      <c r="D95" s="69">
        <v>2</v>
      </c>
      <c r="E95" s="69">
        <v>0</v>
      </c>
      <c r="F95" s="69">
        <v>1</v>
      </c>
      <c r="G95" s="69">
        <v>1</v>
      </c>
      <c r="H95" s="69">
        <v>4</v>
      </c>
      <c r="I95" s="69">
        <v>0</v>
      </c>
      <c r="J95" s="69">
        <v>0</v>
      </c>
      <c r="K95" s="69">
        <v>0</v>
      </c>
      <c r="L95" s="69">
        <v>0</v>
      </c>
      <c r="M95" s="69">
        <v>0</v>
      </c>
      <c r="N95" s="70">
        <v>0</v>
      </c>
    </row>
    <row r="96" spans="1:14" s="35" customFormat="1" ht="18.75">
      <c r="A96" s="28"/>
      <c r="B96" s="69"/>
      <c r="C96" s="69"/>
      <c r="D96" s="69"/>
      <c r="E96" s="69"/>
      <c r="F96" s="69"/>
      <c r="G96" s="69"/>
      <c r="H96" s="69"/>
      <c r="I96" s="69"/>
      <c r="J96" s="69"/>
      <c r="K96" s="69"/>
      <c r="L96" s="70"/>
      <c r="M96" s="70"/>
      <c r="N96" s="70"/>
    </row>
    <row r="97" spans="1:14" s="35" customFormat="1" ht="18.75">
      <c r="A97" s="24" t="s">
        <v>71</v>
      </c>
      <c r="B97" s="65">
        <v>1427</v>
      </c>
      <c r="C97" s="65">
        <v>1269</v>
      </c>
      <c r="D97" s="65">
        <v>55</v>
      </c>
      <c r="E97" s="65">
        <v>35</v>
      </c>
      <c r="F97" s="65">
        <v>3</v>
      </c>
      <c r="G97" s="65">
        <v>8</v>
      </c>
      <c r="H97" s="65">
        <v>51</v>
      </c>
      <c r="I97" s="65">
        <v>3</v>
      </c>
      <c r="J97" s="65">
        <v>2</v>
      </c>
      <c r="K97" s="65">
        <v>0</v>
      </c>
      <c r="L97" s="65">
        <v>0</v>
      </c>
      <c r="M97" s="65">
        <v>0</v>
      </c>
      <c r="N97" s="66">
        <v>1</v>
      </c>
    </row>
    <row r="98" spans="1:14" s="35" customFormat="1" ht="18.75">
      <c r="A98" s="25" t="s">
        <v>115</v>
      </c>
      <c r="B98" s="69">
        <v>1349</v>
      </c>
      <c r="C98" s="69">
        <v>1202</v>
      </c>
      <c r="D98" s="69">
        <v>52</v>
      </c>
      <c r="E98" s="69">
        <v>35</v>
      </c>
      <c r="F98" s="69">
        <v>1</v>
      </c>
      <c r="G98" s="69">
        <v>8</v>
      </c>
      <c r="H98" s="69">
        <v>45</v>
      </c>
      <c r="I98" s="69">
        <v>3</v>
      </c>
      <c r="J98" s="69">
        <v>2</v>
      </c>
      <c r="K98" s="69">
        <v>0</v>
      </c>
      <c r="L98" s="69">
        <v>0</v>
      </c>
      <c r="M98" s="69">
        <v>0</v>
      </c>
      <c r="N98" s="70">
        <v>1</v>
      </c>
    </row>
    <row r="99" spans="1:14" s="35" customFormat="1" ht="18.75">
      <c r="A99" s="25" t="s">
        <v>116</v>
      </c>
      <c r="B99" s="69">
        <v>78</v>
      </c>
      <c r="C99" s="69">
        <v>67</v>
      </c>
      <c r="D99" s="69">
        <v>3</v>
      </c>
      <c r="E99" s="69">
        <v>0</v>
      </c>
      <c r="F99" s="69">
        <v>2</v>
      </c>
      <c r="G99" s="69">
        <v>0</v>
      </c>
      <c r="H99" s="69">
        <v>6</v>
      </c>
      <c r="I99" s="69">
        <v>0</v>
      </c>
      <c r="J99" s="69">
        <v>0</v>
      </c>
      <c r="K99" s="69">
        <v>0</v>
      </c>
      <c r="L99" s="69">
        <v>0</v>
      </c>
      <c r="M99" s="69">
        <v>0</v>
      </c>
      <c r="N99" s="70">
        <v>0</v>
      </c>
    </row>
    <row r="100" spans="1:14" s="35" customFormat="1" ht="18.75">
      <c r="A100" s="27"/>
      <c r="B100" s="69"/>
      <c r="C100" s="69"/>
      <c r="D100" s="69"/>
      <c r="E100" s="69"/>
      <c r="F100" s="69"/>
      <c r="G100" s="69"/>
      <c r="H100" s="69"/>
      <c r="I100" s="69"/>
      <c r="J100" s="69"/>
      <c r="K100" s="69"/>
      <c r="L100" s="70"/>
      <c r="M100" s="70"/>
      <c r="N100" s="70"/>
    </row>
    <row r="101" spans="1:14">
      <c r="A101" s="24" t="s">
        <v>72</v>
      </c>
      <c r="B101" s="71">
        <v>1792</v>
      </c>
      <c r="C101" s="71">
        <v>1083</v>
      </c>
      <c r="D101" s="71">
        <v>41</v>
      </c>
      <c r="E101" s="71">
        <v>200</v>
      </c>
      <c r="F101" s="71">
        <v>1</v>
      </c>
      <c r="G101" s="71">
        <v>0</v>
      </c>
      <c r="H101" s="71">
        <v>411</v>
      </c>
      <c r="I101" s="71">
        <v>11</v>
      </c>
      <c r="J101" s="71">
        <v>0</v>
      </c>
      <c r="K101" s="71">
        <v>0</v>
      </c>
      <c r="L101" s="71">
        <v>40</v>
      </c>
      <c r="M101" s="71">
        <v>2</v>
      </c>
      <c r="N101" s="72">
        <v>3</v>
      </c>
    </row>
    <row r="102" spans="1:14">
      <c r="A102" s="25" t="s">
        <v>194</v>
      </c>
      <c r="B102" s="69">
        <v>1792</v>
      </c>
      <c r="C102" s="69">
        <v>1083</v>
      </c>
      <c r="D102" s="69">
        <v>41</v>
      </c>
      <c r="E102" s="69">
        <v>200</v>
      </c>
      <c r="F102" s="69">
        <v>1</v>
      </c>
      <c r="G102" s="69">
        <v>0</v>
      </c>
      <c r="H102" s="69">
        <v>411</v>
      </c>
      <c r="I102" s="69">
        <v>11</v>
      </c>
      <c r="J102" s="69">
        <v>0</v>
      </c>
      <c r="K102" s="69">
        <v>0</v>
      </c>
      <c r="L102" s="69">
        <v>40</v>
      </c>
      <c r="M102" s="69">
        <v>2</v>
      </c>
      <c r="N102" s="70">
        <v>3</v>
      </c>
    </row>
    <row r="103" spans="1:14">
      <c r="A103" s="30"/>
      <c r="B103" s="6"/>
      <c r="C103" s="6"/>
      <c r="D103" s="6"/>
      <c r="E103" s="6"/>
      <c r="F103" s="6"/>
      <c r="G103" s="6"/>
      <c r="H103" s="6"/>
      <c r="I103" s="6"/>
      <c r="J103" s="6"/>
      <c r="K103" s="7"/>
      <c r="L103" s="7"/>
      <c r="M103" s="7"/>
      <c r="N103" s="7"/>
    </row>
    <row r="104" spans="1:14">
      <c r="A104" s="54" t="s">
        <v>195</v>
      </c>
      <c r="B104" s="4"/>
      <c r="C104" s="4"/>
      <c r="D104" s="4"/>
      <c r="E104" s="4"/>
      <c r="F104" s="4"/>
      <c r="G104" s="4"/>
      <c r="H104" s="4"/>
      <c r="I104" s="4"/>
      <c r="J104" s="4"/>
      <c r="K104" s="4"/>
      <c r="L104" s="4"/>
      <c r="M104" s="4"/>
      <c r="N104" s="4"/>
    </row>
  </sheetData>
  <mergeCells count="19">
    <mergeCell ref="A3:N3"/>
    <mergeCell ref="A5:N5"/>
    <mergeCell ref="A4:N4"/>
    <mergeCell ref="A6:N6"/>
    <mergeCell ref="K9:K10"/>
    <mergeCell ref="L9:L10"/>
    <mergeCell ref="M9:M10"/>
    <mergeCell ref="N9:N10"/>
    <mergeCell ref="B8:B10"/>
    <mergeCell ref="C8:N8"/>
    <mergeCell ref="C9:C10"/>
    <mergeCell ref="D9:D10"/>
    <mergeCell ref="E9:E10"/>
    <mergeCell ref="F9:F10"/>
    <mergeCell ref="G9:G10"/>
    <mergeCell ref="H9:H10"/>
    <mergeCell ref="I9:I10"/>
    <mergeCell ref="J9:J10"/>
    <mergeCell ref="A8:A10"/>
  </mergeCells>
  <phoneticPr fontId="4" type="noConversion"/>
  <printOptions horizontalCentered="1" verticalCentered="1"/>
  <pageMargins left="0" right="0" top="0" bottom="0" header="0" footer="0"/>
  <pageSetup paperSize="223" scale="28" orientation="portrait" r:id="rId1"/>
  <headerFooter alignWithMargins="0"/>
</worksheet>
</file>

<file path=xl/worksheets/sheet8.xml><?xml version="1.0" encoding="utf-8"?>
<worksheet xmlns="http://schemas.openxmlformats.org/spreadsheetml/2006/main" xmlns:r="http://schemas.openxmlformats.org/officeDocument/2006/relationships">
  <dimension ref="A1:XFC74"/>
  <sheetViews>
    <sheetView topLeftCell="A26" zoomScale="80" zoomScaleNormal="80" zoomScaleSheetLayoutView="80" workbookViewId="0">
      <selection activeCell="A71" sqref="A71"/>
    </sheetView>
  </sheetViews>
  <sheetFormatPr baseColWidth="10" defaultColWidth="0" defaultRowHeight="15.75" zeroHeight="1"/>
  <cols>
    <col min="1" max="1" width="73" style="38" customWidth="1"/>
    <col min="2" max="2" width="26.5703125" style="39" customWidth="1"/>
    <col min="3" max="3" width="26.85546875" style="39" customWidth="1"/>
    <col min="4" max="4" width="28.5703125" style="39" customWidth="1"/>
    <col min="5" max="16383" width="11.42578125" style="39" hidden="1"/>
    <col min="16384" max="16384" width="0.140625" style="39" hidden="1"/>
  </cols>
  <sheetData>
    <row r="1" spans="1:4">
      <c r="A1" s="120" t="s">
        <v>124</v>
      </c>
      <c r="B1" s="2"/>
      <c r="C1" s="2"/>
      <c r="D1" s="1"/>
    </row>
    <row r="2" spans="1:4">
      <c r="A2" s="120"/>
      <c r="B2" s="2"/>
      <c r="C2" s="2"/>
      <c r="D2" s="1"/>
    </row>
    <row r="3" spans="1:4">
      <c r="A3" s="279" t="s">
        <v>338</v>
      </c>
      <c r="B3" s="280"/>
      <c r="C3" s="280"/>
      <c r="D3" s="280"/>
    </row>
    <row r="4" spans="1:4">
      <c r="A4" s="279" t="s">
        <v>156</v>
      </c>
      <c r="B4" s="280"/>
      <c r="C4" s="280"/>
      <c r="D4" s="280"/>
    </row>
    <row r="5" spans="1:4">
      <c r="A5" s="279" t="s">
        <v>312</v>
      </c>
      <c r="B5" s="280"/>
      <c r="C5" s="280"/>
      <c r="D5" s="280"/>
    </row>
    <row r="6" spans="1:4">
      <c r="A6" s="175"/>
      <c r="B6" s="2"/>
      <c r="C6" s="2"/>
      <c r="D6" s="2"/>
    </row>
    <row r="7" spans="1:4">
      <c r="A7" s="189"/>
      <c r="B7" s="190"/>
      <c r="C7" s="190"/>
      <c r="D7" s="191"/>
    </row>
    <row r="8" spans="1:4">
      <c r="A8" s="192" t="s">
        <v>152</v>
      </c>
      <c r="B8" s="193" t="s">
        <v>153</v>
      </c>
      <c r="C8" s="130" t="s">
        <v>128</v>
      </c>
      <c r="D8" s="194" t="s">
        <v>131</v>
      </c>
    </row>
    <row r="9" spans="1:4">
      <c r="A9" s="195"/>
      <c r="B9" s="196"/>
      <c r="C9" s="196"/>
      <c r="D9" s="197"/>
    </row>
    <row r="10" spans="1:4">
      <c r="A10" s="179"/>
      <c r="B10" s="180"/>
      <c r="C10" s="180"/>
      <c r="D10" s="181"/>
    </row>
    <row r="11" spans="1:4">
      <c r="A11" s="179" t="s">
        <v>52</v>
      </c>
      <c r="B11" s="182">
        <v>72862</v>
      </c>
      <c r="C11" s="182">
        <v>77236</v>
      </c>
      <c r="D11" s="183">
        <v>4374</v>
      </c>
    </row>
    <row r="12" spans="1:4">
      <c r="A12" s="179"/>
      <c r="B12" s="182"/>
      <c r="C12" s="182"/>
      <c r="D12" s="198"/>
    </row>
    <row r="13" spans="1:4">
      <c r="A13" s="144" t="s">
        <v>2</v>
      </c>
      <c r="B13" s="142">
        <v>10585</v>
      </c>
      <c r="C13" s="142">
        <v>11103</v>
      </c>
      <c r="D13" s="143">
        <v>518</v>
      </c>
    </row>
    <row r="14" spans="1:4">
      <c r="A14" s="147" t="s">
        <v>3</v>
      </c>
      <c r="B14" s="142">
        <v>10929</v>
      </c>
      <c r="C14" s="142">
        <v>11491</v>
      </c>
      <c r="D14" s="143">
        <v>562</v>
      </c>
    </row>
    <row r="15" spans="1:4">
      <c r="A15" s="144" t="s">
        <v>4</v>
      </c>
      <c r="B15" s="142">
        <v>2656</v>
      </c>
      <c r="C15" s="142">
        <v>2859</v>
      </c>
      <c r="D15" s="143">
        <v>203</v>
      </c>
    </row>
    <row r="16" spans="1:4">
      <c r="A16" s="144" t="s">
        <v>5</v>
      </c>
      <c r="B16" s="142">
        <v>3169</v>
      </c>
      <c r="C16" s="142">
        <v>3369</v>
      </c>
      <c r="D16" s="143">
        <v>200</v>
      </c>
    </row>
    <row r="17" spans="1:4">
      <c r="A17" s="144" t="s">
        <v>6</v>
      </c>
      <c r="B17" s="142">
        <v>4399</v>
      </c>
      <c r="C17" s="142">
        <v>4617</v>
      </c>
      <c r="D17" s="143">
        <v>218</v>
      </c>
    </row>
    <row r="18" spans="1:4">
      <c r="A18" s="144" t="s">
        <v>7</v>
      </c>
      <c r="B18" s="142">
        <v>61</v>
      </c>
      <c r="C18" s="142">
        <v>75</v>
      </c>
      <c r="D18" s="143">
        <v>14</v>
      </c>
    </row>
    <row r="19" spans="1:4">
      <c r="A19" s="144" t="s">
        <v>51</v>
      </c>
      <c r="B19" s="142">
        <v>1562</v>
      </c>
      <c r="C19" s="142">
        <v>1607</v>
      </c>
      <c r="D19" s="143">
        <v>45</v>
      </c>
    </row>
    <row r="20" spans="1:4" s="38" customFormat="1">
      <c r="A20" s="144" t="s">
        <v>8</v>
      </c>
      <c r="B20" s="142">
        <v>199</v>
      </c>
      <c r="C20" s="142">
        <v>242</v>
      </c>
      <c r="D20" s="143">
        <v>43</v>
      </c>
    </row>
    <row r="21" spans="1:4" s="38" customFormat="1">
      <c r="A21" s="144" t="s">
        <v>9</v>
      </c>
      <c r="B21" s="142">
        <v>376</v>
      </c>
      <c r="C21" s="142">
        <v>382</v>
      </c>
      <c r="D21" s="143">
        <v>6</v>
      </c>
    </row>
    <row r="22" spans="1:4" s="38" customFormat="1">
      <c r="A22" s="144" t="s">
        <v>10</v>
      </c>
      <c r="B22" s="142">
        <v>14</v>
      </c>
      <c r="C22" s="142">
        <v>20</v>
      </c>
      <c r="D22" s="143">
        <v>6</v>
      </c>
    </row>
    <row r="23" spans="1:4" s="38" customFormat="1">
      <c r="A23" s="144" t="s">
        <v>197</v>
      </c>
      <c r="B23" s="142">
        <v>1448</v>
      </c>
      <c r="C23" s="142">
        <v>1480</v>
      </c>
      <c r="D23" s="143">
        <v>32</v>
      </c>
    </row>
    <row r="24" spans="1:4" s="38" customFormat="1">
      <c r="A24" s="144" t="s">
        <v>11</v>
      </c>
      <c r="B24" s="142">
        <v>173</v>
      </c>
      <c r="C24" s="142">
        <v>177</v>
      </c>
      <c r="D24" s="143">
        <v>4</v>
      </c>
    </row>
    <row r="25" spans="1:4" s="38" customFormat="1">
      <c r="A25" s="144" t="s">
        <v>12</v>
      </c>
      <c r="B25" s="142">
        <v>5721</v>
      </c>
      <c r="C25" s="142">
        <v>6098</v>
      </c>
      <c r="D25" s="143">
        <v>377</v>
      </c>
    </row>
    <row r="26" spans="1:4" s="38" customFormat="1">
      <c r="A26" s="144" t="s">
        <v>13</v>
      </c>
      <c r="B26" s="142">
        <v>1963</v>
      </c>
      <c r="C26" s="142">
        <v>2055</v>
      </c>
      <c r="D26" s="143">
        <v>92</v>
      </c>
    </row>
    <row r="27" spans="1:4" s="38" customFormat="1">
      <c r="A27" s="144" t="s">
        <v>14</v>
      </c>
      <c r="B27" s="142">
        <v>1016</v>
      </c>
      <c r="C27" s="142">
        <v>1130</v>
      </c>
      <c r="D27" s="143">
        <v>114</v>
      </c>
    </row>
    <row r="28" spans="1:4" s="38" customFormat="1">
      <c r="A28" s="144" t="s">
        <v>15</v>
      </c>
      <c r="B28" s="142">
        <v>1059</v>
      </c>
      <c r="C28" s="142">
        <v>1134</v>
      </c>
      <c r="D28" s="143">
        <v>75</v>
      </c>
    </row>
    <row r="29" spans="1:4" s="38" customFormat="1">
      <c r="A29" s="144" t="s">
        <v>198</v>
      </c>
      <c r="B29" s="142">
        <v>208</v>
      </c>
      <c r="C29" s="142">
        <v>214</v>
      </c>
      <c r="D29" s="143">
        <v>6</v>
      </c>
    </row>
    <row r="30" spans="1:4" s="38" customFormat="1">
      <c r="A30" s="144" t="s">
        <v>16</v>
      </c>
      <c r="B30" s="142">
        <v>180</v>
      </c>
      <c r="C30" s="142">
        <v>204</v>
      </c>
      <c r="D30" s="143">
        <v>24</v>
      </c>
    </row>
    <row r="31" spans="1:4" s="38" customFormat="1">
      <c r="A31" s="144" t="s">
        <v>17</v>
      </c>
      <c r="B31" s="142">
        <v>465</v>
      </c>
      <c r="C31" s="142">
        <v>491</v>
      </c>
      <c r="D31" s="143">
        <v>26</v>
      </c>
    </row>
    <row r="32" spans="1:4" s="38" customFormat="1">
      <c r="A32" s="144" t="s">
        <v>18</v>
      </c>
      <c r="B32" s="142">
        <v>505</v>
      </c>
      <c r="C32" s="142">
        <v>534</v>
      </c>
      <c r="D32" s="143">
        <v>29</v>
      </c>
    </row>
    <row r="33" spans="1:4" s="38" customFormat="1">
      <c r="A33" s="144" t="s">
        <v>19</v>
      </c>
      <c r="B33" s="142">
        <v>154</v>
      </c>
      <c r="C33" s="142">
        <v>160</v>
      </c>
      <c r="D33" s="143">
        <v>6</v>
      </c>
    </row>
    <row r="34" spans="1:4" s="38" customFormat="1">
      <c r="A34" s="144" t="s">
        <v>20</v>
      </c>
      <c r="B34" s="142">
        <v>66</v>
      </c>
      <c r="C34" s="142">
        <v>71</v>
      </c>
      <c r="D34" s="143">
        <v>5</v>
      </c>
    </row>
    <row r="35" spans="1:4" s="38" customFormat="1">
      <c r="A35" s="144" t="s">
        <v>21</v>
      </c>
      <c r="B35" s="142">
        <v>46</v>
      </c>
      <c r="C35" s="142">
        <v>49</v>
      </c>
      <c r="D35" s="143">
        <v>3</v>
      </c>
    </row>
    <row r="36" spans="1:4" s="38" customFormat="1">
      <c r="A36" s="144" t="s">
        <v>22</v>
      </c>
      <c r="B36" s="142">
        <v>290</v>
      </c>
      <c r="C36" s="142">
        <v>302</v>
      </c>
      <c r="D36" s="143">
        <v>12</v>
      </c>
    </row>
    <row r="37" spans="1:4" s="38" customFormat="1">
      <c r="A37" s="144" t="s">
        <v>23</v>
      </c>
      <c r="B37" s="142">
        <v>5472</v>
      </c>
      <c r="C37" s="142">
        <v>5827</v>
      </c>
      <c r="D37" s="143">
        <v>355</v>
      </c>
    </row>
    <row r="38" spans="1:4" s="38" customFormat="1">
      <c r="A38" s="144" t="s">
        <v>24</v>
      </c>
      <c r="B38" s="142">
        <v>78</v>
      </c>
      <c r="C38" s="142">
        <v>83</v>
      </c>
      <c r="D38" s="143">
        <v>5</v>
      </c>
    </row>
    <row r="39" spans="1:4" s="38" customFormat="1">
      <c r="A39" s="144" t="s">
        <v>25</v>
      </c>
      <c r="B39" s="142">
        <v>572</v>
      </c>
      <c r="C39" s="142">
        <v>578</v>
      </c>
      <c r="D39" s="143">
        <v>6</v>
      </c>
    </row>
    <row r="40" spans="1:4" s="38" customFormat="1">
      <c r="A40" s="144" t="s">
        <v>26</v>
      </c>
      <c r="B40" s="142">
        <v>74</v>
      </c>
      <c r="C40" s="142">
        <v>77</v>
      </c>
      <c r="D40" s="143">
        <v>3</v>
      </c>
    </row>
    <row r="41" spans="1:4" s="38" customFormat="1">
      <c r="A41" s="144" t="s">
        <v>27</v>
      </c>
      <c r="B41" s="142">
        <v>7134</v>
      </c>
      <c r="C41" s="142">
        <v>7446</v>
      </c>
      <c r="D41" s="143">
        <v>312</v>
      </c>
    </row>
    <row r="42" spans="1:4" s="38" customFormat="1">
      <c r="A42" s="144" t="s">
        <v>28</v>
      </c>
      <c r="B42" s="142">
        <v>941</v>
      </c>
      <c r="C42" s="142">
        <v>1080</v>
      </c>
      <c r="D42" s="143">
        <v>139</v>
      </c>
    </row>
    <row r="43" spans="1:4" s="38" customFormat="1">
      <c r="A43" s="147" t="s">
        <v>29</v>
      </c>
      <c r="B43" s="142">
        <v>396</v>
      </c>
      <c r="C43" s="142">
        <v>421</v>
      </c>
      <c r="D43" s="143">
        <v>25</v>
      </c>
    </row>
    <row r="44" spans="1:4" s="38" customFormat="1">
      <c r="A44" s="144" t="s">
        <v>30</v>
      </c>
      <c r="B44" s="142">
        <v>169</v>
      </c>
      <c r="C44" s="142">
        <v>176</v>
      </c>
      <c r="D44" s="143">
        <v>7</v>
      </c>
    </row>
    <row r="45" spans="1:4" s="38" customFormat="1">
      <c r="A45" s="144" t="s">
        <v>31</v>
      </c>
      <c r="B45" s="142">
        <v>501</v>
      </c>
      <c r="C45" s="142">
        <v>567</v>
      </c>
      <c r="D45" s="143">
        <v>66</v>
      </c>
    </row>
    <row r="46" spans="1:4" s="38" customFormat="1">
      <c r="A46" s="144" t="s">
        <v>287</v>
      </c>
      <c r="B46" s="142">
        <v>991</v>
      </c>
      <c r="C46" s="142">
        <v>1031</v>
      </c>
      <c r="D46" s="143">
        <v>40</v>
      </c>
    </row>
    <row r="47" spans="1:4" s="38" customFormat="1">
      <c r="A47" s="144" t="s">
        <v>32</v>
      </c>
      <c r="B47" s="142">
        <v>141</v>
      </c>
      <c r="C47" s="142">
        <v>144</v>
      </c>
      <c r="D47" s="143">
        <v>3</v>
      </c>
    </row>
    <row r="48" spans="1:4" s="38" customFormat="1">
      <c r="A48" s="144" t="s">
        <v>33</v>
      </c>
      <c r="B48" s="142">
        <v>104</v>
      </c>
      <c r="C48" s="142">
        <v>106</v>
      </c>
      <c r="D48" s="143">
        <v>2</v>
      </c>
    </row>
    <row r="49" spans="1:4" s="38" customFormat="1">
      <c r="A49" s="147" t="s">
        <v>34</v>
      </c>
      <c r="B49" s="142">
        <v>301</v>
      </c>
      <c r="C49" s="142">
        <v>305</v>
      </c>
      <c r="D49" s="143">
        <v>4</v>
      </c>
    </row>
    <row r="50" spans="1:4" s="38" customFormat="1">
      <c r="A50" s="147" t="s">
        <v>54</v>
      </c>
      <c r="B50" s="142">
        <v>84</v>
      </c>
      <c r="C50" s="142">
        <v>88</v>
      </c>
      <c r="D50" s="143">
        <v>4</v>
      </c>
    </row>
    <row r="51" spans="1:4" s="38" customFormat="1">
      <c r="A51" s="144" t="s">
        <v>35</v>
      </c>
      <c r="B51" s="142">
        <v>241</v>
      </c>
      <c r="C51" s="142">
        <v>245</v>
      </c>
      <c r="D51" s="143">
        <v>4</v>
      </c>
    </row>
    <row r="52" spans="1:4" s="38" customFormat="1">
      <c r="A52" s="187" t="s">
        <v>36</v>
      </c>
      <c r="B52" s="142">
        <v>481</v>
      </c>
      <c r="C52" s="142">
        <v>497</v>
      </c>
      <c r="D52" s="143">
        <v>16</v>
      </c>
    </row>
    <row r="53" spans="1:4" s="38" customFormat="1">
      <c r="A53" s="144" t="s">
        <v>37</v>
      </c>
      <c r="B53" s="142">
        <v>42</v>
      </c>
      <c r="C53" s="142">
        <v>45</v>
      </c>
      <c r="D53" s="143">
        <v>3</v>
      </c>
    </row>
    <row r="54" spans="1:4" s="38" customFormat="1">
      <c r="A54" s="144" t="s">
        <v>199</v>
      </c>
      <c r="B54" s="142">
        <v>477</v>
      </c>
      <c r="C54" s="142">
        <v>500</v>
      </c>
      <c r="D54" s="143">
        <v>23</v>
      </c>
    </row>
    <row r="55" spans="1:4" s="38" customFormat="1">
      <c r="A55" s="144" t="s">
        <v>38</v>
      </c>
      <c r="B55" s="142">
        <v>261</v>
      </c>
      <c r="C55" s="142">
        <v>281</v>
      </c>
      <c r="D55" s="143">
        <v>20</v>
      </c>
    </row>
    <row r="56" spans="1:4" s="38" customFormat="1">
      <c r="A56" s="144" t="s">
        <v>39</v>
      </c>
      <c r="B56" s="142">
        <v>28</v>
      </c>
      <c r="C56" s="142">
        <v>31</v>
      </c>
      <c r="D56" s="143">
        <v>3</v>
      </c>
    </row>
    <row r="57" spans="1:4" s="38" customFormat="1">
      <c r="A57" s="144" t="s">
        <v>40</v>
      </c>
      <c r="B57" s="142">
        <v>1518</v>
      </c>
      <c r="C57" s="142">
        <v>1899</v>
      </c>
      <c r="D57" s="143">
        <v>381</v>
      </c>
    </row>
    <row r="58" spans="1:4" s="38" customFormat="1">
      <c r="A58" s="144" t="s">
        <v>41</v>
      </c>
      <c r="B58" s="142">
        <v>466</v>
      </c>
      <c r="C58" s="142">
        <v>539</v>
      </c>
      <c r="D58" s="143">
        <v>73</v>
      </c>
    </row>
    <row r="59" spans="1:4" s="38" customFormat="1">
      <c r="A59" s="144" t="s">
        <v>42</v>
      </c>
      <c r="B59" s="142">
        <v>40</v>
      </c>
      <c r="C59" s="142">
        <v>44</v>
      </c>
      <c r="D59" s="143">
        <v>4</v>
      </c>
    </row>
    <row r="60" spans="1:4" s="38" customFormat="1">
      <c r="A60" s="144" t="s">
        <v>43</v>
      </c>
      <c r="B60" s="142">
        <v>100</v>
      </c>
      <c r="C60" s="142">
        <v>113</v>
      </c>
      <c r="D60" s="143">
        <v>13</v>
      </c>
    </row>
    <row r="61" spans="1:4" s="38" customFormat="1">
      <c r="A61" s="144" t="s">
        <v>44</v>
      </c>
      <c r="B61" s="142">
        <v>300</v>
      </c>
      <c r="C61" s="142">
        <v>360</v>
      </c>
      <c r="D61" s="143">
        <v>60</v>
      </c>
    </row>
    <row r="62" spans="1:4" s="38" customFormat="1">
      <c r="A62" s="144" t="s">
        <v>126</v>
      </c>
      <c r="B62" s="142">
        <v>154</v>
      </c>
      <c r="C62" s="142">
        <v>200</v>
      </c>
      <c r="D62" s="143">
        <v>46</v>
      </c>
    </row>
    <row r="63" spans="1:4" s="38" customFormat="1">
      <c r="A63" s="144" t="s">
        <v>191</v>
      </c>
      <c r="B63" s="142">
        <v>32</v>
      </c>
      <c r="C63" s="142">
        <v>34</v>
      </c>
      <c r="D63" s="143">
        <v>2</v>
      </c>
    </row>
    <row r="64" spans="1:4" s="38" customFormat="1">
      <c r="A64" s="141" t="s">
        <v>201</v>
      </c>
      <c r="B64" s="142">
        <v>191</v>
      </c>
      <c r="C64" s="142">
        <v>200</v>
      </c>
      <c r="D64" s="143">
        <v>9</v>
      </c>
    </row>
    <row r="65" spans="1:4" s="38" customFormat="1">
      <c r="A65" s="144" t="s">
        <v>45</v>
      </c>
      <c r="B65" s="142">
        <v>329</v>
      </c>
      <c r="C65" s="142">
        <v>340</v>
      </c>
      <c r="D65" s="143">
        <v>11</v>
      </c>
    </row>
    <row r="66" spans="1:4" s="38" customFormat="1">
      <c r="A66" s="144" t="s">
        <v>46</v>
      </c>
      <c r="B66" s="142">
        <v>368</v>
      </c>
      <c r="C66" s="142">
        <v>379</v>
      </c>
      <c r="D66" s="143">
        <v>11</v>
      </c>
    </row>
    <row r="67" spans="1:4" s="38" customFormat="1">
      <c r="A67" s="144" t="s">
        <v>47</v>
      </c>
      <c r="B67" s="142">
        <v>167</v>
      </c>
      <c r="C67" s="142">
        <v>168</v>
      </c>
      <c r="D67" s="143">
        <v>1</v>
      </c>
    </row>
    <row r="68" spans="1:4" s="38" customFormat="1">
      <c r="A68" s="147" t="s">
        <v>48</v>
      </c>
      <c r="B68" s="142">
        <v>151</v>
      </c>
      <c r="C68" s="142">
        <v>156</v>
      </c>
      <c r="D68" s="143">
        <v>5</v>
      </c>
    </row>
    <row r="69" spans="1:4" s="38" customFormat="1">
      <c r="A69" s="147" t="s">
        <v>202</v>
      </c>
      <c r="B69" s="142">
        <v>16</v>
      </c>
      <c r="C69" s="142">
        <v>18</v>
      </c>
      <c r="D69" s="143">
        <v>2</v>
      </c>
    </row>
    <row r="70" spans="1:4" s="38" customFormat="1">
      <c r="A70" s="144" t="s">
        <v>49</v>
      </c>
      <c r="B70" s="142">
        <v>1325</v>
      </c>
      <c r="C70" s="142">
        <v>1377</v>
      </c>
      <c r="D70" s="143">
        <v>52</v>
      </c>
    </row>
    <row r="71" spans="1:4" s="38" customFormat="1">
      <c r="A71" s="169" t="s">
        <v>50</v>
      </c>
      <c r="B71" s="142">
        <v>106</v>
      </c>
      <c r="C71" s="142">
        <v>109</v>
      </c>
      <c r="D71" s="143">
        <v>3</v>
      </c>
    </row>
    <row r="72" spans="1:4">
      <c r="A72" s="169" t="s">
        <v>200</v>
      </c>
      <c r="B72" s="142">
        <v>1867</v>
      </c>
      <c r="C72" s="142">
        <v>1908</v>
      </c>
      <c r="D72" s="143">
        <v>41</v>
      </c>
    </row>
    <row r="73" spans="1:4">
      <c r="A73" s="151"/>
      <c r="B73" s="188"/>
      <c r="C73" s="152"/>
      <c r="D73" s="199"/>
    </row>
    <row r="74" spans="1:4">
      <c r="A74" s="111" t="s">
        <v>195</v>
      </c>
      <c r="B74" s="2"/>
      <c r="C74" s="10"/>
      <c r="D74" s="1"/>
    </row>
  </sheetData>
  <mergeCells count="3">
    <mergeCell ref="A5:D5"/>
    <mergeCell ref="A3:D3"/>
    <mergeCell ref="A4:D4"/>
  </mergeCells>
  <phoneticPr fontId="0" type="noConversion"/>
  <printOptions horizontalCentered="1" verticalCentered="1"/>
  <pageMargins left="0" right="0" top="0" bottom="0" header="0" footer="0"/>
  <pageSetup scale="45" orientation="portrait" r:id="rId1"/>
  <headerFooter alignWithMargins="0"/>
</worksheet>
</file>

<file path=xl/worksheets/sheet9.xml><?xml version="1.0" encoding="utf-8"?>
<worksheet xmlns="http://schemas.openxmlformats.org/spreadsheetml/2006/main" xmlns:r="http://schemas.openxmlformats.org/officeDocument/2006/relationships">
  <dimension ref="A1:K73"/>
  <sheetViews>
    <sheetView zoomScale="80" zoomScaleNormal="80" zoomScaleSheetLayoutView="80" workbookViewId="0">
      <selection activeCell="C8" sqref="C8:J8"/>
    </sheetView>
  </sheetViews>
  <sheetFormatPr baseColWidth="10" defaultColWidth="0" defaultRowHeight="15.75" zeroHeight="1"/>
  <cols>
    <col min="1" max="1" width="101.5703125" style="13" customWidth="1"/>
    <col min="2" max="2" width="15.7109375" style="13" customWidth="1"/>
    <col min="3" max="3" width="15.28515625" style="13" bestFit="1" customWidth="1"/>
    <col min="4" max="4" width="17" style="13" customWidth="1"/>
    <col min="5" max="5" width="17.28515625" style="13" customWidth="1"/>
    <col min="6" max="6" width="19" style="13" customWidth="1"/>
    <col min="7" max="7" width="24.28515625" style="13" customWidth="1"/>
    <col min="8" max="9" width="19" style="13" customWidth="1"/>
    <col min="10" max="10" width="16" style="13" customWidth="1"/>
    <col min="11" max="11" width="0" style="14" hidden="1" customWidth="1"/>
    <col min="12" max="16384" width="11.42578125" style="13" hidden="1"/>
  </cols>
  <sheetData>
    <row r="1" spans="1:10">
      <c r="A1" s="120" t="s">
        <v>288</v>
      </c>
      <c r="B1" s="120"/>
      <c r="C1" s="2"/>
      <c r="D1" s="2"/>
      <c r="E1" s="1"/>
    </row>
    <row r="2" spans="1:10">
      <c r="A2" s="120"/>
      <c r="B2" s="120"/>
      <c r="C2" s="2"/>
      <c r="D2" s="2"/>
      <c r="E2" s="1"/>
    </row>
    <row r="3" spans="1:10">
      <c r="A3" s="279" t="s">
        <v>338</v>
      </c>
      <c r="B3" s="279"/>
      <c r="C3" s="279"/>
      <c r="D3" s="279"/>
      <c r="E3" s="279"/>
      <c r="F3" s="279"/>
      <c r="G3" s="279"/>
      <c r="H3" s="279"/>
      <c r="I3" s="279"/>
      <c r="J3" s="279"/>
    </row>
    <row r="4" spans="1:10">
      <c r="A4" s="279" t="s">
        <v>156</v>
      </c>
      <c r="B4" s="279"/>
      <c r="C4" s="279"/>
      <c r="D4" s="279"/>
      <c r="E4" s="279"/>
      <c r="F4" s="279"/>
      <c r="G4" s="279"/>
      <c r="H4" s="279"/>
      <c r="I4" s="279"/>
      <c r="J4" s="279"/>
    </row>
    <row r="5" spans="1:10">
      <c r="A5" s="279" t="s">
        <v>264</v>
      </c>
      <c r="B5" s="279"/>
      <c r="C5" s="279"/>
      <c r="D5" s="279"/>
      <c r="E5" s="279"/>
      <c r="F5" s="279"/>
      <c r="G5" s="279"/>
      <c r="H5" s="279"/>
      <c r="I5" s="279"/>
      <c r="J5" s="279"/>
    </row>
    <row r="6" spans="1:10">
      <c r="A6" s="279" t="s">
        <v>312</v>
      </c>
      <c r="B6" s="279"/>
      <c r="C6" s="279"/>
      <c r="D6" s="279"/>
      <c r="E6" s="279"/>
      <c r="F6" s="279"/>
      <c r="G6" s="279"/>
      <c r="H6" s="279"/>
      <c r="I6" s="279"/>
      <c r="J6" s="279"/>
    </row>
    <row r="7" spans="1:10">
      <c r="A7" s="175"/>
      <c r="B7" s="175"/>
      <c r="C7" s="2"/>
      <c r="D7" s="2"/>
      <c r="E7" s="2"/>
    </row>
    <row r="8" spans="1:10" ht="81.75" customHeight="1">
      <c r="A8" s="200" t="s">
        <v>152</v>
      </c>
      <c r="B8" s="201" t="s">
        <v>1</v>
      </c>
      <c r="C8" s="201" t="s">
        <v>256</v>
      </c>
      <c r="D8" s="202" t="s">
        <v>257</v>
      </c>
      <c r="E8" s="203" t="s">
        <v>258</v>
      </c>
      <c r="F8" s="201" t="s">
        <v>259</v>
      </c>
      <c r="G8" s="202" t="s">
        <v>260</v>
      </c>
      <c r="H8" s="203" t="s">
        <v>261</v>
      </c>
      <c r="I8" s="203" t="s">
        <v>262</v>
      </c>
      <c r="J8" s="203" t="s">
        <v>263</v>
      </c>
    </row>
    <row r="9" spans="1:10">
      <c r="A9" s="179"/>
      <c r="B9" s="179"/>
      <c r="C9" s="180"/>
      <c r="D9" s="180"/>
      <c r="E9" s="180"/>
      <c r="F9" s="180"/>
      <c r="G9" s="180"/>
      <c r="H9" s="180"/>
      <c r="I9" s="180"/>
      <c r="J9" s="181"/>
    </row>
    <row r="10" spans="1:10">
      <c r="A10" s="179" t="s">
        <v>52</v>
      </c>
      <c r="B10" s="204">
        <f>SUM(C10:J10)</f>
        <v>72862</v>
      </c>
      <c r="C10" s="182">
        <f>SUM(C12:C71)</f>
        <v>246</v>
      </c>
      <c r="D10" s="182">
        <f t="shared" ref="D10:I10" si="0">SUM(D12:D71)</f>
        <v>68218</v>
      </c>
      <c r="E10" s="182">
        <f t="shared" si="0"/>
        <v>104</v>
      </c>
      <c r="F10" s="182">
        <f t="shared" si="0"/>
        <v>408</v>
      </c>
      <c r="G10" s="182">
        <f t="shared" si="0"/>
        <v>2735</v>
      </c>
      <c r="H10" s="182">
        <f t="shared" si="0"/>
        <v>19</v>
      </c>
      <c r="I10" s="182">
        <f t="shared" si="0"/>
        <v>1021</v>
      </c>
      <c r="J10" s="183">
        <f>SUM(J12:J71)</f>
        <v>111</v>
      </c>
    </row>
    <row r="11" spans="1:10">
      <c r="A11" s="144"/>
      <c r="B11" s="205"/>
      <c r="C11" s="145"/>
      <c r="D11" s="142"/>
      <c r="E11" s="145"/>
      <c r="F11" s="142"/>
      <c r="G11" s="145"/>
      <c r="H11" s="142"/>
      <c r="I11" s="145"/>
      <c r="J11" s="143"/>
    </row>
    <row r="12" spans="1:10">
      <c r="A12" s="147" t="s">
        <v>209</v>
      </c>
      <c r="B12" s="206">
        <f>SUM(C12:J12)</f>
        <v>10586</v>
      </c>
      <c r="C12" s="142">
        <v>62</v>
      </c>
      <c r="D12" s="142">
        <v>10160</v>
      </c>
      <c r="E12" s="142">
        <v>1</v>
      </c>
      <c r="F12" s="142">
        <v>4</v>
      </c>
      <c r="G12" s="142">
        <v>178</v>
      </c>
      <c r="H12" s="142">
        <v>2</v>
      </c>
      <c r="I12" s="142">
        <v>178</v>
      </c>
      <c r="J12" s="143">
        <v>1</v>
      </c>
    </row>
    <row r="13" spans="1:10">
      <c r="A13" s="144" t="s">
        <v>210</v>
      </c>
      <c r="B13" s="207">
        <f t="shared" ref="B13:B71" si="1">SUM(C13:J13)</f>
        <v>1564</v>
      </c>
      <c r="C13" s="142">
        <v>0</v>
      </c>
      <c r="D13" s="142">
        <v>1481</v>
      </c>
      <c r="E13" s="142">
        <v>2</v>
      </c>
      <c r="F13" s="142">
        <v>6</v>
      </c>
      <c r="G13" s="142">
        <v>58</v>
      </c>
      <c r="H13" s="142">
        <v>0</v>
      </c>
      <c r="I13" s="142">
        <v>17</v>
      </c>
      <c r="J13" s="143">
        <v>0</v>
      </c>
    </row>
    <row r="14" spans="1:10">
      <c r="A14" s="144" t="s">
        <v>211</v>
      </c>
      <c r="B14" s="207">
        <f t="shared" si="1"/>
        <v>201</v>
      </c>
      <c r="C14" s="142">
        <v>1</v>
      </c>
      <c r="D14" s="142">
        <v>175</v>
      </c>
      <c r="E14" s="142">
        <v>0</v>
      </c>
      <c r="F14" s="142">
        <v>0</v>
      </c>
      <c r="G14" s="142">
        <v>22</v>
      </c>
      <c r="H14" s="142">
        <v>0</v>
      </c>
      <c r="I14" s="142">
        <v>3</v>
      </c>
      <c r="J14" s="143">
        <v>0</v>
      </c>
    </row>
    <row r="15" spans="1:10">
      <c r="A15" s="144" t="s">
        <v>212</v>
      </c>
      <c r="B15" s="207">
        <f t="shared" si="1"/>
        <v>378</v>
      </c>
      <c r="C15" s="142">
        <v>9</v>
      </c>
      <c r="D15" s="142">
        <v>314</v>
      </c>
      <c r="E15" s="142">
        <v>1</v>
      </c>
      <c r="F15" s="142">
        <v>0</v>
      </c>
      <c r="G15" s="142">
        <v>46</v>
      </c>
      <c r="H15" s="142">
        <v>1</v>
      </c>
      <c r="I15" s="142">
        <v>7</v>
      </c>
      <c r="J15" s="143">
        <v>0</v>
      </c>
    </row>
    <row r="16" spans="1:10">
      <c r="A16" s="144" t="s">
        <v>213</v>
      </c>
      <c r="B16" s="207">
        <f t="shared" si="1"/>
        <v>14</v>
      </c>
      <c r="C16" s="142">
        <v>0</v>
      </c>
      <c r="D16" s="142">
        <v>11</v>
      </c>
      <c r="E16" s="142">
        <v>0</v>
      </c>
      <c r="F16" s="142">
        <v>0</v>
      </c>
      <c r="G16" s="142">
        <v>3</v>
      </c>
      <c r="H16" s="142">
        <v>0</v>
      </c>
      <c r="I16" s="142">
        <v>0</v>
      </c>
      <c r="J16" s="143">
        <v>0</v>
      </c>
    </row>
    <row r="17" spans="1:10">
      <c r="A17" s="144" t="s">
        <v>297</v>
      </c>
      <c r="B17" s="207">
        <f t="shared" si="1"/>
        <v>10933</v>
      </c>
      <c r="C17" s="142">
        <v>14</v>
      </c>
      <c r="D17" s="142">
        <v>10754</v>
      </c>
      <c r="E17" s="142">
        <v>5</v>
      </c>
      <c r="F17" s="142">
        <v>37</v>
      </c>
      <c r="G17" s="142">
        <v>72</v>
      </c>
      <c r="H17" s="142">
        <v>0</v>
      </c>
      <c r="I17" s="142">
        <v>51</v>
      </c>
      <c r="J17" s="143">
        <v>0</v>
      </c>
    </row>
    <row r="18" spans="1:10">
      <c r="A18" s="144" t="s">
        <v>214</v>
      </c>
      <c r="B18" s="207">
        <f t="shared" si="1"/>
        <v>3173</v>
      </c>
      <c r="C18" s="142">
        <v>0</v>
      </c>
      <c r="D18" s="142">
        <v>2842</v>
      </c>
      <c r="E18" s="142">
        <v>1</v>
      </c>
      <c r="F18" s="142">
        <v>10</v>
      </c>
      <c r="G18" s="142">
        <v>141</v>
      </c>
      <c r="H18" s="142">
        <v>0</v>
      </c>
      <c r="I18" s="142">
        <v>122</v>
      </c>
      <c r="J18" s="143">
        <v>57</v>
      </c>
    </row>
    <row r="19" spans="1:10">
      <c r="A19" s="144" t="s">
        <v>215</v>
      </c>
      <c r="B19" s="207">
        <f t="shared" si="1"/>
        <v>4402</v>
      </c>
      <c r="C19" s="142">
        <v>4</v>
      </c>
      <c r="D19" s="142">
        <v>4256</v>
      </c>
      <c r="E19" s="142">
        <v>3</v>
      </c>
      <c r="F19" s="142">
        <v>0</v>
      </c>
      <c r="G19" s="142">
        <v>76</v>
      </c>
      <c r="H19" s="142">
        <v>0</v>
      </c>
      <c r="I19" s="142">
        <v>60</v>
      </c>
      <c r="J19" s="143">
        <v>3</v>
      </c>
    </row>
    <row r="20" spans="1:10">
      <c r="A20" s="144" t="s">
        <v>216</v>
      </c>
      <c r="B20" s="207">
        <f t="shared" si="1"/>
        <v>2658</v>
      </c>
      <c r="C20" s="142">
        <v>0</v>
      </c>
      <c r="D20" s="142">
        <v>2519</v>
      </c>
      <c r="E20" s="142">
        <v>0</v>
      </c>
      <c r="F20" s="142">
        <v>5</v>
      </c>
      <c r="G20" s="142">
        <v>94</v>
      </c>
      <c r="H20" s="142">
        <v>0</v>
      </c>
      <c r="I20" s="142">
        <v>40</v>
      </c>
      <c r="J20" s="143">
        <v>0</v>
      </c>
    </row>
    <row r="21" spans="1:10">
      <c r="A21" s="144" t="s">
        <v>217</v>
      </c>
      <c r="B21" s="207">
        <f t="shared" si="1"/>
        <v>63</v>
      </c>
      <c r="C21" s="142">
        <v>4</v>
      </c>
      <c r="D21" s="142">
        <v>36</v>
      </c>
      <c r="E21" s="142">
        <v>0</v>
      </c>
      <c r="F21" s="142">
        <v>1</v>
      </c>
      <c r="G21" s="142">
        <v>20</v>
      </c>
      <c r="H21" s="142">
        <v>0</v>
      </c>
      <c r="I21" s="142">
        <v>2</v>
      </c>
      <c r="J21" s="143">
        <v>0</v>
      </c>
    </row>
    <row r="22" spans="1:10">
      <c r="A22" s="144" t="s">
        <v>218</v>
      </c>
      <c r="B22" s="207">
        <f t="shared" si="1"/>
        <v>5710</v>
      </c>
      <c r="C22" s="142">
        <v>4</v>
      </c>
      <c r="D22" s="142">
        <v>5365</v>
      </c>
      <c r="E22" s="142">
        <v>27</v>
      </c>
      <c r="F22" s="142">
        <v>1</v>
      </c>
      <c r="G22" s="142">
        <v>169</v>
      </c>
      <c r="H22" s="142">
        <v>0</v>
      </c>
      <c r="I22" s="142">
        <v>143</v>
      </c>
      <c r="J22" s="143">
        <v>1</v>
      </c>
    </row>
    <row r="23" spans="1:10">
      <c r="A23" s="144" t="s">
        <v>219</v>
      </c>
      <c r="B23" s="207">
        <f t="shared" si="1"/>
        <v>508</v>
      </c>
      <c r="C23" s="142">
        <v>0</v>
      </c>
      <c r="D23" s="142">
        <v>425</v>
      </c>
      <c r="E23" s="142">
        <v>7</v>
      </c>
      <c r="F23" s="142">
        <v>4</v>
      </c>
      <c r="G23" s="142">
        <v>62</v>
      </c>
      <c r="H23" s="142">
        <v>0</v>
      </c>
      <c r="I23" s="142">
        <v>9</v>
      </c>
      <c r="J23" s="143">
        <v>1</v>
      </c>
    </row>
    <row r="24" spans="1:10">
      <c r="A24" s="144" t="s">
        <v>220</v>
      </c>
      <c r="B24" s="207">
        <f t="shared" si="1"/>
        <v>181</v>
      </c>
      <c r="C24" s="142">
        <v>1</v>
      </c>
      <c r="D24" s="142">
        <v>167</v>
      </c>
      <c r="E24" s="142">
        <v>0</v>
      </c>
      <c r="F24" s="142">
        <v>2</v>
      </c>
      <c r="G24" s="142">
        <v>10</v>
      </c>
      <c r="H24" s="142">
        <v>0</v>
      </c>
      <c r="I24" s="142">
        <v>-1</v>
      </c>
      <c r="J24" s="143">
        <v>2</v>
      </c>
    </row>
    <row r="25" spans="1:10">
      <c r="A25" s="144" t="s">
        <v>295</v>
      </c>
      <c r="B25" s="207">
        <f t="shared" si="1"/>
        <v>453</v>
      </c>
      <c r="C25" s="142">
        <v>0</v>
      </c>
      <c r="D25" s="142">
        <v>406</v>
      </c>
      <c r="E25" s="142">
        <v>0</v>
      </c>
      <c r="F25" s="142">
        <v>1</v>
      </c>
      <c r="G25" s="142">
        <v>32</v>
      </c>
      <c r="H25" s="142">
        <v>8</v>
      </c>
      <c r="I25" s="142">
        <v>5</v>
      </c>
      <c r="J25" s="143">
        <v>1</v>
      </c>
    </row>
    <row r="26" spans="1:10">
      <c r="A26" s="144" t="s">
        <v>299</v>
      </c>
      <c r="B26" s="207">
        <f t="shared" si="1"/>
        <v>1020</v>
      </c>
      <c r="C26" s="142">
        <v>1</v>
      </c>
      <c r="D26" s="142">
        <v>960</v>
      </c>
      <c r="E26" s="142">
        <v>0</v>
      </c>
      <c r="F26" s="142">
        <v>1</v>
      </c>
      <c r="G26" s="142">
        <v>44</v>
      </c>
      <c r="H26" s="142">
        <v>0</v>
      </c>
      <c r="I26" s="142">
        <v>14</v>
      </c>
      <c r="J26" s="143">
        <v>0</v>
      </c>
    </row>
    <row r="27" spans="1:10">
      <c r="A27" s="144" t="s">
        <v>221</v>
      </c>
      <c r="B27" s="207">
        <f t="shared" si="1"/>
        <v>156</v>
      </c>
      <c r="C27" s="142">
        <v>1</v>
      </c>
      <c r="D27" s="142">
        <v>124</v>
      </c>
      <c r="E27" s="142">
        <v>0</v>
      </c>
      <c r="F27" s="142">
        <v>0</v>
      </c>
      <c r="G27" s="142">
        <v>27</v>
      </c>
      <c r="H27" s="142">
        <v>0</v>
      </c>
      <c r="I27" s="142">
        <v>3</v>
      </c>
      <c r="J27" s="143">
        <v>1</v>
      </c>
    </row>
    <row r="28" spans="1:10">
      <c r="A28" s="144" t="s">
        <v>222</v>
      </c>
      <c r="B28" s="207">
        <f t="shared" si="1"/>
        <v>68</v>
      </c>
      <c r="C28" s="142">
        <v>0</v>
      </c>
      <c r="D28" s="142">
        <v>50</v>
      </c>
      <c r="E28" s="142">
        <v>1</v>
      </c>
      <c r="F28" s="142">
        <v>0</v>
      </c>
      <c r="G28" s="142">
        <v>15</v>
      </c>
      <c r="H28" s="142">
        <v>0</v>
      </c>
      <c r="I28" s="142">
        <v>1</v>
      </c>
      <c r="J28" s="143">
        <v>1</v>
      </c>
    </row>
    <row r="29" spans="1:10">
      <c r="A29" s="144" t="s">
        <v>223</v>
      </c>
      <c r="B29" s="207">
        <f t="shared" si="1"/>
        <v>48</v>
      </c>
      <c r="C29" s="142">
        <v>0</v>
      </c>
      <c r="D29" s="142">
        <v>41</v>
      </c>
      <c r="E29" s="142">
        <v>0</v>
      </c>
      <c r="F29" s="142">
        <v>0</v>
      </c>
      <c r="G29" s="142">
        <v>6</v>
      </c>
      <c r="H29" s="142">
        <v>0</v>
      </c>
      <c r="I29" s="142">
        <v>0</v>
      </c>
      <c r="J29" s="143">
        <v>1</v>
      </c>
    </row>
    <row r="30" spans="1:10">
      <c r="A30" s="144" t="s">
        <v>224</v>
      </c>
      <c r="B30" s="207">
        <f t="shared" si="1"/>
        <v>292</v>
      </c>
      <c r="C30" s="142">
        <v>2</v>
      </c>
      <c r="D30" s="142">
        <v>248</v>
      </c>
      <c r="E30" s="142">
        <v>0</v>
      </c>
      <c r="F30" s="142">
        <v>0</v>
      </c>
      <c r="G30" s="142">
        <v>37</v>
      </c>
      <c r="H30" s="142">
        <v>0</v>
      </c>
      <c r="I30" s="142">
        <v>5</v>
      </c>
      <c r="J30" s="143">
        <v>0</v>
      </c>
    </row>
    <row r="31" spans="1:10">
      <c r="A31" s="144" t="s">
        <v>298</v>
      </c>
      <c r="B31" s="207">
        <f t="shared" si="1"/>
        <v>1966</v>
      </c>
      <c r="C31" s="142">
        <v>1</v>
      </c>
      <c r="D31" s="142">
        <v>1713</v>
      </c>
      <c r="E31" s="142">
        <v>0</v>
      </c>
      <c r="F31" s="142">
        <v>3</v>
      </c>
      <c r="G31" s="142">
        <v>198</v>
      </c>
      <c r="H31" s="142">
        <v>0</v>
      </c>
      <c r="I31" s="142">
        <v>51</v>
      </c>
      <c r="J31" s="143">
        <v>0</v>
      </c>
    </row>
    <row r="32" spans="1:10">
      <c r="A32" s="144" t="s">
        <v>225</v>
      </c>
      <c r="B32" s="207">
        <f t="shared" si="1"/>
        <v>1012</v>
      </c>
      <c r="C32" s="142">
        <v>4</v>
      </c>
      <c r="D32" s="142">
        <v>878</v>
      </c>
      <c r="E32" s="142">
        <v>2</v>
      </c>
      <c r="F32" s="142">
        <v>3</v>
      </c>
      <c r="G32" s="142">
        <v>101</v>
      </c>
      <c r="H32" s="142">
        <v>0</v>
      </c>
      <c r="I32" s="142">
        <v>24</v>
      </c>
      <c r="J32" s="143">
        <v>0</v>
      </c>
    </row>
    <row r="33" spans="1:10">
      <c r="A33" s="144" t="s">
        <v>226</v>
      </c>
      <c r="B33" s="207">
        <f t="shared" si="1"/>
        <v>210</v>
      </c>
      <c r="C33" s="142">
        <v>0</v>
      </c>
      <c r="D33" s="142">
        <v>173</v>
      </c>
      <c r="E33" s="142">
        <v>1</v>
      </c>
      <c r="F33" s="142">
        <v>5</v>
      </c>
      <c r="G33" s="142">
        <v>28</v>
      </c>
      <c r="H33" s="142">
        <v>0</v>
      </c>
      <c r="I33" s="142">
        <v>3</v>
      </c>
      <c r="J33" s="143">
        <v>0</v>
      </c>
    </row>
    <row r="34" spans="1:10">
      <c r="A34" s="144" t="s">
        <v>227</v>
      </c>
      <c r="B34" s="207">
        <f t="shared" si="1"/>
        <v>5484</v>
      </c>
      <c r="C34" s="142">
        <v>0</v>
      </c>
      <c r="D34" s="142">
        <v>5469</v>
      </c>
      <c r="E34" s="142">
        <v>1</v>
      </c>
      <c r="F34" s="142">
        <v>1</v>
      </c>
      <c r="G34" s="142">
        <v>0</v>
      </c>
      <c r="H34" s="142">
        <v>0</v>
      </c>
      <c r="I34" s="142">
        <v>0</v>
      </c>
      <c r="J34" s="143">
        <v>13</v>
      </c>
    </row>
    <row r="35" spans="1:10">
      <c r="A35" s="144" t="s">
        <v>228</v>
      </c>
      <c r="B35" s="207">
        <f t="shared" si="1"/>
        <v>80</v>
      </c>
      <c r="C35" s="142">
        <v>0</v>
      </c>
      <c r="D35" s="142">
        <v>65</v>
      </c>
      <c r="E35" s="142">
        <v>0</v>
      </c>
      <c r="F35" s="142">
        <v>0</v>
      </c>
      <c r="G35" s="142">
        <v>15</v>
      </c>
      <c r="H35" s="142">
        <v>0</v>
      </c>
      <c r="I35" s="142">
        <v>0</v>
      </c>
      <c r="J35" s="143">
        <v>0</v>
      </c>
    </row>
    <row r="36" spans="1:10">
      <c r="A36" s="144" t="s">
        <v>296</v>
      </c>
      <c r="B36" s="207">
        <f t="shared" si="1"/>
        <v>577</v>
      </c>
      <c r="C36" s="142">
        <v>2</v>
      </c>
      <c r="D36" s="142">
        <v>499</v>
      </c>
      <c r="E36" s="142">
        <v>1</v>
      </c>
      <c r="F36" s="142">
        <v>4</v>
      </c>
      <c r="G36" s="142">
        <v>59</v>
      </c>
      <c r="H36" s="142">
        <v>1</v>
      </c>
      <c r="I36" s="142">
        <v>11</v>
      </c>
      <c r="J36" s="143">
        <v>0</v>
      </c>
    </row>
    <row r="37" spans="1:10">
      <c r="A37" s="144" t="s">
        <v>229</v>
      </c>
      <c r="B37" s="207">
        <f t="shared" si="1"/>
        <v>76</v>
      </c>
      <c r="C37" s="142">
        <v>0</v>
      </c>
      <c r="D37" s="142">
        <v>55</v>
      </c>
      <c r="E37" s="142">
        <v>1</v>
      </c>
      <c r="F37" s="142">
        <v>0</v>
      </c>
      <c r="G37" s="142">
        <v>16</v>
      </c>
      <c r="H37" s="142">
        <v>0</v>
      </c>
      <c r="I37" s="142">
        <v>4</v>
      </c>
      <c r="J37" s="143">
        <v>0</v>
      </c>
    </row>
    <row r="38" spans="1:10">
      <c r="A38" s="144" t="s">
        <v>230</v>
      </c>
      <c r="B38" s="207">
        <f t="shared" si="1"/>
        <v>175</v>
      </c>
      <c r="C38" s="142">
        <v>2</v>
      </c>
      <c r="D38" s="142">
        <v>141</v>
      </c>
      <c r="E38" s="142">
        <v>3</v>
      </c>
      <c r="F38" s="142">
        <v>0</v>
      </c>
      <c r="G38" s="142">
        <v>24</v>
      </c>
      <c r="H38" s="142">
        <v>0</v>
      </c>
      <c r="I38" s="142">
        <v>5</v>
      </c>
      <c r="J38" s="143">
        <v>0</v>
      </c>
    </row>
    <row r="39" spans="1:10">
      <c r="A39" s="144" t="s">
        <v>231</v>
      </c>
      <c r="B39" s="207">
        <f t="shared" si="1"/>
        <v>7140</v>
      </c>
      <c r="C39" s="142">
        <v>3</v>
      </c>
      <c r="D39" s="142">
        <v>6882</v>
      </c>
      <c r="E39" s="142">
        <v>6</v>
      </c>
      <c r="F39" s="142">
        <v>130</v>
      </c>
      <c r="G39" s="142">
        <v>22</v>
      </c>
      <c r="H39" s="142">
        <v>2</v>
      </c>
      <c r="I39" s="142">
        <v>95</v>
      </c>
      <c r="J39" s="143">
        <v>0</v>
      </c>
    </row>
    <row r="40" spans="1:10">
      <c r="A40" s="144" t="s">
        <v>232</v>
      </c>
      <c r="B40" s="207">
        <f t="shared" si="1"/>
        <v>942</v>
      </c>
      <c r="C40" s="142">
        <v>2</v>
      </c>
      <c r="D40" s="142">
        <v>913</v>
      </c>
      <c r="E40" s="142">
        <v>0</v>
      </c>
      <c r="F40" s="142">
        <v>3</v>
      </c>
      <c r="G40" s="142">
        <v>19</v>
      </c>
      <c r="H40" s="142">
        <v>0</v>
      </c>
      <c r="I40" s="142">
        <v>5</v>
      </c>
      <c r="J40" s="143">
        <v>0</v>
      </c>
    </row>
    <row r="41" spans="1:10">
      <c r="A41" s="147" t="s">
        <v>233</v>
      </c>
      <c r="B41" s="208">
        <f t="shared" si="1"/>
        <v>396</v>
      </c>
      <c r="C41" s="142">
        <v>1</v>
      </c>
      <c r="D41" s="142">
        <v>383</v>
      </c>
      <c r="E41" s="142">
        <v>0</v>
      </c>
      <c r="F41" s="142">
        <v>0</v>
      </c>
      <c r="G41" s="142">
        <v>8</v>
      </c>
      <c r="H41" s="142">
        <v>0</v>
      </c>
      <c r="I41" s="142">
        <v>4</v>
      </c>
      <c r="J41" s="143">
        <v>0</v>
      </c>
    </row>
    <row r="42" spans="1:10">
      <c r="A42" s="144" t="s">
        <v>234</v>
      </c>
      <c r="B42" s="207">
        <f t="shared" si="1"/>
        <v>171</v>
      </c>
      <c r="C42" s="142">
        <v>0</v>
      </c>
      <c r="D42" s="142">
        <v>148</v>
      </c>
      <c r="E42" s="142">
        <v>0</v>
      </c>
      <c r="F42" s="142">
        <v>7</v>
      </c>
      <c r="G42" s="142">
        <v>9</v>
      </c>
      <c r="H42" s="142">
        <v>0</v>
      </c>
      <c r="I42" s="142">
        <v>4</v>
      </c>
      <c r="J42" s="143">
        <v>3</v>
      </c>
    </row>
    <row r="43" spans="1:10">
      <c r="A43" s="144" t="s">
        <v>294</v>
      </c>
      <c r="B43" s="207">
        <f t="shared" si="1"/>
        <v>487</v>
      </c>
      <c r="C43" s="142">
        <v>16</v>
      </c>
      <c r="D43" s="142">
        <v>342</v>
      </c>
      <c r="E43" s="142">
        <v>1</v>
      </c>
      <c r="F43" s="142">
        <v>0</v>
      </c>
      <c r="G43" s="142">
        <v>107</v>
      </c>
      <c r="H43" s="142">
        <v>0</v>
      </c>
      <c r="I43" s="142">
        <v>21</v>
      </c>
      <c r="J43" s="143">
        <v>0</v>
      </c>
    </row>
    <row r="44" spans="1:10">
      <c r="A44" s="144" t="s">
        <v>293</v>
      </c>
      <c r="B44" s="207">
        <f t="shared" si="1"/>
        <v>993</v>
      </c>
      <c r="C44" s="142">
        <v>1</v>
      </c>
      <c r="D44" s="142">
        <v>953</v>
      </c>
      <c r="E44" s="142">
        <v>4</v>
      </c>
      <c r="F44" s="142">
        <v>6</v>
      </c>
      <c r="G44" s="142">
        <v>23</v>
      </c>
      <c r="H44" s="142">
        <v>0</v>
      </c>
      <c r="I44" s="142">
        <v>6</v>
      </c>
      <c r="J44" s="143">
        <v>0</v>
      </c>
    </row>
    <row r="45" spans="1:10">
      <c r="A45" s="144" t="s">
        <v>235</v>
      </c>
      <c r="B45" s="207">
        <f t="shared" si="1"/>
        <v>143</v>
      </c>
      <c r="C45" s="142">
        <v>0</v>
      </c>
      <c r="D45" s="142">
        <v>118</v>
      </c>
      <c r="E45" s="142">
        <v>2</v>
      </c>
      <c r="F45" s="142">
        <v>0</v>
      </c>
      <c r="G45" s="142">
        <v>20</v>
      </c>
      <c r="H45" s="142">
        <v>0</v>
      </c>
      <c r="I45" s="142">
        <v>3</v>
      </c>
      <c r="J45" s="143">
        <v>0</v>
      </c>
    </row>
    <row r="46" spans="1:10">
      <c r="A46" s="144" t="s">
        <v>236</v>
      </c>
      <c r="B46" s="207">
        <f t="shared" si="1"/>
        <v>106</v>
      </c>
      <c r="C46" s="142">
        <v>1</v>
      </c>
      <c r="D46" s="142">
        <v>84</v>
      </c>
      <c r="E46" s="142">
        <v>0</v>
      </c>
      <c r="F46" s="142">
        <v>1</v>
      </c>
      <c r="G46" s="142">
        <v>20</v>
      </c>
      <c r="H46" s="142">
        <v>0</v>
      </c>
      <c r="I46" s="142">
        <v>0</v>
      </c>
      <c r="J46" s="143">
        <v>0</v>
      </c>
    </row>
    <row r="47" spans="1:10">
      <c r="A47" s="147" t="s">
        <v>237</v>
      </c>
      <c r="B47" s="208">
        <f t="shared" si="1"/>
        <v>304</v>
      </c>
      <c r="C47" s="142">
        <v>1</v>
      </c>
      <c r="D47" s="142">
        <v>265</v>
      </c>
      <c r="E47" s="142">
        <v>0</v>
      </c>
      <c r="F47" s="142">
        <v>0</v>
      </c>
      <c r="G47" s="142">
        <v>27</v>
      </c>
      <c r="H47" s="142">
        <v>0</v>
      </c>
      <c r="I47" s="142">
        <v>2</v>
      </c>
      <c r="J47" s="143">
        <v>9</v>
      </c>
    </row>
    <row r="48" spans="1:10">
      <c r="A48" s="147" t="s">
        <v>238</v>
      </c>
      <c r="B48" s="208">
        <f t="shared" si="1"/>
        <v>86</v>
      </c>
      <c r="C48" s="142">
        <v>0</v>
      </c>
      <c r="D48" s="142">
        <v>74</v>
      </c>
      <c r="E48" s="142">
        <v>0</v>
      </c>
      <c r="F48" s="142">
        <v>0</v>
      </c>
      <c r="G48" s="142">
        <v>11</v>
      </c>
      <c r="H48" s="142">
        <v>0</v>
      </c>
      <c r="I48" s="142">
        <v>0</v>
      </c>
      <c r="J48" s="143">
        <v>1</v>
      </c>
    </row>
    <row r="49" spans="1:10">
      <c r="A49" s="144" t="s">
        <v>239</v>
      </c>
      <c r="B49" s="207">
        <f t="shared" si="1"/>
        <v>243</v>
      </c>
      <c r="C49" s="142">
        <v>5</v>
      </c>
      <c r="D49" s="142">
        <v>212</v>
      </c>
      <c r="E49" s="142">
        <v>0</v>
      </c>
      <c r="F49" s="142">
        <v>0</v>
      </c>
      <c r="G49" s="142">
        <v>25</v>
      </c>
      <c r="H49" s="142">
        <v>0</v>
      </c>
      <c r="I49" s="142">
        <v>1</v>
      </c>
      <c r="J49" s="143">
        <v>0</v>
      </c>
    </row>
    <row r="50" spans="1:10">
      <c r="A50" s="187" t="s">
        <v>300</v>
      </c>
      <c r="B50" s="209">
        <f>SUM(C50:J50)</f>
        <v>470</v>
      </c>
      <c r="C50" s="142">
        <v>1</v>
      </c>
      <c r="D50" s="142">
        <v>416</v>
      </c>
      <c r="E50" s="142">
        <v>2</v>
      </c>
      <c r="F50" s="142">
        <v>10</v>
      </c>
      <c r="G50" s="142">
        <v>39</v>
      </c>
      <c r="H50" s="142">
        <v>1</v>
      </c>
      <c r="I50" s="142">
        <v>1</v>
      </c>
      <c r="J50" s="143">
        <v>0</v>
      </c>
    </row>
    <row r="51" spans="1:10">
      <c r="A51" s="144" t="s">
        <v>301</v>
      </c>
      <c r="B51" s="207">
        <f t="shared" si="1"/>
        <v>464</v>
      </c>
      <c r="C51" s="142">
        <v>2</v>
      </c>
      <c r="D51" s="142">
        <v>435</v>
      </c>
      <c r="E51" s="142">
        <v>1</v>
      </c>
      <c r="F51" s="142">
        <v>6</v>
      </c>
      <c r="G51" s="142">
        <v>19</v>
      </c>
      <c r="H51" s="142">
        <v>0</v>
      </c>
      <c r="I51" s="142">
        <v>1</v>
      </c>
      <c r="J51" s="143">
        <v>0</v>
      </c>
    </row>
    <row r="52" spans="1:10">
      <c r="A52" s="144" t="s">
        <v>240</v>
      </c>
      <c r="B52" s="207">
        <f t="shared" si="1"/>
        <v>44</v>
      </c>
      <c r="C52" s="142">
        <v>0</v>
      </c>
      <c r="D52" s="142">
        <v>27</v>
      </c>
      <c r="E52" s="142">
        <v>0</v>
      </c>
      <c r="F52" s="142">
        <v>1</v>
      </c>
      <c r="G52" s="142">
        <v>13</v>
      </c>
      <c r="H52" s="142">
        <v>1</v>
      </c>
      <c r="I52" s="142">
        <v>2</v>
      </c>
      <c r="J52" s="143">
        <v>0</v>
      </c>
    </row>
    <row r="53" spans="1:10">
      <c r="A53" s="144" t="s">
        <v>241</v>
      </c>
      <c r="B53" s="207">
        <f t="shared" si="1"/>
        <v>263</v>
      </c>
      <c r="C53" s="142">
        <v>1</v>
      </c>
      <c r="D53" s="142">
        <v>230</v>
      </c>
      <c r="E53" s="142">
        <v>3</v>
      </c>
      <c r="F53" s="142">
        <v>0</v>
      </c>
      <c r="G53" s="142">
        <v>21</v>
      </c>
      <c r="H53" s="142">
        <v>2</v>
      </c>
      <c r="I53" s="142">
        <v>6</v>
      </c>
      <c r="J53" s="143">
        <v>0</v>
      </c>
    </row>
    <row r="54" spans="1:10">
      <c r="A54" s="144" t="s">
        <v>242</v>
      </c>
      <c r="B54" s="207">
        <f t="shared" si="1"/>
        <v>30</v>
      </c>
      <c r="C54" s="142">
        <v>0</v>
      </c>
      <c r="D54" s="142">
        <v>17</v>
      </c>
      <c r="E54" s="142">
        <v>0</v>
      </c>
      <c r="F54" s="142">
        <v>0</v>
      </c>
      <c r="G54" s="142">
        <v>13</v>
      </c>
      <c r="H54" s="142">
        <v>0</v>
      </c>
      <c r="I54" s="142">
        <v>0</v>
      </c>
      <c r="J54" s="143">
        <v>0</v>
      </c>
    </row>
    <row r="55" spans="1:10">
      <c r="A55" s="144" t="s">
        <v>243</v>
      </c>
      <c r="B55" s="207">
        <f t="shared" si="1"/>
        <v>42</v>
      </c>
      <c r="C55" s="142">
        <v>0</v>
      </c>
      <c r="D55" s="142">
        <v>31</v>
      </c>
      <c r="E55" s="142">
        <v>0</v>
      </c>
      <c r="F55" s="142">
        <v>0</v>
      </c>
      <c r="G55" s="142">
        <v>10</v>
      </c>
      <c r="H55" s="142">
        <v>0</v>
      </c>
      <c r="I55" s="142">
        <v>1</v>
      </c>
      <c r="J55" s="143">
        <v>0</v>
      </c>
    </row>
    <row r="56" spans="1:10">
      <c r="A56" s="144" t="s">
        <v>244</v>
      </c>
      <c r="B56" s="207">
        <f t="shared" si="1"/>
        <v>1519</v>
      </c>
      <c r="C56" s="142">
        <v>18</v>
      </c>
      <c r="D56" s="142">
        <v>1347</v>
      </c>
      <c r="E56" s="142">
        <v>0</v>
      </c>
      <c r="F56" s="142">
        <v>61</v>
      </c>
      <c r="G56" s="142">
        <v>72</v>
      </c>
      <c r="H56" s="142">
        <v>1</v>
      </c>
      <c r="I56" s="142">
        <v>20</v>
      </c>
      <c r="J56" s="143">
        <v>0</v>
      </c>
    </row>
    <row r="57" spans="1:10">
      <c r="A57" s="144" t="s">
        <v>245</v>
      </c>
      <c r="B57" s="207">
        <f t="shared" si="1"/>
        <v>468</v>
      </c>
      <c r="C57" s="142">
        <v>1</v>
      </c>
      <c r="D57" s="142">
        <v>417</v>
      </c>
      <c r="E57" s="142">
        <v>0</v>
      </c>
      <c r="F57" s="142">
        <v>25</v>
      </c>
      <c r="G57" s="142">
        <v>25</v>
      </c>
      <c r="H57" s="142">
        <v>0</v>
      </c>
      <c r="I57" s="142">
        <v>0</v>
      </c>
      <c r="J57" s="143">
        <v>0</v>
      </c>
    </row>
    <row r="58" spans="1:10">
      <c r="A58" s="144" t="s">
        <v>246</v>
      </c>
      <c r="B58" s="207">
        <f t="shared" si="1"/>
        <v>102</v>
      </c>
      <c r="C58" s="142">
        <v>0</v>
      </c>
      <c r="D58" s="142">
        <v>76</v>
      </c>
      <c r="E58" s="142">
        <v>0</v>
      </c>
      <c r="F58" s="142">
        <v>0</v>
      </c>
      <c r="G58" s="142">
        <v>19</v>
      </c>
      <c r="H58" s="142">
        <v>0</v>
      </c>
      <c r="I58" s="142">
        <v>7</v>
      </c>
      <c r="J58" s="143">
        <v>0</v>
      </c>
    </row>
    <row r="59" spans="1:10">
      <c r="A59" s="144" t="s">
        <v>247</v>
      </c>
      <c r="B59" s="207">
        <f t="shared" si="1"/>
        <v>303</v>
      </c>
      <c r="C59" s="142">
        <v>0</v>
      </c>
      <c r="D59" s="142">
        <v>265</v>
      </c>
      <c r="E59" s="142">
        <v>0</v>
      </c>
      <c r="F59" s="142">
        <v>16</v>
      </c>
      <c r="G59" s="142">
        <v>17</v>
      </c>
      <c r="H59" s="142">
        <v>0</v>
      </c>
      <c r="I59" s="142">
        <v>5</v>
      </c>
      <c r="J59" s="143">
        <v>0</v>
      </c>
    </row>
    <row r="60" spans="1:10">
      <c r="A60" s="144" t="s">
        <v>248</v>
      </c>
      <c r="B60" s="207">
        <f t="shared" si="1"/>
        <v>155</v>
      </c>
      <c r="C60" s="142">
        <v>0</v>
      </c>
      <c r="D60" s="142">
        <v>114</v>
      </c>
      <c r="E60" s="142">
        <v>0</v>
      </c>
      <c r="F60" s="142">
        <v>0</v>
      </c>
      <c r="G60" s="142">
        <v>19</v>
      </c>
      <c r="H60" s="142">
        <v>0</v>
      </c>
      <c r="I60" s="142">
        <v>15</v>
      </c>
      <c r="J60" s="143">
        <v>7</v>
      </c>
    </row>
    <row r="61" spans="1:10">
      <c r="A61" s="144" t="s">
        <v>249</v>
      </c>
      <c r="B61" s="207">
        <f t="shared" si="1"/>
        <v>34</v>
      </c>
      <c r="C61" s="142">
        <v>0</v>
      </c>
      <c r="D61" s="142">
        <v>26</v>
      </c>
      <c r="E61" s="142">
        <v>0</v>
      </c>
      <c r="F61" s="142">
        <v>2</v>
      </c>
      <c r="G61" s="142">
        <v>6</v>
      </c>
      <c r="H61" s="142">
        <v>0</v>
      </c>
      <c r="I61" s="142">
        <v>0</v>
      </c>
      <c r="J61" s="143">
        <v>0</v>
      </c>
    </row>
    <row r="62" spans="1:10">
      <c r="A62" s="141" t="s">
        <v>289</v>
      </c>
      <c r="B62" s="142">
        <f t="shared" si="1"/>
        <v>1434</v>
      </c>
      <c r="C62" s="142">
        <v>27</v>
      </c>
      <c r="D62" s="142">
        <v>1245</v>
      </c>
      <c r="E62" s="142">
        <v>23</v>
      </c>
      <c r="F62" s="142">
        <v>3</v>
      </c>
      <c r="G62" s="142">
        <v>120</v>
      </c>
      <c r="H62" s="142">
        <v>0</v>
      </c>
      <c r="I62" s="142">
        <v>16</v>
      </c>
      <c r="J62" s="143">
        <v>0</v>
      </c>
    </row>
    <row r="63" spans="1:10">
      <c r="A63" s="169" t="s">
        <v>250</v>
      </c>
      <c r="B63" s="138">
        <f t="shared" si="1"/>
        <v>169</v>
      </c>
      <c r="C63" s="142">
        <v>0</v>
      </c>
      <c r="D63" s="142">
        <v>126</v>
      </c>
      <c r="E63" s="142">
        <v>3</v>
      </c>
      <c r="F63" s="142">
        <v>5</v>
      </c>
      <c r="G63" s="142">
        <v>32</v>
      </c>
      <c r="H63" s="142">
        <v>0</v>
      </c>
      <c r="I63" s="142">
        <v>2</v>
      </c>
      <c r="J63" s="143">
        <v>1</v>
      </c>
    </row>
    <row r="64" spans="1:10">
      <c r="A64" s="169" t="s">
        <v>251</v>
      </c>
      <c r="B64" s="138">
        <f t="shared" si="1"/>
        <v>370</v>
      </c>
      <c r="C64" s="142">
        <v>4</v>
      </c>
      <c r="D64" s="142">
        <v>318</v>
      </c>
      <c r="E64" s="142">
        <v>0</v>
      </c>
      <c r="F64" s="142">
        <v>11</v>
      </c>
      <c r="G64" s="142">
        <v>29</v>
      </c>
      <c r="H64" s="142">
        <v>0</v>
      </c>
      <c r="I64" s="142">
        <v>8</v>
      </c>
      <c r="J64" s="143">
        <v>0</v>
      </c>
    </row>
    <row r="65" spans="1:10">
      <c r="A65" s="169" t="s">
        <v>290</v>
      </c>
      <c r="B65" s="138">
        <f t="shared" si="1"/>
        <v>190</v>
      </c>
      <c r="C65" s="142">
        <v>5</v>
      </c>
      <c r="D65" s="142">
        <v>148</v>
      </c>
      <c r="E65" s="142">
        <v>0</v>
      </c>
      <c r="F65" s="142">
        <v>1</v>
      </c>
      <c r="G65" s="142">
        <v>34</v>
      </c>
      <c r="H65" s="142">
        <v>0</v>
      </c>
      <c r="I65" s="142">
        <v>2</v>
      </c>
      <c r="J65" s="143">
        <v>0</v>
      </c>
    </row>
    <row r="66" spans="1:10">
      <c r="A66" s="170" t="s">
        <v>252</v>
      </c>
      <c r="B66" s="210">
        <f t="shared" si="1"/>
        <v>331</v>
      </c>
      <c r="C66" s="142">
        <v>7</v>
      </c>
      <c r="D66" s="142">
        <v>198</v>
      </c>
      <c r="E66" s="142">
        <v>0</v>
      </c>
      <c r="F66" s="142">
        <v>24</v>
      </c>
      <c r="G66" s="142">
        <v>92</v>
      </c>
      <c r="H66" s="142">
        <v>0</v>
      </c>
      <c r="I66" s="142">
        <v>4</v>
      </c>
      <c r="J66" s="143">
        <v>6</v>
      </c>
    </row>
    <row r="67" spans="1:10">
      <c r="A67" s="170" t="s">
        <v>253</v>
      </c>
      <c r="B67" s="210">
        <f t="shared" si="1"/>
        <v>153</v>
      </c>
      <c r="C67" s="142">
        <v>2</v>
      </c>
      <c r="D67" s="142">
        <v>120</v>
      </c>
      <c r="E67" s="142">
        <v>1</v>
      </c>
      <c r="F67" s="142">
        <v>1</v>
      </c>
      <c r="G67" s="142">
        <v>27</v>
      </c>
      <c r="H67" s="142">
        <v>0</v>
      </c>
      <c r="I67" s="142">
        <v>2</v>
      </c>
      <c r="J67" s="143">
        <v>0</v>
      </c>
    </row>
    <row r="68" spans="1:10">
      <c r="A68" s="169" t="s">
        <v>291</v>
      </c>
      <c r="B68" s="138">
        <f t="shared" si="1"/>
        <v>18</v>
      </c>
      <c r="C68" s="142">
        <v>0</v>
      </c>
      <c r="D68" s="142">
        <v>14</v>
      </c>
      <c r="E68" s="142">
        <v>0</v>
      </c>
      <c r="F68" s="142">
        <v>0</v>
      </c>
      <c r="G68" s="142">
        <v>4</v>
      </c>
      <c r="H68" s="142">
        <v>0</v>
      </c>
      <c r="I68" s="142">
        <v>0</v>
      </c>
      <c r="J68" s="143">
        <v>0</v>
      </c>
    </row>
    <row r="69" spans="1:10">
      <c r="A69" s="169" t="s">
        <v>254</v>
      </c>
      <c r="B69" s="138">
        <f t="shared" si="1"/>
        <v>1869</v>
      </c>
      <c r="C69" s="142">
        <v>12</v>
      </c>
      <c r="D69" s="142">
        <v>1630</v>
      </c>
      <c r="E69" s="142">
        <v>0</v>
      </c>
      <c r="F69" s="142">
        <v>1</v>
      </c>
      <c r="G69" s="142">
        <v>207</v>
      </c>
      <c r="H69" s="142">
        <v>0</v>
      </c>
      <c r="I69" s="142">
        <v>19</v>
      </c>
      <c r="J69" s="143">
        <v>0</v>
      </c>
    </row>
    <row r="70" spans="1:10">
      <c r="A70" s="169" t="s">
        <v>255</v>
      </c>
      <c r="B70" s="138">
        <f t="shared" si="1"/>
        <v>1327</v>
      </c>
      <c r="C70" s="142">
        <v>22</v>
      </c>
      <c r="D70" s="142">
        <v>1222</v>
      </c>
      <c r="E70" s="142">
        <v>1</v>
      </c>
      <c r="F70" s="142">
        <v>6</v>
      </c>
      <c r="G70" s="142">
        <v>64</v>
      </c>
      <c r="H70" s="142">
        <v>0</v>
      </c>
      <c r="I70" s="142">
        <v>10</v>
      </c>
      <c r="J70" s="143">
        <v>2</v>
      </c>
    </row>
    <row r="71" spans="1:10">
      <c r="A71" s="169" t="s">
        <v>292</v>
      </c>
      <c r="B71" s="138">
        <f t="shared" si="1"/>
        <v>108</v>
      </c>
      <c r="C71" s="142">
        <v>2</v>
      </c>
      <c r="D71" s="142">
        <v>95</v>
      </c>
      <c r="E71" s="142">
        <v>0</v>
      </c>
      <c r="F71" s="142">
        <v>0</v>
      </c>
      <c r="G71" s="142">
        <v>9</v>
      </c>
      <c r="H71" s="142">
        <v>0</v>
      </c>
      <c r="I71" s="142">
        <v>2</v>
      </c>
      <c r="J71" s="143">
        <v>0</v>
      </c>
    </row>
    <row r="72" spans="1:10" s="14" customFormat="1">
      <c r="A72" s="171"/>
      <c r="B72" s="211"/>
      <c r="C72" s="153"/>
      <c r="D72" s="153"/>
      <c r="E72" s="153"/>
      <c r="F72" s="153"/>
      <c r="G72" s="153"/>
      <c r="H72" s="153"/>
      <c r="I72" s="153"/>
      <c r="J72" s="153"/>
    </row>
    <row r="73" spans="1:10">
      <c r="A73" s="111" t="s">
        <v>195</v>
      </c>
      <c r="B73" s="54"/>
      <c r="C73" s="2"/>
      <c r="D73" s="10"/>
      <c r="E73" s="1"/>
    </row>
  </sheetData>
  <mergeCells count="4">
    <mergeCell ref="A3:J3"/>
    <mergeCell ref="A4:J4"/>
    <mergeCell ref="A6:J6"/>
    <mergeCell ref="A5:J5"/>
  </mergeCells>
  <printOptions horizontalCentered="1" verticalCentered="1"/>
  <pageMargins left="0" right="0" top="0" bottom="0" header="0" footer="0"/>
  <pageSetup paperSize="223" scale="3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12</vt:i4>
      </vt:variant>
    </vt:vector>
  </HeadingPairs>
  <TitlesOfParts>
    <vt:vector size="23" baseType="lpstr">
      <vt:lpstr>INDICE</vt:lpstr>
      <vt:lpstr>C-1</vt:lpstr>
      <vt:lpstr>C-2</vt:lpstr>
      <vt:lpstr>C-3</vt:lpstr>
      <vt:lpstr>C-4</vt:lpstr>
      <vt:lpstr>C-5</vt:lpstr>
      <vt:lpstr>C-6</vt:lpstr>
      <vt:lpstr>C-7</vt:lpstr>
      <vt:lpstr>C-8</vt:lpstr>
      <vt:lpstr>C-9</vt:lpstr>
      <vt:lpstr>C-10</vt:lpstr>
      <vt:lpstr>'C-1'!Área_de_impresión</vt:lpstr>
      <vt:lpstr>'C-10'!Área_de_impresión</vt:lpstr>
      <vt:lpstr>'C-2'!Área_de_impresión</vt:lpstr>
      <vt:lpstr>'C-4'!Área_de_impresión</vt:lpstr>
      <vt:lpstr>'C-5'!Área_de_impresión</vt:lpstr>
      <vt:lpstr>'C-6'!Área_de_impresión</vt:lpstr>
      <vt:lpstr>'C-7'!Área_de_impresión</vt:lpstr>
      <vt:lpstr>'C-8'!Área_de_impresión</vt:lpstr>
      <vt:lpstr>'C-9'!Área_de_impresión</vt:lpstr>
      <vt:lpstr>INDICE!Área_de_impresión</vt:lpstr>
      <vt:lpstr>'C-1'!Títulos_a_imprimir</vt:lpstr>
      <vt:lpstr>'C-6'!Títulos_a_imprimir</vt:lpstr>
    </vt:vector>
  </TitlesOfParts>
  <Company>Poder Judicial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mvargasb</dc:creator>
  <cp:lastModifiedBy>amenac</cp:lastModifiedBy>
  <cp:lastPrinted>2016-06-17T22:00:45Z</cp:lastPrinted>
  <dcterms:created xsi:type="dcterms:W3CDTF">2009-08-28T13:04:06Z</dcterms:created>
  <dcterms:modified xsi:type="dcterms:W3CDTF">2016-09-07T14:59:09Z</dcterms:modified>
</cp:coreProperties>
</file>