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850" yWindow="90" windowWidth="13485" windowHeight="12585" tabRatio="880"/>
  </bookViews>
  <sheets>
    <sheet name="Indice" sheetId="1" r:id="rId1"/>
    <sheet name="C-1" sheetId="2" r:id="rId2"/>
    <sheet name="C-2" sheetId="3" r:id="rId3"/>
    <sheet name="C-3" sheetId="4" r:id="rId4"/>
    <sheet name="C-4" sheetId="5" r:id="rId5"/>
    <sheet name="C-5" sheetId="6" r:id="rId6"/>
    <sheet name="C-6" sheetId="7" r:id="rId7"/>
    <sheet name="C-7" sheetId="8" r:id="rId8"/>
    <sheet name="C-8" sheetId="9" r:id="rId9"/>
    <sheet name="C-9" sheetId="10" r:id="rId10"/>
    <sheet name="C-10" sheetId="11" r:id="rId11"/>
    <sheet name="C-11" sheetId="12" r:id="rId12"/>
    <sheet name="C-12" sheetId="13" r:id="rId13"/>
    <sheet name="C-13" sheetId="14" r:id="rId14"/>
    <sheet name="C-14" sheetId="15" r:id="rId15"/>
    <sheet name="C-15" sheetId="16" r:id="rId16"/>
    <sheet name="C-16" sheetId="17" r:id="rId17"/>
    <sheet name="PJ C-17" sheetId="18" r:id="rId18"/>
    <sheet name="C-18" sheetId="19" r:id="rId19"/>
    <sheet name="C-19" sheetId="20" r:id="rId20"/>
    <sheet name="C-20" sheetId="21" r:id="rId21"/>
    <sheet name="C-21" sheetId="22" r:id="rId22"/>
    <sheet name="C-22" sheetId="23" r:id="rId23"/>
    <sheet name="C-23" sheetId="24" r:id="rId24"/>
    <sheet name="C-24" sheetId="25" r:id="rId25"/>
    <sheet name="C-25" sheetId="27" r:id="rId26"/>
    <sheet name="C-26" sheetId="28" r:id="rId27"/>
  </sheets>
  <definedNames>
    <definedName name="_xlnm.Print_Area" localSheetId="1">'C-1'!$A$1:$F$17</definedName>
    <definedName name="_xlnm.Print_Area" localSheetId="10">'C-10'!$A$1:$G$23</definedName>
    <definedName name="_xlnm.Print_Area" localSheetId="11">'C-11'!$A$1:$D$33</definedName>
    <definedName name="_xlnm.Print_Area" localSheetId="12">'C-12'!$A$1:$E$27</definedName>
    <definedName name="_xlnm.Print_Area" localSheetId="13">'C-13'!$A$1:$E$22</definedName>
    <definedName name="_xlnm.Print_Area" localSheetId="14">'C-14'!$A$1:$C$24</definedName>
    <definedName name="_xlnm.Print_Area" localSheetId="15">'C-15'!$A$1:$F$20</definedName>
    <definedName name="_xlnm.Print_Area" localSheetId="18">'C-18'!$A$1:$F$17</definedName>
    <definedName name="_xlnm.Print_Area" localSheetId="19">'C-19'!$A$1:$D$18</definedName>
    <definedName name="_xlnm.Print_Area" localSheetId="2">'C-2'!$A$1:$F$20</definedName>
    <definedName name="_xlnm.Print_Area" localSheetId="20">'C-20'!$A$1:$F$16</definedName>
    <definedName name="_xlnm.Print_Area" localSheetId="21">'C-21'!$A$1:$F$31</definedName>
    <definedName name="_xlnm.Print_Area" localSheetId="22">'C-22'!$A$1:$F$20</definedName>
    <definedName name="_xlnm.Print_Area" localSheetId="23">'C-23'!$A$1:$F$16</definedName>
    <definedName name="_xlnm.Print_Area" localSheetId="24">'C-24'!$A$1:$G$22</definedName>
    <definedName name="_xlnm.Print_Area" localSheetId="25">'C-25'!$A$1:$C$16</definedName>
    <definedName name="_xlnm.Print_Area" localSheetId="26">'C-26'!$A$1:$E$20</definedName>
    <definedName name="_xlnm.Print_Area" localSheetId="4">'C-4'!$A$1:$F$31</definedName>
    <definedName name="_xlnm.Print_Area" localSheetId="5">'C-5'!$A$11:$F$134</definedName>
    <definedName name="_xlnm.Print_Area" localSheetId="6">'C-6'!$A:$F</definedName>
    <definedName name="_xlnm.Print_Area" localSheetId="7">'C-7'!$A$1:$F$19</definedName>
    <definedName name="_xlnm.Print_Area" localSheetId="8">'C-8'!$A$1:$D$32</definedName>
    <definedName name="_xlnm.Print_Area" localSheetId="17">'PJ C-17'!$A$1:$F$16</definedName>
    <definedName name="_xlnm.Print_Titles" localSheetId="5">'C-5'!$1:$10</definedName>
  </definedNames>
  <calcPr calcId="124519"/>
</workbook>
</file>

<file path=xl/calcChain.xml><?xml version="1.0" encoding="utf-8"?>
<calcChain xmlns="http://schemas.openxmlformats.org/spreadsheetml/2006/main">
  <c r="B24" i="13"/>
  <c r="B11"/>
  <c r="B20" i="14"/>
  <c r="B19"/>
  <c r="B18"/>
  <c r="B17"/>
  <c r="B16"/>
  <c r="B15"/>
  <c r="B14"/>
  <c r="B13"/>
  <c r="E11" i="13"/>
  <c r="D11"/>
  <c r="C11"/>
  <c r="B25"/>
  <c r="B23"/>
  <c r="B22"/>
  <c r="B21"/>
  <c r="B20"/>
  <c r="B19"/>
  <c r="B18"/>
  <c r="B17"/>
  <c r="B16"/>
  <c r="B15"/>
  <c r="B14"/>
  <c r="B13"/>
  <c r="D12" i="5"/>
  <c r="E12"/>
  <c r="F12"/>
  <c r="C12"/>
  <c r="C14" i="6"/>
  <c r="D14"/>
  <c r="E14"/>
  <c r="F14"/>
  <c r="B16"/>
  <c r="B17"/>
  <c r="B18"/>
  <c r="B19"/>
  <c r="B20"/>
  <c r="B21"/>
  <c r="B22"/>
  <c r="B23"/>
  <c r="B24"/>
  <c r="B25"/>
  <c r="B26"/>
  <c r="C28"/>
  <c r="D28"/>
  <c r="E28"/>
  <c r="F28"/>
  <c r="B30"/>
  <c r="B31"/>
  <c r="B32"/>
  <c r="B33"/>
  <c r="C35"/>
  <c r="D35"/>
  <c r="E35"/>
  <c r="B37"/>
  <c r="B38"/>
  <c r="B39"/>
  <c r="B40"/>
  <c r="F41"/>
  <c r="B41" s="1"/>
  <c r="B42"/>
  <c r="C44"/>
  <c r="D44"/>
  <c r="E44"/>
  <c r="F44"/>
  <c r="B46"/>
  <c r="C48"/>
  <c r="D48"/>
  <c r="E48"/>
  <c r="F48"/>
  <c r="B50"/>
  <c r="B51"/>
  <c r="B52"/>
  <c r="B53"/>
  <c r="B54"/>
  <c r="B55"/>
  <c r="B56"/>
  <c r="B57"/>
  <c r="B58"/>
  <c r="B59"/>
  <c r="B60"/>
  <c r="B61"/>
  <c r="B62"/>
  <c r="B63"/>
  <c r="B64"/>
  <c r="B65"/>
  <c r="B66"/>
  <c r="C68"/>
  <c r="D68"/>
  <c r="E68"/>
  <c r="F68"/>
  <c r="B70"/>
  <c r="C72"/>
  <c r="D72"/>
  <c r="E72"/>
  <c r="F72"/>
  <c r="B74"/>
  <c r="B75"/>
  <c r="C77"/>
  <c r="D77"/>
  <c r="E77"/>
  <c r="F77"/>
  <c r="B79"/>
  <c r="B80"/>
  <c r="B81"/>
  <c r="B82"/>
  <c r="C84"/>
  <c r="D84"/>
  <c r="E84"/>
  <c r="F84"/>
  <c r="B86"/>
  <c r="B87"/>
  <c r="B88"/>
  <c r="B89"/>
  <c r="B90"/>
  <c r="B91"/>
  <c r="B92"/>
  <c r="C94"/>
  <c r="B94" s="1"/>
  <c r="D94"/>
  <c r="E94"/>
  <c r="F94"/>
  <c r="B96"/>
  <c r="B97"/>
  <c r="C99"/>
  <c r="D99"/>
  <c r="E99"/>
  <c r="F99"/>
  <c r="B101"/>
  <c r="B102"/>
  <c r="B103"/>
  <c r="B104"/>
  <c r="B105"/>
  <c r="B106"/>
  <c r="B107"/>
  <c r="B108"/>
  <c r="B109"/>
  <c r="B110"/>
  <c r="B111"/>
  <c r="C113"/>
  <c r="D113"/>
  <c r="E113"/>
  <c r="F113"/>
  <c r="B115"/>
  <c r="B116"/>
  <c r="C118"/>
  <c r="D118"/>
  <c r="E118"/>
  <c r="F118"/>
  <c r="B120"/>
  <c r="B121"/>
  <c r="B122"/>
  <c r="C124"/>
  <c r="D124"/>
  <c r="E124"/>
  <c r="F124"/>
  <c r="B126"/>
  <c r="B127"/>
  <c r="B128"/>
  <c r="B129"/>
  <c r="B130"/>
  <c r="B132"/>
  <c r="C11" i="27"/>
  <c r="B11"/>
  <c r="D18" i="25"/>
  <c r="C18"/>
  <c r="E13"/>
  <c r="F13"/>
  <c r="G13"/>
  <c r="D13"/>
  <c r="C13"/>
  <c r="C11"/>
  <c r="B14" i="24"/>
  <c r="B12" s="1"/>
  <c r="F12"/>
  <c r="E12"/>
  <c r="D12"/>
  <c r="C12"/>
  <c r="B18" i="23"/>
  <c r="B17"/>
  <c r="B16"/>
  <c r="B15"/>
  <c r="B14"/>
  <c r="B12" s="1"/>
  <c r="F12"/>
  <c r="E12"/>
  <c r="D12"/>
  <c r="C12"/>
  <c r="B29" i="22"/>
  <c r="B28" s="1"/>
  <c r="F28"/>
  <c r="E28"/>
  <c r="D28"/>
  <c r="C28"/>
  <c r="B26"/>
  <c r="B25" s="1"/>
  <c r="F25"/>
  <c r="E25"/>
  <c r="D25"/>
  <c r="C25"/>
  <c r="B23"/>
  <c r="B22"/>
  <c r="B21"/>
  <c r="B20"/>
  <c r="B19"/>
  <c r="F18"/>
  <c r="E18"/>
  <c r="D18"/>
  <c r="C18"/>
  <c r="B16"/>
  <c r="B15"/>
  <c r="B14" s="1"/>
  <c r="F14"/>
  <c r="E14"/>
  <c r="D14"/>
  <c r="C14"/>
  <c r="C12" s="1"/>
  <c r="B14" i="21"/>
  <c r="B12" s="1"/>
  <c r="F12"/>
  <c r="E12"/>
  <c r="D12"/>
  <c r="C12"/>
  <c r="B11" i="20"/>
  <c r="B15" i="19"/>
  <c r="B14"/>
  <c r="B12" s="1"/>
  <c r="F12"/>
  <c r="E12"/>
  <c r="D12"/>
  <c r="C12"/>
  <c r="C14" i="18"/>
  <c r="D11" s="1"/>
  <c r="D14" s="1"/>
  <c r="E11" s="1"/>
  <c r="E14" s="1"/>
  <c r="F11" s="1"/>
  <c r="F14" s="1"/>
  <c r="B14" s="1"/>
  <c r="B13"/>
  <c r="B12"/>
  <c r="B11"/>
  <c r="C11" i="17"/>
  <c r="B11"/>
  <c r="B18" i="16"/>
  <c r="B17"/>
  <c r="B16"/>
  <c r="B15"/>
  <c r="B14"/>
  <c r="B13"/>
  <c r="F11"/>
  <c r="E11"/>
  <c r="D11"/>
  <c r="C11"/>
  <c r="C9" i="15"/>
  <c r="B9"/>
  <c r="C11" i="14"/>
  <c r="D11"/>
  <c r="E11"/>
  <c r="B11"/>
  <c r="C11" i="12"/>
  <c r="B21" i="11"/>
  <c r="B20"/>
  <c r="B19"/>
  <c r="B18"/>
  <c r="D17"/>
  <c r="C17"/>
  <c r="B15"/>
  <c r="B14"/>
  <c r="B13"/>
  <c r="B12"/>
  <c r="D11"/>
  <c r="C11"/>
  <c r="B12" i="10"/>
  <c r="B19" i="9"/>
  <c r="B13"/>
  <c r="B17" i="8"/>
  <c r="B16"/>
  <c r="B15"/>
  <c r="F14"/>
  <c r="F12" s="1"/>
  <c r="E12"/>
  <c r="D12"/>
  <c r="C12"/>
  <c r="B28" i="7"/>
  <c r="B27"/>
  <c r="B26"/>
  <c r="F25"/>
  <c r="F12" s="1"/>
  <c r="E25"/>
  <c r="D25"/>
  <c r="C25"/>
  <c r="C12" s="1"/>
  <c r="B23"/>
  <c r="B22"/>
  <c r="B21"/>
  <c r="B20"/>
  <c r="B19"/>
  <c r="B18"/>
  <c r="B17"/>
  <c r="B16"/>
  <c r="B15"/>
  <c r="B14"/>
  <c r="E12"/>
  <c r="D12"/>
  <c r="C22" i="5"/>
  <c r="C25"/>
  <c r="C28"/>
  <c r="D22"/>
  <c r="D28"/>
  <c r="E25"/>
  <c r="F22"/>
  <c r="F25"/>
  <c r="F28"/>
  <c r="B23"/>
  <c r="B22"/>
  <c r="B26"/>
  <c r="B25" s="1"/>
  <c r="B29"/>
  <c r="B28" s="1"/>
  <c r="E28"/>
  <c r="D25"/>
  <c r="E22"/>
  <c r="B20"/>
  <c r="B19"/>
  <c r="B18"/>
  <c r="F17"/>
  <c r="B17" s="1"/>
  <c r="E16"/>
  <c r="D16"/>
  <c r="C16"/>
  <c r="B14"/>
  <c r="B19" i="3"/>
  <c r="B18"/>
  <c r="B17"/>
  <c r="B16"/>
  <c r="B15"/>
  <c r="B14"/>
  <c r="F12"/>
  <c r="E12"/>
  <c r="D12"/>
  <c r="C12"/>
  <c r="F15" i="2"/>
  <c r="B15" s="1"/>
  <c r="B14"/>
  <c r="B13"/>
  <c r="B12"/>
  <c r="B11"/>
  <c r="B14" i="8" l="1"/>
  <c r="B12" s="1"/>
  <c r="B16" i="5"/>
  <c r="B12" s="1"/>
  <c r="D12" i="22"/>
  <c r="B12"/>
  <c r="E12"/>
  <c r="B18"/>
  <c r="F12"/>
  <c r="B11" i="16"/>
  <c r="B11" i="11"/>
  <c r="B17"/>
  <c r="B11" i="9"/>
  <c r="B72" i="6"/>
  <c r="B44"/>
  <c r="C12"/>
  <c r="B124"/>
  <c r="B113"/>
  <c r="B84"/>
  <c r="B77"/>
  <c r="B68"/>
  <c r="B48"/>
  <c r="F35"/>
  <c r="B35" s="1"/>
  <c r="E12"/>
  <c r="B118"/>
  <c r="B99"/>
  <c r="D12"/>
  <c r="B28"/>
  <c r="B25" i="7"/>
  <c r="B12" s="1"/>
  <c r="B14" i="6"/>
  <c r="B12" s="1"/>
  <c r="F16" i="5"/>
  <c r="B12" i="3"/>
  <c r="F12" i="6" l="1"/>
</calcChain>
</file>

<file path=xl/sharedStrings.xml><?xml version="1.0" encoding="utf-8"?>
<sst xmlns="http://schemas.openxmlformats.org/spreadsheetml/2006/main" count="1013" uniqueCount="425">
  <si>
    <t>CUADRO N° 1</t>
  </si>
  <si>
    <t>MOVIMIENTO DE TRABAJO EN LA SALA TERCERA</t>
  </si>
  <si>
    <t>POR: TRIMESTRE</t>
  </si>
  <si>
    <t>DURANTE: 2015</t>
  </si>
  <si>
    <t>Total</t>
  </si>
  <si>
    <t>Enero-</t>
  </si>
  <si>
    <t>Abril-</t>
  </si>
  <si>
    <t>Julio-</t>
  </si>
  <si>
    <t>Octubre-</t>
  </si>
  <si>
    <t>Marzo</t>
  </si>
  <si>
    <t>Junio</t>
  </si>
  <si>
    <t>Setiembre</t>
  </si>
  <si>
    <t>Diciembre</t>
  </si>
  <si>
    <t>Circulante a inicio de período</t>
  </si>
  <si>
    <t>Casos entrados</t>
  </si>
  <si>
    <t>Casos reentrados</t>
  </si>
  <si>
    <t>Casos terminados</t>
  </si>
  <si>
    <t xml:space="preserve">Circulante a fin de período </t>
  </si>
  <si>
    <t xml:space="preserve">Elaborado por: Sección de Estadística, Dirección de Planificación. </t>
  </si>
  <si>
    <t>CUADRO N° 2</t>
  </si>
  <si>
    <t>SALA TERCERA: CASOS ENTRADOS</t>
  </si>
  <si>
    <t>SEGÚN: TIPO DE RECURSO</t>
  </si>
  <si>
    <t>TIPO DE RECURSO</t>
  </si>
  <si>
    <t>TOTAL</t>
  </si>
  <si>
    <t>TRIMESTRE</t>
  </si>
  <si>
    <t>Recurso de Casación</t>
  </si>
  <si>
    <t>Recurso de Revisión</t>
  </si>
  <si>
    <t>Procesos a Miembros de Supremos Poderes</t>
  </si>
  <si>
    <t>Conflicto de Competencia</t>
  </si>
  <si>
    <t>Solicitud de informe</t>
  </si>
  <si>
    <t>Otros asuntos</t>
  </si>
  <si>
    <t>CUADRO N° 3</t>
  </si>
  <si>
    <t>LA SALA TERCERA: CASOS ENTRADOS</t>
  </si>
  <si>
    <t>POR: TIPO DE RECURSO</t>
  </si>
  <si>
    <t>SEGÚN: TIPO DE RECURRENTE</t>
  </si>
  <si>
    <t>TIPO DE RECURRENTE</t>
  </si>
  <si>
    <t>DE COMPETENCIA</t>
  </si>
  <si>
    <t>DE INFORME</t>
  </si>
  <si>
    <t>Defensor Público</t>
  </si>
  <si>
    <t>Defensor Privado</t>
  </si>
  <si>
    <t>Actor Civil</t>
  </si>
  <si>
    <t>Demandado Civil</t>
  </si>
  <si>
    <t>Ministerio Público</t>
  </si>
  <si>
    <t>Condenado</t>
  </si>
  <si>
    <t>Procurador General</t>
  </si>
  <si>
    <t>Victima</t>
  </si>
  <si>
    <t>Defensa Civil de la Victima</t>
  </si>
  <si>
    <t>Apoderado especial judicial</t>
  </si>
  <si>
    <t>Ofendido</t>
  </si>
  <si>
    <t>Querellante</t>
  </si>
  <si>
    <t>Representante legal</t>
  </si>
  <si>
    <t>Otros</t>
  </si>
  <si>
    <t>Casación</t>
  </si>
  <si>
    <t>Revisión</t>
  </si>
  <si>
    <t>Miembros Supremos Poderes</t>
  </si>
  <si>
    <t>Solicitud de Informe</t>
  </si>
  <si>
    <t>CUADRO N° 4</t>
  </si>
  <si>
    <t>SALA TERCERA: RECURSOS DE CASACIÓN ENTRADOS</t>
  </si>
  <si>
    <t>SEGÚN: CIRCUITO JUDICIAL Y DESPACHO DONDE SE DICTÓ LA SENTENCIA</t>
  </si>
  <si>
    <t>Sala III</t>
  </si>
  <si>
    <t>Tribunales de Apelación de Sentencia</t>
  </si>
  <si>
    <t xml:space="preserve">Tribunal de apelación de sentencia del II Circuito Judicial de San José </t>
  </si>
  <si>
    <t>Tribunal de apelación de sentencia de Santa Cruz</t>
  </si>
  <si>
    <t>Tribunal de apelación de sentencia de San Ramón</t>
  </si>
  <si>
    <t>Primer Circuito Judicial de San José</t>
  </si>
  <si>
    <t>Tribunal I  Circuito Judicial de San José</t>
  </si>
  <si>
    <t>Segundo Circuito Judicial de San José</t>
  </si>
  <si>
    <t>Tribunal II Circuito Judicial de San José</t>
  </si>
  <si>
    <t>Circuito Judicial de Heredia</t>
  </si>
  <si>
    <t>Tribunal de Heredia</t>
  </si>
  <si>
    <t>CUADRO N° 5</t>
  </si>
  <si>
    <t xml:space="preserve"> SALA TERCERA: RECURSOS DE CASACIÓN ENTRADOS</t>
  </si>
  <si>
    <t>SEGÚN: TIPO DE DELITO</t>
  </si>
  <si>
    <t xml:space="preserve">TIPO DE DELITO SEGÚN TITULO EN EL CÓDIGO PENAL </t>
  </si>
  <si>
    <t>CONTRA LA VIDA</t>
  </si>
  <si>
    <t>Agresión con arma</t>
  </si>
  <si>
    <t>Agresión calificada</t>
  </si>
  <si>
    <t>Homicidio simple</t>
  </si>
  <si>
    <t>Homicidio calificado</t>
  </si>
  <si>
    <t>Homicidio culposo</t>
  </si>
  <si>
    <t>Homicidio culposo (Ley de tránsito)</t>
  </si>
  <si>
    <t>Homicidio doloso</t>
  </si>
  <si>
    <t>Homicidio simple (tentativa de)</t>
  </si>
  <si>
    <t>Lesiones culposas</t>
  </si>
  <si>
    <t>Lesiones graves</t>
  </si>
  <si>
    <t>Lesiones leves</t>
  </si>
  <si>
    <t>CONTRA EL HONOR</t>
  </si>
  <si>
    <t>Calumnias</t>
  </si>
  <si>
    <t>Difamación</t>
  </si>
  <si>
    <t>Difamación de una persona jurídica</t>
  </si>
  <si>
    <t>Injurias</t>
  </si>
  <si>
    <t>SEXUALES</t>
  </si>
  <si>
    <t>Abusos sexuales contra mayores</t>
  </si>
  <si>
    <t>Abusos sexuales contra menor o incapaz</t>
  </si>
  <si>
    <t>Relaciones sexuales con menores</t>
  </si>
  <si>
    <t>Trata de personas</t>
  </si>
  <si>
    <t>Violación</t>
  </si>
  <si>
    <t>Violación calificada</t>
  </si>
  <si>
    <t>CONTRA LA LIBERTAD</t>
  </si>
  <si>
    <t>Amenazas agravadas</t>
  </si>
  <si>
    <t>Privación de libertad sin ánimo de lucro</t>
  </si>
  <si>
    <t>CONTRA LA PROPIEDAD</t>
  </si>
  <si>
    <t>Abandono dañino de animales</t>
  </si>
  <si>
    <t>Administración fraudulenta</t>
  </si>
  <si>
    <t>Apropiación y retención indebida</t>
  </si>
  <si>
    <t>Daños</t>
  </si>
  <si>
    <t>Daño agravado</t>
  </si>
  <si>
    <t>Estafa</t>
  </si>
  <si>
    <t>Estafa mediante cheque</t>
  </si>
  <si>
    <t>Estelionato</t>
  </si>
  <si>
    <t>Fraude de simulación</t>
  </si>
  <si>
    <t>Hurto simple</t>
  </si>
  <si>
    <t>Hurto agravado</t>
  </si>
  <si>
    <t>Robo simple</t>
  </si>
  <si>
    <t>Robo agravado</t>
  </si>
  <si>
    <t>Robo agravado (tentativa de)</t>
  </si>
  <si>
    <t>Secuestro extorsivo</t>
  </si>
  <si>
    <t>Usurpación</t>
  </si>
  <si>
    <t>Usurpación bienes de dominio público</t>
  </si>
  <si>
    <t>CONTRA LA BUENA FE DE LOS NEGOCIOS</t>
  </si>
  <si>
    <t>Libramiento de cheque sin fondos</t>
  </si>
  <si>
    <t>CONTRA LA SEGURIDAD COMÚN</t>
  </si>
  <si>
    <t>Conducción temeraria</t>
  </si>
  <si>
    <t>Estrago</t>
  </si>
  <si>
    <t>CONTRA LA AUTORIDAD PÚBLICA</t>
  </si>
  <si>
    <t>Amenazas a un funcionario público</t>
  </si>
  <si>
    <t>Desobediencia a la autoridad</t>
  </si>
  <si>
    <t>Resistencia a la autoridad</t>
  </si>
  <si>
    <t>Resistencia agravada</t>
  </si>
  <si>
    <t>CONTRA LOS DEBERES DE LA FUNCIÓN PÚBLICA</t>
  </si>
  <si>
    <t>Abuso de autoridad</t>
  </si>
  <si>
    <t>Concusión</t>
  </si>
  <si>
    <t>Corrupción agravada</t>
  </si>
  <si>
    <t>Corrupción de jueces</t>
  </si>
  <si>
    <t>Corrupción de funcionarios</t>
  </si>
  <si>
    <t>Peculado</t>
  </si>
  <si>
    <t>Enriquecimiento ilícito</t>
  </si>
  <si>
    <t>Falsedad ideológica</t>
  </si>
  <si>
    <t>Uso de documento falso</t>
  </si>
  <si>
    <t>Almacenamiento de drogas</t>
  </si>
  <si>
    <t>Cultivo de droga</t>
  </si>
  <si>
    <t>Introducción de droga a centro penitenciario</t>
  </si>
  <si>
    <t>Legitimación de capital (Lavado de dinero)</t>
  </si>
  <si>
    <t>Posesión de drogas</t>
  </si>
  <si>
    <t>Preparación de drogas, sustancias o productos sin autorización legal</t>
  </si>
  <si>
    <t>Suministro de drogas</t>
  </si>
  <si>
    <t>Tenencia de drogas</t>
  </si>
  <si>
    <t>Transporte de droga y/o marihuana</t>
  </si>
  <si>
    <t>Venta de drogas</t>
  </si>
  <si>
    <t>Infracción Ley Psicotrópicos</t>
  </si>
  <si>
    <t>Portación ilícita de arma permitida</t>
  </si>
  <si>
    <t>Infracción  Ley de Armas y Explosivos</t>
  </si>
  <si>
    <t>Femicidio (tentativa de)</t>
  </si>
  <si>
    <t>Incumplimiento de una medida de protección</t>
  </si>
  <si>
    <t>Maltrato</t>
  </si>
  <si>
    <t>INFRACCIÓN LEYES ESPECIALES</t>
  </si>
  <si>
    <t>Infracción Ley Caza y Pesca</t>
  </si>
  <si>
    <t>Infracción Ley de Conservación de la Vida Silvestre</t>
  </si>
  <si>
    <t>Infracción Ley General de Migración y Extranjería</t>
  </si>
  <si>
    <t>Infracción Ley Forestal</t>
  </si>
  <si>
    <t>Infracción Ley Protección al Adulto Mayor</t>
  </si>
  <si>
    <t>OTROS DELITOS</t>
  </si>
  <si>
    <t>Elaborado por: Sección de Estadística, Dirección de Planificación</t>
  </si>
  <si>
    <t>CUADRO N° 6</t>
  </si>
  <si>
    <t>SALA TERCERA: RESOLUCIONES DICTADAS</t>
  </si>
  <si>
    <t>SEGÚN: TIPO DE RESOLUCIÓN</t>
  </si>
  <si>
    <t>TIPO DE RESOLUCIÓN</t>
  </si>
  <si>
    <t>Inadmisible</t>
  </si>
  <si>
    <t>Incompetencia en admisibilidad / fondo</t>
  </si>
  <si>
    <t>Recurso de casación sin lugar</t>
  </si>
  <si>
    <t>Recurso de casación con lugar</t>
  </si>
  <si>
    <t>Procedimiento de revisión sin lugar</t>
  </si>
  <si>
    <t>Procedimiento de revisión con lugar</t>
  </si>
  <si>
    <t>Acumulación</t>
  </si>
  <si>
    <t>Desistimiento</t>
  </si>
  <si>
    <t>Resolución de informes</t>
  </si>
  <si>
    <t>Otros motivos</t>
  </si>
  <si>
    <t>Procesos Miembros Supremos Poderes</t>
  </si>
  <si>
    <t>Desestimados</t>
  </si>
  <si>
    <t>Incompetencia</t>
  </si>
  <si>
    <t>Otro tipo de resolución</t>
  </si>
  <si>
    <t>CUADRO N° 7</t>
  </si>
  <si>
    <t>SALA TERCERA: RECURSOS DE CASACIÓN DECLARADOS CON LUGAR</t>
  </si>
  <si>
    <t xml:space="preserve">SEGÚN: OFICINA DE PROCEDENCIA </t>
  </si>
  <si>
    <t>OFICINA DE PROCEDENCIA</t>
  </si>
  <si>
    <t>CUADRO N° 8</t>
  </si>
  <si>
    <t>SALA TERCERA: DURACIÓN PROMEDIO DE LAS RESOLUCIONES DICTADAS</t>
  </si>
  <si>
    <t>POR: DURACIÓN PROMEDIO CON Y SIN VALORES EXTERNOS</t>
  </si>
  <si>
    <t>RESOLUCIONES</t>
  </si>
  <si>
    <t>DURACIÓN PROMEDIO</t>
  </si>
  <si>
    <t>4 meses 0 semanas</t>
  </si>
  <si>
    <t>3 meses 3 semana</t>
  </si>
  <si>
    <t>Resoluciones de Fondo</t>
  </si>
  <si>
    <t>6 meses 3 semanas</t>
  </si>
  <si>
    <t>6 meses 1 semanas</t>
  </si>
  <si>
    <t>6 meses 2 semanas</t>
  </si>
  <si>
    <t>5 meses 2 semanas</t>
  </si>
  <si>
    <t>5 meses 3 semanas</t>
  </si>
  <si>
    <t>Recurso de revisión sin lugar</t>
  </si>
  <si>
    <t>10 meses 0 semanas</t>
  </si>
  <si>
    <t>Recurso de revisión con lugar</t>
  </si>
  <si>
    <t>8 meses 0 semanas</t>
  </si>
  <si>
    <t>7 meses 2 semanas</t>
  </si>
  <si>
    <t>Otras resoluciones</t>
  </si>
  <si>
    <t>3 meses 1 semanas</t>
  </si>
  <si>
    <t>3 meses 2 semanas</t>
  </si>
  <si>
    <t>Incompetencias en adm. y fondo</t>
  </si>
  <si>
    <t>1 mes 3 semanas</t>
  </si>
  <si>
    <t>1 mes 0 semanas</t>
  </si>
  <si>
    <t>Procesos Miembros Supremos Poderes Incompetencia</t>
  </si>
  <si>
    <t>9 mes 0 semanas</t>
  </si>
  <si>
    <t>Procesos Miembros Supremos Poderes Otros</t>
  </si>
  <si>
    <t>Procesos Miembros Supremos Poderes Desestimados</t>
  </si>
  <si>
    <t>2 meses 2 semanas</t>
  </si>
  <si>
    <t>Resolución de Informe</t>
  </si>
  <si>
    <t>Otros Motivos</t>
  </si>
  <si>
    <t>Desistido</t>
  </si>
  <si>
    <t>CUADRO N° 9</t>
  </si>
  <si>
    <t>POR: TIPO DE CASO</t>
  </si>
  <si>
    <t xml:space="preserve">TIPO DE RESOLUCIÓN </t>
  </si>
  <si>
    <t>TIPO DE CASO</t>
  </si>
  <si>
    <t>Procedimiento de Revisión</t>
  </si>
  <si>
    <t>Duración Promedio</t>
  </si>
  <si>
    <t>2 meses 3 semanas</t>
  </si>
  <si>
    <t>6 meses 0 semanas</t>
  </si>
  <si>
    <t>1 mes 2 semanas</t>
  </si>
  <si>
    <t>3 meses 0 semanas</t>
  </si>
  <si>
    <t>-</t>
  </si>
  <si>
    <t>2 meses 1 semana</t>
  </si>
  <si>
    <t>19 meses 2 semanas</t>
  </si>
  <si>
    <t>9 meses 0 semanas</t>
  </si>
  <si>
    <t>Procesos Miembros Supremos Poderes Otro</t>
  </si>
  <si>
    <t>Resolución de Informes</t>
  </si>
  <si>
    <t>CUADRO N° 10</t>
  </si>
  <si>
    <t xml:space="preserve"> SALA TERCERA: VOTOS DE FONDO Y DURACIÓN PROMEDIO EMITIDOS</t>
  </si>
  <si>
    <t>POR: TIPO DE VOTO Y DURACIÓN PROMEDIO</t>
  </si>
  <si>
    <t>SEGÚN: TIPO DE RECURSO Y TRIMESTRE</t>
  </si>
  <si>
    <t>RECURSOS VOTADOS</t>
  </si>
  <si>
    <t>TIPO DE VOTO</t>
  </si>
  <si>
    <t>Con Lugar</t>
  </si>
  <si>
    <t>Sin Lugar</t>
  </si>
  <si>
    <t>Recursos de Casación</t>
  </si>
  <si>
    <t>Enero - Marzo</t>
  </si>
  <si>
    <t>8 meses 1 semana</t>
  </si>
  <si>
    <t>9 meses 3 semanas</t>
  </si>
  <si>
    <t>Abril - Junio</t>
  </si>
  <si>
    <t>6 meses 1 semana</t>
  </si>
  <si>
    <t>5 meses 0 semanas</t>
  </si>
  <si>
    <t>Julio - Setiembre</t>
  </si>
  <si>
    <t>4 meses 3 semanas</t>
  </si>
  <si>
    <t>Octubre - Diciembre</t>
  </si>
  <si>
    <t xml:space="preserve">6 meses 0 semanas </t>
  </si>
  <si>
    <t>Recursos de Revisión</t>
  </si>
  <si>
    <t>8 meses 2 semanas</t>
  </si>
  <si>
    <t>13 meses 2 semanas</t>
  </si>
  <si>
    <t>14 meses 1 semana</t>
  </si>
  <si>
    <t>9 meses 1 semanas</t>
  </si>
  <si>
    <t>12 meses 3 semanas</t>
  </si>
  <si>
    <t>--</t>
  </si>
  <si>
    <t>7 meses 1 semana</t>
  </si>
  <si>
    <t>7 meses 0 semanas</t>
  </si>
  <si>
    <t>7 meses 3 semanas</t>
  </si>
  <si>
    <t>CUADRO N° 11</t>
  </si>
  <si>
    <t>SALA TERCERA: DISTRIBUCIÓN DE LA CANTIDAD DE RECURSOS VOTADOS POR EL FONDO</t>
  </si>
  <si>
    <t xml:space="preserve">POR: TIPO DE RECURSO </t>
  </si>
  <si>
    <t>MESES DE DURACIÓN</t>
  </si>
  <si>
    <t>Mes</t>
  </si>
  <si>
    <t>Meses</t>
  </si>
  <si>
    <t>CUADRO N° 12</t>
  </si>
  <si>
    <t>SALA TERCERA: RECURSOS DE CASACIÓN TERMINADOS</t>
  </si>
  <si>
    <t xml:space="preserve">POR: VOTOS DE FONDO E INADMISIBLES </t>
  </si>
  <si>
    <t>VOTOS DE FONDO</t>
  </si>
  <si>
    <t>INADMISIBLES</t>
  </si>
  <si>
    <t>CUADRO N° 13</t>
  </si>
  <si>
    <t xml:space="preserve"> SALA TERCERA: RECURSOS DE REVISIÓN TERMINADOS</t>
  </si>
  <si>
    <t>POR: VOTOS DE FONDO E INADMISIBLES</t>
  </si>
  <si>
    <t>Otro</t>
  </si>
  <si>
    <t>CUADRO N° 14</t>
  </si>
  <si>
    <t xml:space="preserve">  </t>
  </si>
  <si>
    <t>SEGÚN: MES</t>
  </si>
  <si>
    <t>MES</t>
  </si>
  <si>
    <t>Entregas al Notificador</t>
  </si>
  <si>
    <t>Cédulas de Notificación</t>
  </si>
  <si>
    <t>Enero</t>
  </si>
  <si>
    <t>Febrero</t>
  </si>
  <si>
    <t>Abril</t>
  </si>
  <si>
    <t>Mayo</t>
  </si>
  <si>
    <t>Julio</t>
  </si>
  <si>
    <t>Agosto</t>
  </si>
  <si>
    <t>Octubre</t>
  </si>
  <si>
    <t>Noviembre</t>
  </si>
  <si>
    <t>CUADRO Nº 15</t>
  </si>
  <si>
    <t>SALA TERCERA: RECURSOS DE CASACIÓN CON PRISIÓN PREVENTIVA</t>
  </si>
  <si>
    <t>POR: FASE DEL RECURSO</t>
  </si>
  <si>
    <t>SEGÚN: ESTADO DEL EXPEDIENTE</t>
  </si>
  <si>
    <t>ESTADO DEL EXPEDIENTE</t>
  </si>
  <si>
    <t>FASE DEL RECURSO</t>
  </si>
  <si>
    <t>Casación - Admisibilidad</t>
  </si>
  <si>
    <t>Casación - Fondo</t>
  </si>
  <si>
    <t>Trámite</t>
  </si>
  <si>
    <t>CUADRO Nº 16</t>
  </si>
  <si>
    <t>SALA TERCERA: CANTIDAD DE RECURSOS DE CASACIÓN CON PRISIÓN PREVENTIVA</t>
  </si>
  <si>
    <t>POR: AÑO</t>
  </si>
  <si>
    <t>DURANTE: 2014 Y 2015</t>
  </si>
  <si>
    <t xml:space="preserve">ESTADO DEL EXPEDIENTE </t>
  </si>
  <si>
    <t>CUADRO N° 17</t>
  </si>
  <si>
    <t xml:space="preserve">VARIABLES </t>
  </si>
  <si>
    <t>Circulante a fin de período</t>
  </si>
  <si>
    <t>CUADRO N° 18</t>
  </si>
  <si>
    <t>CUADRO N° 19</t>
  </si>
  <si>
    <t xml:space="preserve">TIPO DE RECURRENTE </t>
  </si>
  <si>
    <t>CUADRO N° 20</t>
  </si>
  <si>
    <t xml:space="preserve">Tribunal Apelación Sentencia II Circuito Judicial San José </t>
  </si>
  <si>
    <t>CUADRO N° 21</t>
  </si>
  <si>
    <t>Sexuales</t>
  </si>
  <si>
    <t>Abusos sexuales contra menor e incapaz</t>
  </si>
  <si>
    <t>Contra la vida</t>
  </si>
  <si>
    <t>Contra la propiedad</t>
  </si>
  <si>
    <t>Contra la libertad</t>
  </si>
  <si>
    <t>CUADRO N° 22</t>
  </si>
  <si>
    <t>Acumulado</t>
  </si>
  <si>
    <t>CUADRO N° 23</t>
  </si>
  <si>
    <t xml:space="preserve">POR: TRIMESTRE </t>
  </si>
  <si>
    <t>SEGÚN: OFICINA DE PROCEDENCIA</t>
  </si>
  <si>
    <t>CUADRO N° 24</t>
  </si>
  <si>
    <t>POR: DURACIÓN PROMEDIO Y RECURRENTE</t>
  </si>
  <si>
    <t>RECURRENTE</t>
  </si>
  <si>
    <t>Defensor
 Público</t>
  </si>
  <si>
    <t>8 meses 3 semanas</t>
  </si>
  <si>
    <t>4 meses 2 semanas</t>
  </si>
  <si>
    <t>AÑO</t>
  </si>
  <si>
    <t>CUADRO Nº 25</t>
  </si>
  <si>
    <t xml:space="preserve">SEGÚN: TIPO DE RECURSO Y RECURRENTE </t>
  </si>
  <si>
    <t>TIPO DE RECURSO Y RECURRENTE</t>
  </si>
  <si>
    <t>CUADRO N° 26</t>
  </si>
  <si>
    <t>Tribunal de apelación de sentencia de  Cartago</t>
  </si>
  <si>
    <t>INFRACCIÓN LEY DE ARMAS Y EXPLOSIVOS</t>
  </si>
  <si>
    <t>INFRACCIÓN LEY DE  PENALIZACIÓN DE VIOLENCIA CONTRA LA MUJER</t>
  </si>
  <si>
    <t xml:space="preserve">TIPO DE RECURSO Y TRIMESTRE </t>
  </si>
  <si>
    <t>SALA TERCERA: ENTREGAS AL NOTIFICADOR
Y CÉDULAS DE NOTIFICACIÓN</t>
  </si>
  <si>
    <t>Casación sin lugar Código nuevo</t>
  </si>
  <si>
    <t>Casación con lugar Código nuevo</t>
  </si>
  <si>
    <t>SALA TERCERA, SECCIÓN PENAL JUVENIL:  MOVIMIENTO DE TRABAJO</t>
  </si>
  <si>
    <t>SALA TERCERA, SECCIÓN PENAL JUVENIL: CASOS ENTRADOS</t>
  </si>
  <si>
    <t>SALA TERCERA, SECCIÓN PENAL JUVENIL: RECURSOS DE CASACIÓN ENTRADOS</t>
  </si>
  <si>
    <t>SALA TERCERA, SECCIÓN PENAL JUVENIL: CASOS TERMINADOS</t>
  </si>
  <si>
    <t xml:space="preserve">SALA TERCERA, SECCIÓN PENAL JUVENIL: RECURSOS DE CASACIÓN DECLARADOS CON LUGAR </t>
  </si>
  <si>
    <t>SALA TERCERA, SECCIÓN PENAL JUVENIL: DURACIÓN PROMEDIO DE LAS RESOLUCIONES EMITIDAS</t>
  </si>
  <si>
    <t xml:space="preserve">SALA TERCERA, SECCIÓN PENAL JUVENIL: RECURSOS DE CASACIÓN CON PRISIÓN PREVENTIVA
 </t>
  </si>
  <si>
    <t>DURACIÓN
PROMEDIO</t>
  </si>
  <si>
    <t>Casación con lugar</t>
  </si>
  <si>
    <t>SALA TERCERA, SECCIÓN PENAL JUVENIL: RECURSOS TERMINADOS</t>
  </si>
  <si>
    <t>INADMI-
SIBLES</t>
  </si>
  <si>
    <r>
      <t xml:space="preserve">DURANTE: </t>
    </r>
    <r>
      <rPr>
        <sz val="12"/>
        <rFont val="Times New Roman"/>
        <family val="1"/>
      </rPr>
      <t>2015</t>
    </r>
  </si>
  <si>
    <r>
      <t xml:space="preserve">POR: </t>
    </r>
    <r>
      <rPr>
        <sz val="12"/>
        <rFont val="Times New Roman"/>
        <family val="1"/>
      </rPr>
      <t>AÑO</t>
    </r>
  </si>
  <si>
    <r>
      <t xml:space="preserve">SALA TERCERA: </t>
    </r>
    <r>
      <rPr>
        <sz val="12"/>
        <rFont val="Times New Roman"/>
        <family val="1"/>
      </rPr>
      <t xml:space="preserve">MOVIMIENTO DE TRABAJO EN LA </t>
    </r>
  </si>
  <si>
    <r>
      <t xml:space="preserve">POR: </t>
    </r>
    <r>
      <rPr>
        <sz val="12"/>
        <rFont val="Times New Roman"/>
        <family val="1"/>
      </rPr>
      <t>TRIMESTRE</t>
    </r>
  </si>
  <si>
    <r>
      <t xml:space="preserve">SALA TERCERA: </t>
    </r>
    <r>
      <rPr>
        <sz val="12"/>
        <rFont val="Times New Roman"/>
        <family val="1"/>
      </rPr>
      <t>CASOS ENTRADOS</t>
    </r>
  </si>
  <si>
    <r>
      <t>SEGÚN:</t>
    </r>
    <r>
      <rPr>
        <sz val="12"/>
        <rFont val="Times New Roman"/>
        <family val="1"/>
      </rPr>
      <t xml:space="preserve"> TIPO DE RECURSO</t>
    </r>
  </si>
  <si>
    <r>
      <t>POR:</t>
    </r>
    <r>
      <rPr>
        <sz val="12"/>
        <rFont val="Times New Roman"/>
        <family val="1"/>
      </rPr>
      <t xml:space="preserve"> TRIMESTRE</t>
    </r>
  </si>
  <si>
    <r>
      <t>LA SALA TERCERA:</t>
    </r>
    <r>
      <rPr>
        <sz val="12"/>
        <rFont val="Times New Roman"/>
        <family val="1"/>
      </rPr>
      <t xml:space="preserve"> CASOS ENTRADOS</t>
    </r>
  </si>
  <si>
    <r>
      <t>SEGÚN:</t>
    </r>
    <r>
      <rPr>
        <sz val="12"/>
        <rFont val="Times New Roman"/>
        <family val="1"/>
      </rPr>
      <t xml:space="preserve"> TIPO DE RECURRENTE</t>
    </r>
  </si>
  <si>
    <r>
      <t>POR:</t>
    </r>
    <r>
      <rPr>
        <sz val="12"/>
        <rFont val="Times New Roman"/>
        <family val="1"/>
      </rPr>
      <t xml:space="preserve"> TIPO DE RECURSO</t>
    </r>
  </si>
  <si>
    <r>
      <t xml:space="preserve">SALA TERCERA: </t>
    </r>
    <r>
      <rPr>
        <sz val="12"/>
        <rFont val="Times New Roman"/>
        <family val="1"/>
      </rPr>
      <t>RECURSOS DE CASACIÓN ENTRADOS</t>
    </r>
  </si>
  <si>
    <r>
      <t>SEGÚN:</t>
    </r>
    <r>
      <rPr>
        <sz val="12"/>
        <rFont val="Times New Roman"/>
        <family val="1"/>
      </rPr>
      <t xml:space="preserve"> CIRCUITO JUDICIAL Y DESPACHO DONDE SE DICTÓ LA SENTENCIA</t>
    </r>
  </si>
  <si>
    <r>
      <t xml:space="preserve">SEGÚN: </t>
    </r>
    <r>
      <rPr>
        <sz val="12"/>
        <rFont val="Times New Roman"/>
        <family val="1"/>
      </rPr>
      <t>TIPO DE DELITO</t>
    </r>
  </si>
  <si>
    <r>
      <t xml:space="preserve">SALA TERCERA: </t>
    </r>
    <r>
      <rPr>
        <sz val="12"/>
        <rFont val="Times New Roman"/>
        <family val="1"/>
      </rPr>
      <t>RESOLUCIONES DICTADAS</t>
    </r>
  </si>
  <si>
    <r>
      <t>SEGÚN:</t>
    </r>
    <r>
      <rPr>
        <sz val="12"/>
        <rFont val="Times New Roman"/>
        <family val="1"/>
      </rPr>
      <t xml:space="preserve"> TIPO DE RESOLUCIÓN</t>
    </r>
  </si>
  <si>
    <r>
      <t xml:space="preserve">SALA TERCERA: </t>
    </r>
    <r>
      <rPr>
        <sz val="12"/>
        <rFont val="Times New Roman"/>
        <family val="1"/>
      </rPr>
      <t>RECURSOS DE CASACIÓN DECLARADOS CON LUGAR</t>
    </r>
  </si>
  <si>
    <r>
      <t xml:space="preserve">SEGÚN: </t>
    </r>
    <r>
      <rPr>
        <sz val="12"/>
        <rFont val="Times New Roman"/>
        <family val="1"/>
      </rPr>
      <t xml:space="preserve">OFICINA DE PROCEDENCIA </t>
    </r>
  </si>
  <si>
    <r>
      <t xml:space="preserve">SALA TERCERA: </t>
    </r>
    <r>
      <rPr>
        <sz val="12"/>
        <rFont val="Times New Roman"/>
        <family val="1"/>
      </rPr>
      <t>DURACIÓN PROMEDIO DE LAS RESOLUCIONES DICTADAS</t>
    </r>
  </si>
  <si>
    <r>
      <t>POR:</t>
    </r>
    <r>
      <rPr>
        <sz val="12"/>
        <rFont val="Times New Roman"/>
        <family val="1"/>
      </rPr>
      <t xml:space="preserve"> TIPO DE CASO</t>
    </r>
  </si>
  <si>
    <r>
      <t xml:space="preserve">SEGÚN: </t>
    </r>
    <r>
      <rPr>
        <sz val="12"/>
        <rFont val="Times New Roman"/>
        <family val="1"/>
      </rPr>
      <t>TIPO DE RECURSO Y TRIMESTRE</t>
    </r>
  </si>
  <si>
    <r>
      <t>POR:</t>
    </r>
    <r>
      <rPr>
        <sz val="12"/>
        <rFont val="Times New Roman"/>
        <family val="1"/>
      </rPr>
      <t xml:space="preserve"> TIPO DE VOTO Y DURACIÓN PROMEDIO</t>
    </r>
  </si>
  <si>
    <r>
      <t xml:space="preserve">Total </t>
    </r>
    <r>
      <rPr>
        <b/>
        <vertAlign val="superscript"/>
        <sz val="12"/>
        <rFont val="Times New Roman"/>
        <family val="1"/>
      </rPr>
      <t>(1)</t>
    </r>
  </si>
  <si>
    <r>
      <t xml:space="preserve">Sin valores extremos </t>
    </r>
    <r>
      <rPr>
        <b/>
        <vertAlign val="superscript"/>
        <sz val="12"/>
        <rFont val="Times New Roman"/>
        <family val="1"/>
      </rPr>
      <t>(2)</t>
    </r>
  </si>
  <si>
    <r>
      <t>SALA TERCERA:</t>
    </r>
    <r>
      <rPr>
        <sz val="12"/>
        <rFont val="Times New Roman"/>
        <family val="1"/>
      </rPr>
      <t xml:space="preserve"> DISTRIBUCIÓN DE LA CANTIDAD DE RECURSOS VOTADOS POR EL FONDO</t>
    </r>
  </si>
  <si>
    <r>
      <t xml:space="preserve">SALA TERCERA: </t>
    </r>
    <r>
      <rPr>
        <sz val="12"/>
        <rFont val="Times New Roman"/>
        <family val="1"/>
      </rPr>
      <t>RECURSOS DE CASACIÓN TERMINADOS</t>
    </r>
  </si>
  <si>
    <r>
      <t xml:space="preserve">POR: </t>
    </r>
    <r>
      <rPr>
        <sz val="12"/>
        <rFont val="Times New Roman"/>
        <family val="1"/>
      </rPr>
      <t xml:space="preserve">VOTOS DE FONDO E INADMISIBLES </t>
    </r>
  </si>
  <si>
    <r>
      <t xml:space="preserve">SALA TERCERA: </t>
    </r>
    <r>
      <rPr>
        <sz val="12"/>
        <rFont val="Times New Roman"/>
        <family val="1"/>
      </rPr>
      <t>RECURSOS DE REVISIÓN TERMINADOS</t>
    </r>
  </si>
  <si>
    <r>
      <t xml:space="preserve">SEGÚN: </t>
    </r>
    <r>
      <rPr>
        <sz val="12"/>
        <rFont val="Times New Roman"/>
        <family val="1"/>
      </rPr>
      <t>TIPO DE RECURRENTE</t>
    </r>
  </si>
  <si>
    <r>
      <t>POR:</t>
    </r>
    <r>
      <rPr>
        <sz val="12"/>
        <rFont val="Times New Roman"/>
        <family val="1"/>
      </rPr>
      <t xml:space="preserve"> VOTOS DE FONDO E INADMISIBLES</t>
    </r>
  </si>
  <si>
    <r>
      <t xml:space="preserve">SALA TERCERA: </t>
    </r>
    <r>
      <rPr>
        <sz val="12"/>
        <rFont val="Times New Roman"/>
        <family val="1"/>
      </rPr>
      <t>ENTREGAS AL NOTIFICADOR</t>
    </r>
    <r>
      <rPr>
        <b/>
        <sz val="12"/>
        <rFont val="Times New Roman"/>
        <family val="1"/>
      </rPr>
      <t xml:space="preserve">
Y CÉDULAS DE NOTIFICACIÓN</t>
    </r>
  </si>
  <si>
    <r>
      <t>SEGÚN:</t>
    </r>
    <r>
      <rPr>
        <sz val="12"/>
        <rFont val="Times New Roman"/>
        <family val="1"/>
      </rPr>
      <t xml:space="preserve"> MES</t>
    </r>
  </si>
  <si>
    <r>
      <t xml:space="preserve">SALA TERCERA: </t>
    </r>
    <r>
      <rPr>
        <sz val="12"/>
        <rFont val="Times New Roman"/>
        <family val="1"/>
      </rPr>
      <t>RECURSOS DE CASACIÓN CON PRISIÓN PREVENTIVA</t>
    </r>
  </si>
  <si>
    <r>
      <t>SEGÚN:</t>
    </r>
    <r>
      <rPr>
        <sz val="12"/>
        <rFont val="Times New Roman"/>
        <family val="1"/>
      </rPr>
      <t xml:space="preserve"> ESTADO DEL EXPEDIENTE</t>
    </r>
  </si>
  <si>
    <r>
      <t>POR:</t>
    </r>
    <r>
      <rPr>
        <sz val="12"/>
        <rFont val="Times New Roman"/>
        <family val="1"/>
      </rPr>
      <t xml:space="preserve"> FASE DEL RECURSO</t>
    </r>
  </si>
  <si>
    <r>
      <t xml:space="preserve">SALA TERCERA: </t>
    </r>
    <r>
      <rPr>
        <sz val="12"/>
        <rFont val="Times New Roman"/>
        <family val="1"/>
      </rPr>
      <t>CANTIDAD DE RECURSOS DE CASACIÓN CON PRISIÓN PREVENTIVA</t>
    </r>
  </si>
  <si>
    <r>
      <t xml:space="preserve">SEGÚN: </t>
    </r>
    <r>
      <rPr>
        <sz val="12"/>
        <rFont val="Times New Roman"/>
        <family val="1"/>
      </rPr>
      <t>ESTADO DEL EXPEDIENTE</t>
    </r>
  </si>
  <si>
    <r>
      <t>DURANTE:</t>
    </r>
    <r>
      <rPr>
        <sz val="12"/>
        <rFont val="Times New Roman"/>
        <family val="1"/>
      </rPr>
      <t xml:space="preserve"> 2014 Y 2015</t>
    </r>
  </si>
  <si>
    <r>
      <t xml:space="preserve">SALA TERCERA, SECCIÓN PENAL JUVENIL:  </t>
    </r>
    <r>
      <rPr>
        <sz val="12"/>
        <rFont val="Times New Roman"/>
        <family val="1"/>
      </rPr>
      <t>MOVIMIENTO DE TRABAJO</t>
    </r>
  </si>
  <si>
    <r>
      <t xml:space="preserve">SALA TERCERA, SECCIÓN PENAL JUVENIL: </t>
    </r>
    <r>
      <rPr>
        <sz val="12"/>
        <rFont val="Times New Roman"/>
        <family val="1"/>
      </rPr>
      <t>CASOS ENTRADOS</t>
    </r>
  </si>
  <si>
    <r>
      <t xml:space="preserve">SEGÚN: </t>
    </r>
    <r>
      <rPr>
        <sz val="12"/>
        <rFont val="Times New Roman"/>
        <family val="1"/>
      </rPr>
      <t>TIPO DE RECURSO</t>
    </r>
  </si>
  <si>
    <r>
      <t xml:space="preserve">POR: </t>
    </r>
    <r>
      <rPr>
        <sz val="12"/>
        <rFont val="Times New Roman"/>
        <family val="1"/>
      </rPr>
      <t>TIPO DE RECURSO</t>
    </r>
  </si>
  <si>
    <r>
      <t xml:space="preserve">SALA TERCERA, SECCIÓN PENAL JUVENIL: </t>
    </r>
    <r>
      <rPr>
        <sz val="12"/>
        <rFont val="Times New Roman"/>
        <family val="1"/>
      </rPr>
      <t>RECURSOS DE CASACIÓN ENTRADOS</t>
    </r>
  </si>
  <si>
    <r>
      <t>SALA TERCERA, SECCIÓN PENAL JUVENIL:</t>
    </r>
    <r>
      <rPr>
        <sz val="12"/>
        <rFont val="Times New Roman"/>
        <family val="1"/>
      </rPr>
      <t xml:space="preserve"> CASOS TERMINADOS</t>
    </r>
  </si>
  <si>
    <r>
      <t>SALA TERCERA, SECCIÓN PENAL JUVENIL:</t>
    </r>
    <r>
      <rPr>
        <sz val="12"/>
        <rFont val="Times New Roman"/>
        <family val="1"/>
      </rPr>
      <t xml:space="preserve"> RECURSOS DE CASACIÓN DECLARADOS CON LUGAR </t>
    </r>
  </si>
  <si>
    <r>
      <t xml:space="preserve">SEGÚN: </t>
    </r>
    <r>
      <rPr>
        <sz val="12"/>
        <rFont val="Times New Roman"/>
        <family val="1"/>
      </rPr>
      <t>TIPO DE RESOLUCIÓN</t>
    </r>
  </si>
  <si>
    <r>
      <t xml:space="preserve">SEGÚN: </t>
    </r>
    <r>
      <rPr>
        <sz val="12"/>
        <rFont val="Times New Roman"/>
        <family val="1"/>
      </rPr>
      <t>OFICINA DE PROCEDENCIA</t>
    </r>
  </si>
  <si>
    <r>
      <t xml:space="preserve">POR: </t>
    </r>
    <r>
      <rPr>
        <sz val="12"/>
        <rFont val="Times New Roman"/>
        <family val="1"/>
      </rPr>
      <t>TRIMESTRE</t>
    </r>
    <r>
      <rPr>
        <b/>
        <sz val="12"/>
        <rFont val="Times New Roman"/>
        <family val="1"/>
      </rPr>
      <t xml:space="preserve"> </t>
    </r>
  </si>
  <si>
    <r>
      <t xml:space="preserve">SALA TERCERA, SECCIÓN PENAL JUVENIL: </t>
    </r>
    <r>
      <rPr>
        <sz val="12"/>
        <rFont val="Times New Roman"/>
        <family val="1"/>
      </rPr>
      <t>RECURSOS TERMINADOS</t>
    </r>
  </si>
  <si>
    <r>
      <t xml:space="preserve">SEGÚN: </t>
    </r>
    <r>
      <rPr>
        <sz val="12"/>
        <rFont val="Times New Roman"/>
        <family val="1"/>
      </rPr>
      <t xml:space="preserve">TIPO DE RECURSO Y RECURRENTE </t>
    </r>
  </si>
  <si>
    <r>
      <t xml:space="preserve">SALA TERCERA, SECCIÓN PENAL JUVENIL: </t>
    </r>
    <r>
      <rPr>
        <sz val="12"/>
        <rFont val="Times New Roman"/>
        <family val="1"/>
      </rPr>
      <t>DURACIÓN PROMEDIO DE LAS RESOLUCIONES EMITIDAS</t>
    </r>
  </si>
  <si>
    <r>
      <t xml:space="preserve">POR: </t>
    </r>
    <r>
      <rPr>
        <sz val="12"/>
        <rFont val="Times New Roman"/>
        <family val="1"/>
      </rPr>
      <t>DURACIÓN PROMEDIO Y RECURRENTE</t>
    </r>
  </si>
  <si>
    <r>
      <t xml:space="preserve">DURANTE: </t>
    </r>
    <r>
      <rPr>
        <sz val="12"/>
        <rFont val="Times New Roman"/>
        <family val="1"/>
      </rPr>
      <t>2014 Y 2015</t>
    </r>
  </si>
  <si>
    <r>
      <t xml:space="preserve">SALA TERCERA: </t>
    </r>
    <r>
      <rPr>
        <sz val="12"/>
        <rFont val="Times New Roman"/>
        <family val="1"/>
      </rPr>
      <t>VOTOS DE FONDO Y DURACIÓN PROMEDIO EMITIDOS</t>
    </r>
  </si>
  <si>
    <r>
      <t xml:space="preserve">SALA TERCERA, SECCIÓN PENAL JUVENIL: </t>
    </r>
    <r>
      <rPr>
        <sz val="12"/>
        <rFont val="Times New Roman"/>
        <family val="1"/>
      </rPr>
      <t>RECURSOS DE CASACIÓN CON PRISIÓN PREVENTIVA</t>
    </r>
  </si>
  <si>
    <t>NÚMERO</t>
  </si>
  <si>
    <t>NOMBRE DEL CUADRO</t>
  </si>
  <si>
    <t>INDICE DE CUADROS ESTADÍSTICOS SALA TERCERA 2015</t>
  </si>
  <si>
    <t>VARIABLE</t>
  </si>
  <si>
    <t>CIRCUITO JUDICIAL Y DESPACHO</t>
  </si>
  <si>
    <t>INFRACCIÓN A LA LEY DE PSICOTRÓPICOS</t>
  </si>
  <si>
    <t>CONTRA LA FE PÚBLICA</t>
  </si>
  <si>
    <t xml:space="preserve">1-/ Se refiere al cálculo, considerando la totalidad de las resoluciones dictadas. </t>
  </si>
  <si>
    <t xml:space="preserve">2-/ Se refiere al cálculo, eliminando el registro de los resultados atípicos o extremos. </t>
  </si>
  <si>
    <t>SEGÚN: MESES DE DURACIÓN</t>
  </si>
  <si>
    <r>
      <t xml:space="preserve">POR: </t>
    </r>
    <r>
      <rPr>
        <sz val="12"/>
        <rFont val="Times New Roman"/>
        <family val="1"/>
      </rPr>
      <t xml:space="preserve">TIPO DE RECURSO </t>
    </r>
  </si>
  <si>
    <r>
      <t xml:space="preserve">SEGÚN: </t>
    </r>
    <r>
      <rPr>
        <sz val="12"/>
        <rFont val="Times New Roman"/>
        <family val="1"/>
      </rPr>
      <t>MESES DE DURACIÓN</t>
    </r>
  </si>
  <si>
    <r>
      <t>SALA TERCERA:</t>
    </r>
    <r>
      <rPr>
        <sz val="12"/>
        <rFont val="Times New Roman"/>
        <family val="1"/>
      </rPr>
      <t xml:space="preserve"> RECURSOS DE CASACIÓN ENTRADOS</t>
    </r>
  </si>
  <si>
    <r>
      <t xml:space="preserve">POR: </t>
    </r>
    <r>
      <rPr>
        <sz val="12"/>
        <rFont val="Times New Roman"/>
        <family val="1"/>
      </rPr>
      <t>DURACIÓN PROMEDIO CON Y SIN VALORES EXTERNOS</t>
    </r>
  </si>
  <si>
    <t>SEGÚN: DELITO POR TÍTULO EN EL CÓDIGO PENAL</t>
  </si>
  <si>
    <t>DELITO POR TÍTULO EN EL CÓDIGO PENAL</t>
  </si>
  <si>
    <r>
      <t xml:space="preserve">SEGÚN: </t>
    </r>
    <r>
      <rPr>
        <sz val="12"/>
        <rFont val="Times New Roman"/>
        <family val="1"/>
      </rPr>
      <t>DELITO POR TÍTULO EN EL CÓDIGO PENAL</t>
    </r>
  </si>
  <si>
    <t>DURANTE: 2014 - 2015</t>
  </si>
</sst>
</file>

<file path=xl/styles.xml><?xml version="1.0" encoding="utf-8"?>
<styleSheet xmlns="http://schemas.openxmlformats.org/spreadsheetml/2006/main">
  <numFmts count="3">
    <numFmt numFmtId="164" formatCode="0;[Red]0"/>
    <numFmt numFmtId="165" formatCode="0.0"/>
    <numFmt numFmtId="166" formatCode="General\ "/>
  </numFmts>
  <fonts count="18">
    <font>
      <sz val="10"/>
      <name val="Arial"/>
    </font>
    <font>
      <sz val="8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color indexed="10"/>
      <name val="Times New Roman"/>
      <family val="1"/>
    </font>
    <font>
      <b/>
      <u/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9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vertAlign val="superscript"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3" fillId="0" borderId="0"/>
    <xf numFmtId="0" fontId="3" fillId="0" borderId="0"/>
  </cellStyleXfs>
  <cellXfs count="595">
    <xf numFmtId="0" fontId="0" fillId="0" borderId="0" xfId="0"/>
    <xf numFmtId="0" fontId="3" fillId="0" borderId="0" xfId="0" applyFont="1"/>
    <xf numFmtId="0" fontId="3" fillId="0" borderId="0" xfId="0" applyFont="1" applyBorder="1"/>
    <xf numFmtId="0" fontId="0" fillId="0" borderId="0" xfId="0" applyBorder="1"/>
    <xf numFmtId="0" fontId="3" fillId="0" borderId="0" xfId="0" applyFont="1" applyFill="1" applyBorder="1"/>
    <xf numFmtId="0" fontId="3" fillId="0" borderId="0" xfId="0" applyFont="1" applyFill="1"/>
    <xf numFmtId="0" fontId="4" fillId="3" borderId="0" xfId="2" applyFont="1" applyFill="1" applyAlignment="1">
      <alignment horizontal="left" vertical="center" wrapText="1"/>
    </xf>
    <xf numFmtId="0" fontId="6" fillId="3" borderId="0" xfId="2" applyFont="1" applyFill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4" fillId="3" borderId="0" xfId="2" applyFont="1" applyFill="1" applyAlignment="1">
      <alignment horizontal="center" vertical="center" wrapText="1"/>
    </xf>
    <xf numFmtId="0" fontId="4" fillId="3" borderId="0" xfId="2" applyFont="1" applyFill="1" applyAlignment="1">
      <alignment horizontal="centerContinuous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6" fillId="3" borderId="0" xfId="2" applyFont="1" applyFill="1" applyAlignment="1">
      <alignment horizontal="left" vertical="center" wrapText="1"/>
    </xf>
    <xf numFmtId="0" fontId="6" fillId="3" borderId="0" xfId="2" applyFont="1" applyFill="1" applyBorder="1" applyAlignment="1">
      <alignment horizontal="left" vertical="center" wrapText="1"/>
    </xf>
    <xf numFmtId="0" fontId="6" fillId="3" borderId="2" xfId="2" applyFont="1" applyFill="1" applyBorder="1" applyAlignment="1">
      <alignment horizontal="left" vertical="center" wrapText="1"/>
    </xf>
    <xf numFmtId="0" fontId="6" fillId="3" borderId="2" xfId="2" applyFont="1" applyFill="1" applyBorder="1" applyAlignment="1">
      <alignment horizontal="center" vertical="center" wrapText="1"/>
    </xf>
    <xf numFmtId="0" fontId="8" fillId="3" borderId="0" xfId="0" applyFont="1" applyFill="1" applyAlignment="1">
      <alignment vertical="center" wrapText="1"/>
    </xf>
    <xf numFmtId="0" fontId="10" fillId="0" borderId="0" xfId="0" applyFont="1"/>
    <xf numFmtId="0" fontId="10" fillId="3" borderId="0" xfId="0" applyFont="1" applyFill="1"/>
    <xf numFmtId="0" fontId="4" fillId="3" borderId="7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/>
    </xf>
    <xf numFmtId="0" fontId="4" fillId="3" borderId="0" xfId="2" applyFont="1" applyFill="1" applyBorder="1" applyAlignment="1">
      <alignment horizontal="center"/>
    </xf>
    <xf numFmtId="0" fontId="4" fillId="3" borderId="6" xfId="2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/>
    </xf>
    <xf numFmtId="0" fontId="4" fillId="3" borderId="11" xfId="2" applyFont="1" applyFill="1" applyBorder="1" applyAlignment="1">
      <alignment horizontal="center"/>
    </xf>
    <xf numFmtId="3" fontId="11" fillId="3" borderId="10" xfId="2" applyNumberFormat="1" applyFont="1" applyFill="1" applyBorder="1" applyAlignment="1">
      <alignment horizontal="center"/>
    </xf>
    <xf numFmtId="3" fontId="11" fillId="3" borderId="3" xfId="2" applyNumberFormat="1" applyFont="1" applyFill="1" applyBorder="1" applyAlignment="1">
      <alignment horizontal="center"/>
    </xf>
    <xf numFmtId="3" fontId="4" fillId="3" borderId="11" xfId="2" applyNumberFormat="1" applyFont="1" applyFill="1" applyBorder="1" applyAlignment="1">
      <alignment horizontal="center" vertical="center" wrapText="1"/>
    </xf>
    <xf numFmtId="3" fontId="4" fillId="3" borderId="0" xfId="2" applyNumberFormat="1" applyFont="1" applyFill="1" applyBorder="1" applyAlignment="1">
      <alignment horizontal="center" vertical="center" wrapText="1"/>
    </xf>
    <xf numFmtId="0" fontId="6" fillId="3" borderId="0" xfId="2" applyFont="1" applyFill="1" applyAlignment="1">
      <alignment horizontal="left" vertical="center"/>
    </xf>
    <xf numFmtId="0" fontId="6" fillId="3" borderId="0" xfId="2" applyFont="1" applyFill="1" applyBorder="1" applyAlignment="1">
      <alignment horizontal="left" vertical="center"/>
    </xf>
    <xf numFmtId="0" fontId="6" fillId="3" borderId="2" xfId="2" applyFont="1" applyFill="1" applyBorder="1" applyAlignment="1">
      <alignment horizontal="left" vertical="center"/>
    </xf>
    <xf numFmtId="0" fontId="4" fillId="3" borderId="9" xfId="2" applyFont="1" applyFill="1" applyBorder="1" applyAlignment="1">
      <alignment horizontal="center" vertical="center"/>
    </xf>
    <xf numFmtId="0" fontId="6" fillId="3" borderId="9" xfId="2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8" fillId="3" borderId="0" xfId="0" applyFont="1" applyFill="1"/>
    <xf numFmtId="0" fontId="6" fillId="3" borderId="0" xfId="2" applyFont="1" applyFill="1"/>
    <xf numFmtId="0" fontId="10" fillId="3" borderId="0" xfId="0" applyFont="1" applyFill="1" applyBorder="1"/>
    <xf numFmtId="0" fontId="4" fillId="3" borderId="7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6" fillId="3" borderId="0" xfId="0" applyFont="1" applyFill="1" applyBorder="1"/>
    <xf numFmtId="0" fontId="6" fillId="3" borderId="0" xfId="0" applyFont="1" applyFill="1" applyBorder="1" applyAlignment="1">
      <alignment horizontal="right" indent="2"/>
    </xf>
    <xf numFmtId="0" fontId="6" fillId="3" borderId="14" xfId="0" applyFont="1" applyFill="1" applyBorder="1"/>
    <xf numFmtId="0" fontId="4" fillId="3" borderId="6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5" fillId="3" borderId="0" xfId="2" applyFont="1" applyFill="1" applyAlignment="1"/>
    <xf numFmtId="0" fontId="8" fillId="3" borderId="0" xfId="0" applyFont="1" applyFill="1" applyBorder="1"/>
    <xf numFmtId="0" fontId="2" fillId="3" borderId="0" xfId="2" applyFont="1" applyFill="1" applyAlignment="1">
      <alignment horizontal="left" vertical="center"/>
    </xf>
    <xf numFmtId="0" fontId="3" fillId="3" borderId="0" xfId="2" applyFont="1" applyFill="1" applyBorder="1" applyAlignment="1">
      <alignment horizontal="center" vertical="center"/>
    </xf>
    <xf numFmtId="0" fontId="3" fillId="3" borderId="0" xfId="2" applyFont="1" applyFill="1" applyBorder="1" applyAlignment="1">
      <alignment horizontal="center"/>
    </xf>
    <xf numFmtId="0" fontId="0" fillId="3" borderId="0" xfId="0" applyFill="1" applyBorder="1"/>
    <xf numFmtId="0" fontId="0" fillId="3" borderId="0" xfId="0" applyFill="1"/>
    <xf numFmtId="0" fontId="2" fillId="3" borderId="0" xfId="2" applyFont="1" applyFill="1" applyBorder="1" applyAlignment="1">
      <alignment horizontal="left" vertical="center"/>
    </xf>
    <xf numFmtId="0" fontId="2" fillId="3" borderId="0" xfId="2" applyFont="1" applyFill="1" applyAlignment="1">
      <alignment horizontal="center" vertical="center"/>
    </xf>
    <xf numFmtId="0" fontId="3" fillId="3" borderId="0" xfId="2" applyFont="1" applyFill="1"/>
    <xf numFmtId="0" fontId="2" fillId="3" borderId="0" xfId="2" applyFont="1" applyFill="1" applyBorder="1" applyAlignment="1">
      <alignment horizontal="center" vertical="center" wrapText="1"/>
    </xf>
    <xf numFmtId="0" fontId="4" fillId="3" borderId="0" xfId="0" applyFont="1" applyFill="1" applyBorder="1" applyAlignment="1" applyProtection="1">
      <alignment horizontal="center"/>
    </xf>
    <xf numFmtId="0" fontId="6" fillId="3" borderId="0" xfId="0" applyFont="1" applyFill="1" applyBorder="1" applyAlignment="1">
      <alignment horizontal="left"/>
    </xf>
    <xf numFmtId="0" fontId="6" fillId="3" borderId="11" xfId="0" applyFont="1" applyFill="1" applyBorder="1" applyAlignment="1">
      <alignment horizontal="center"/>
    </xf>
    <xf numFmtId="0" fontId="4" fillId="3" borderId="0" xfId="0" applyFont="1" applyFill="1" applyBorder="1" applyAlignment="1" applyProtection="1">
      <alignment horizontal="left"/>
    </xf>
    <xf numFmtId="0" fontId="4" fillId="3" borderId="17" xfId="0" applyFont="1" applyFill="1" applyBorder="1" applyAlignment="1" applyProtection="1">
      <alignment horizontal="center"/>
    </xf>
    <xf numFmtId="0" fontId="6" fillId="3" borderId="0" xfId="0" applyFont="1" applyFill="1" applyBorder="1" applyAlignment="1" applyProtection="1">
      <alignment horizontal="left"/>
    </xf>
    <xf numFmtId="3" fontId="6" fillId="3" borderId="0" xfId="0" applyNumberFormat="1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6" fillId="3" borderId="18" xfId="2" applyFont="1" applyFill="1" applyBorder="1"/>
    <xf numFmtId="0" fontId="6" fillId="3" borderId="0" xfId="2" applyFont="1" applyFill="1" applyAlignment="1">
      <alignment horizontal="center"/>
    </xf>
    <xf numFmtId="0" fontId="6" fillId="3" borderId="0" xfId="2" applyFont="1" applyFill="1" applyBorder="1"/>
    <xf numFmtId="0" fontId="4" fillId="3" borderId="7" xfId="2" applyFont="1" applyFill="1" applyBorder="1" applyAlignment="1">
      <alignment horizontal="center"/>
    </xf>
    <xf numFmtId="0" fontId="4" fillId="3" borderId="6" xfId="2" applyFont="1" applyFill="1" applyBorder="1" applyAlignment="1">
      <alignment horizontal="center" vertical="center"/>
    </xf>
    <xf numFmtId="0" fontId="4" fillId="3" borderId="5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horizontal="center" vertical="center"/>
    </xf>
    <xf numFmtId="3" fontId="11" fillId="3" borderId="10" xfId="2" applyNumberFormat="1" applyFont="1" applyFill="1" applyBorder="1" applyAlignment="1">
      <alignment horizontal="center" vertical="center"/>
    </xf>
    <xf numFmtId="3" fontId="11" fillId="3" borderId="3" xfId="2" applyNumberFormat="1" applyFont="1" applyFill="1" applyBorder="1" applyAlignment="1">
      <alignment horizontal="center" vertical="center"/>
    </xf>
    <xf numFmtId="0" fontId="4" fillId="3" borderId="11" xfId="2" applyFont="1" applyFill="1" applyBorder="1" applyAlignment="1">
      <alignment horizontal="center" vertical="center" wrapText="1"/>
    </xf>
    <xf numFmtId="0" fontId="6" fillId="3" borderId="11" xfId="2" applyFont="1" applyFill="1" applyBorder="1" applyAlignment="1">
      <alignment horizontal="center"/>
    </xf>
    <xf numFmtId="0" fontId="6" fillId="3" borderId="0" xfId="2" applyFont="1" applyFill="1" applyBorder="1" applyAlignment="1">
      <alignment horizontal="center"/>
    </xf>
    <xf numFmtId="0" fontId="4" fillId="3" borderId="0" xfId="2" applyFont="1" applyFill="1"/>
    <xf numFmtId="0" fontId="6" fillId="3" borderId="0" xfId="2" applyFont="1" applyFill="1" applyBorder="1" applyAlignment="1">
      <alignment horizontal="left" indent="3"/>
    </xf>
    <xf numFmtId="0" fontId="6" fillId="3" borderId="8" xfId="2" applyFont="1" applyFill="1" applyBorder="1" applyAlignment="1">
      <alignment horizontal="left" indent="3"/>
    </xf>
    <xf numFmtId="0" fontId="6" fillId="3" borderId="14" xfId="2" applyFont="1" applyFill="1" applyBorder="1" applyAlignment="1">
      <alignment horizontal="left" indent="3"/>
    </xf>
    <xf numFmtId="0" fontId="6" fillId="3" borderId="2" xfId="2" applyFont="1" applyFill="1" applyBorder="1" applyAlignment="1">
      <alignment horizontal="left" indent="3"/>
    </xf>
    <xf numFmtId="0" fontId="6" fillId="3" borderId="2" xfId="2" applyFont="1" applyFill="1" applyBorder="1" applyAlignment="1">
      <alignment horizontal="center"/>
    </xf>
    <xf numFmtId="0" fontId="5" fillId="3" borderId="3" xfId="2" applyFont="1" applyFill="1" applyBorder="1" applyAlignment="1">
      <alignment horizontal="left"/>
    </xf>
    <xf numFmtId="0" fontId="5" fillId="3" borderId="0" xfId="2" applyFont="1" applyFill="1" applyAlignment="1">
      <alignment horizontal="left"/>
    </xf>
    <xf numFmtId="0" fontId="4" fillId="3" borderId="0" xfId="2" applyFont="1" applyFill="1" applyBorder="1" applyAlignment="1">
      <alignment horizontal="right" vertical="center" wrapText="1"/>
    </xf>
    <xf numFmtId="0" fontId="6" fillId="3" borderId="0" xfId="2" applyFont="1" applyFill="1" applyBorder="1" applyAlignment="1">
      <alignment horizontal="right" vertical="center"/>
    </xf>
    <xf numFmtId="0" fontId="4" fillId="3" borderId="11" xfId="2" applyFont="1" applyFill="1" applyBorder="1" applyAlignment="1">
      <alignment horizontal="right" vertical="center" wrapText="1" indent="1"/>
    </xf>
    <xf numFmtId="0" fontId="4" fillId="3" borderId="0" xfId="2" applyFont="1" applyFill="1" applyBorder="1" applyAlignment="1">
      <alignment horizontal="right" vertical="center" wrapText="1" indent="1"/>
    </xf>
    <xf numFmtId="0" fontId="6" fillId="3" borderId="11" xfId="2" applyFont="1" applyFill="1" applyBorder="1" applyAlignment="1">
      <alignment horizontal="right" vertical="center" indent="1"/>
    </xf>
    <xf numFmtId="0" fontId="6" fillId="3" borderId="0" xfId="2" applyFont="1" applyFill="1" applyBorder="1" applyAlignment="1">
      <alignment horizontal="right" vertical="center" indent="1"/>
    </xf>
    <xf numFmtId="0" fontId="6" fillId="3" borderId="11" xfId="2" applyFont="1" applyFill="1" applyBorder="1" applyAlignment="1">
      <alignment horizontal="right" indent="1"/>
    </xf>
    <xf numFmtId="0" fontId="6" fillId="3" borderId="0" xfId="2" applyFont="1" applyFill="1" applyBorder="1" applyAlignment="1">
      <alignment horizontal="right" indent="1"/>
    </xf>
    <xf numFmtId="0" fontId="4" fillId="3" borderId="11" xfId="2" applyFont="1" applyFill="1" applyBorder="1" applyAlignment="1">
      <alignment horizontal="right" indent="1"/>
    </xf>
    <xf numFmtId="0" fontId="4" fillId="3" borderId="0" xfId="2" applyFont="1" applyFill="1" applyBorder="1" applyAlignment="1">
      <alignment horizontal="right" indent="1"/>
    </xf>
    <xf numFmtId="0" fontId="4" fillId="3" borderId="11" xfId="2" applyFont="1" applyFill="1" applyBorder="1" applyAlignment="1">
      <alignment horizontal="right" vertical="center" wrapText="1" indent="2"/>
    </xf>
    <xf numFmtId="0" fontId="6" fillId="3" borderId="11" xfId="2" applyFont="1" applyFill="1" applyBorder="1" applyAlignment="1">
      <alignment horizontal="right" vertical="center" indent="2"/>
    </xf>
    <xf numFmtId="0" fontId="6" fillId="3" borderId="11" xfId="2" applyFont="1" applyFill="1" applyBorder="1" applyAlignment="1">
      <alignment horizontal="right" indent="2"/>
    </xf>
    <xf numFmtId="0" fontId="4" fillId="3" borderId="11" xfId="2" applyFont="1" applyFill="1" applyBorder="1" applyAlignment="1">
      <alignment horizontal="right" indent="2"/>
    </xf>
    <xf numFmtId="0" fontId="6" fillId="3" borderId="8" xfId="2" applyFont="1" applyFill="1" applyBorder="1" applyAlignment="1">
      <alignment horizontal="right" indent="2"/>
    </xf>
    <xf numFmtId="0" fontId="4" fillId="3" borderId="0" xfId="2" applyFont="1" applyFill="1" applyBorder="1" applyAlignment="1">
      <alignment horizontal="right" vertical="center" wrapText="1" indent="3"/>
    </xf>
    <xf numFmtId="1" fontId="4" fillId="3" borderId="0" xfId="2" applyNumberFormat="1" applyFont="1" applyFill="1" applyBorder="1" applyAlignment="1">
      <alignment horizontal="right" vertical="center" wrapText="1" indent="3"/>
    </xf>
    <xf numFmtId="0" fontId="6" fillId="3" borderId="0" xfId="2" applyFont="1" applyFill="1" applyBorder="1" applyAlignment="1">
      <alignment horizontal="right" vertical="center" indent="3"/>
    </xf>
    <xf numFmtId="0" fontId="6" fillId="3" borderId="0" xfId="2" applyFont="1" applyFill="1" applyBorder="1" applyAlignment="1">
      <alignment horizontal="right" indent="3"/>
    </xf>
    <xf numFmtId="0" fontId="4" fillId="3" borderId="0" xfId="2" applyFont="1" applyFill="1" applyBorder="1" applyAlignment="1">
      <alignment horizontal="right" indent="3"/>
    </xf>
    <xf numFmtId="0" fontId="6" fillId="3" borderId="2" xfId="2" applyFont="1" applyFill="1" applyBorder="1" applyAlignment="1">
      <alignment horizontal="right" indent="4"/>
    </xf>
    <xf numFmtId="0" fontId="6" fillId="3" borderId="2" xfId="2" applyFont="1" applyFill="1" applyBorder="1" applyAlignment="1">
      <alignment horizontal="right" indent="1"/>
    </xf>
    <xf numFmtId="0" fontId="4" fillId="3" borderId="2" xfId="2" applyFont="1" applyFill="1" applyBorder="1" applyAlignment="1">
      <alignment horizontal="center" vertical="center" wrapText="1"/>
    </xf>
    <xf numFmtId="0" fontId="4" fillId="3" borderId="11" xfId="2" applyFont="1" applyFill="1" applyBorder="1" applyAlignment="1">
      <alignment horizontal="center" vertical="center"/>
    </xf>
    <xf numFmtId="0" fontId="4" fillId="3" borderId="13" xfId="2" applyFont="1" applyFill="1" applyBorder="1" applyAlignment="1">
      <alignment horizontal="center" vertical="center" wrapText="1"/>
    </xf>
    <xf numFmtId="0" fontId="11" fillId="3" borderId="7" xfId="2" applyFont="1" applyFill="1" applyBorder="1" applyAlignment="1">
      <alignment horizontal="center" vertical="center"/>
    </xf>
    <xf numFmtId="0" fontId="11" fillId="3" borderId="10" xfId="2" applyFont="1" applyFill="1" applyBorder="1" applyAlignment="1">
      <alignment horizontal="center" vertical="center"/>
    </xf>
    <xf numFmtId="0" fontId="11" fillId="3" borderId="3" xfId="2" applyFont="1" applyFill="1" applyBorder="1" applyAlignment="1">
      <alignment horizontal="center" vertical="center"/>
    </xf>
    <xf numFmtId="0" fontId="4" fillId="3" borderId="8" xfId="2" applyFont="1" applyFill="1" applyBorder="1" applyAlignment="1">
      <alignment horizontal="center" vertical="center"/>
    </xf>
    <xf numFmtId="0" fontId="4" fillId="3" borderId="5" xfId="2" applyFont="1" applyFill="1" applyBorder="1" applyAlignment="1">
      <alignment horizontal="right" vertical="center" indent="2"/>
    </xf>
    <xf numFmtId="0" fontId="4" fillId="3" borderId="11" xfId="2" applyFont="1" applyFill="1" applyBorder="1" applyAlignment="1">
      <alignment horizontal="right" vertical="center" indent="2"/>
    </xf>
    <xf numFmtId="0" fontId="4" fillId="3" borderId="0" xfId="2" applyFont="1" applyFill="1" applyBorder="1" applyAlignment="1">
      <alignment horizontal="right" vertical="center" indent="1"/>
    </xf>
    <xf numFmtId="0" fontId="4" fillId="3" borderId="0" xfId="2" applyFont="1" applyFill="1" applyBorder="1" applyAlignment="1">
      <alignment horizontal="right" vertical="center" indent="3"/>
    </xf>
    <xf numFmtId="0" fontId="6" fillId="3" borderId="8" xfId="2" applyFont="1" applyFill="1" applyBorder="1" applyAlignment="1">
      <alignment horizontal="left" vertical="top"/>
    </xf>
    <xf numFmtId="0" fontId="4" fillId="3" borderId="5" xfId="2" applyFont="1" applyFill="1" applyBorder="1" applyAlignment="1">
      <alignment horizontal="right" indent="2"/>
    </xf>
    <xf numFmtId="0" fontId="6" fillId="3" borderId="14" xfId="2" applyFont="1" applyFill="1" applyBorder="1" applyAlignment="1">
      <alignment horizontal="left" vertical="top"/>
    </xf>
    <xf numFmtId="0" fontId="4" fillId="3" borderId="6" xfId="2" applyFont="1" applyFill="1" applyBorder="1" applyAlignment="1">
      <alignment horizontal="center"/>
    </xf>
    <xf numFmtId="0" fontId="4" fillId="3" borderId="1" xfId="2" applyFont="1" applyFill="1" applyBorder="1" applyAlignment="1">
      <alignment horizontal="centerContinuous"/>
    </xf>
    <xf numFmtId="1" fontId="11" fillId="3" borderId="11" xfId="2" applyNumberFormat="1" applyFont="1" applyFill="1" applyBorder="1" applyAlignment="1">
      <alignment horizontal="center" vertical="center" wrapText="1"/>
    </xf>
    <xf numFmtId="0" fontId="11" fillId="3" borderId="11" xfId="2" applyFont="1" applyFill="1" applyBorder="1" applyAlignment="1">
      <alignment horizontal="center" vertical="center"/>
    </xf>
    <xf numFmtId="3" fontId="4" fillId="3" borderId="11" xfId="2" applyNumberFormat="1" applyFont="1" applyFill="1" applyBorder="1" applyAlignment="1">
      <alignment horizontal="right" vertical="center" indent="5"/>
    </xf>
    <xf numFmtId="0" fontId="4" fillId="3" borderId="11" xfId="2" applyFont="1" applyFill="1" applyBorder="1" applyAlignment="1">
      <alignment horizontal="right" vertical="center" wrapText="1" indent="4"/>
    </xf>
    <xf numFmtId="3" fontId="6" fillId="3" borderId="11" xfId="2" applyNumberFormat="1" applyFont="1" applyFill="1" applyBorder="1" applyAlignment="1">
      <alignment horizontal="right" indent="5"/>
    </xf>
    <xf numFmtId="0" fontId="6" fillId="3" borderId="11" xfId="2" applyFont="1" applyFill="1" applyBorder="1" applyAlignment="1">
      <alignment horizontal="right" vertical="center" wrapText="1" indent="1"/>
    </xf>
    <xf numFmtId="0" fontId="6" fillId="3" borderId="11" xfId="2" applyFont="1" applyFill="1" applyBorder="1" applyAlignment="1">
      <alignment horizontal="right" vertical="center" wrapText="1" indent="4"/>
    </xf>
    <xf numFmtId="0" fontId="6" fillId="3" borderId="11" xfId="2" applyFont="1" applyFill="1" applyBorder="1" applyAlignment="1">
      <alignment horizontal="right" indent="4"/>
    </xf>
    <xf numFmtId="0" fontId="6" fillId="3" borderId="5" xfId="2" applyFont="1" applyFill="1" applyBorder="1" applyAlignment="1">
      <alignment horizontal="right" vertical="center" wrapText="1" indent="1"/>
    </xf>
    <xf numFmtId="0" fontId="6" fillId="3" borderId="5" xfId="2" applyFont="1" applyFill="1" applyBorder="1" applyAlignment="1">
      <alignment horizontal="right" indent="1"/>
    </xf>
    <xf numFmtId="0" fontId="6" fillId="3" borderId="2" xfId="2" applyFont="1" applyFill="1" applyBorder="1"/>
    <xf numFmtId="0" fontId="6" fillId="3" borderId="9" xfId="2" applyFont="1" applyFill="1" applyBorder="1" applyAlignment="1">
      <alignment horizontal="center"/>
    </xf>
    <xf numFmtId="0" fontId="6" fillId="3" borderId="9" xfId="2" applyFont="1" applyFill="1" applyBorder="1" applyAlignment="1">
      <alignment horizontal="center" vertical="center" wrapText="1"/>
    </xf>
    <xf numFmtId="0" fontId="5" fillId="3" borderId="0" xfId="2" applyFont="1" applyFill="1" applyBorder="1"/>
    <xf numFmtId="0" fontId="6" fillId="3" borderId="0" xfId="2" applyFont="1" applyFill="1" applyBorder="1" applyAlignment="1">
      <alignment horizontal="center" vertical="center" wrapText="1"/>
    </xf>
    <xf numFmtId="0" fontId="6" fillId="3" borderId="0" xfId="1" applyFont="1" applyFill="1"/>
    <xf numFmtId="0" fontId="4" fillId="3" borderId="0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6" fillId="3" borderId="13" xfId="1" applyFont="1" applyFill="1" applyBorder="1"/>
    <xf numFmtId="0" fontId="6" fillId="3" borderId="7" xfId="1" applyFont="1" applyFill="1" applyBorder="1"/>
    <xf numFmtId="0" fontId="6" fillId="3" borderId="10" xfId="1" applyFont="1" applyFill="1" applyBorder="1"/>
    <xf numFmtId="0" fontId="4" fillId="3" borderId="5" xfId="1" applyFont="1" applyFill="1" applyBorder="1" applyAlignment="1">
      <alignment horizontal="right" indent="1"/>
    </xf>
    <xf numFmtId="0" fontId="6" fillId="3" borderId="8" xfId="1" applyFont="1" applyFill="1" applyBorder="1"/>
    <xf numFmtId="0" fontId="6" fillId="3" borderId="5" xfId="1" applyFont="1" applyFill="1" applyBorder="1" applyAlignment="1">
      <alignment horizontal="right" indent="1"/>
    </xf>
    <xf numFmtId="0" fontId="6" fillId="3" borderId="5" xfId="0" applyFont="1" applyFill="1" applyBorder="1" applyAlignment="1">
      <alignment horizontal="center"/>
    </xf>
    <xf numFmtId="0" fontId="6" fillId="3" borderId="11" xfId="1" applyFont="1" applyFill="1" applyBorder="1" applyAlignment="1">
      <alignment horizontal="center"/>
    </xf>
    <xf numFmtId="0" fontId="6" fillId="3" borderId="8" xfId="2" applyFont="1" applyFill="1" applyBorder="1"/>
    <xf numFmtId="0" fontId="6" fillId="3" borderId="11" xfId="2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/>
    </xf>
    <xf numFmtId="0" fontId="6" fillId="3" borderId="5" xfId="2" applyFont="1" applyFill="1" applyBorder="1" applyAlignment="1">
      <alignment horizontal="center" vertical="center" wrapText="1"/>
    </xf>
    <xf numFmtId="0" fontId="6" fillId="3" borderId="8" xfId="2" applyFont="1" applyFill="1" applyBorder="1" applyAlignment="1">
      <alignment horizontal="left" vertical="center"/>
    </xf>
    <xf numFmtId="0" fontId="6" fillId="3" borderId="0" xfId="1" applyFont="1" applyFill="1" applyAlignment="1">
      <alignment horizontal="center"/>
    </xf>
    <xf numFmtId="0" fontId="6" fillId="3" borderId="11" xfId="2" quotePrefix="1" applyFont="1" applyFill="1" applyBorder="1" applyAlignment="1">
      <alignment horizontal="right" vertical="center" wrapText="1" indent="1"/>
    </xf>
    <xf numFmtId="0" fontId="3" fillId="3" borderId="0" xfId="2" applyFont="1" applyFill="1" applyAlignment="1">
      <alignment horizontal="center"/>
    </xf>
    <xf numFmtId="0" fontId="4" fillId="3" borderId="4" xfId="2" applyFont="1" applyFill="1" applyBorder="1" applyAlignment="1">
      <alignment horizontal="center" vertical="center" wrapText="1"/>
    </xf>
    <xf numFmtId="0" fontId="4" fillId="3" borderId="21" xfId="2" applyFont="1" applyFill="1" applyBorder="1" applyAlignment="1">
      <alignment horizontal="center" vertical="center" wrapText="1"/>
    </xf>
    <xf numFmtId="0" fontId="4" fillId="3" borderId="14" xfId="2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11" fillId="3" borderId="10" xfId="2" applyFont="1" applyFill="1" applyBorder="1" applyAlignment="1">
      <alignment horizontal="center" vertical="center" wrapText="1"/>
    </xf>
    <xf numFmtId="0" fontId="11" fillId="3" borderId="22" xfId="2" applyFont="1" applyFill="1" applyBorder="1" applyAlignment="1">
      <alignment horizontal="center" vertical="center" wrapText="1"/>
    </xf>
    <xf numFmtId="0" fontId="4" fillId="3" borderId="3" xfId="2" applyFont="1" applyFill="1" applyBorder="1"/>
    <xf numFmtId="0" fontId="4" fillId="3" borderId="0" xfId="2" applyFont="1" applyFill="1" applyBorder="1" applyAlignment="1">
      <alignment horizontal="left" vertical="center"/>
    </xf>
    <xf numFmtId="0" fontId="4" fillId="3" borderId="11" xfId="2" applyFont="1" applyFill="1" applyBorder="1" applyAlignment="1">
      <alignment horizontal="right" vertical="center" indent="3"/>
    </xf>
    <xf numFmtId="0" fontId="4" fillId="3" borderId="23" xfId="2" applyFont="1" applyFill="1" applyBorder="1" applyAlignment="1">
      <alignment horizontal="right" vertical="center" indent="3"/>
    </xf>
    <xf numFmtId="0" fontId="6" fillId="3" borderId="11" xfId="2" applyFont="1" applyFill="1" applyBorder="1" applyAlignment="1">
      <alignment horizontal="right" vertical="center" indent="3"/>
    </xf>
    <xf numFmtId="0" fontId="6" fillId="3" borderId="23" xfId="2" applyFont="1" applyFill="1" applyBorder="1" applyAlignment="1">
      <alignment horizontal="right" vertical="center" indent="3"/>
    </xf>
    <xf numFmtId="0" fontId="6" fillId="3" borderId="0" xfId="2" applyFont="1" applyFill="1" applyBorder="1" applyAlignment="1">
      <alignment horizontal="right" vertical="center" wrapText="1"/>
    </xf>
    <xf numFmtId="0" fontId="11" fillId="3" borderId="5" xfId="2" applyFont="1" applyFill="1" applyBorder="1" applyAlignment="1">
      <alignment horizontal="right" vertical="center" indent="3"/>
    </xf>
    <xf numFmtId="0" fontId="11" fillId="3" borderId="11" xfId="2" applyFont="1" applyFill="1" applyBorder="1" applyAlignment="1">
      <alignment horizontal="right" vertical="center" indent="3"/>
    </xf>
    <xf numFmtId="0" fontId="11" fillId="3" borderId="23" xfId="2" applyFont="1" applyFill="1" applyBorder="1" applyAlignment="1">
      <alignment horizontal="right" vertical="center" indent="3"/>
    </xf>
    <xf numFmtId="0" fontId="13" fillId="3" borderId="0" xfId="2" applyFont="1" applyFill="1" applyBorder="1" applyAlignment="1">
      <alignment horizontal="right" vertical="center"/>
    </xf>
    <xf numFmtId="0" fontId="6" fillId="3" borderId="0" xfId="2" quotePrefix="1" applyFont="1" applyFill="1" applyBorder="1" applyAlignment="1">
      <alignment horizontal="right" vertical="center" wrapText="1"/>
    </xf>
    <xf numFmtId="0" fontId="6" fillId="3" borderId="24" xfId="2" applyFont="1" applyFill="1" applyBorder="1" applyAlignment="1">
      <alignment horizontal="center" vertical="center"/>
    </xf>
    <xf numFmtId="0" fontId="6" fillId="3" borderId="14" xfId="2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4" fillId="3" borderId="0" xfId="2" applyFont="1" applyFill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4" fillId="3" borderId="12" xfId="2" applyFont="1" applyFill="1" applyBorder="1" applyAlignment="1">
      <alignment horizontal="center" vertical="center" wrapText="1"/>
    </xf>
    <xf numFmtId="0" fontId="11" fillId="3" borderId="7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right" vertical="center" wrapText="1" indent="7"/>
    </xf>
    <xf numFmtId="0" fontId="4" fillId="3" borderId="11" xfId="2" applyFont="1" applyFill="1" applyBorder="1" applyAlignment="1">
      <alignment horizontal="right" vertical="center" wrapText="1" indent="7"/>
    </xf>
    <xf numFmtId="0" fontId="4" fillId="3" borderId="8" xfId="2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 wrapText="1"/>
    </xf>
    <xf numFmtId="0" fontId="6" fillId="3" borderId="8" xfId="2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right" vertical="center" wrapText="1" indent="7"/>
    </xf>
    <xf numFmtId="0" fontId="6" fillId="3" borderId="11" xfId="0" applyFont="1" applyFill="1" applyBorder="1" applyAlignment="1">
      <alignment horizontal="right" vertical="center" wrapText="1" indent="7"/>
    </xf>
    <xf numFmtId="0" fontId="6" fillId="3" borderId="2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0" xfId="0" applyFont="1" applyFill="1"/>
    <xf numFmtId="0" fontId="4" fillId="3" borderId="10" xfId="2" applyFont="1" applyFill="1" applyBorder="1" applyAlignment="1">
      <alignment horizontal="center" vertical="center" wrapText="1"/>
    </xf>
    <xf numFmtId="0" fontId="6" fillId="3" borderId="6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/>
    </xf>
    <xf numFmtId="0" fontId="6" fillId="3" borderId="8" xfId="2" applyFont="1" applyFill="1" applyBorder="1" applyAlignment="1">
      <alignment horizontal="center" vertical="center" wrapText="1"/>
    </xf>
    <xf numFmtId="0" fontId="11" fillId="3" borderId="5" xfId="2" applyFont="1" applyFill="1" applyBorder="1" applyAlignment="1">
      <alignment horizontal="center" vertical="center" wrapText="1"/>
    </xf>
    <xf numFmtId="3" fontId="11" fillId="3" borderId="11" xfId="0" applyNumberFormat="1" applyFont="1" applyFill="1" applyBorder="1" applyAlignment="1">
      <alignment horizontal="center"/>
    </xf>
    <xf numFmtId="0" fontId="4" fillId="3" borderId="8" xfId="2" applyFont="1" applyFill="1" applyBorder="1" applyAlignment="1">
      <alignment vertical="center"/>
    </xf>
    <xf numFmtId="0" fontId="6" fillId="3" borderId="8" xfId="0" applyFont="1" applyFill="1" applyBorder="1"/>
    <xf numFmtId="0" fontId="6" fillId="3" borderId="2" xfId="0" applyFont="1" applyFill="1" applyBorder="1"/>
    <xf numFmtId="0" fontId="4" fillId="3" borderId="9" xfId="0" applyFont="1" applyFill="1" applyBorder="1" applyAlignment="1">
      <alignment horizontal="center"/>
    </xf>
    <xf numFmtId="0" fontId="4" fillId="3" borderId="8" xfId="1" applyFont="1" applyFill="1" applyBorder="1" applyAlignment="1">
      <alignment horizontal="center"/>
    </xf>
    <xf numFmtId="0" fontId="4" fillId="3" borderId="10" xfId="2" applyFont="1" applyFill="1" applyBorder="1" applyAlignment="1">
      <alignment horizontal="center"/>
    </xf>
    <xf numFmtId="3" fontId="11" fillId="3" borderId="7" xfId="2" applyNumberFormat="1" applyFont="1" applyFill="1" applyBorder="1" applyAlignment="1">
      <alignment horizontal="center"/>
    </xf>
    <xf numFmtId="1" fontId="4" fillId="3" borderId="11" xfId="2" applyNumberFormat="1" applyFont="1" applyFill="1" applyBorder="1" applyAlignment="1">
      <alignment horizontal="center" vertical="center"/>
    </xf>
    <xf numFmtId="1" fontId="4" fillId="3" borderId="0" xfId="2" applyNumberFormat="1" applyFont="1" applyFill="1" applyBorder="1" applyAlignment="1">
      <alignment horizontal="center" vertical="center"/>
    </xf>
    <xf numFmtId="1" fontId="4" fillId="3" borderId="5" xfId="2" applyNumberFormat="1" applyFont="1" applyFill="1" applyBorder="1" applyAlignment="1">
      <alignment horizontal="center" vertical="center"/>
    </xf>
    <xf numFmtId="0" fontId="4" fillId="3" borderId="8" xfId="2" applyFont="1" applyFill="1" applyBorder="1" applyAlignment="1">
      <alignment horizontal="left" vertical="top"/>
    </xf>
    <xf numFmtId="0" fontId="6" fillId="3" borderId="5" xfId="2" applyFont="1" applyFill="1" applyBorder="1" applyAlignment="1">
      <alignment horizontal="center" vertical="top"/>
    </xf>
    <xf numFmtId="0" fontId="6" fillId="3" borderId="11" xfId="2" applyFont="1" applyFill="1" applyBorder="1" applyAlignment="1">
      <alignment horizontal="center" vertical="top"/>
    </xf>
    <xf numFmtId="0" fontId="6" fillId="3" borderId="0" xfId="2" applyFont="1" applyFill="1" applyBorder="1" applyAlignment="1">
      <alignment horizontal="center" vertical="top"/>
    </xf>
    <xf numFmtId="1" fontId="6" fillId="3" borderId="0" xfId="2" applyNumberFormat="1" applyFont="1" applyFill="1" applyBorder="1" applyAlignment="1">
      <alignment horizontal="center" vertical="top"/>
    </xf>
    <xf numFmtId="0" fontId="4" fillId="3" borderId="5" xfId="2" applyFont="1" applyFill="1" applyBorder="1" applyAlignment="1">
      <alignment horizontal="center" vertical="top"/>
    </xf>
    <xf numFmtId="0" fontId="4" fillId="3" borderId="11" xfId="2" applyFont="1" applyFill="1" applyBorder="1" applyAlignment="1">
      <alignment horizontal="center" vertical="top"/>
    </xf>
    <xf numFmtId="0" fontId="4" fillId="3" borderId="0" xfId="2" applyFont="1" applyFill="1" applyBorder="1" applyAlignment="1">
      <alignment horizontal="center" vertical="top"/>
    </xf>
    <xf numFmtId="0" fontId="6" fillId="3" borderId="5" xfId="2" applyFont="1" applyFill="1" applyBorder="1" applyAlignment="1">
      <alignment horizontal="center"/>
    </xf>
    <xf numFmtId="0" fontId="4" fillId="3" borderId="8" xfId="2" applyFont="1" applyFill="1" applyBorder="1" applyAlignment="1">
      <alignment horizontal="left" vertical="center"/>
    </xf>
    <xf numFmtId="0" fontId="6" fillId="3" borderId="14" xfId="2" applyFont="1" applyFill="1" applyBorder="1"/>
    <xf numFmtId="0" fontId="6" fillId="3" borderId="6" xfId="2" applyFont="1" applyFill="1" applyBorder="1" applyAlignment="1">
      <alignment horizontal="center" vertical="top"/>
    </xf>
    <xf numFmtId="0" fontId="4" fillId="3" borderId="7" xfId="2" applyFont="1" applyFill="1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 wrapText="1"/>
    </xf>
    <xf numFmtId="3" fontId="11" fillId="3" borderId="3" xfId="0" applyNumberFormat="1" applyFont="1" applyFill="1" applyBorder="1" applyAlignment="1">
      <alignment horizontal="center"/>
    </xf>
    <xf numFmtId="3" fontId="4" fillId="3" borderId="5" xfId="2" applyNumberFormat="1" applyFont="1" applyFill="1" applyBorder="1" applyAlignment="1">
      <alignment horizontal="right" vertical="center" indent="2"/>
    </xf>
    <xf numFmtId="3" fontId="4" fillId="3" borderId="11" xfId="2" applyNumberFormat="1" applyFont="1" applyFill="1" applyBorder="1" applyAlignment="1">
      <alignment horizontal="right" vertical="center" indent="2"/>
    </xf>
    <xf numFmtId="3" fontId="6" fillId="3" borderId="5" xfId="0" applyNumberFormat="1" applyFont="1" applyFill="1" applyBorder="1" applyAlignment="1">
      <alignment horizontal="right" indent="2"/>
    </xf>
    <xf numFmtId="3" fontId="4" fillId="3" borderId="11" xfId="2" applyNumberFormat="1" applyFont="1" applyFill="1" applyBorder="1" applyAlignment="1">
      <alignment horizontal="right" vertical="center" indent="3"/>
    </xf>
    <xf numFmtId="3" fontId="4" fillId="3" borderId="0" xfId="2" applyNumberFormat="1" applyFont="1" applyFill="1" applyBorder="1" applyAlignment="1">
      <alignment horizontal="right" vertical="center" indent="3"/>
    </xf>
    <xf numFmtId="3" fontId="6" fillId="3" borderId="11" xfId="0" applyNumberFormat="1" applyFont="1" applyFill="1" applyBorder="1" applyAlignment="1">
      <alignment horizontal="right" indent="3"/>
    </xf>
    <xf numFmtId="3" fontId="6" fillId="3" borderId="0" xfId="0" applyNumberFormat="1" applyFont="1" applyFill="1" applyBorder="1" applyAlignment="1">
      <alignment horizontal="right" indent="3"/>
    </xf>
    <xf numFmtId="3" fontId="6" fillId="3" borderId="0" xfId="0" applyNumberFormat="1" applyFont="1" applyFill="1" applyAlignment="1">
      <alignment horizontal="right" indent="3"/>
    </xf>
    <xf numFmtId="3" fontId="6" fillId="3" borderId="0" xfId="0" applyNumberFormat="1" applyFont="1" applyFill="1" applyBorder="1" applyAlignment="1">
      <alignment horizontal="right" indent="5"/>
    </xf>
    <xf numFmtId="0" fontId="6" fillId="3" borderId="0" xfId="2" applyFont="1" applyFill="1" applyBorder="1" applyAlignment="1">
      <alignment horizontal="center" vertical="center" wrapText="1"/>
    </xf>
    <xf numFmtId="0" fontId="6" fillId="3" borderId="13" xfId="2" applyFont="1" applyFill="1" applyBorder="1" applyAlignment="1">
      <alignment horizontal="center" vertical="center" wrapText="1"/>
    </xf>
    <xf numFmtId="3" fontId="11" fillId="3" borderId="10" xfId="2" applyNumberFormat="1" applyFont="1" applyFill="1" applyBorder="1" applyAlignment="1">
      <alignment horizontal="center" vertical="center" wrapText="1"/>
    </xf>
    <xf numFmtId="3" fontId="11" fillId="3" borderId="11" xfId="2" applyNumberFormat="1" applyFont="1" applyFill="1" applyBorder="1" applyAlignment="1">
      <alignment horizontal="center"/>
    </xf>
    <xf numFmtId="3" fontId="6" fillId="3" borderId="11" xfId="2" applyNumberFormat="1" applyFont="1" applyFill="1" applyBorder="1" applyAlignment="1">
      <alignment horizontal="right" indent="2"/>
    </xf>
    <xf numFmtId="3" fontId="6" fillId="3" borderId="11" xfId="2" applyNumberFormat="1" applyFont="1" applyFill="1" applyBorder="1" applyAlignment="1">
      <alignment horizontal="right" indent="3"/>
    </xf>
    <xf numFmtId="3" fontId="6" fillId="3" borderId="0" xfId="2" applyNumberFormat="1" applyFont="1" applyFill="1" applyBorder="1" applyAlignment="1">
      <alignment horizontal="right" indent="3"/>
    </xf>
    <xf numFmtId="3" fontId="6" fillId="3" borderId="11" xfId="2" quotePrefix="1" applyNumberFormat="1" applyFont="1" applyFill="1" applyBorder="1" applyAlignment="1">
      <alignment horizontal="right" indent="3"/>
    </xf>
    <xf numFmtId="3" fontId="6" fillId="3" borderId="0" xfId="2" quotePrefix="1" applyNumberFormat="1" applyFont="1" applyFill="1" applyBorder="1" applyAlignment="1">
      <alignment horizontal="right" indent="3"/>
    </xf>
    <xf numFmtId="3" fontId="4" fillId="3" borderId="0" xfId="2" applyNumberFormat="1" applyFont="1" applyFill="1" applyBorder="1" applyAlignment="1">
      <alignment horizontal="right" vertical="center" indent="6"/>
    </xf>
    <xf numFmtId="3" fontId="6" fillId="3" borderId="0" xfId="2" applyNumberFormat="1" applyFont="1" applyFill="1" applyBorder="1" applyAlignment="1">
      <alignment horizontal="right" indent="6"/>
    </xf>
    <xf numFmtId="3" fontId="6" fillId="3" borderId="0" xfId="2" quotePrefix="1" applyNumberFormat="1" applyFont="1" applyFill="1" applyBorder="1" applyAlignment="1">
      <alignment horizontal="right" indent="6"/>
    </xf>
    <xf numFmtId="0" fontId="4" fillId="3" borderId="12" xfId="2" applyFont="1" applyFill="1" applyBorder="1" applyAlignment="1">
      <alignment horizontal="center"/>
    </xf>
    <xf numFmtId="0" fontId="4" fillId="3" borderId="1" xfId="2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6" fillId="3" borderId="0" xfId="2" applyFont="1" applyFill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4" fillId="3" borderId="0" xfId="2" applyFont="1" applyFill="1" applyAlignment="1">
      <alignment vertical="center" wrapText="1"/>
    </xf>
    <xf numFmtId="165" fontId="4" fillId="3" borderId="1" xfId="2" applyNumberFormat="1" applyFont="1" applyFill="1" applyBorder="1" applyAlignment="1">
      <alignment horizontal="center" vertical="center" wrapText="1"/>
    </xf>
    <xf numFmtId="165" fontId="4" fillId="3" borderId="0" xfId="2" applyNumberFormat="1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left" vertical="center" wrapText="1"/>
    </xf>
    <xf numFmtId="3" fontId="4" fillId="3" borderId="5" xfId="2" applyNumberFormat="1" applyFont="1" applyFill="1" applyBorder="1" applyAlignment="1">
      <alignment horizontal="center" vertical="center" wrapText="1"/>
    </xf>
    <xf numFmtId="3" fontId="6" fillId="3" borderId="5" xfId="2" applyNumberFormat="1" applyFont="1" applyFill="1" applyBorder="1" applyAlignment="1">
      <alignment horizontal="center" vertical="center" wrapText="1"/>
    </xf>
    <xf numFmtId="3" fontId="6" fillId="3" borderId="0" xfId="2" applyNumberFormat="1" applyFont="1" applyFill="1" applyBorder="1" applyAlignment="1">
      <alignment horizontal="center" vertical="center" wrapText="1"/>
    </xf>
    <xf numFmtId="0" fontId="6" fillId="3" borderId="0" xfId="2" applyFont="1" applyFill="1" applyBorder="1" applyAlignment="1">
      <alignment horizontal="left" vertical="center" wrapText="1" indent="1"/>
    </xf>
    <xf numFmtId="0" fontId="4" fillId="3" borderId="0" xfId="1" applyFont="1" applyFill="1"/>
    <xf numFmtId="0" fontId="4" fillId="3" borderId="4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center"/>
    </xf>
    <xf numFmtId="0" fontId="4" fillId="3" borderId="5" xfId="1" applyFont="1" applyFill="1" applyBorder="1" applyAlignment="1">
      <alignment horizontal="center"/>
    </xf>
    <xf numFmtId="0" fontId="4" fillId="3" borderId="3" xfId="1" applyFont="1" applyFill="1" applyBorder="1" applyAlignment="1">
      <alignment horizontal="center" wrapText="1"/>
    </xf>
    <xf numFmtId="0" fontId="4" fillId="3" borderId="3" xfId="1" applyFont="1" applyFill="1" applyBorder="1" applyAlignment="1">
      <alignment horizontal="center"/>
    </xf>
    <xf numFmtId="0" fontId="4" fillId="3" borderId="0" xfId="1" applyFont="1" applyFill="1" applyBorder="1" applyAlignment="1">
      <alignment horizontal="left"/>
    </xf>
    <xf numFmtId="0" fontId="4" fillId="3" borderId="5" xfId="1" applyFont="1" applyFill="1" applyBorder="1" applyAlignment="1">
      <alignment horizontal="right" indent="2"/>
    </xf>
    <xf numFmtId="0" fontId="4" fillId="3" borderId="11" xfId="1" applyFont="1" applyFill="1" applyBorder="1" applyAlignment="1">
      <alignment horizontal="center"/>
    </xf>
    <xf numFmtId="0" fontId="4" fillId="3" borderId="0" xfId="1" applyFont="1" applyFill="1" applyBorder="1" applyAlignment="1">
      <alignment horizontal="right" indent="4"/>
    </xf>
    <xf numFmtId="0" fontId="4" fillId="3" borderId="0" xfId="1" applyFont="1" applyFill="1" applyBorder="1" applyAlignment="1">
      <alignment horizontal="right" wrapText="1" indent="4"/>
    </xf>
    <xf numFmtId="0" fontId="6" fillId="3" borderId="0" xfId="1" applyFont="1" applyFill="1" applyBorder="1" applyAlignment="1">
      <alignment horizontal="left"/>
    </xf>
    <xf numFmtId="0" fontId="6" fillId="3" borderId="0" xfId="1" applyNumberFormat="1" applyFont="1" applyFill="1" applyBorder="1" applyAlignment="1">
      <alignment horizontal="center"/>
    </xf>
    <xf numFmtId="0" fontId="6" fillId="3" borderId="0" xfId="1" applyNumberFormat="1" applyFont="1" applyFill="1" applyBorder="1" applyAlignment="1">
      <alignment horizontal="right" indent="4"/>
    </xf>
    <xf numFmtId="0" fontId="6" fillId="3" borderId="0" xfId="1" quotePrefix="1" applyNumberFormat="1" applyFont="1" applyFill="1" applyBorder="1" applyAlignment="1">
      <alignment horizontal="center"/>
    </xf>
    <xf numFmtId="0" fontId="6" fillId="3" borderId="0" xfId="1" quotePrefix="1" applyNumberFormat="1" applyFont="1" applyFill="1" applyBorder="1" applyAlignment="1">
      <alignment horizontal="right" indent="4"/>
    </xf>
    <xf numFmtId="0" fontId="6" fillId="3" borderId="0" xfId="1" applyFont="1" applyFill="1" applyBorder="1"/>
    <xf numFmtId="0" fontId="6" fillId="3" borderId="2" xfId="1" applyFont="1" applyFill="1" applyBorder="1" applyAlignment="1">
      <alignment horizontal="left"/>
    </xf>
    <xf numFmtId="0" fontId="6" fillId="3" borderId="6" xfId="1" applyFont="1" applyFill="1" applyBorder="1" applyAlignment="1">
      <alignment horizontal="center"/>
    </xf>
    <xf numFmtId="0" fontId="6" fillId="3" borderId="2" xfId="1" applyNumberFormat="1" applyFont="1" applyFill="1" applyBorder="1" applyAlignment="1">
      <alignment horizontal="center"/>
    </xf>
    <xf numFmtId="0" fontId="5" fillId="3" borderId="0" xfId="2" applyFont="1" applyFill="1" applyAlignment="1">
      <alignment horizontal="left" vertical="center"/>
    </xf>
    <xf numFmtId="0" fontId="5" fillId="3" borderId="0" xfId="1" applyFont="1" applyFill="1"/>
    <xf numFmtId="0" fontId="10" fillId="0" borderId="0" xfId="0" applyFont="1" applyBorder="1"/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3" borderId="0" xfId="2" applyFont="1" applyFill="1" applyAlignment="1">
      <alignment horizontal="left" vertical="center" wrapText="1"/>
    </xf>
    <xf numFmtId="0" fontId="3" fillId="3" borderId="0" xfId="2" applyFont="1" applyFill="1" applyAlignment="1">
      <alignment vertical="center" wrapText="1"/>
    </xf>
    <xf numFmtId="0" fontId="3" fillId="3" borderId="0" xfId="2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Continuous" vertical="center" wrapText="1"/>
    </xf>
    <xf numFmtId="0" fontId="2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right" vertical="center" wrapText="1" indent="3"/>
    </xf>
    <xf numFmtId="0" fontId="4" fillId="3" borderId="11" xfId="0" applyFont="1" applyFill="1" applyBorder="1" applyAlignment="1">
      <alignment horizontal="right" vertical="center" wrapText="1" indent="5"/>
    </xf>
    <xf numFmtId="0" fontId="12" fillId="3" borderId="11" xfId="0" applyFont="1" applyFill="1" applyBorder="1" applyAlignment="1">
      <alignment horizontal="right" vertical="center" wrapText="1" indent="5"/>
    </xf>
    <xf numFmtId="0" fontId="6" fillId="3" borderId="11" xfId="0" applyFont="1" applyFill="1" applyBorder="1" applyAlignment="1">
      <alignment horizontal="right" vertical="center" wrapText="1" indent="5"/>
    </xf>
    <xf numFmtId="0" fontId="2" fillId="3" borderId="0" xfId="2" applyFont="1" applyFill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0" fontId="2" fillId="3" borderId="0" xfId="2" applyFont="1" applyFill="1" applyAlignment="1">
      <alignment horizontal="centerContinuous" vertical="center" wrapText="1"/>
    </xf>
    <xf numFmtId="0" fontId="6" fillId="3" borderId="3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3" fillId="3" borderId="0" xfId="2" applyFont="1" applyFill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0" fontId="4" fillId="3" borderId="8" xfId="0" applyFont="1" applyFill="1" applyBorder="1" applyAlignment="1">
      <alignment horizontal="left" vertical="center" wrapText="1"/>
    </xf>
    <xf numFmtId="3" fontId="6" fillId="3" borderId="8" xfId="0" applyNumberFormat="1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 applyProtection="1">
      <alignment horizontal="left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left"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4" fillId="3" borderId="11" xfId="2" applyFont="1" applyFill="1" applyBorder="1" applyAlignment="1">
      <alignment horizontal="right" vertical="center" wrapText="1"/>
    </xf>
    <xf numFmtId="0" fontId="6" fillId="3" borderId="8" xfId="2" applyFont="1" applyFill="1" applyBorder="1" applyAlignment="1">
      <alignment vertical="center" wrapText="1"/>
    </xf>
    <xf numFmtId="0" fontId="4" fillId="3" borderId="11" xfId="2" applyFont="1" applyFill="1" applyBorder="1" applyAlignment="1">
      <alignment horizontal="right" vertical="center" wrapText="1" indent="3"/>
    </xf>
    <xf numFmtId="0" fontId="6" fillId="3" borderId="11" xfId="0" applyFont="1" applyFill="1" applyBorder="1" applyAlignment="1">
      <alignment vertical="center" wrapText="1"/>
    </xf>
    <xf numFmtId="0" fontId="2" fillId="3" borderId="0" xfId="2" applyFont="1" applyFill="1" applyBorder="1" applyAlignment="1">
      <alignment horizontal="centerContinuous" vertical="center" wrapText="1"/>
    </xf>
    <xf numFmtId="0" fontId="11" fillId="3" borderId="11" xfId="2" applyFont="1" applyFill="1" applyBorder="1" applyAlignment="1">
      <alignment horizontal="center" vertical="center" wrapText="1"/>
    </xf>
    <xf numFmtId="0" fontId="11" fillId="3" borderId="3" xfId="2" applyFont="1" applyFill="1" applyBorder="1" applyAlignment="1">
      <alignment horizontal="center" vertical="center" wrapText="1"/>
    </xf>
    <xf numFmtId="0" fontId="11" fillId="3" borderId="0" xfId="2" applyFont="1" applyFill="1" applyBorder="1" applyAlignment="1">
      <alignment horizontal="center" vertical="center" wrapText="1"/>
    </xf>
    <xf numFmtId="0" fontId="14" fillId="3" borderId="11" xfId="2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vertical="center" wrapText="1"/>
    </xf>
    <xf numFmtId="0" fontId="6" fillId="3" borderId="11" xfId="2" applyFont="1" applyFill="1" applyBorder="1" applyAlignment="1">
      <alignment horizontal="right" vertical="center" wrapText="1" indent="2"/>
    </xf>
    <xf numFmtId="0" fontId="4" fillId="3" borderId="5" xfId="2" applyFont="1" applyFill="1" applyBorder="1" applyAlignment="1">
      <alignment horizontal="right" vertical="center" wrapText="1" indent="2"/>
    </xf>
    <xf numFmtId="0" fontId="6" fillId="3" borderId="0" xfId="2" applyFont="1" applyFill="1" applyBorder="1" applyAlignment="1">
      <alignment horizontal="right" vertical="center" wrapText="1" indent="3"/>
    </xf>
    <xf numFmtId="0" fontId="2" fillId="3" borderId="0" xfId="1" applyFont="1" applyFill="1" applyAlignment="1">
      <alignment vertical="center" wrapText="1"/>
    </xf>
    <xf numFmtId="0" fontId="3" fillId="3" borderId="0" xfId="1" applyFont="1" applyFill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2" fillId="3" borderId="0" xfId="1" applyFont="1" applyFill="1" applyAlignment="1">
      <alignment horizontal="centerContinuous" vertical="center" wrapText="1"/>
    </xf>
    <xf numFmtId="0" fontId="4" fillId="3" borderId="0" xfId="1" applyFont="1" applyFill="1" applyAlignment="1">
      <alignment horizontal="centerContinuous" vertical="center" wrapText="1"/>
    </xf>
    <xf numFmtId="0" fontId="10" fillId="3" borderId="0" xfId="0" applyFont="1" applyFill="1" applyBorder="1" applyAlignment="1">
      <alignment vertical="center" wrapText="1"/>
    </xf>
    <xf numFmtId="0" fontId="4" fillId="3" borderId="13" xfId="1" applyFont="1" applyFill="1" applyBorder="1" applyAlignment="1">
      <alignment horizontal="center" vertical="center" wrapText="1"/>
    </xf>
    <xf numFmtId="0" fontId="6" fillId="3" borderId="0" xfId="1" applyFont="1" applyFill="1" applyBorder="1" applyAlignment="1">
      <alignment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left" vertical="center" wrapText="1"/>
    </xf>
    <xf numFmtId="0" fontId="6" fillId="3" borderId="0" xfId="1" applyNumberFormat="1" applyFont="1" applyFill="1" applyBorder="1" applyAlignment="1">
      <alignment horizontal="center" vertical="center" wrapText="1"/>
    </xf>
    <xf numFmtId="0" fontId="6" fillId="3" borderId="14" xfId="1" applyFont="1" applyFill="1" applyBorder="1" applyAlignment="1">
      <alignment vertical="center" wrapText="1"/>
    </xf>
    <xf numFmtId="0" fontId="6" fillId="3" borderId="2" xfId="1" applyFont="1" applyFill="1" applyBorder="1" applyAlignment="1">
      <alignment vertical="center" wrapText="1"/>
    </xf>
    <xf numFmtId="0" fontId="2" fillId="3" borderId="0" xfId="3" applyFont="1" applyFill="1" applyBorder="1" applyAlignment="1">
      <alignment horizontal="left" vertical="center" wrapText="1"/>
    </xf>
    <xf numFmtId="0" fontId="3" fillId="3" borderId="0" xfId="1" applyFont="1" applyFill="1" applyBorder="1" applyAlignment="1">
      <alignment vertical="center" wrapText="1"/>
    </xf>
    <xf numFmtId="0" fontId="4" fillId="3" borderId="0" xfId="3" applyFont="1" applyFill="1" applyAlignment="1">
      <alignment horizontal="center" vertical="center" wrapText="1"/>
    </xf>
    <xf numFmtId="0" fontId="4" fillId="3" borderId="4" xfId="3" applyFont="1" applyFill="1" applyBorder="1" applyAlignment="1">
      <alignment horizontal="center" vertical="center" wrapText="1"/>
    </xf>
    <xf numFmtId="0" fontId="4" fillId="3" borderId="10" xfId="3" applyFont="1" applyFill="1" applyBorder="1" applyAlignment="1">
      <alignment horizontal="center" vertical="center" wrapText="1"/>
    </xf>
    <xf numFmtId="0" fontId="6" fillId="3" borderId="13" xfId="3" applyNumberFormat="1" applyFont="1" applyFill="1" applyBorder="1" applyAlignment="1">
      <alignment horizontal="center" vertical="center" wrapText="1"/>
    </xf>
    <xf numFmtId="0" fontId="6" fillId="3" borderId="7" xfId="3" applyNumberFormat="1" applyFont="1" applyFill="1" applyBorder="1" applyAlignment="1">
      <alignment horizontal="center" vertical="center" wrapText="1"/>
    </xf>
    <xf numFmtId="0" fontId="11" fillId="3" borderId="10" xfId="1" applyNumberFormat="1" applyFont="1" applyFill="1" applyBorder="1" applyAlignment="1">
      <alignment horizontal="center" vertical="center" wrapText="1"/>
    </xf>
    <xf numFmtId="0" fontId="11" fillId="3" borderId="3" xfId="3" applyNumberFormat="1" applyFont="1" applyFill="1" applyBorder="1" applyAlignment="1">
      <alignment horizontal="center" vertical="center" wrapText="1"/>
    </xf>
    <xf numFmtId="0" fontId="4" fillId="3" borderId="8" xfId="3" applyNumberFormat="1" applyFont="1" applyFill="1" applyBorder="1" applyAlignment="1">
      <alignment horizontal="center" vertical="center" wrapText="1"/>
    </xf>
    <xf numFmtId="0" fontId="4" fillId="3" borderId="5" xfId="3" applyNumberFormat="1" applyFont="1" applyFill="1" applyBorder="1" applyAlignment="1">
      <alignment horizontal="center" vertical="center" wrapText="1"/>
    </xf>
    <xf numFmtId="0" fontId="4" fillId="3" borderId="11" xfId="3" applyNumberFormat="1" applyFont="1" applyFill="1" applyBorder="1" applyAlignment="1">
      <alignment horizontal="center" vertical="center" wrapText="1"/>
    </xf>
    <xf numFmtId="0" fontId="4" fillId="3" borderId="0" xfId="3" applyNumberFormat="1" applyFont="1" applyFill="1" applyBorder="1" applyAlignment="1">
      <alignment horizontal="center" vertical="center" wrapText="1"/>
    </xf>
    <xf numFmtId="0" fontId="4" fillId="3" borderId="8" xfId="1" applyNumberFormat="1" applyFont="1" applyFill="1" applyBorder="1" applyAlignment="1">
      <alignment vertical="center" wrapText="1"/>
    </xf>
    <xf numFmtId="0" fontId="4" fillId="3" borderId="0" xfId="1" applyNumberFormat="1" applyFont="1" applyFill="1" applyBorder="1" applyAlignment="1">
      <alignment horizontal="center" vertical="center" wrapText="1"/>
    </xf>
    <xf numFmtId="0" fontId="6" fillId="3" borderId="8" xfId="1" applyNumberFormat="1" applyFont="1" applyFill="1" applyBorder="1" applyAlignment="1">
      <alignment vertical="center" wrapText="1"/>
    </xf>
    <xf numFmtId="0" fontId="6" fillId="3" borderId="0" xfId="1" applyNumberFormat="1" applyFont="1" applyFill="1" applyBorder="1" applyAlignment="1">
      <alignment vertical="center" wrapText="1"/>
    </xf>
    <xf numFmtId="0" fontId="6" fillId="3" borderId="11" xfId="1" applyNumberFormat="1" applyFont="1" applyFill="1" applyBorder="1" applyAlignment="1">
      <alignment horizontal="center" vertical="center" wrapText="1"/>
    </xf>
    <xf numFmtId="0" fontId="6" fillId="3" borderId="2" xfId="1" applyNumberFormat="1" applyFont="1" applyFill="1" applyBorder="1" applyAlignment="1">
      <alignment vertical="center" wrapText="1"/>
    </xf>
    <xf numFmtId="0" fontId="6" fillId="3" borderId="9" xfId="1" applyNumberFormat="1" applyFont="1" applyFill="1" applyBorder="1" applyAlignment="1">
      <alignment vertical="center" wrapText="1"/>
    </xf>
    <xf numFmtId="0" fontId="6" fillId="3" borderId="0" xfId="1" applyFont="1" applyFill="1" applyAlignment="1">
      <alignment vertical="center" wrapText="1"/>
    </xf>
    <xf numFmtId="0" fontId="4" fillId="3" borderId="5" xfId="1" applyNumberFormat="1" applyFont="1" applyFill="1" applyBorder="1" applyAlignment="1">
      <alignment horizontal="right" vertical="center" wrapText="1" indent="2"/>
    </xf>
    <xf numFmtId="0" fontId="4" fillId="3" borderId="11" xfId="1" applyNumberFormat="1" applyFont="1" applyFill="1" applyBorder="1" applyAlignment="1">
      <alignment horizontal="right" vertical="center" wrapText="1" indent="2"/>
    </xf>
    <xf numFmtId="0" fontId="4" fillId="3" borderId="5" xfId="1" applyFont="1" applyFill="1" applyBorder="1" applyAlignment="1">
      <alignment horizontal="right" vertical="center" wrapText="1" indent="2"/>
    </xf>
    <xf numFmtId="0" fontId="4" fillId="3" borderId="11" xfId="1" applyNumberFormat="1" applyFont="1" applyFill="1" applyBorder="1" applyAlignment="1">
      <alignment horizontal="right" vertical="center" wrapText="1" indent="3"/>
    </xf>
    <xf numFmtId="0" fontId="6" fillId="3" borderId="0" xfId="1" applyNumberFormat="1" applyFont="1" applyFill="1" applyBorder="1" applyAlignment="1">
      <alignment horizontal="right" vertical="center" wrapText="1" indent="3"/>
    </xf>
    <xf numFmtId="0" fontId="6" fillId="3" borderId="11" xfId="1" applyNumberFormat="1" applyFont="1" applyFill="1" applyBorder="1" applyAlignment="1">
      <alignment horizontal="right" vertical="center" wrapText="1" indent="3"/>
    </xf>
    <xf numFmtId="0" fontId="6" fillId="3" borderId="0" xfId="1" quotePrefix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vertical="center" wrapText="1"/>
    </xf>
    <xf numFmtId="0" fontId="9" fillId="0" borderId="0" xfId="0" applyFont="1" applyAlignment="1">
      <alignment vertical="center" wrapText="1"/>
    </xf>
    <xf numFmtId="0" fontId="2" fillId="3" borderId="0" xfId="1" applyFont="1" applyFill="1" applyAlignment="1">
      <alignment horizontal="centerContinuous"/>
    </xf>
    <xf numFmtId="0" fontId="2" fillId="3" borderId="0" xfId="1" applyFont="1" applyFill="1"/>
    <xf numFmtId="0" fontId="3" fillId="3" borderId="0" xfId="1" applyFont="1" applyFill="1" applyAlignment="1">
      <alignment horizontal="center"/>
    </xf>
    <xf numFmtId="0" fontId="9" fillId="3" borderId="0" xfId="0" applyFont="1" applyFill="1" applyAlignment="1">
      <alignment vertical="center" wrapText="1"/>
    </xf>
    <xf numFmtId="0" fontId="2" fillId="3" borderId="0" xfId="2" applyFont="1" applyFill="1" applyAlignment="1">
      <alignment vertical="center" wrapText="1"/>
    </xf>
    <xf numFmtId="0" fontId="2" fillId="3" borderId="0" xfId="2" applyFont="1" applyFill="1" applyAlignment="1">
      <alignment horizontal="left" vertical="center" wrapText="1"/>
    </xf>
    <xf numFmtId="0" fontId="9" fillId="3" borderId="0" xfId="0" applyFont="1" applyFill="1" applyBorder="1"/>
    <xf numFmtId="0" fontId="9" fillId="3" borderId="0" xfId="0" applyFont="1" applyFill="1"/>
    <xf numFmtId="0" fontId="2" fillId="3" borderId="0" xfId="2" applyFont="1" applyFill="1"/>
    <xf numFmtId="0" fontId="3" fillId="3" borderId="0" xfId="0" applyFont="1" applyFill="1"/>
    <xf numFmtId="0" fontId="2" fillId="3" borderId="0" xfId="2" applyFont="1" applyFill="1" applyAlignment="1">
      <alignment horizontal="centerContinuous" vertical="center"/>
    </xf>
    <xf numFmtId="0" fontId="2" fillId="3" borderId="0" xfId="2" applyFont="1" applyFill="1" applyAlignment="1">
      <alignment horizontal="centerContinuous"/>
    </xf>
    <xf numFmtId="0" fontId="9" fillId="0" borderId="0" xfId="0" applyFont="1" applyBorder="1" applyAlignment="1">
      <alignment vertical="center" wrapText="1"/>
    </xf>
    <xf numFmtId="0" fontId="2" fillId="3" borderId="0" xfId="2" applyFont="1" applyFill="1" applyBorder="1" applyAlignment="1">
      <alignment vertical="center" wrapText="1"/>
    </xf>
    <xf numFmtId="0" fontId="2" fillId="0" borderId="0" xfId="2" applyFont="1" applyFill="1" applyBorder="1" applyAlignment="1">
      <alignment vertical="center" wrapText="1"/>
    </xf>
    <xf numFmtId="0" fontId="3" fillId="3" borderId="0" xfId="2" applyFont="1" applyFill="1" applyAlignment="1">
      <alignment horizontal="left"/>
    </xf>
    <xf numFmtId="0" fontId="3" fillId="3" borderId="0" xfId="1" applyFont="1" applyFill="1" applyBorder="1" applyAlignment="1">
      <alignment horizontal="center"/>
    </xf>
    <xf numFmtId="0" fontId="3" fillId="3" borderId="0" xfId="1" applyFont="1" applyFill="1"/>
    <xf numFmtId="0" fontId="2" fillId="3" borderId="0" xfId="1" applyFont="1" applyFill="1" applyAlignment="1">
      <alignment horizontal="centerContinuous" vertical="center"/>
    </xf>
    <xf numFmtId="0" fontId="2" fillId="3" borderId="0" xfId="2" applyFont="1" applyFill="1" applyAlignment="1">
      <alignment horizontal="center"/>
    </xf>
    <xf numFmtId="0" fontId="2" fillId="3" borderId="0" xfId="2" applyFont="1" applyFill="1" applyBorder="1" applyAlignment="1">
      <alignment horizontal="centerContinuous" vertical="center"/>
    </xf>
    <xf numFmtId="0" fontId="2" fillId="3" borderId="0" xfId="2" applyFont="1" applyFill="1" applyAlignment="1">
      <alignment horizontal="left"/>
    </xf>
    <xf numFmtId="0" fontId="4" fillId="3" borderId="15" xfId="0" applyFont="1" applyFill="1" applyBorder="1" applyAlignment="1" applyProtection="1">
      <alignment horizontal="left"/>
    </xf>
    <xf numFmtId="0" fontId="4" fillId="3" borderId="16" xfId="0" applyFont="1" applyFill="1" applyBorder="1" applyAlignment="1" applyProtection="1">
      <alignment horizontal="center"/>
    </xf>
    <xf numFmtId="0" fontId="4" fillId="3" borderId="3" xfId="2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1" fontId="11" fillId="3" borderId="7" xfId="2" applyNumberFormat="1" applyFont="1" applyFill="1" applyBorder="1" applyAlignment="1">
      <alignment horizontal="center" vertical="center"/>
    </xf>
    <xf numFmtId="1" fontId="11" fillId="3" borderId="10" xfId="2" applyNumberFormat="1" applyFont="1" applyFill="1" applyBorder="1" applyAlignment="1">
      <alignment horizontal="center" vertical="center"/>
    </xf>
    <xf numFmtId="1" fontId="11" fillId="3" borderId="3" xfId="2" applyNumberFormat="1" applyFont="1" applyFill="1" applyBorder="1" applyAlignment="1">
      <alignment horizontal="center" vertical="center"/>
    </xf>
    <xf numFmtId="164" fontId="4" fillId="3" borderId="17" xfId="0" applyNumberFormat="1" applyFont="1" applyFill="1" applyBorder="1" applyAlignment="1" applyProtection="1">
      <alignment horizontal="right" indent="2"/>
    </xf>
    <xf numFmtId="164" fontId="4" fillId="3" borderId="0" xfId="0" applyNumberFormat="1" applyFont="1" applyFill="1" applyBorder="1" applyAlignment="1" applyProtection="1">
      <alignment horizontal="right" indent="2"/>
    </xf>
    <xf numFmtId="0" fontId="4" fillId="3" borderId="17" xfId="0" applyFont="1" applyFill="1" applyBorder="1" applyAlignment="1">
      <alignment horizontal="right" indent="2"/>
    </xf>
    <xf numFmtId="0" fontId="6" fillId="3" borderId="11" xfId="0" applyFont="1" applyFill="1" applyBorder="1" applyAlignment="1">
      <alignment horizontal="right" indent="2"/>
    </xf>
    <xf numFmtId="1" fontId="6" fillId="3" borderId="0" xfId="0" applyNumberFormat="1" applyFont="1" applyFill="1" applyBorder="1" applyAlignment="1">
      <alignment horizontal="right" indent="2"/>
    </xf>
    <xf numFmtId="0" fontId="4" fillId="3" borderId="17" xfId="0" applyFont="1" applyFill="1" applyBorder="1" applyAlignment="1" applyProtection="1">
      <alignment horizontal="right" indent="2"/>
    </xf>
    <xf numFmtId="0" fontId="4" fillId="3" borderId="11" xfId="0" applyFont="1" applyFill="1" applyBorder="1" applyAlignment="1" applyProtection="1">
      <alignment horizontal="right" indent="2"/>
    </xf>
    <xf numFmtId="0" fontId="4" fillId="3" borderId="0" xfId="0" applyFont="1" applyFill="1" applyBorder="1" applyAlignment="1" applyProtection="1">
      <alignment horizontal="right" indent="2"/>
    </xf>
    <xf numFmtId="0" fontId="6" fillId="3" borderId="11" xfId="0" applyFont="1" applyFill="1" applyBorder="1" applyAlignment="1" applyProtection="1">
      <alignment horizontal="right" indent="2"/>
    </xf>
    <xf numFmtId="0" fontId="6" fillId="3" borderId="0" xfId="0" applyFont="1" applyFill="1" applyBorder="1" applyAlignment="1" applyProtection="1">
      <alignment horizontal="right" indent="2"/>
    </xf>
    <xf numFmtId="164" fontId="6" fillId="3" borderId="0" xfId="0" applyNumberFormat="1" applyFont="1" applyFill="1" applyBorder="1" applyAlignment="1">
      <alignment horizontal="right" indent="2"/>
    </xf>
    <xf numFmtId="0" fontId="4" fillId="3" borderId="20" xfId="0" applyFont="1" applyFill="1" applyBorder="1" applyAlignment="1" applyProtection="1">
      <alignment horizontal="right" indent="2"/>
    </xf>
    <xf numFmtId="0" fontId="6" fillId="3" borderId="9" xfId="0" applyFont="1" applyFill="1" applyBorder="1" applyAlignment="1">
      <alignment horizontal="right" indent="2"/>
    </xf>
    <xf numFmtId="0" fontId="6" fillId="3" borderId="2" xfId="0" applyFont="1" applyFill="1" applyBorder="1" applyAlignment="1">
      <alignment horizontal="right" indent="2"/>
    </xf>
    <xf numFmtId="0" fontId="6" fillId="3" borderId="11" xfId="2" quotePrefix="1" applyFont="1" applyFill="1" applyBorder="1" applyAlignment="1">
      <alignment horizontal="center" vertical="top"/>
    </xf>
    <xf numFmtId="0" fontId="6" fillId="3" borderId="0" xfId="2" quotePrefix="1" applyFont="1" applyFill="1" applyBorder="1" applyAlignment="1">
      <alignment horizontal="center" vertical="top"/>
    </xf>
    <xf numFmtId="0" fontId="6" fillId="3" borderId="11" xfId="2" quotePrefix="1" applyFont="1" applyFill="1" applyBorder="1" applyAlignment="1">
      <alignment horizontal="center"/>
    </xf>
    <xf numFmtId="0" fontId="6" fillId="3" borderId="0" xfId="2" quotePrefix="1" applyFont="1" applyFill="1" applyBorder="1" applyAlignment="1">
      <alignment horizontal="center"/>
    </xf>
    <xf numFmtId="0" fontId="4" fillId="3" borderId="11" xfId="2" quotePrefix="1" applyFont="1" applyFill="1" applyBorder="1" applyAlignment="1">
      <alignment horizontal="center"/>
    </xf>
    <xf numFmtId="0" fontId="4" fillId="3" borderId="0" xfId="2" quotePrefix="1" applyFont="1" applyFill="1" applyBorder="1" applyAlignment="1">
      <alignment horizontal="center"/>
    </xf>
    <xf numFmtId="0" fontId="2" fillId="3" borderId="0" xfId="0" applyFont="1" applyFill="1" applyBorder="1" applyAlignment="1">
      <alignment horizontal="left" vertical="center"/>
    </xf>
    <xf numFmtId="3" fontId="4" fillId="3" borderId="11" xfId="0" applyNumberFormat="1" applyFont="1" applyFill="1" applyBorder="1" applyAlignment="1">
      <alignment horizontal="right" vertical="center" indent="2"/>
    </xf>
    <xf numFmtId="3" fontId="4" fillId="3" borderId="11" xfId="0" applyNumberFormat="1" applyFont="1" applyFill="1" applyBorder="1" applyAlignment="1">
      <alignment horizontal="right" vertical="center" indent="3"/>
    </xf>
    <xf numFmtId="3" fontId="4" fillId="3" borderId="0" xfId="0" applyNumberFormat="1" applyFont="1" applyFill="1" applyBorder="1" applyAlignment="1">
      <alignment horizontal="right" vertical="center" indent="3"/>
    </xf>
    <xf numFmtId="3" fontId="4" fillId="3" borderId="0" xfId="0" applyNumberFormat="1" applyFont="1" applyFill="1" applyBorder="1" applyAlignment="1">
      <alignment horizontal="right" vertical="center" indent="4"/>
    </xf>
    <xf numFmtId="3" fontId="4" fillId="3" borderId="0" xfId="0" applyNumberFormat="1" applyFont="1" applyFill="1" applyBorder="1" applyAlignment="1">
      <alignment horizontal="right" vertical="center" indent="2"/>
    </xf>
    <xf numFmtId="3" fontId="12" fillId="3" borderId="11" xfId="0" applyNumberFormat="1" applyFont="1" applyFill="1" applyBorder="1" applyAlignment="1">
      <alignment horizontal="right" vertical="center" indent="2"/>
    </xf>
    <xf numFmtId="3" fontId="12" fillId="3" borderId="11" xfId="0" applyNumberFormat="1" applyFont="1" applyFill="1" applyBorder="1" applyAlignment="1">
      <alignment horizontal="right" vertical="center" indent="3"/>
    </xf>
    <xf numFmtId="3" fontId="12" fillId="3" borderId="0" xfId="0" applyNumberFormat="1" applyFont="1" applyFill="1" applyBorder="1" applyAlignment="1">
      <alignment horizontal="right" vertical="center" indent="3"/>
    </xf>
    <xf numFmtId="3" fontId="12" fillId="3" borderId="0" xfId="0" applyNumberFormat="1" applyFont="1" applyFill="1" applyBorder="1" applyAlignment="1">
      <alignment horizontal="right" vertical="center" indent="4"/>
    </xf>
    <xf numFmtId="3" fontId="12" fillId="3" borderId="0" xfId="0" applyNumberFormat="1" applyFont="1" applyFill="1" applyBorder="1" applyAlignment="1">
      <alignment horizontal="right" vertical="center" indent="2"/>
    </xf>
    <xf numFmtId="3" fontId="4" fillId="3" borderId="11" xfId="0" applyNumberFormat="1" applyFont="1" applyFill="1" applyBorder="1" applyAlignment="1">
      <alignment horizontal="right" indent="2"/>
    </xf>
    <xf numFmtId="3" fontId="6" fillId="3" borderId="0" xfId="0" applyNumberFormat="1" applyFont="1" applyFill="1" applyBorder="1" applyAlignment="1">
      <alignment horizontal="right" indent="4"/>
    </xf>
    <xf numFmtId="3" fontId="6" fillId="3" borderId="0" xfId="0" applyNumberFormat="1" applyFont="1" applyFill="1" applyBorder="1" applyAlignment="1">
      <alignment horizontal="right" indent="2"/>
    </xf>
    <xf numFmtId="3" fontId="4" fillId="3" borderId="11" xfId="2" applyNumberFormat="1" applyFont="1" applyFill="1" applyBorder="1" applyAlignment="1">
      <alignment horizontal="right" vertical="center" wrapText="1" indent="2"/>
    </xf>
    <xf numFmtId="3" fontId="4" fillId="3" borderId="0" xfId="2" applyNumberFormat="1" applyFont="1" applyFill="1" applyBorder="1" applyAlignment="1">
      <alignment horizontal="right" vertical="center" wrapText="1" indent="2"/>
    </xf>
    <xf numFmtId="3" fontId="6" fillId="3" borderId="11" xfId="2" applyNumberFormat="1" applyFont="1" applyFill="1" applyBorder="1" applyAlignment="1">
      <alignment horizontal="right" vertical="center" indent="2"/>
    </xf>
    <xf numFmtId="3" fontId="6" fillId="3" borderId="0" xfId="2" applyNumberFormat="1" applyFont="1" applyFill="1" applyBorder="1" applyAlignment="1">
      <alignment horizontal="right" vertical="center" indent="2"/>
    </xf>
    <xf numFmtId="3" fontId="3" fillId="3" borderId="0" xfId="2" applyNumberFormat="1" applyFont="1" applyFill="1" applyAlignment="1">
      <alignment horizontal="center" vertical="center" wrapText="1"/>
    </xf>
    <xf numFmtId="3" fontId="6" fillId="3" borderId="5" xfId="2" applyNumberFormat="1" applyFont="1" applyFill="1" applyBorder="1" applyAlignment="1">
      <alignment horizontal="right" vertical="center" wrapText="1" indent="2"/>
    </xf>
    <xf numFmtId="3" fontId="6" fillId="3" borderId="0" xfId="2" applyNumberFormat="1" applyFont="1" applyFill="1" applyBorder="1" applyAlignment="1">
      <alignment horizontal="right" vertical="center" wrapText="1" indent="2"/>
    </xf>
    <xf numFmtId="0" fontId="6" fillId="3" borderId="11" xfId="2" applyFont="1" applyFill="1" applyBorder="1" applyAlignment="1">
      <alignment horizontal="right" vertical="center" wrapText="1" indent="3"/>
    </xf>
    <xf numFmtId="0" fontId="6" fillId="3" borderId="11" xfId="0" applyFont="1" applyFill="1" applyBorder="1" applyAlignment="1" applyProtection="1">
      <alignment horizontal="right" vertical="center" wrapText="1" indent="3"/>
    </xf>
    <xf numFmtId="0" fontId="4" fillId="3" borderId="11" xfId="0" applyFont="1" applyFill="1" applyBorder="1" applyAlignment="1" applyProtection="1">
      <alignment horizontal="right" vertical="center" wrapText="1" indent="3"/>
    </xf>
    <xf numFmtId="0" fontId="6" fillId="3" borderId="14" xfId="2" applyFont="1" applyFill="1" applyBorder="1" applyAlignment="1">
      <alignment horizontal="left" vertical="center" wrapText="1"/>
    </xf>
    <xf numFmtId="0" fontId="4" fillId="3" borderId="0" xfId="1" applyFont="1" applyFill="1" applyAlignment="1">
      <alignment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horizontal="center" vertical="center" wrapText="1"/>
    </xf>
    <xf numFmtId="0" fontId="6" fillId="3" borderId="0" xfId="1" applyFont="1" applyFill="1" applyBorder="1" applyAlignment="1">
      <alignment horizontal="center" vertical="center" wrapText="1"/>
    </xf>
    <xf numFmtId="0" fontId="6" fillId="3" borderId="9" xfId="1" applyNumberFormat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5" fillId="0" borderId="0" xfId="0" applyFont="1" applyAlignment="1">
      <alignment vertical="center" wrapText="1"/>
    </xf>
    <xf numFmtId="0" fontId="16" fillId="0" borderId="0" xfId="0" applyFont="1"/>
    <xf numFmtId="0" fontId="10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 applyProtection="1">
      <alignment vertical="center" wrapText="1"/>
    </xf>
    <xf numFmtId="0" fontId="4" fillId="3" borderId="0" xfId="0" applyFont="1" applyFill="1" applyBorder="1" applyAlignment="1" applyProtection="1">
      <alignment vertical="center"/>
    </xf>
    <xf numFmtId="0" fontId="4" fillId="3" borderId="0" xfId="0" applyNumberFormat="1" applyFont="1" applyFill="1" applyBorder="1" applyAlignment="1" applyProtection="1">
      <alignment vertical="center" wrapText="1"/>
    </xf>
    <xf numFmtId="166" fontId="4" fillId="3" borderId="0" xfId="0" applyNumberFormat="1" applyFont="1" applyFill="1" applyBorder="1" applyAlignment="1" applyProtection="1">
      <alignment vertical="center"/>
    </xf>
    <xf numFmtId="0" fontId="4" fillId="3" borderId="0" xfId="0" applyNumberFormat="1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/>
    <xf numFmtId="0" fontId="4" fillId="3" borderId="0" xfId="2" applyFont="1" applyFill="1" applyAlignment="1">
      <alignment horizontal="left" vertical="center"/>
    </xf>
    <xf numFmtId="0" fontId="4" fillId="3" borderId="0" xfId="1" applyFont="1" applyFill="1" applyAlignment="1">
      <alignment horizontal="left" vertical="center"/>
    </xf>
    <xf numFmtId="0" fontId="4" fillId="3" borderId="0" xfId="0" applyFont="1" applyFill="1" applyBorder="1" applyAlignment="1" applyProtection="1">
      <alignment horizontal="left" vertical="center" wrapText="1"/>
    </xf>
    <xf numFmtId="0" fontId="6" fillId="0" borderId="0" xfId="0" applyFont="1" applyAlignment="1">
      <alignment horizontal="left"/>
    </xf>
    <xf numFmtId="0" fontId="4" fillId="3" borderId="0" xfId="1" applyFont="1" applyFill="1" applyAlignment="1">
      <alignment horizontal="left"/>
    </xf>
    <xf numFmtId="0" fontId="4" fillId="3" borderId="0" xfId="0" applyFont="1" applyFill="1" applyBorder="1" applyAlignment="1">
      <alignment horizontal="left" vertical="center" wrapText="1"/>
    </xf>
    <xf numFmtId="0" fontId="4" fillId="3" borderId="0" xfId="1" applyFont="1" applyFill="1" applyAlignment="1">
      <alignment horizontal="left" vertical="center" wrapText="1"/>
    </xf>
    <xf numFmtId="0" fontId="4" fillId="3" borderId="0" xfId="2" applyFont="1" applyFill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4" fillId="3" borderId="0" xfId="2" applyFont="1" applyFill="1" applyBorder="1" applyAlignment="1">
      <alignment horizontal="left" vertical="center"/>
    </xf>
    <xf numFmtId="0" fontId="4" fillId="3" borderId="0" xfId="2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0" fillId="4" borderId="0" xfId="0" applyFill="1"/>
    <xf numFmtId="3" fontId="4" fillId="3" borderId="0" xfId="2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4" fillId="3" borderId="0" xfId="0" applyFont="1" applyFill="1" applyBorder="1" applyAlignment="1">
      <alignment horizontal="left" vertical="center"/>
    </xf>
    <xf numFmtId="0" fontId="4" fillId="3" borderId="0" xfId="2" applyFont="1" applyFill="1" applyAlignment="1">
      <alignment horizontal="left" vertical="center"/>
    </xf>
    <xf numFmtId="0" fontId="4" fillId="3" borderId="0" xfId="2" applyFont="1" applyFill="1" applyBorder="1" applyAlignment="1">
      <alignment horizontal="left" vertical="center"/>
    </xf>
    <xf numFmtId="0" fontId="4" fillId="3" borderId="0" xfId="2" applyFont="1" applyFill="1" applyBorder="1" applyAlignment="1">
      <alignment horizontal="left" vertical="center" wrapText="1"/>
    </xf>
    <xf numFmtId="0" fontId="4" fillId="3" borderId="0" xfId="2" applyFont="1" applyFill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4" fillId="3" borderId="0" xfId="1" applyFont="1" applyFill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4" fillId="3" borderId="0" xfId="3" applyFont="1" applyFill="1" applyAlignment="1">
      <alignment horizontal="left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12" xfId="2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left" vertical="center" wrapText="1"/>
    </xf>
    <xf numFmtId="0" fontId="5" fillId="3" borderId="3" xfId="2" applyFont="1" applyFill="1" applyBorder="1" applyAlignment="1">
      <alignment horizontal="left"/>
    </xf>
    <xf numFmtId="0" fontId="2" fillId="3" borderId="0" xfId="2" applyFont="1" applyFill="1" applyAlignment="1">
      <alignment horizontal="center" vertical="center"/>
    </xf>
    <xf numFmtId="0" fontId="4" fillId="3" borderId="7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3" borderId="12" xfId="2" applyFont="1" applyFill="1" applyBorder="1" applyAlignment="1">
      <alignment horizontal="center"/>
    </xf>
    <xf numFmtId="0" fontId="4" fillId="3" borderId="1" xfId="2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4" fillId="3" borderId="13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 vertical="center" wrapText="1"/>
    </xf>
    <xf numFmtId="0" fontId="4" fillId="3" borderId="14" xfId="2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left"/>
    </xf>
    <xf numFmtId="0" fontId="2" fillId="3" borderId="0" xfId="2" applyFont="1" applyFill="1" applyBorder="1" applyAlignment="1">
      <alignment horizontal="center" vertical="center"/>
    </xf>
    <xf numFmtId="0" fontId="4" fillId="3" borderId="12" xfId="2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left" vertical="center"/>
    </xf>
    <xf numFmtId="0" fontId="4" fillId="3" borderId="3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/>
    </xf>
    <xf numFmtId="0" fontId="4" fillId="3" borderId="21" xfId="2" applyFont="1" applyFill="1" applyBorder="1" applyAlignment="1">
      <alignment horizontal="center"/>
    </xf>
    <xf numFmtId="0" fontId="4" fillId="3" borderId="19" xfId="2" applyFont="1" applyFill="1" applyBorder="1" applyAlignment="1">
      <alignment horizontal="center" vertical="center" wrapText="1"/>
    </xf>
    <xf numFmtId="0" fontId="2" fillId="3" borderId="0" xfId="2" applyFont="1" applyFill="1" applyBorder="1" applyAlignment="1">
      <alignment horizontal="center" vertical="center" wrapText="1"/>
    </xf>
    <xf numFmtId="0" fontId="2" fillId="3" borderId="0" xfId="2" applyFont="1" applyFill="1" applyAlignment="1">
      <alignment horizontal="left" vertical="center" wrapText="1"/>
    </xf>
    <xf numFmtId="0" fontId="5" fillId="3" borderId="0" xfId="2" applyFont="1" applyFill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4" xfId="2" applyFont="1" applyFill="1" applyBorder="1" applyAlignment="1">
      <alignment horizontal="center" vertical="center" wrapText="1"/>
    </xf>
    <xf numFmtId="0" fontId="6" fillId="3" borderId="6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 wrapText="1"/>
    </xf>
    <xf numFmtId="0" fontId="6" fillId="3" borderId="11" xfId="2" applyFont="1" applyFill="1" applyBorder="1" applyAlignment="1">
      <alignment horizontal="center" vertical="center" wrapText="1"/>
    </xf>
    <xf numFmtId="0" fontId="6" fillId="3" borderId="8" xfId="2" applyFont="1" applyFill="1" applyBorder="1" applyAlignment="1">
      <alignment horizontal="center" vertical="center" wrapText="1"/>
    </xf>
    <xf numFmtId="0" fontId="6" fillId="3" borderId="0" xfId="2" applyFont="1" applyFill="1" applyBorder="1" applyAlignment="1">
      <alignment horizontal="center" vertical="center" wrapText="1"/>
    </xf>
    <xf numFmtId="0" fontId="2" fillId="3" borderId="0" xfId="2" applyFont="1" applyFill="1" applyAlignment="1">
      <alignment horizontal="center" vertical="center" wrapText="1"/>
    </xf>
    <xf numFmtId="0" fontId="4" fillId="3" borderId="13" xfId="1" applyFont="1" applyFill="1" applyBorder="1" applyAlignment="1">
      <alignment horizontal="center" vertical="center"/>
    </xf>
    <xf numFmtId="0" fontId="4" fillId="3" borderId="14" xfId="1" applyFont="1" applyFill="1" applyBorder="1" applyAlignment="1">
      <alignment horizontal="center" vertical="center"/>
    </xf>
    <xf numFmtId="0" fontId="4" fillId="3" borderId="12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2" fillId="3" borderId="0" xfId="1" applyFont="1" applyFill="1" applyAlignment="1">
      <alignment horizontal="center" vertical="center" wrapText="1"/>
    </xf>
    <xf numFmtId="0" fontId="4" fillId="3" borderId="13" xfId="1" applyFont="1" applyFill="1" applyBorder="1" applyAlignment="1">
      <alignment horizontal="center" vertical="center" wrapText="1"/>
    </xf>
    <xf numFmtId="0" fontId="4" fillId="3" borderId="14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left" vertical="center" wrapText="1"/>
    </xf>
    <xf numFmtId="0" fontId="6" fillId="3" borderId="0" xfId="2" applyFont="1" applyFill="1" applyBorder="1" applyAlignment="1">
      <alignment horizontal="left" vertical="center" wrapText="1"/>
    </xf>
    <xf numFmtId="0" fontId="6" fillId="3" borderId="14" xfId="0" applyFont="1" applyFill="1" applyBorder="1" applyAlignment="1">
      <alignment vertical="center" wrapText="1"/>
    </xf>
    <xf numFmtId="0" fontId="2" fillId="3" borderId="0" xfId="3" applyFont="1" applyFill="1" applyAlignment="1">
      <alignment horizontal="center" vertical="center" wrapText="1"/>
    </xf>
    <xf numFmtId="0" fontId="4" fillId="3" borderId="13" xfId="3" applyFont="1" applyFill="1" applyBorder="1" applyAlignment="1">
      <alignment horizontal="center" vertical="center" wrapText="1"/>
    </xf>
    <xf numFmtId="0" fontId="6" fillId="3" borderId="8" xfId="3" applyFont="1" applyFill="1" applyBorder="1" applyAlignment="1">
      <alignment horizontal="center" vertical="center" wrapText="1"/>
    </xf>
    <xf numFmtId="0" fontId="4" fillId="3" borderId="7" xfId="3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4" fillId="3" borderId="12" xfId="3" applyFont="1" applyFill="1" applyBorder="1" applyAlignment="1">
      <alignment horizontal="center" vertical="center" wrapText="1"/>
    </xf>
    <xf numFmtId="0" fontId="4" fillId="3" borderId="1" xfId="3" applyFont="1" applyFill="1" applyBorder="1" applyAlignment="1">
      <alignment horizontal="center" vertical="center" wrapText="1"/>
    </xf>
    <xf numFmtId="0" fontId="4" fillId="3" borderId="10" xfId="3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</cellXfs>
  <cellStyles count="4">
    <cellStyle name="Normal" xfId="0" builtinId="0"/>
    <cellStyle name="Normal 3" xfId="1"/>
    <cellStyle name="Normal_03-Sala Tercera 039-est-08" xfId="2"/>
    <cellStyle name="Normal_03-Sala Tercera 039-est-08 2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15"/>
  <sheetViews>
    <sheetView tabSelected="1" workbookViewId="0">
      <selection activeCell="A4" sqref="A4"/>
    </sheetView>
  </sheetViews>
  <sheetFormatPr baseColWidth="10" defaultColWidth="0" defaultRowHeight="12.75" zeroHeight="1"/>
  <cols>
    <col min="1" max="1" width="13.7109375" style="300" bestFit="1" customWidth="1"/>
    <col min="2" max="2" width="112.5703125" bestFit="1" customWidth="1"/>
    <col min="3" max="20" width="0" hidden="1" customWidth="1"/>
    <col min="21" max="16384" width="11.42578125" hidden="1"/>
  </cols>
  <sheetData>
    <row r="1" spans="1:18" ht="15.75">
      <c r="A1" s="508" t="s">
        <v>409</v>
      </c>
      <c r="B1" s="508"/>
    </row>
    <row r="2" spans="1:18" s="505" customFormat="1" ht="15.75">
      <c r="A2" s="504"/>
      <c r="B2" s="504"/>
    </row>
    <row r="3" spans="1:18" ht="15.75">
      <c r="A3" s="475" t="s">
        <v>407</v>
      </c>
      <c r="B3" s="475" t="s">
        <v>408</v>
      </c>
    </row>
    <row r="4" spans="1:18" ht="18.75">
      <c r="A4" s="476"/>
      <c r="B4" s="477"/>
    </row>
    <row r="5" spans="1:18" s="485" customFormat="1" ht="15.75" customHeight="1">
      <c r="A5" s="507">
        <v>1</v>
      </c>
      <c r="B5" s="192" t="s">
        <v>355</v>
      </c>
      <c r="C5" s="399" t="s">
        <v>1</v>
      </c>
      <c r="D5" s="399" t="s">
        <v>1</v>
      </c>
      <c r="E5" s="399" t="s">
        <v>1</v>
      </c>
      <c r="F5" s="399" t="s">
        <v>1</v>
      </c>
      <c r="G5" s="399" t="s">
        <v>1</v>
      </c>
      <c r="H5" s="399" t="s">
        <v>1</v>
      </c>
      <c r="I5" s="399" t="s">
        <v>1</v>
      </c>
      <c r="J5" s="399" t="s">
        <v>1</v>
      </c>
      <c r="K5" s="399" t="s">
        <v>1</v>
      </c>
      <c r="L5" s="399" t="s">
        <v>1</v>
      </c>
      <c r="M5" s="399" t="s">
        <v>1</v>
      </c>
      <c r="N5" s="399" t="s">
        <v>1</v>
      </c>
      <c r="O5" s="399" t="s">
        <v>1</v>
      </c>
      <c r="P5" s="399" t="s">
        <v>1</v>
      </c>
      <c r="Q5" s="399" t="s">
        <v>1</v>
      </c>
      <c r="R5" s="399" t="s">
        <v>1</v>
      </c>
    </row>
    <row r="6" spans="1:18" s="485" customFormat="1" ht="15.75" customHeight="1">
      <c r="A6" s="507"/>
      <c r="B6" s="192" t="s">
        <v>356</v>
      </c>
      <c r="C6" s="399" t="s">
        <v>2</v>
      </c>
      <c r="D6" s="399" t="s">
        <v>2</v>
      </c>
      <c r="E6" s="399" t="s">
        <v>2</v>
      </c>
      <c r="F6" s="399" t="s">
        <v>2</v>
      </c>
      <c r="G6" s="399" t="s">
        <v>2</v>
      </c>
      <c r="H6" s="399" t="s">
        <v>2</v>
      </c>
      <c r="I6" s="399" t="s">
        <v>2</v>
      </c>
      <c r="J6" s="399" t="s">
        <v>2</v>
      </c>
      <c r="K6" s="399" t="s">
        <v>2</v>
      </c>
      <c r="L6" s="399" t="s">
        <v>2</v>
      </c>
      <c r="M6" s="399" t="s">
        <v>2</v>
      </c>
      <c r="N6" s="399" t="s">
        <v>2</v>
      </c>
      <c r="O6" s="399" t="s">
        <v>2</v>
      </c>
      <c r="P6" s="399" t="s">
        <v>2</v>
      </c>
      <c r="Q6" s="399" t="s">
        <v>2</v>
      </c>
      <c r="R6" s="399" t="s">
        <v>2</v>
      </c>
    </row>
    <row r="7" spans="1:18" s="485" customFormat="1" ht="15.75" customHeight="1">
      <c r="A7" s="507"/>
      <c r="B7" s="511" t="s">
        <v>353</v>
      </c>
      <c r="C7" s="511"/>
      <c r="D7" s="511"/>
      <c r="E7" s="511"/>
      <c r="F7" s="511"/>
      <c r="G7" s="511"/>
      <c r="H7" s="511"/>
      <c r="I7" s="399" t="s">
        <v>3</v>
      </c>
      <c r="J7" s="399" t="s">
        <v>3</v>
      </c>
      <c r="K7" s="399" t="s">
        <v>3</v>
      </c>
      <c r="L7" s="399" t="s">
        <v>3</v>
      </c>
      <c r="M7" s="399" t="s">
        <v>3</v>
      </c>
      <c r="N7" s="399" t="s">
        <v>3</v>
      </c>
      <c r="O7" s="399" t="s">
        <v>3</v>
      </c>
      <c r="P7" s="399" t="s">
        <v>3</v>
      </c>
      <c r="Q7" s="399" t="s">
        <v>3</v>
      </c>
      <c r="R7" s="399" t="s">
        <v>3</v>
      </c>
    </row>
    <row r="8" spans="1:18" ht="15.75">
      <c r="A8" s="478"/>
      <c r="B8" s="509"/>
      <c r="C8" s="509"/>
      <c r="D8" s="509"/>
      <c r="E8" s="509"/>
      <c r="F8" s="509"/>
      <c r="G8" s="509"/>
      <c r="H8" s="509"/>
      <c r="I8" s="509"/>
      <c r="J8" s="509"/>
      <c r="K8" s="509"/>
      <c r="L8" s="509"/>
      <c r="M8" s="509"/>
      <c r="N8" s="509"/>
      <c r="O8" s="509"/>
      <c r="P8" s="509"/>
      <c r="Q8" s="509"/>
      <c r="R8" s="509"/>
    </row>
    <row r="9" spans="1:18" ht="15.75">
      <c r="A9" s="507">
        <v>2</v>
      </c>
      <c r="B9" s="510" t="s">
        <v>357</v>
      </c>
      <c r="C9" s="510"/>
      <c r="D9" s="510"/>
      <c r="E9" s="510"/>
      <c r="F9" s="510"/>
      <c r="G9" s="510"/>
      <c r="H9" s="486"/>
      <c r="I9" s="486"/>
      <c r="J9" s="486"/>
      <c r="K9" s="486"/>
      <c r="L9" s="486"/>
      <c r="M9" s="486"/>
      <c r="N9" s="486"/>
      <c r="O9" s="486"/>
      <c r="P9" s="486"/>
      <c r="Q9" s="486"/>
      <c r="R9" s="486"/>
    </row>
    <row r="10" spans="1:18" ht="15.75">
      <c r="A10" s="507"/>
      <c r="B10" s="510" t="s">
        <v>358</v>
      </c>
      <c r="C10" s="510"/>
      <c r="D10" s="510"/>
      <c r="E10" s="510"/>
      <c r="F10" s="510"/>
      <c r="G10" s="510"/>
      <c r="H10" s="486"/>
      <c r="I10" s="486"/>
      <c r="J10" s="486"/>
      <c r="K10" s="486"/>
      <c r="L10" s="486"/>
      <c r="M10" s="486"/>
      <c r="N10" s="486"/>
      <c r="O10" s="486"/>
      <c r="P10" s="486"/>
      <c r="Q10" s="486"/>
      <c r="R10" s="486"/>
    </row>
    <row r="11" spans="1:18" ht="15.75">
      <c r="A11" s="507"/>
      <c r="B11" s="510" t="s">
        <v>359</v>
      </c>
      <c r="C11" s="510"/>
      <c r="D11" s="510"/>
      <c r="E11" s="510"/>
      <c r="F11" s="510"/>
      <c r="G11" s="510"/>
      <c r="H11" s="486"/>
      <c r="I11" s="486"/>
      <c r="J11" s="486"/>
      <c r="K11" s="486"/>
      <c r="L11" s="486"/>
      <c r="M11" s="486"/>
      <c r="N11" s="486"/>
      <c r="O11" s="486"/>
      <c r="P11" s="486"/>
      <c r="Q11" s="486"/>
      <c r="R11" s="486"/>
    </row>
    <row r="12" spans="1:18" ht="15.75">
      <c r="A12" s="507"/>
      <c r="B12" s="510" t="s">
        <v>353</v>
      </c>
      <c r="C12" s="510"/>
      <c r="D12" s="510"/>
      <c r="E12" s="510"/>
      <c r="F12" s="510"/>
      <c r="G12" s="510"/>
      <c r="H12" s="486"/>
      <c r="I12" s="486"/>
      <c r="J12" s="486"/>
      <c r="K12" s="486"/>
      <c r="L12" s="486"/>
      <c r="M12" s="486"/>
      <c r="N12" s="486"/>
      <c r="O12" s="486"/>
      <c r="P12" s="486"/>
      <c r="Q12" s="486"/>
      <c r="R12" s="486"/>
    </row>
    <row r="13" spans="1:18" ht="15.75">
      <c r="A13" s="478"/>
      <c r="B13" s="479"/>
    </row>
    <row r="14" spans="1:18" ht="15.75">
      <c r="A14" s="507">
        <v>3</v>
      </c>
      <c r="B14" s="509" t="s">
        <v>360</v>
      </c>
      <c r="C14" s="509"/>
      <c r="D14" s="509"/>
      <c r="E14" s="509"/>
      <c r="F14" s="509"/>
      <c r="G14" s="509"/>
      <c r="H14" s="509"/>
      <c r="I14" s="509"/>
      <c r="J14" s="486"/>
      <c r="K14" s="486"/>
      <c r="L14" s="486"/>
      <c r="M14" s="486"/>
      <c r="N14" s="486"/>
      <c r="O14" s="486"/>
      <c r="P14" s="486"/>
      <c r="Q14" s="486"/>
      <c r="R14" s="486"/>
    </row>
    <row r="15" spans="1:18" ht="15.75">
      <c r="A15" s="507"/>
      <c r="B15" s="510" t="s">
        <v>361</v>
      </c>
      <c r="C15" s="510"/>
      <c r="D15" s="510"/>
      <c r="E15" s="510"/>
      <c r="F15" s="510"/>
      <c r="G15" s="510"/>
      <c r="H15" s="510"/>
      <c r="I15" s="510"/>
      <c r="J15" s="486"/>
      <c r="K15" s="486"/>
      <c r="L15" s="486"/>
      <c r="M15" s="486"/>
      <c r="N15" s="486"/>
      <c r="O15" s="486"/>
      <c r="P15" s="486"/>
      <c r="Q15" s="486"/>
      <c r="R15" s="486"/>
    </row>
    <row r="16" spans="1:18" ht="15.75">
      <c r="A16" s="507"/>
      <c r="B16" s="510" t="s">
        <v>362</v>
      </c>
      <c r="C16" s="510"/>
      <c r="D16" s="510"/>
      <c r="E16" s="510"/>
      <c r="F16" s="510"/>
      <c r="G16" s="510"/>
      <c r="H16" s="510"/>
      <c r="I16" s="510"/>
      <c r="J16" s="486"/>
      <c r="K16" s="486"/>
      <c r="L16" s="486"/>
      <c r="M16" s="486"/>
      <c r="N16" s="486"/>
      <c r="O16" s="486"/>
      <c r="P16" s="486"/>
      <c r="Q16" s="486"/>
      <c r="R16" s="486"/>
    </row>
    <row r="17" spans="1:18" ht="15.75">
      <c r="A17" s="507"/>
      <c r="B17" s="510" t="s">
        <v>353</v>
      </c>
      <c r="C17" s="510"/>
      <c r="D17" s="510"/>
      <c r="E17" s="510"/>
      <c r="F17" s="510"/>
      <c r="G17" s="510"/>
      <c r="H17" s="510"/>
      <c r="I17" s="510"/>
      <c r="J17" s="486"/>
      <c r="K17" s="486"/>
      <c r="L17" s="486"/>
      <c r="M17" s="486"/>
      <c r="N17" s="486"/>
      <c r="O17" s="486"/>
      <c r="P17" s="486"/>
      <c r="Q17" s="486"/>
      <c r="R17" s="486"/>
    </row>
    <row r="18" spans="1:18" ht="15.75">
      <c r="A18" s="478"/>
      <c r="B18" s="479"/>
    </row>
    <row r="19" spans="1:18" ht="15.75">
      <c r="A19" s="507">
        <v>4</v>
      </c>
      <c r="B19" s="177" t="s">
        <v>363</v>
      </c>
      <c r="C19" s="487"/>
      <c r="D19" s="487"/>
      <c r="E19" s="487"/>
      <c r="F19" s="487"/>
      <c r="G19" s="487"/>
    </row>
    <row r="20" spans="1:18" ht="15.75">
      <c r="A20" s="507"/>
      <c r="B20" s="493" t="s">
        <v>364</v>
      </c>
      <c r="C20" s="487"/>
      <c r="D20" s="487"/>
      <c r="E20" s="487"/>
      <c r="F20" s="487"/>
      <c r="G20" s="487"/>
    </row>
    <row r="21" spans="1:18" ht="15.75">
      <c r="A21" s="507"/>
      <c r="B21" s="493" t="s">
        <v>356</v>
      </c>
      <c r="C21" s="487"/>
      <c r="D21" s="487"/>
      <c r="E21" s="487"/>
      <c r="F21" s="487"/>
      <c r="G21" s="487"/>
    </row>
    <row r="22" spans="1:18" ht="15.75">
      <c r="A22" s="507"/>
      <c r="B22" s="493" t="s">
        <v>353</v>
      </c>
      <c r="C22" s="487"/>
      <c r="D22" s="487"/>
      <c r="E22" s="487"/>
      <c r="F22" s="487"/>
      <c r="G22" s="487"/>
    </row>
    <row r="23" spans="1:18" ht="15.75">
      <c r="A23" s="478"/>
      <c r="B23" s="479"/>
    </row>
    <row r="24" spans="1:18" ht="15.75">
      <c r="A24" s="507">
        <v>5</v>
      </c>
      <c r="B24" s="511" t="s">
        <v>419</v>
      </c>
      <c r="C24" s="511"/>
      <c r="D24" s="511"/>
      <c r="E24" s="511"/>
      <c r="F24" s="511"/>
      <c r="G24" s="511"/>
      <c r="H24" s="480"/>
      <c r="I24" s="480"/>
      <c r="J24" s="480"/>
      <c r="K24" s="480"/>
      <c r="L24" s="480"/>
      <c r="M24" s="480"/>
      <c r="N24" s="480"/>
      <c r="O24" s="480"/>
      <c r="P24" s="480"/>
      <c r="Q24" s="480"/>
    </row>
    <row r="25" spans="1:18" ht="15.75">
      <c r="A25" s="507"/>
      <c r="B25" s="511" t="s">
        <v>365</v>
      </c>
      <c r="C25" s="511"/>
      <c r="D25" s="511"/>
      <c r="E25" s="511"/>
      <c r="F25" s="511"/>
      <c r="G25" s="511"/>
      <c r="H25" s="480"/>
      <c r="I25" s="480"/>
      <c r="J25" s="480"/>
      <c r="K25" s="480"/>
      <c r="L25" s="480"/>
      <c r="M25" s="480"/>
      <c r="N25" s="480"/>
      <c r="O25" s="480"/>
      <c r="P25" s="480"/>
      <c r="Q25" s="480"/>
    </row>
    <row r="26" spans="1:18" ht="15.75">
      <c r="A26" s="507"/>
      <c r="B26" s="511" t="s">
        <v>356</v>
      </c>
      <c r="C26" s="511"/>
      <c r="D26" s="511"/>
      <c r="E26" s="511"/>
      <c r="F26" s="511"/>
      <c r="G26" s="511"/>
      <c r="H26" s="480"/>
      <c r="I26" s="480"/>
      <c r="J26" s="480"/>
      <c r="K26" s="480"/>
      <c r="L26" s="480"/>
      <c r="M26" s="480"/>
      <c r="N26" s="480"/>
      <c r="O26" s="480"/>
      <c r="P26" s="480"/>
      <c r="Q26" s="480"/>
    </row>
    <row r="27" spans="1:18" ht="15.75">
      <c r="A27" s="507"/>
      <c r="B27" s="511" t="s">
        <v>353</v>
      </c>
      <c r="C27" s="511"/>
      <c r="D27" s="511"/>
      <c r="E27" s="511"/>
      <c r="F27" s="511"/>
      <c r="G27" s="511"/>
      <c r="H27" s="480"/>
      <c r="I27" s="480"/>
      <c r="J27" s="480"/>
      <c r="K27" s="480"/>
      <c r="L27" s="480"/>
      <c r="M27" s="480"/>
      <c r="N27" s="480"/>
      <c r="O27" s="480"/>
      <c r="P27" s="480"/>
      <c r="Q27" s="480"/>
    </row>
    <row r="28" spans="1:18" ht="15.75">
      <c r="A28" s="478"/>
      <c r="B28" s="481"/>
      <c r="C28" s="480"/>
      <c r="D28" s="480"/>
      <c r="E28" s="480"/>
      <c r="F28" s="480"/>
      <c r="G28" s="480"/>
      <c r="H28" s="480"/>
      <c r="I28" s="480"/>
      <c r="J28" s="480"/>
      <c r="K28" s="480"/>
      <c r="L28" s="480"/>
      <c r="M28" s="480"/>
      <c r="N28" s="480"/>
      <c r="O28" s="480"/>
      <c r="P28" s="480"/>
      <c r="Q28" s="480"/>
    </row>
    <row r="29" spans="1:18" ht="15.75">
      <c r="A29" s="507">
        <v>6</v>
      </c>
      <c r="B29" s="493" t="s">
        <v>366</v>
      </c>
      <c r="C29" s="488"/>
      <c r="D29" s="488"/>
      <c r="E29" s="488"/>
      <c r="F29" s="488"/>
      <c r="G29" s="488"/>
      <c r="H29" s="480"/>
      <c r="I29" s="480"/>
      <c r="J29" s="480"/>
      <c r="K29" s="480"/>
      <c r="L29" s="480"/>
      <c r="M29" s="480"/>
      <c r="N29" s="480"/>
      <c r="O29" s="480"/>
      <c r="P29" s="480"/>
      <c r="Q29" s="480"/>
    </row>
    <row r="30" spans="1:18" ht="15.75">
      <c r="A30" s="507"/>
      <c r="B30" s="493" t="s">
        <v>367</v>
      </c>
      <c r="C30" s="488"/>
      <c r="D30" s="488"/>
      <c r="E30" s="488"/>
      <c r="F30" s="488"/>
      <c r="G30" s="488"/>
      <c r="H30" s="480"/>
      <c r="I30" s="480"/>
      <c r="J30" s="480"/>
      <c r="K30" s="480"/>
      <c r="L30" s="480"/>
      <c r="M30" s="480"/>
      <c r="N30" s="480"/>
      <c r="O30" s="480"/>
      <c r="P30" s="480"/>
      <c r="Q30" s="480"/>
    </row>
    <row r="31" spans="1:18" ht="15.75">
      <c r="A31" s="507"/>
      <c r="B31" s="493" t="s">
        <v>356</v>
      </c>
      <c r="C31" s="488"/>
      <c r="D31" s="488"/>
      <c r="E31" s="488"/>
      <c r="F31" s="488"/>
      <c r="G31" s="488"/>
      <c r="H31" s="480"/>
      <c r="I31" s="480"/>
      <c r="J31" s="480"/>
      <c r="K31" s="480"/>
      <c r="L31" s="480"/>
      <c r="M31" s="480"/>
      <c r="N31" s="480"/>
      <c r="O31" s="480"/>
      <c r="P31" s="480"/>
      <c r="Q31" s="480"/>
    </row>
    <row r="32" spans="1:18" ht="15.75">
      <c r="A32" s="507"/>
      <c r="B32" s="493" t="s">
        <v>353</v>
      </c>
      <c r="C32" s="488"/>
      <c r="D32" s="488"/>
      <c r="E32" s="488"/>
      <c r="F32" s="488"/>
      <c r="G32" s="488"/>
      <c r="H32" s="480"/>
      <c r="I32" s="480"/>
      <c r="J32" s="480"/>
      <c r="K32" s="480"/>
      <c r="L32" s="480"/>
      <c r="M32" s="480"/>
      <c r="N32" s="480"/>
      <c r="O32" s="480"/>
      <c r="P32" s="480"/>
      <c r="Q32" s="480"/>
    </row>
    <row r="33" spans="1:17" ht="15.75">
      <c r="A33" s="478"/>
      <c r="B33" s="481"/>
      <c r="C33" s="480"/>
      <c r="D33" s="480"/>
      <c r="E33" s="480"/>
      <c r="F33" s="480"/>
      <c r="G33" s="480"/>
      <c r="H33" s="480"/>
      <c r="I33" s="480"/>
      <c r="J33" s="480"/>
      <c r="K33" s="480"/>
      <c r="L33" s="480"/>
      <c r="M33" s="480"/>
      <c r="N33" s="480"/>
      <c r="O33" s="480"/>
      <c r="P33" s="480"/>
      <c r="Q33" s="480"/>
    </row>
    <row r="34" spans="1:17" ht="15.75">
      <c r="A34" s="507">
        <v>7</v>
      </c>
      <c r="B34" s="493" t="s">
        <v>368</v>
      </c>
      <c r="C34" s="489"/>
      <c r="D34" s="489"/>
      <c r="E34" s="489"/>
      <c r="F34" s="489"/>
      <c r="G34" s="489"/>
      <c r="H34" s="489"/>
      <c r="I34" s="489"/>
      <c r="J34" s="489"/>
      <c r="K34" s="489"/>
      <c r="L34" s="489"/>
      <c r="M34" s="489"/>
      <c r="N34" s="489"/>
      <c r="O34" s="489"/>
      <c r="P34" s="489"/>
      <c r="Q34" s="489"/>
    </row>
    <row r="35" spans="1:17" ht="15.75">
      <c r="A35" s="507"/>
      <c r="B35" s="493" t="s">
        <v>356</v>
      </c>
      <c r="C35" s="489"/>
      <c r="D35" s="489"/>
      <c r="E35" s="489"/>
      <c r="F35" s="489"/>
      <c r="G35" s="489"/>
      <c r="H35" s="489"/>
      <c r="I35" s="489"/>
      <c r="J35" s="489"/>
      <c r="K35" s="489"/>
      <c r="L35" s="489"/>
      <c r="M35" s="489"/>
      <c r="N35" s="489"/>
      <c r="O35" s="489"/>
      <c r="P35" s="489"/>
      <c r="Q35" s="489"/>
    </row>
    <row r="36" spans="1:17" ht="15.75">
      <c r="A36" s="507"/>
      <c r="B36" s="493" t="s">
        <v>369</v>
      </c>
      <c r="C36" s="489"/>
      <c r="D36" s="489"/>
      <c r="E36" s="489"/>
      <c r="F36" s="489"/>
      <c r="G36" s="489"/>
      <c r="H36" s="489"/>
      <c r="I36" s="489"/>
      <c r="J36" s="489"/>
      <c r="K36" s="489"/>
      <c r="L36" s="489"/>
      <c r="M36" s="489"/>
      <c r="N36" s="489"/>
      <c r="O36" s="489"/>
      <c r="P36" s="489"/>
      <c r="Q36" s="489"/>
    </row>
    <row r="37" spans="1:17" ht="15.75">
      <c r="A37" s="507"/>
      <c r="B37" s="511" t="s">
        <v>353</v>
      </c>
      <c r="C37" s="511"/>
      <c r="D37" s="511"/>
      <c r="E37" s="511"/>
      <c r="F37" s="511"/>
      <c r="G37" s="511"/>
      <c r="H37" s="511"/>
      <c r="I37" s="489"/>
      <c r="J37" s="489"/>
      <c r="K37" s="489"/>
      <c r="L37" s="489"/>
      <c r="M37" s="489"/>
      <c r="N37" s="489"/>
      <c r="O37" s="489"/>
      <c r="P37" s="489"/>
      <c r="Q37" s="489"/>
    </row>
    <row r="38" spans="1:17" ht="15.75">
      <c r="A38" s="478"/>
      <c r="B38" s="479"/>
    </row>
    <row r="39" spans="1:17" ht="15.75">
      <c r="A39" s="507">
        <v>8</v>
      </c>
      <c r="B39" s="177" t="s">
        <v>370</v>
      </c>
      <c r="C39" s="490"/>
      <c r="D39" s="490"/>
      <c r="E39" s="490"/>
      <c r="F39" s="490"/>
      <c r="G39" s="490"/>
      <c r="H39" s="490"/>
      <c r="I39" s="490"/>
      <c r="J39" s="490"/>
      <c r="K39" s="490"/>
      <c r="L39" s="490"/>
      <c r="M39" s="490"/>
      <c r="N39" s="490"/>
      <c r="O39" s="490"/>
      <c r="P39" s="490"/>
      <c r="Q39" s="490"/>
    </row>
    <row r="40" spans="1:17" ht="15.75">
      <c r="A40" s="507"/>
      <c r="B40" s="177" t="s">
        <v>367</v>
      </c>
      <c r="C40" s="490"/>
      <c r="D40" s="490"/>
      <c r="E40" s="490"/>
      <c r="F40" s="490"/>
      <c r="G40" s="490"/>
      <c r="H40" s="490"/>
      <c r="I40" s="490"/>
      <c r="J40" s="490"/>
      <c r="K40" s="490"/>
      <c r="L40" s="490"/>
      <c r="M40" s="490"/>
      <c r="N40" s="490"/>
      <c r="O40" s="490"/>
      <c r="P40" s="490"/>
      <c r="Q40" s="490"/>
    </row>
    <row r="41" spans="1:17" ht="15.75">
      <c r="A41" s="507"/>
      <c r="B41" s="502" t="s">
        <v>420</v>
      </c>
      <c r="C41" s="490"/>
      <c r="D41" s="490"/>
      <c r="E41" s="490"/>
      <c r="F41" s="490"/>
      <c r="G41" s="490"/>
      <c r="H41" s="490"/>
      <c r="I41" s="490"/>
      <c r="J41" s="490"/>
      <c r="K41" s="490"/>
      <c r="L41" s="490"/>
      <c r="M41" s="490"/>
      <c r="N41" s="490"/>
      <c r="O41" s="490"/>
      <c r="P41" s="490"/>
      <c r="Q41" s="490"/>
    </row>
    <row r="42" spans="1:17" ht="15.75">
      <c r="A42" s="507"/>
      <c r="B42" s="177" t="s">
        <v>353</v>
      </c>
      <c r="C42" s="490"/>
      <c r="D42" s="490"/>
      <c r="E42" s="490"/>
      <c r="F42" s="490"/>
      <c r="G42" s="490"/>
      <c r="H42" s="490"/>
      <c r="I42" s="490"/>
      <c r="J42" s="490"/>
      <c r="K42" s="490"/>
      <c r="L42" s="490"/>
      <c r="M42" s="490"/>
      <c r="N42" s="490"/>
      <c r="O42" s="490"/>
      <c r="P42" s="490"/>
      <c r="Q42" s="490"/>
    </row>
    <row r="43" spans="1:17" ht="15.75">
      <c r="A43" s="478"/>
      <c r="B43" s="479"/>
    </row>
    <row r="44" spans="1:17" ht="15.75">
      <c r="A44" s="507">
        <v>9</v>
      </c>
      <c r="B44" s="494" t="s">
        <v>370</v>
      </c>
      <c r="C44" s="491"/>
      <c r="D44" s="491"/>
      <c r="E44" s="491"/>
      <c r="F44" s="491"/>
      <c r="G44" s="491"/>
      <c r="H44" s="491"/>
      <c r="I44" s="491"/>
      <c r="J44" s="491"/>
      <c r="K44" s="491"/>
      <c r="L44" s="491"/>
      <c r="M44" s="491"/>
      <c r="N44" s="491"/>
      <c r="O44" s="491"/>
      <c r="P44" s="491"/>
      <c r="Q44" s="491"/>
    </row>
    <row r="45" spans="1:17" ht="15.75">
      <c r="A45" s="507"/>
      <c r="B45" s="494" t="s">
        <v>371</v>
      </c>
      <c r="C45" s="491"/>
      <c r="D45" s="491"/>
      <c r="E45" s="491"/>
      <c r="F45" s="491"/>
      <c r="G45" s="491"/>
      <c r="H45" s="491"/>
      <c r="I45" s="491"/>
      <c r="J45" s="491"/>
      <c r="K45" s="491"/>
      <c r="L45" s="491"/>
      <c r="M45" s="491"/>
      <c r="N45" s="491"/>
      <c r="O45" s="491"/>
      <c r="P45" s="491"/>
      <c r="Q45" s="491"/>
    </row>
    <row r="46" spans="1:17" ht="15.75">
      <c r="A46" s="507"/>
      <c r="B46" s="494" t="s">
        <v>367</v>
      </c>
      <c r="C46" s="491"/>
      <c r="D46" s="491"/>
      <c r="E46" s="491"/>
      <c r="F46" s="491"/>
      <c r="G46" s="491"/>
      <c r="H46" s="491"/>
      <c r="I46" s="491"/>
      <c r="J46" s="491"/>
      <c r="K46" s="491"/>
      <c r="L46" s="491"/>
      <c r="M46" s="491"/>
      <c r="N46" s="491"/>
      <c r="O46" s="491"/>
      <c r="P46" s="491"/>
      <c r="Q46" s="491"/>
    </row>
    <row r="47" spans="1:17" ht="15.75">
      <c r="A47" s="507"/>
      <c r="B47" s="494" t="s">
        <v>353</v>
      </c>
    </row>
    <row r="48" spans="1:17" ht="15.75">
      <c r="A48" s="478"/>
      <c r="B48" s="494"/>
    </row>
    <row r="49" spans="1:13" ht="15.75">
      <c r="A49" s="507">
        <v>10</v>
      </c>
      <c r="B49" s="511" t="s">
        <v>405</v>
      </c>
      <c r="C49" s="511"/>
      <c r="D49" s="511"/>
      <c r="E49" s="511"/>
      <c r="F49" s="511"/>
      <c r="G49" s="511"/>
      <c r="H49" s="511"/>
      <c r="I49" s="492"/>
      <c r="J49" s="492"/>
      <c r="K49" s="492"/>
      <c r="L49" s="492"/>
      <c r="M49" s="492"/>
    </row>
    <row r="50" spans="1:13" ht="15.75">
      <c r="A50" s="507"/>
      <c r="B50" s="511" t="s">
        <v>372</v>
      </c>
      <c r="C50" s="511"/>
      <c r="D50" s="511"/>
      <c r="E50" s="511"/>
      <c r="F50" s="511"/>
      <c r="G50" s="511"/>
      <c r="H50" s="511"/>
      <c r="I50" s="492"/>
      <c r="J50" s="492"/>
      <c r="K50" s="492"/>
      <c r="L50" s="492"/>
      <c r="M50" s="492"/>
    </row>
    <row r="51" spans="1:13" ht="15.75">
      <c r="A51" s="507"/>
      <c r="B51" s="511" t="s">
        <v>373</v>
      </c>
      <c r="C51" s="511"/>
      <c r="D51" s="511"/>
      <c r="E51" s="511"/>
      <c r="F51" s="511"/>
      <c r="G51" s="511"/>
      <c r="H51" s="511"/>
      <c r="I51" s="492"/>
      <c r="J51" s="492"/>
      <c r="K51" s="492"/>
      <c r="L51" s="492"/>
      <c r="M51" s="492"/>
    </row>
    <row r="52" spans="1:13" ht="15.75">
      <c r="A52" s="507"/>
      <c r="B52" s="511" t="s">
        <v>353</v>
      </c>
      <c r="C52" s="511"/>
      <c r="D52" s="511"/>
      <c r="E52" s="511"/>
      <c r="F52" s="511"/>
      <c r="G52" s="511"/>
      <c r="H52" s="511"/>
      <c r="I52" s="492"/>
      <c r="J52" s="492"/>
      <c r="K52" s="492"/>
      <c r="L52" s="492"/>
      <c r="M52" s="492"/>
    </row>
    <row r="53" spans="1:13" ht="15.75">
      <c r="B53" s="479"/>
    </row>
    <row r="54" spans="1:13" ht="15.75">
      <c r="A54" s="507">
        <v>11</v>
      </c>
      <c r="B54" s="512" t="s">
        <v>376</v>
      </c>
      <c r="C54" s="512"/>
      <c r="D54" s="512"/>
      <c r="E54" s="512"/>
      <c r="F54" s="492"/>
      <c r="G54" s="492"/>
      <c r="H54" s="492"/>
      <c r="I54" s="492"/>
      <c r="J54" s="492"/>
      <c r="K54" s="492"/>
      <c r="L54" s="492"/>
      <c r="M54" s="492"/>
    </row>
    <row r="55" spans="1:13" ht="15.75">
      <c r="A55" s="507"/>
      <c r="B55" s="512" t="s">
        <v>418</v>
      </c>
      <c r="C55" s="512"/>
      <c r="D55" s="512"/>
      <c r="E55" s="512"/>
      <c r="F55" s="492"/>
      <c r="G55" s="492"/>
      <c r="H55" s="492"/>
      <c r="I55" s="492"/>
      <c r="J55" s="492"/>
      <c r="K55" s="492"/>
      <c r="L55" s="492"/>
      <c r="M55" s="492"/>
    </row>
    <row r="56" spans="1:13" ht="15.75">
      <c r="A56" s="507"/>
      <c r="B56" s="512" t="s">
        <v>417</v>
      </c>
      <c r="C56" s="512"/>
      <c r="D56" s="512"/>
      <c r="E56" s="512"/>
      <c r="F56" s="492"/>
      <c r="G56" s="492"/>
      <c r="H56" s="492"/>
      <c r="I56" s="492"/>
      <c r="J56" s="492"/>
      <c r="K56" s="492"/>
      <c r="L56" s="492"/>
      <c r="M56" s="492"/>
    </row>
    <row r="57" spans="1:13" ht="15.75">
      <c r="A57" s="507"/>
      <c r="B57" s="512" t="s">
        <v>353</v>
      </c>
      <c r="C57" s="512"/>
      <c r="D57" s="512"/>
      <c r="E57" s="512"/>
      <c r="F57" s="492"/>
      <c r="G57" s="492"/>
      <c r="H57" s="492"/>
      <c r="I57" s="492"/>
      <c r="J57" s="492"/>
      <c r="K57" s="492"/>
      <c r="L57" s="492"/>
      <c r="M57" s="492"/>
    </row>
    <row r="58" spans="1:13" ht="15">
      <c r="B58" s="480"/>
      <c r="C58" s="480"/>
      <c r="D58" s="480"/>
      <c r="E58" s="480"/>
      <c r="F58" s="480"/>
      <c r="G58" s="480"/>
      <c r="H58" s="480"/>
    </row>
    <row r="59" spans="1:13" ht="15.75">
      <c r="A59" s="507">
        <v>12</v>
      </c>
      <c r="B59" s="493" t="s">
        <v>377</v>
      </c>
      <c r="C59" s="495"/>
      <c r="D59" s="495"/>
      <c r="E59" s="495"/>
      <c r="F59" s="495"/>
      <c r="G59" s="495"/>
      <c r="H59" s="495"/>
      <c r="I59" s="487"/>
      <c r="J59" s="487"/>
      <c r="K59" s="487"/>
      <c r="L59" s="487"/>
      <c r="M59" s="487"/>
    </row>
    <row r="60" spans="1:13" ht="15.75">
      <c r="A60" s="507"/>
      <c r="B60" s="493" t="s">
        <v>361</v>
      </c>
      <c r="C60" s="495"/>
      <c r="D60" s="495"/>
      <c r="E60" s="495"/>
      <c r="F60" s="495"/>
      <c r="G60" s="495"/>
      <c r="H60" s="495"/>
      <c r="I60" s="487"/>
      <c r="J60" s="487"/>
      <c r="K60" s="487"/>
      <c r="L60" s="487"/>
      <c r="M60" s="487"/>
    </row>
    <row r="61" spans="1:13" ht="15.75">
      <c r="A61" s="507"/>
      <c r="B61" s="493" t="s">
        <v>378</v>
      </c>
      <c r="C61" s="495"/>
      <c r="D61" s="495"/>
      <c r="E61" s="495"/>
      <c r="F61" s="495"/>
      <c r="G61" s="495"/>
      <c r="H61" s="495"/>
      <c r="I61" s="487"/>
      <c r="J61" s="487"/>
      <c r="K61" s="487"/>
      <c r="L61" s="487"/>
      <c r="M61" s="487"/>
    </row>
    <row r="62" spans="1:13" ht="15.75">
      <c r="A62" s="507"/>
      <c r="B62" s="512" t="s">
        <v>353</v>
      </c>
      <c r="C62" s="512"/>
      <c r="D62" s="512"/>
      <c r="E62" s="512"/>
      <c r="F62" s="495"/>
      <c r="G62" s="495"/>
      <c r="H62" s="495"/>
      <c r="I62" s="487"/>
      <c r="J62" s="487"/>
      <c r="K62" s="487"/>
      <c r="L62" s="487"/>
      <c r="M62" s="487"/>
    </row>
    <row r="63" spans="1:13" ht="15.75">
      <c r="A63" s="482"/>
      <c r="B63" s="496"/>
      <c r="C63" s="480"/>
      <c r="D63" s="480"/>
      <c r="E63" s="480"/>
      <c r="F63" s="480"/>
      <c r="G63" s="480"/>
      <c r="H63" s="480"/>
    </row>
    <row r="64" spans="1:13" ht="15.75">
      <c r="A64" s="516">
        <v>13</v>
      </c>
      <c r="B64" s="493" t="s">
        <v>379</v>
      </c>
      <c r="C64" s="495"/>
      <c r="D64" s="495"/>
      <c r="E64" s="495"/>
      <c r="F64" s="495"/>
      <c r="G64" s="495"/>
      <c r="H64" s="495"/>
      <c r="I64" s="487"/>
      <c r="J64" s="487"/>
      <c r="K64" s="487"/>
      <c r="L64" s="487"/>
      <c r="M64" s="487"/>
    </row>
    <row r="65" spans="1:13" ht="15.75">
      <c r="A65" s="516"/>
      <c r="B65" s="493" t="s">
        <v>380</v>
      </c>
      <c r="C65" s="495"/>
      <c r="D65" s="495"/>
      <c r="E65" s="495"/>
      <c r="F65" s="495"/>
      <c r="G65" s="495"/>
      <c r="H65" s="495"/>
      <c r="I65" s="487"/>
      <c r="J65" s="487"/>
      <c r="K65" s="487"/>
      <c r="L65" s="487"/>
      <c r="M65" s="487"/>
    </row>
    <row r="66" spans="1:13" ht="15.75">
      <c r="A66" s="516"/>
      <c r="B66" s="493" t="s">
        <v>381</v>
      </c>
      <c r="C66" s="495"/>
      <c r="D66" s="495"/>
      <c r="E66" s="495"/>
      <c r="F66" s="495"/>
      <c r="G66" s="495"/>
      <c r="H66" s="495"/>
      <c r="I66" s="487"/>
      <c r="J66" s="487"/>
      <c r="K66" s="487"/>
      <c r="L66" s="487"/>
      <c r="M66" s="487"/>
    </row>
    <row r="67" spans="1:13" ht="15.75">
      <c r="A67" s="516"/>
      <c r="B67" s="512" t="s">
        <v>353</v>
      </c>
      <c r="C67" s="512"/>
      <c r="D67" s="512"/>
      <c r="E67" s="512"/>
      <c r="F67" s="495"/>
      <c r="G67" s="495"/>
      <c r="H67" s="495"/>
      <c r="I67" s="487"/>
      <c r="J67" s="487"/>
      <c r="K67" s="487"/>
      <c r="L67" s="487"/>
      <c r="M67" s="487"/>
    </row>
    <row r="68" spans="1:13" ht="15.75">
      <c r="A68" s="484"/>
      <c r="B68" s="496"/>
      <c r="C68" s="480"/>
      <c r="D68" s="480"/>
      <c r="E68" s="480"/>
      <c r="F68" s="480"/>
      <c r="G68" s="480"/>
      <c r="H68" s="480"/>
    </row>
    <row r="69" spans="1:13" ht="15.75">
      <c r="A69" s="516">
        <v>14</v>
      </c>
      <c r="B69" s="513" t="s">
        <v>382</v>
      </c>
      <c r="C69" s="513"/>
      <c r="D69" s="513"/>
      <c r="E69" s="70"/>
      <c r="F69" s="70"/>
      <c r="G69" s="70"/>
      <c r="H69" s="70"/>
      <c r="I69" s="492"/>
      <c r="J69" s="492"/>
      <c r="K69" s="492"/>
      <c r="L69" s="492"/>
      <c r="M69" s="492"/>
    </row>
    <row r="70" spans="1:13" ht="15.75">
      <c r="A70" s="516"/>
      <c r="B70" s="513" t="s">
        <v>383</v>
      </c>
      <c r="C70" s="513"/>
      <c r="D70" s="513"/>
      <c r="E70" s="70"/>
      <c r="F70" s="70"/>
      <c r="G70" s="70"/>
      <c r="H70" s="70"/>
      <c r="I70" s="492"/>
      <c r="J70" s="492"/>
      <c r="K70" s="492"/>
      <c r="L70" s="492"/>
      <c r="M70" s="492"/>
    </row>
    <row r="71" spans="1:13" ht="15.75">
      <c r="A71" s="516"/>
      <c r="B71" s="513" t="s">
        <v>353</v>
      </c>
      <c r="C71" s="513"/>
      <c r="D71" s="513"/>
      <c r="E71" s="70"/>
      <c r="F71" s="70"/>
      <c r="G71" s="70"/>
      <c r="H71" s="70"/>
      <c r="I71" s="492"/>
      <c r="J71" s="492"/>
      <c r="K71" s="492"/>
      <c r="L71" s="492"/>
      <c r="M71" s="492"/>
    </row>
    <row r="72" spans="1:13" ht="15.75">
      <c r="A72" s="484"/>
      <c r="B72" s="496"/>
      <c r="C72" s="480"/>
      <c r="D72" s="480"/>
      <c r="E72" s="480"/>
      <c r="F72" s="480"/>
      <c r="G72" s="480"/>
      <c r="H72" s="480"/>
    </row>
    <row r="73" spans="1:13" ht="15.75">
      <c r="A73" s="516">
        <v>15</v>
      </c>
      <c r="B73" s="497" t="s">
        <v>384</v>
      </c>
      <c r="C73" s="70"/>
      <c r="D73" s="70"/>
      <c r="E73" s="70"/>
      <c r="F73" s="70"/>
      <c r="G73" s="70"/>
      <c r="H73" s="70"/>
      <c r="I73" s="492"/>
      <c r="J73" s="492"/>
      <c r="K73" s="492"/>
      <c r="L73" s="492"/>
      <c r="M73" s="492"/>
    </row>
    <row r="74" spans="1:13" ht="15.75">
      <c r="A74" s="516"/>
      <c r="B74" s="497" t="s">
        <v>385</v>
      </c>
      <c r="C74" s="70"/>
      <c r="D74" s="70"/>
      <c r="E74" s="70"/>
      <c r="F74" s="70"/>
      <c r="G74" s="70"/>
      <c r="H74" s="70"/>
      <c r="I74" s="492"/>
      <c r="J74" s="492"/>
      <c r="K74" s="492"/>
      <c r="L74" s="492"/>
      <c r="M74" s="492"/>
    </row>
    <row r="75" spans="1:13" ht="15.75">
      <c r="A75" s="516"/>
      <c r="B75" s="497" t="s">
        <v>386</v>
      </c>
      <c r="C75" s="70"/>
      <c r="D75" s="70"/>
      <c r="E75" s="70"/>
      <c r="F75" s="70"/>
      <c r="G75" s="70"/>
      <c r="H75" s="70"/>
      <c r="I75" s="492"/>
      <c r="J75" s="492"/>
      <c r="K75" s="492"/>
      <c r="L75" s="492"/>
      <c r="M75" s="492"/>
    </row>
    <row r="76" spans="1:13" ht="15.75">
      <c r="A76" s="516"/>
      <c r="B76" s="512" t="s">
        <v>353</v>
      </c>
      <c r="C76" s="512"/>
      <c r="D76" s="512"/>
      <c r="E76" s="512"/>
      <c r="F76" s="70"/>
      <c r="G76" s="70"/>
      <c r="H76" s="70"/>
      <c r="I76" s="492"/>
      <c r="J76" s="492"/>
      <c r="K76" s="492"/>
      <c r="L76" s="492"/>
      <c r="M76" s="492"/>
    </row>
    <row r="77" spans="1:13" ht="15.75">
      <c r="A77" s="484"/>
      <c r="B77" s="496"/>
      <c r="C77" s="480"/>
      <c r="D77" s="480"/>
      <c r="E77" s="480"/>
      <c r="F77" s="480"/>
      <c r="G77" s="480"/>
      <c r="H77" s="480"/>
    </row>
    <row r="78" spans="1:13" ht="15.75">
      <c r="A78" s="516">
        <v>16</v>
      </c>
      <c r="B78" s="515" t="s">
        <v>387</v>
      </c>
      <c r="C78" s="515"/>
      <c r="D78" s="515"/>
      <c r="E78" s="70"/>
      <c r="F78" s="70"/>
      <c r="G78" s="70"/>
      <c r="H78" s="70"/>
      <c r="I78" s="492"/>
      <c r="J78" s="492"/>
      <c r="K78" s="492"/>
      <c r="L78" s="492"/>
    </row>
    <row r="79" spans="1:13" ht="15.75">
      <c r="A79" s="516"/>
      <c r="B79" s="515" t="s">
        <v>388</v>
      </c>
      <c r="C79" s="515"/>
      <c r="D79" s="515"/>
      <c r="E79" s="70"/>
      <c r="F79" s="70"/>
      <c r="G79" s="70"/>
      <c r="H79" s="70"/>
      <c r="I79" s="492"/>
      <c r="J79" s="492"/>
      <c r="K79" s="492"/>
      <c r="L79" s="492"/>
    </row>
    <row r="80" spans="1:13" ht="15.75">
      <c r="A80" s="516"/>
      <c r="B80" s="515" t="s">
        <v>354</v>
      </c>
      <c r="C80" s="515"/>
      <c r="D80" s="515"/>
      <c r="E80" s="70"/>
      <c r="F80" s="70"/>
      <c r="G80" s="70"/>
      <c r="H80" s="70"/>
      <c r="I80" s="492"/>
      <c r="J80" s="492"/>
      <c r="K80" s="492"/>
      <c r="L80" s="492"/>
      <c r="M80" s="492"/>
    </row>
    <row r="81" spans="1:13" ht="15.75">
      <c r="A81" s="516"/>
      <c r="B81" s="515" t="s">
        <v>389</v>
      </c>
      <c r="C81" s="515"/>
      <c r="D81" s="515"/>
      <c r="E81" s="70"/>
      <c r="F81" s="70"/>
      <c r="G81" s="70"/>
      <c r="H81" s="70"/>
      <c r="I81" s="492"/>
      <c r="J81" s="492"/>
      <c r="K81" s="492"/>
      <c r="L81" s="492"/>
      <c r="M81" s="492"/>
    </row>
    <row r="82" spans="1:13" ht="15.75">
      <c r="A82" s="484"/>
      <c r="B82" s="496"/>
      <c r="C82" s="480"/>
      <c r="D82" s="480"/>
      <c r="E82" s="480"/>
      <c r="F82" s="480"/>
      <c r="G82" s="480"/>
      <c r="H82" s="480"/>
    </row>
    <row r="83" spans="1:13" ht="15.75">
      <c r="A83" s="516">
        <v>17</v>
      </c>
      <c r="B83" s="513" t="s">
        <v>390</v>
      </c>
      <c r="C83" s="513"/>
      <c r="D83" s="513"/>
      <c r="E83" s="513"/>
      <c r="F83" s="513"/>
      <c r="G83" s="513"/>
      <c r="H83" s="70"/>
      <c r="I83" s="492"/>
      <c r="J83" s="492"/>
      <c r="K83" s="492"/>
      <c r="L83" s="492"/>
    </row>
    <row r="84" spans="1:13" ht="15.75">
      <c r="A84" s="516"/>
      <c r="B84" s="513" t="s">
        <v>356</v>
      </c>
      <c r="C84" s="513"/>
      <c r="D84" s="513"/>
      <c r="E84" s="513"/>
      <c r="F84" s="513"/>
      <c r="G84" s="513"/>
      <c r="H84" s="70"/>
      <c r="I84" s="492"/>
      <c r="J84" s="492"/>
      <c r="K84" s="492"/>
      <c r="L84" s="492"/>
      <c r="M84" s="492"/>
    </row>
    <row r="85" spans="1:13" ht="15.75">
      <c r="A85" s="516"/>
      <c r="B85" s="513" t="s">
        <v>353</v>
      </c>
      <c r="C85" s="513"/>
      <c r="D85" s="513"/>
      <c r="E85" s="513"/>
      <c r="F85" s="513"/>
      <c r="G85" s="513"/>
      <c r="H85" s="70"/>
      <c r="I85" s="492"/>
      <c r="J85" s="492"/>
      <c r="K85" s="492"/>
      <c r="L85" s="492"/>
      <c r="M85" s="492"/>
    </row>
    <row r="86" spans="1:13" ht="15.75">
      <c r="A86" s="484"/>
      <c r="B86" s="496"/>
      <c r="C86" s="480"/>
      <c r="D86" s="480"/>
      <c r="E86" s="480"/>
      <c r="F86" s="480"/>
      <c r="G86" s="480"/>
      <c r="H86" s="480"/>
    </row>
    <row r="87" spans="1:13" ht="15.75">
      <c r="A87" s="516">
        <v>18</v>
      </c>
      <c r="B87" s="192" t="s">
        <v>391</v>
      </c>
      <c r="C87" s="192"/>
      <c r="D87" s="192"/>
      <c r="E87" s="192"/>
      <c r="F87" s="192"/>
      <c r="G87" s="192"/>
      <c r="H87" s="70"/>
      <c r="I87" s="492"/>
      <c r="J87" s="492"/>
      <c r="K87" s="492"/>
      <c r="L87" s="492"/>
    </row>
    <row r="88" spans="1:13" ht="15.75">
      <c r="A88" s="516"/>
      <c r="B88" s="513" t="s">
        <v>392</v>
      </c>
      <c r="C88" s="513"/>
      <c r="D88" s="513"/>
      <c r="E88" s="513"/>
      <c r="F88" s="513"/>
      <c r="G88" s="513"/>
      <c r="H88" s="70"/>
      <c r="I88" s="492"/>
      <c r="J88" s="492"/>
      <c r="K88" s="492"/>
      <c r="L88" s="492"/>
      <c r="M88" s="492"/>
    </row>
    <row r="89" spans="1:13" ht="15.75">
      <c r="A89" s="516"/>
      <c r="B89" s="513" t="s">
        <v>356</v>
      </c>
      <c r="C89" s="513"/>
      <c r="D89" s="513"/>
      <c r="E89" s="513"/>
      <c r="F89" s="513"/>
      <c r="G89" s="513"/>
      <c r="H89" s="70"/>
      <c r="I89" s="492"/>
      <c r="J89" s="492"/>
      <c r="K89" s="492"/>
      <c r="L89" s="492"/>
      <c r="M89" s="492"/>
    </row>
    <row r="90" spans="1:13" ht="15.75">
      <c r="A90" s="516"/>
      <c r="B90" s="513" t="s">
        <v>353</v>
      </c>
      <c r="C90" s="513"/>
      <c r="D90" s="513"/>
      <c r="E90" s="513"/>
      <c r="F90" s="513"/>
      <c r="G90" s="513"/>
      <c r="H90" s="70"/>
      <c r="I90" s="492"/>
      <c r="J90" s="492"/>
      <c r="K90" s="492"/>
      <c r="L90" s="492"/>
      <c r="M90" s="492"/>
    </row>
    <row r="91" spans="1:13" ht="15.75">
      <c r="A91" s="484"/>
      <c r="B91" s="496"/>
      <c r="C91" s="480"/>
      <c r="D91" s="480"/>
      <c r="E91" s="480"/>
      <c r="F91" s="480"/>
      <c r="G91" s="480"/>
      <c r="H91" s="480"/>
    </row>
    <row r="92" spans="1:13" ht="15.75">
      <c r="A92" s="516">
        <v>19</v>
      </c>
      <c r="B92" s="514" t="s">
        <v>391</v>
      </c>
      <c r="C92" s="514"/>
      <c r="D92" s="514"/>
      <c r="E92" s="514"/>
      <c r="F92" s="70"/>
      <c r="G92" s="70"/>
      <c r="H92" s="70"/>
      <c r="I92" s="492"/>
      <c r="J92" s="492"/>
      <c r="K92" s="492"/>
      <c r="L92" s="492"/>
    </row>
    <row r="93" spans="1:13" ht="15.75">
      <c r="A93" s="516"/>
      <c r="B93" s="498" t="s">
        <v>380</v>
      </c>
      <c r="C93" s="501"/>
      <c r="D93" s="501"/>
      <c r="E93" s="501"/>
      <c r="F93" s="70"/>
      <c r="G93" s="70"/>
      <c r="H93" s="70"/>
      <c r="I93" s="492"/>
      <c r="J93" s="492"/>
      <c r="K93" s="492"/>
      <c r="L93" s="492"/>
    </row>
    <row r="94" spans="1:13" ht="15.75">
      <c r="A94" s="516"/>
      <c r="B94" s="498" t="s">
        <v>393</v>
      </c>
      <c r="C94" s="498"/>
      <c r="D94" s="498"/>
      <c r="E94" s="498"/>
      <c r="F94" s="70"/>
      <c r="G94" s="70"/>
      <c r="H94" s="70"/>
      <c r="I94" s="492"/>
      <c r="J94" s="492"/>
      <c r="K94" s="492"/>
      <c r="L94" s="492"/>
      <c r="M94" s="492"/>
    </row>
    <row r="95" spans="1:13" ht="15.75">
      <c r="A95" s="516"/>
      <c r="B95" s="498" t="s">
        <v>353</v>
      </c>
      <c r="C95" s="498"/>
      <c r="D95" s="498"/>
      <c r="E95" s="498"/>
      <c r="F95" s="70"/>
      <c r="G95" s="70"/>
      <c r="H95" s="70"/>
      <c r="I95" s="492"/>
      <c r="J95" s="492"/>
      <c r="K95" s="492"/>
      <c r="L95" s="492"/>
      <c r="M95" s="492"/>
    </row>
    <row r="96" spans="1:13" ht="15.75">
      <c r="A96" s="484"/>
      <c r="B96" s="496"/>
      <c r="C96" s="480"/>
      <c r="D96" s="480"/>
      <c r="E96" s="480"/>
      <c r="F96" s="480"/>
      <c r="G96" s="480"/>
      <c r="H96" s="480"/>
    </row>
    <row r="97" spans="1:13" ht="15.75">
      <c r="A97" s="516">
        <v>20</v>
      </c>
      <c r="B97" s="513" t="s">
        <v>394</v>
      </c>
      <c r="C97" s="513"/>
      <c r="D97" s="513"/>
      <c r="E97" s="513"/>
      <c r="F97" s="513"/>
      <c r="G97" s="513"/>
      <c r="H97" s="70"/>
      <c r="I97" s="492"/>
      <c r="J97" s="492"/>
      <c r="K97" s="492"/>
      <c r="L97" s="492"/>
    </row>
    <row r="98" spans="1:13" ht="15.75">
      <c r="A98" s="516"/>
      <c r="B98" s="192" t="s">
        <v>369</v>
      </c>
      <c r="C98" s="500"/>
      <c r="D98" s="500"/>
      <c r="E98" s="500"/>
      <c r="F98" s="500"/>
      <c r="G98" s="500"/>
      <c r="H98" s="70"/>
      <c r="I98" s="492"/>
      <c r="J98" s="492"/>
      <c r="K98" s="492"/>
      <c r="L98" s="492"/>
    </row>
    <row r="99" spans="1:13" ht="15.75">
      <c r="A99" s="516"/>
      <c r="B99" s="192" t="s">
        <v>356</v>
      </c>
      <c r="C99" s="192"/>
      <c r="D99" s="192"/>
      <c r="E99" s="192"/>
      <c r="F99" s="192"/>
      <c r="G99" s="192"/>
      <c r="H99" s="70"/>
      <c r="I99" s="492"/>
      <c r="J99" s="492"/>
      <c r="K99" s="492"/>
      <c r="L99" s="492"/>
      <c r="M99" s="492"/>
    </row>
    <row r="100" spans="1:13" ht="15.75">
      <c r="A100" s="516"/>
      <c r="B100" s="498" t="s">
        <v>353</v>
      </c>
      <c r="C100" s="192"/>
      <c r="D100" s="192"/>
      <c r="E100" s="192"/>
      <c r="F100" s="192"/>
      <c r="G100" s="192"/>
      <c r="H100" s="70"/>
      <c r="I100" s="492"/>
      <c r="J100" s="492"/>
      <c r="K100" s="492"/>
      <c r="L100" s="492"/>
      <c r="M100" s="492"/>
    </row>
    <row r="101" spans="1:13" ht="15.75">
      <c r="A101" s="484"/>
      <c r="B101" s="496"/>
      <c r="C101" s="480"/>
      <c r="D101" s="480"/>
      <c r="E101" s="480"/>
      <c r="F101" s="480"/>
      <c r="G101" s="480"/>
      <c r="H101" s="480"/>
    </row>
    <row r="102" spans="1:13" ht="15.75">
      <c r="A102" s="516">
        <v>21</v>
      </c>
      <c r="B102" s="513" t="s">
        <v>394</v>
      </c>
      <c r="C102" s="513"/>
      <c r="D102" s="513"/>
      <c r="E102" s="513"/>
      <c r="F102" s="513"/>
      <c r="G102" s="513"/>
      <c r="H102" s="70"/>
      <c r="I102" s="492"/>
      <c r="J102" s="492"/>
      <c r="K102" s="492"/>
    </row>
    <row r="103" spans="1:13" ht="15.75">
      <c r="A103" s="516"/>
      <c r="B103" s="513" t="s">
        <v>423</v>
      </c>
      <c r="C103" s="513"/>
      <c r="D103" s="513"/>
      <c r="E103" s="513"/>
      <c r="F103" s="513"/>
      <c r="G103" s="513"/>
      <c r="H103" s="70"/>
      <c r="I103" s="492"/>
      <c r="J103" s="492"/>
      <c r="K103" s="492"/>
      <c r="L103" s="492"/>
      <c r="M103" s="492"/>
    </row>
    <row r="104" spans="1:13" ht="15.75">
      <c r="A104" s="516"/>
      <c r="B104" s="513" t="s">
        <v>356</v>
      </c>
      <c r="C104" s="513"/>
      <c r="D104" s="513"/>
      <c r="E104" s="513"/>
      <c r="F104" s="513"/>
      <c r="G104" s="513"/>
      <c r="H104" s="70"/>
      <c r="I104" s="492"/>
      <c r="J104" s="492"/>
      <c r="K104" s="492"/>
      <c r="L104" s="492"/>
      <c r="M104" s="492"/>
    </row>
    <row r="105" spans="1:13" ht="17.25" customHeight="1">
      <c r="A105" s="516"/>
      <c r="B105" s="498" t="s">
        <v>353</v>
      </c>
      <c r="C105" s="498" t="s">
        <v>353</v>
      </c>
      <c r="D105" s="498" t="s">
        <v>353</v>
      </c>
      <c r="E105" s="498" t="s">
        <v>353</v>
      </c>
      <c r="F105" s="498" t="s">
        <v>353</v>
      </c>
      <c r="G105" s="498" t="s">
        <v>353</v>
      </c>
      <c r="H105" s="70"/>
      <c r="I105" s="492"/>
      <c r="J105" s="492"/>
      <c r="K105" s="492"/>
      <c r="L105" s="492"/>
      <c r="M105" s="492"/>
    </row>
    <row r="106" spans="1:13" ht="15.75">
      <c r="A106" s="484"/>
      <c r="B106" s="496"/>
      <c r="C106" s="480"/>
      <c r="D106" s="480"/>
      <c r="E106" s="480"/>
      <c r="F106" s="480"/>
      <c r="G106" s="480"/>
      <c r="H106" s="480"/>
    </row>
    <row r="107" spans="1:13" ht="15.75">
      <c r="A107" s="516">
        <v>22</v>
      </c>
      <c r="B107" s="513" t="s">
        <v>395</v>
      </c>
      <c r="C107" s="513"/>
      <c r="D107" s="513"/>
      <c r="E107" s="513"/>
      <c r="F107" s="513"/>
      <c r="G107" s="513"/>
      <c r="H107" s="70"/>
      <c r="I107" s="492"/>
      <c r="J107" s="492"/>
      <c r="K107" s="492"/>
    </row>
    <row r="108" spans="1:13" ht="15.75">
      <c r="A108" s="516"/>
      <c r="B108" s="513" t="s">
        <v>397</v>
      </c>
      <c r="C108" s="513"/>
      <c r="D108" s="513"/>
      <c r="E108" s="513"/>
      <c r="F108" s="513"/>
      <c r="G108" s="513"/>
      <c r="H108" s="70"/>
      <c r="I108" s="492"/>
      <c r="J108" s="492"/>
      <c r="K108" s="492"/>
    </row>
    <row r="109" spans="1:13" ht="15.75">
      <c r="A109" s="516"/>
      <c r="B109" s="513" t="s">
        <v>356</v>
      </c>
      <c r="C109" s="513"/>
      <c r="D109" s="513"/>
      <c r="E109" s="513"/>
      <c r="F109" s="513"/>
      <c r="G109" s="513"/>
      <c r="H109" s="70"/>
      <c r="I109" s="492"/>
      <c r="J109" s="492"/>
      <c r="K109" s="492"/>
      <c r="L109" s="492"/>
      <c r="M109" s="492"/>
    </row>
    <row r="110" spans="1:13" ht="19.5" customHeight="1">
      <c r="A110" s="516"/>
      <c r="B110" s="498" t="s">
        <v>353</v>
      </c>
      <c r="C110" s="498" t="s">
        <v>353</v>
      </c>
      <c r="D110" s="498" t="s">
        <v>353</v>
      </c>
      <c r="E110" s="498" t="s">
        <v>353</v>
      </c>
      <c r="F110" s="498" t="s">
        <v>353</v>
      </c>
      <c r="G110" s="498" t="s">
        <v>353</v>
      </c>
      <c r="H110" s="70"/>
      <c r="I110" s="492"/>
      <c r="J110" s="492"/>
      <c r="K110" s="492"/>
      <c r="L110" s="492"/>
      <c r="M110" s="492"/>
    </row>
    <row r="111" spans="1:13" ht="15.75">
      <c r="A111" s="484"/>
      <c r="B111" s="496"/>
      <c r="C111" s="480"/>
      <c r="D111" s="480"/>
      <c r="E111" s="480"/>
      <c r="F111" s="480"/>
      <c r="G111" s="480"/>
      <c r="H111" s="480"/>
    </row>
    <row r="112" spans="1:13" ht="15.75">
      <c r="A112" s="516">
        <v>23</v>
      </c>
      <c r="B112" s="513" t="s">
        <v>396</v>
      </c>
      <c r="C112" s="513"/>
      <c r="D112" s="513"/>
      <c r="E112" s="513"/>
      <c r="F112" s="513"/>
      <c r="G112" s="513"/>
      <c r="H112" s="70"/>
      <c r="I112" s="492"/>
      <c r="J112" s="492"/>
      <c r="K112" s="492"/>
    </row>
    <row r="113" spans="1:13" ht="15.75">
      <c r="A113" s="516"/>
      <c r="B113" s="513" t="s">
        <v>398</v>
      </c>
      <c r="C113" s="513"/>
      <c r="D113" s="513"/>
      <c r="E113" s="513"/>
      <c r="F113" s="513"/>
      <c r="G113" s="513"/>
      <c r="H113" s="70"/>
      <c r="I113" s="492"/>
      <c r="J113" s="492"/>
      <c r="K113" s="492"/>
      <c r="L113" s="492"/>
      <c r="M113" s="492"/>
    </row>
    <row r="114" spans="1:13" ht="15.75">
      <c r="A114" s="516"/>
      <c r="B114" s="513" t="s">
        <v>399</v>
      </c>
      <c r="C114" s="513"/>
      <c r="D114" s="513"/>
      <c r="E114" s="513"/>
      <c r="F114" s="513"/>
      <c r="G114" s="513"/>
      <c r="H114" s="70"/>
      <c r="I114" s="492"/>
      <c r="J114" s="492"/>
      <c r="K114" s="492"/>
      <c r="L114" s="492"/>
      <c r="M114" s="492"/>
    </row>
    <row r="115" spans="1:13" ht="18" customHeight="1">
      <c r="A115" s="516"/>
      <c r="B115" s="498" t="s">
        <v>353</v>
      </c>
      <c r="C115" s="498" t="s">
        <v>353</v>
      </c>
      <c r="D115" s="498" t="s">
        <v>353</v>
      </c>
      <c r="E115" s="498" t="s">
        <v>353</v>
      </c>
      <c r="F115" s="498" t="s">
        <v>353</v>
      </c>
      <c r="G115" s="498" t="s">
        <v>353</v>
      </c>
      <c r="H115" s="70"/>
      <c r="I115" s="492"/>
      <c r="J115" s="492"/>
      <c r="K115" s="492"/>
      <c r="L115" s="492"/>
      <c r="M115" s="492"/>
    </row>
    <row r="116" spans="1:13" ht="15.75">
      <c r="A116" s="484"/>
      <c r="B116" s="496"/>
      <c r="C116" s="480"/>
      <c r="D116" s="480"/>
      <c r="E116" s="480"/>
      <c r="F116" s="480"/>
      <c r="G116" s="480"/>
      <c r="H116" s="480"/>
    </row>
    <row r="117" spans="1:13" ht="15.75">
      <c r="A117" s="516">
        <v>24</v>
      </c>
      <c r="B117" s="268" t="s">
        <v>402</v>
      </c>
      <c r="C117" s="268"/>
      <c r="D117" s="268"/>
      <c r="E117" s="268"/>
      <c r="F117" s="268"/>
      <c r="G117" s="268"/>
      <c r="H117" s="268"/>
      <c r="I117" s="492"/>
      <c r="J117" s="492"/>
      <c r="K117" s="492"/>
    </row>
    <row r="118" spans="1:13" ht="15.75">
      <c r="A118" s="516"/>
      <c r="B118" s="512" t="s">
        <v>397</v>
      </c>
      <c r="C118" s="512"/>
      <c r="D118" s="512"/>
      <c r="E118" s="512"/>
      <c r="F118" s="512"/>
      <c r="G118" s="512"/>
      <c r="H118" s="512"/>
      <c r="I118" s="492"/>
      <c r="J118" s="492"/>
      <c r="K118" s="492"/>
    </row>
    <row r="119" spans="1:13" ht="15.75">
      <c r="A119" s="516"/>
      <c r="B119" s="512" t="s">
        <v>403</v>
      </c>
      <c r="C119" s="512"/>
      <c r="D119" s="512"/>
      <c r="E119" s="512"/>
      <c r="F119" s="512"/>
      <c r="G119" s="512"/>
      <c r="H119" s="512"/>
      <c r="I119" s="492"/>
      <c r="J119" s="492"/>
      <c r="K119" s="492"/>
      <c r="L119" s="492"/>
      <c r="M119" s="492"/>
    </row>
    <row r="120" spans="1:13" ht="15.75">
      <c r="A120" s="516"/>
      <c r="B120" s="498" t="s">
        <v>353</v>
      </c>
      <c r="C120" s="268"/>
      <c r="D120" s="268"/>
      <c r="E120" s="268"/>
      <c r="F120" s="268"/>
      <c r="G120" s="268"/>
      <c r="H120" s="268"/>
      <c r="I120" s="492"/>
      <c r="J120" s="492"/>
      <c r="K120" s="492"/>
      <c r="L120" s="492"/>
      <c r="M120" s="492"/>
    </row>
    <row r="121" spans="1:13" ht="15.75">
      <c r="A121" s="484"/>
      <c r="B121" s="496"/>
      <c r="C121" s="480"/>
      <c r="D121" s="480"/>
      <c r="E121" s="480"/>
      <c r="F121" s="480"/>
      <c r="G121" s="480"/>
      <c r="H121" s="480"/>
    </row>
    <row r="122" spans="1:13" ht="15.75">
      <c r="A122" s="516">
        <v>25</v>
      </c>
      <c r="B122" s="515" t="s">
        <v>406</v>
      </c>
      <c r="C122" s="515"/>
      <c r="D122" s="515"/>
      <c r="E122" s="480"/>
      <c r="F122" s="480"/>
      <c r="G122" s="480"/>
      <c r="H122" s="480"/>
    </row>
    <row r="123" spans="1:13" ht="15.75">
      <c r="A123" s="516"/>
      <c r="B123" s="515" t="s">
        <v>388</v>
      </c>
      <c r="C123" s="515"/>
      <c r="D123" s="515"/>
      <c r="E123" s="70"/>
      <c r="F123" s="70"/>
      <c r="G123" s="70"/>
      <c r="H123" s="70"/>
      <c r="I123" s="492"/>
      <c r="J123" s="492"/>
      <c r="K123" s="492"/>
      <c r="L123" s="492"/>
      <c r="M123" s="492"/>
    </row>
    <row r="124" spans="1:13" ht="15.75">
      <c r="A124" s="516"/>
      <c r="B124" s="515" t="s">
        <v>354</v>
      </c>
      <c r="C124" s="515"/>
      <c r="D124" s="515"/>
      <c r="E124" s="480"/>
      <c r="F124" s="480"/>
      <c r="G124" s="480"/>
      <c r="H124" s="480"/>
    </row>
    <row r="125" spans="1:13" ht="15.75">
      <c r="A125" s="516"/>
      <c r="B125" s="499" t="s">
        <v>404</v>
      </c>
      <c r="C125" s="499"/>
      <c r="D125" s="499"/>
      <c r="E125" s="480"/>
      <c r="F125" s="480"/>
      <c r="G125" s="480"/>
      <c r="H125" s="480"/>
    </row>
    <row r="126" spans="1:13" ht="15.75">
      <c r="A126" s="484"/>
      <c r="B126" s="70"/>
      <c r="C126" s="70"/>
      <c r="D126" s="70"/>
      <c r="E126" s="70"/>
      <c r="F126" s="70"/>
      <c r="G126" s="70"/>
      <c r="H126" s="70"/>
      <c r="I126" s="492"/>
      <c r="J126" s="492"/>
      <c r="K126" s="492"/>
      <c r="L126" s="492"/>
      <c r="M126" s="492"/>
    </row>
    <row r="127" spans="1:13" ht="15.75">
      <c r="A127" s="516">
        <v>26</v>
      </c>
      <c r="B127" s="517" t="s">
        <v>400</v>
      </c>
      <c r="C127" s="517"/>
      <c r="D127" s="517"/>
      <c r="E127" s="517"/>
      <c r="F127" s="517"/>
      <c r="G127" s="480"/>
      <c r="H127" s="480"/>
    </row>
    <row r="128" spans="1:13" ht="15.75">
      <c r="A128" s="516"/>
      <c r="B128" s="517" t="s">
        <v>401</v>
      </c>
      <c r="C128" s="517"/>
      <c r="D128" s="517"/>
      <c r="E128" s="517"/>
      <c r="F128" s="517"/>
      <c r="G128" s="480"/>
      <c r="H128" s="480"/>
    </row>
    <row r="129" spans="1:8" ht="15.75">
      <c r="A129" s="516"/>
      <c r="B129" s="517" t="s">
        <v>381</v>
      </c>
      <c r="C129" s="517"/>
      <c r="D129" s="517"/>
      <c r="E129" s="517"/>
      <c r="F129" s="517"/>
      <c r="G129" s="480"/>
      <c r="H129" s="480"/>
    </row>
    <row r="130" spans="1:8" ht="18" customHeight="1">
      <c r="A130" s="516"/>
      <c r="B130" s="498" t="s">
        <v>353</v>
      </c>
      <c r="C130" s="498" t="s">
        <v>353</v>
      </c>
      <c r="D130" s="498" t="s">
        <v>353</v>
      </c>
      <c r="E130" s="498" t="s">
        <v>353</v>
      </c>
      <c r="F130" s="498" t="s">
        <v>353</v>
      </c>
      <c r="G130" s="480"/>
      <c r="H130" s="480"/>
    </row>
    <row r="131" spans="1:8" ht="15.75">
      <c r="A131" s="484"/>
      <c r="B131" s="483"/>
    </row>
    <row r="132" spans="1:8" hidden="1">
      <c r="A132" s="482"/>
      <c r="B132" s="483"/>
    </row>
    <row r="133" spans="1:8" hidden="1">
      <c r="A133" s="482"/>
      <c r="B133" s="483"/>
    </row>
    <row r="134" spans="1:8" hidden="1">
      <c r="A134" s="482"/>
      <c r="B134" s="483"/>
    </row>
    <row r="135" spans="1:8" hidden="1">
      <c r="A135" s="482"/>
      <c r="B135" s="483"/>
    </row>
    <row r="136" spans="1:8" hidden="1">
      <c r="A136" s="482"/>
      <c r="B136" s="483"/>
    </row>
    <row r="137" spans="1:8" hidden="1">
      <c r="A137" s="482"/>
      <c r="B137" s="483"/>
    </row>
    <row r="138" spans="1:8" hidden="1">
      <c r="A138" s="482"/>
      <c r="B138" s="483"/>
    </row>
    <row r="139" spans="1:8" hidden="1">
      <c r="A139" s="482"/>
      <c r="B139" s="483"/>
    </row>
    <row r="140" spans="1:8" hidden="1">
      <c r="A140" s="482"/>
      <c r="B140" s="483"/>
    </row>
    <row r="141" spans="1:8" hidden="1">
      <c r="A141" s="482"/>
      <c r="B141" s="483"/>
    </row>
    <row r="142" spans="1:8" hidden="1">
      <c r="A142" s="482"/>
      <c r="B142" s="483"/>
    </row>
    <row r="143" spans="1:8" hidden="1">
      <c r="A143" s="482"/>
      <c r="B143" s="483"/>
    </row>
    <row r="144" spans="1:8" hidden="1">
      <c r="A144" s="482"/>
      <c r="B144" s="483"/>
    </row>
    <row r="145" spans="1:2" hidden="1">
      <c r="A145" s="482"/>
      <c r="B145" s="483"/>
    </row>
    <row r="146" spans="1:2" hidden="1">
      <c r="A146" s="482"/>
      <c r="B146" s="483"/>
    </row>
    <row r="147" spans="1:2" hidden="1">
      <c r="A147" s="482"/>
      <c r="B147" s="483"/>
    </row>
    <row r="148" spans="1:2" hidden="1">
      <c r="A148" s="482"/>
      <c r="B148" s="483"/>
    </row>
    <row r="149" spans="1:2" hidden="1">
      <c r="A149" s="482"/>
      <c r="B149" s="483"/>
    </row>
    <row r="150" spans="1:2" hidden="1">
      <c r="A150" s="482"/>
      <c r="B150" s="483"/>
    </row>
    <row r="151" spans="1:2" hidden="1">
      <c r="A151" s="482"/>
      <c r="B151" s="483"/>
    </row>
    <row r="152" spans="1:2" hidden="1">
      <c r="A152" s="482"/>
      <c r="B152" s="483"/>
    </row>
    <row r="153" spans="1:2" hidden="1">
      <c r="A153" s="482"/>
      <c r="B153" s="483"/>
    </row>
    <row r="154" spans="1:2" hidden="1">
      <c r="A154" s="482"/>
      <c r="B154" s="483"/>
    </row>
    <row r="155" spans="1:2" hidden="1">
      <c r="A155" s="482"/>
      <c r="B155" s="483"/>
    </row>
    <row r="156" spans="1:2" hidden="1">
      <c r="A156" s="482"/>
      <c r="B156" s="483"/>
    </row>
    <row r="157" spans="1:2" hidden="1">
      <c r="A157" s="482"/>
      <c r="B157" s="483"/>
    </row>
    <row r="158" spans="1:2" hidden="1">
      <c r="A158" s="482"/>
      <c r="B158" s="483"/>
    </row>
    <row r="159" spans="1:2" hidden="1">
      <c r="A159" s="482"/>
      <c r="B159" s="483"/>
    </row>
    <row r="160" spans="1:2" hidden="1">
      <c r="A160" s="482"/>
      <c r="B160" s="483"/>
    </row>
    <row r="161" spans="1:2" hidden="1">
      <c r="A161" s="482"/>
      <c r="B161" s="483"/>
    </row>
    <row r="162" spans="1:2" hidden="1">
      <c r="A162" s="482"/>
      <c r="B162" s="483"/>
    </row>
    <row r="163" spans="1:2" hidden="1">
      <c r="A163" s="482"/>
      <c r="B163" s="483"/>
    </row>
    <row r="164" spans="1:2" hidden="1">
      <c r="A164" s="482"/>
      <c r="B164" s="483"/>
    </row>
    <row r="165" spans="1:2" hidden="1">
      <c r="A165" s="482"/>
      <c r="B165" s="483"/>
    </row>
    <row r="166" spans="1:2" hidden="1">
      <c r="A166" s="482"/>
      <c r="B166" s="483"/>
    </row>
    <row r="167" spans="1:2" hidden="1">
      <c r="A167" s="482"/>
      <c r="B167" s="483"/>
    </row>
    <row r="168" spans="1:2" hidden="1">
      <c r="A168" s="482"/>
      <c r="B168" s="483"/>
    </row>
    <row r="169" spans="1:2" hidden="1">
      <c r="A169" s="482"/>
      <c r="B169" s="483"/>
    </row>
    <row r="170" spans="1:2" hidden="1">
      <c r="A170" s="482"/>
      <c r="B170" s="483"/>
    </row>
    <row r="171" spans="1:2" hidden="1">
      <c r="A171" s="482"/>
      <c r="B171" s="483"/>
    </row>
    <row r="172" spans="1:2" hidden="1">
      <c r="A172" s="482"/>
      <c r="B172" s="483"/>
    </row>
    <row r="173" spans="1:2" hidden="1">
      <c r="A173" s="482"/>
      <c r="B173" s="483"/>
    </row>
    <row r="174" spans="1:2" hidden="1">
      <c r="A174" s="482"/>
      <c r="B174" s="483"/>
    </row>
    <row r="175" spans="1:2" hidden="1">
      <c r="A175" s="482"/>
      <c r="B175" s="483"/>
    </row>
    <row r="176" spans="1:2" hidden="1">
      <c r="A176" s="482"/>
      <c r="B176" s="483"/>
    </row>
    <row r="177" spans="1:2" hidden="1">
      <c r="A177" s="482"/>
      <c r="B177" s="483"/>
    </row>
    <row r="178" spans="1:2" hidden="1">
      <c r="A178" s="482"/>
      <c r="B178" s="483"/>
    </row>
    <row r="179" spans="1:2" hidden="1">
      <c r="A179" s="482"/>
      <c r="B179" s="483"/>
    </row>
    <row r="180" spans="1:2" hidden="1">
      <c r="A180" s="482"/>
      <c r="B180" s="483"/>
    </row>
    <row r="181" spans="1:2" hidden="1">
      <c r="A181" s="482"/>
      <c r="B181" s="483"/>
    </row>
    <row r="182" spans="1:2" hidden="1">
      <c r="A182" s="482"/>
      <c r="B182" s="483"/>
    </row>
    <row r="183" spans="1:2" hidden="1">
      <c r="A183" s="482"/>
      <c r="B183" s="483"/>
    </row>
    <row r="184" spans="1:2" hidden="1">
      <c r="A184" s="482"/>
      <c r="B184" s="483"/>
    </row>
    <row r="185" spans="1:2" hidden="1">
      <c r="A185" s="482"/>
      <c r="B185" s="483"/>
    </row>
    <row r="186" spans="1:2" hidden="1">
      <c r="A186" s="482"/>
      <c r="B186" s="483"/>
    </row>
    <row r="187" spans="1:2" hidden="1">
      <c r="A187" s="482"/>
      <c r="B187" s="483"/>
    </row>
    <row r="188" spans="1:2" hidden="1">
      <c r="A188" s="482"/>
      <c r="B188" s="483"/>
    </row>
    <row r="189" spans="1:2" hidden="1">
      <c r="A189" s="482"/>
      <c r="B189" s="483"/>
    </row>
    <row r="190" spans="1:2" hidden="1">
      <c r="A190" s="482"/>
      <c r="B190" s="483"/>
    </row>
    <row r="191" spans="1:2" hidden="1">
      <c r="A191" s="482"/>
      <c r="B191" s="483"/>
    </row>
    <row r="192" spans="1:2" hidden="1">
      <c r="A192" s="482"/>
      <c r="B192" s="483"/>
    </row>
    <row r="193" spans="1:2" hidden="1">
      <c r="A193" s="482"/>
      <c r="B193" s="483"/>
    </row>
    <row r="194" spans="1:2" hidden="1">
      <c r="A194" s="482"/>
      <c r="B194" s="483"/>
    </row>
    <row r="195" spans="1:2" hidden="1">
      <c r="A195" s="482"/>
      <c r="B195" s="483"/>
    </row>
    <row r="196" spans="1:2" hidden="1">
      <c r="A196" s="482"/>
      <c r="B196" s="483"/>
    </row>
    <row r="197" spans="1:2" hidden="1">
      <c r="A197" s="482"/>
      <c r="B197" s="483"/>
    </row>
    <row r="198" spans="1:2" hidden="1">
      <c r="A198" s="482"/>
      <c r="B198" s="483"/>
    </row>
    <row r="199" spans="1:2" hidden="1">
      <c r="A199" s="482"/>
      <c r="B199" s="483"/>
    </row>
    <row r="200" spans="1:2" hidden="1">
      <c r="A200" s="482"/>
      <c r="B200" s="483"/>
    </row>
    <row r="201" spans="1:2" hidden="1">
      <c r="A201" s="482"/>
      <c r="B201" s="483"/>
    </row>
    <row r="202" spans="1:2" hidden="1">
      <c r="A202" s="482"/>
      <c r="B202" s="483"/>
    </row>
    <row r="203" spans="1:2" hidden="1">
      <c r="A203" s="482"/>
      <c r="B203" s="483"/>
    </row>
    <row r="204" spans="1:2" hidden="1">
      <c r="A204" s="482"/>
      <c r="B204" s="483"/>
    </row>
    <row r="205" spans="1:2" hidden="1">
      <c r="A205" s="482"/>
      <c r="B205" s="483"/>
    </row>
    <row r="206" spans="1:2" hidden="1">
      <c r="A206" s="482"/>
      <c r="B206" s="483"/>
    </row>
    <row r="207" spans="1:2" hidden="1">
      <c r="A207" s="482"/>
      <c r="B207" s="483"/>
    </row>
    <row r="208" spans="1:2" hidden="1">
      <c r="A208" s="482"/>
      <c r="B208" s="483"/>
    </row>
    <row r="209" spans="1:2" hidden="1">
      <c r="A209" s="482"/>
      <c r="B209" s="483"/>
    </row>
    <row r="210" spans="1:2" hidden="1">
      <c r="A210" s="482"/>
      <c r="B210" s="483"/>
    </row>
    <row r="211" spans="1:2" hidden="1">
      <c r="A211" s="482"/>
      <c r="B211" s="483"/>
    </row>
    <row r="212" spans="1:2" hidden="1">
      <c r="A212" s="482"/>
      <c r="B212" s="483"/>
    </row>
    <row r="213" spans="1:2" hidden="1">
      <c r="A213" s="482"/>
      <c r="B213" s="483"/>
    </row>
    <row r="214" spans="1:2" hidden="1">
      <c r="A214" s="482"/>
      <c r="B214" s="483"/>
    </row>
    <row r="215" spans="1:2" hidden="1">
      <c r="A215" s="482"/>
      <c r="B215" s="483"/>
    </row>
    <row r="216" spans="1:2" hidden="1">
      <c r="A216" s="482"/>
      <c r="B216" s="483"/>
    </row>
    <row r="217" spans="1:2" hidden="1">
      <c r="A217" s="482"/>
      <c r="B217" s="483"/>
    </row>
    <row r="218" spans="1:2" hidden="1">
      <c r="A218" s="482"/>
      <c r="B218" s="483"/>
    </row>
    <row r="219" spans="1:2" hidden="1">
      <c r="A219" s="482"/>
      <c r="B219" s="483"/>
    </row>
    <row r="220" spans="1:2" hidden="1">
      <c r="A220" s="482"/>
      <c r="B220" s="483"/>
    </row>
    <row r="221" spans="1:2" hidden="1">
      <c r="A221" s="482"/>
      <c r="B221" s="483"/>
    </row>
    <row r="222" spans="1:2" hidden="1">
      <c r="A222" s="482"/>
      <c r="B222" s="483"/>
    </row>
    <row r="223" spans="1:2" hidden="1">
      <c r="A223" s="482"/>
      <c r="B223" s="483"/>
    </row>
    <row r="224" spans="1:2" hidden="1">
      <c r="A224" s="482"/>
      <c r="B224" s="483"/>
    </row>
    <row r="225" spans="1:2" hidden="1">
      <c r="A225" s="482"/>
      <c r="B225" s="483"/>
    </row>
    <row r="226" spans="1:2" hidden="1">
      <c r="A226" s="482"/>
      <c r="B226" s="483"/>
    </row>
    <row r="227" spans="1:2" hidden="1">
      <c r="A227" s="482"/>
      <c r="B227" s="483"/>
    </row>
    <row r="228" spans="1:2" hidden="1">
      <c r="A228" s="482"/>
      <c r="B228" s="483"/>
    </row>
    <row r="229" spans="1:2" hidden="1">
      <c r="A229" s="482"/>
      <c r="B229" s="483"/>
    </row>
    <row r="230" spans="1:2" hidden="1">
      <c r="A230" s="482"/>
      <c r="B230" s="483"/>
    </row>
    <row r="231" spans="1:2" hidden="1">
      <c r="A231" s="482"/>
      <c r="B231" s="483"/>
    </row>
    <row r="232" spans="1:2" hidden="1">
      <c r="A232" s="482"/>
      <c r="B232" s="483"/>
    </row>
    <row r="233" spans="1:2" hidden="1">
      <c r="A233" s="482"/>
      <c r="B233" s="483"/>
    </row>
    <row r="234" spans="1:2" hidden="1">
      <c r="A234" s="482"/>
      <c r="B234" s="483"/>
    </row>
    <row r="235" spans="1:2" hidden="1">
      <c r="A235" s="482"/>
      <c r="B235" s="483"/>
    </row>
    <row r="236" spans="1:2" hidden="1">
      <c r="A236" s="482"/>
      <c r="B236" s="483"/>
    </row>
    <row r="237" spans="1:2" hidden="1">
      <c r="A237" s="482"/>
      <c r="B237" s="483"/>
    </row>
    <row r="238" spans="1:2" hidden="1">
      <c r="A238" s="482"/>
      <c r="B238" s="483"/>
    </row>
    <row r="239" spans="1:2" hidden="1">
      <c r="A239" s="482"/>
      <c r="B239" s="483"/>
    </row>
    <row r="240" spans="1:2" hidden="1">
      <c r="A240" s="482"/>
      <c r="B240" s="483"/>
    </row>
    <row r="241" spans="1:2" hidden="1">
      <c r="A241" s="482"/>
      <c r="B241" s="483"/>
    </row>
    <row r="242" spans="1:2" hidden="1">
      <c r="A242" s="482"/>
      <c r="B242" s="483"/>
    </row>
    <row r="243" spans="1:2" hidden="1">
      <c r="A243" s="482"/>
      <c r="B243" s="483"/>
    </row>
    <row r="244" spans="1:2" hidden="1">
      <c r="A244" s="482"/>
      <c r="B244" s="483"/>
    </row>
    <row r="245" spans="1:2" hidden="1">
      <c r="A245" s="482"/>
      <c r="B245" s="483"/>
    </row>
    <row r="246" spans="1:2" hidden="1">
      <c r="A246" s="482"/>
      <c r="B246" s="483"/>
    </row>
    <row r="247" spans="1:2" hidden="1">
      <c r="A247" s="482"/>
      <c r="B247" s="483"/>
    </row>
    <row r="248" spans="1:2" hidden="1">
      <c r="A248" s="482"/>
      <c r="B248" s="483"/>
    </row>
    <row r="249" spans="1:2" hidden="1">
      <c r="A249" s="482"/>
      <c r="B249" s="483"/>
    </row>
    <row r="250" spans="1:2" hidden="1">
      <c r="A250" s="482"/>
      <c r="B250" s="483"/>
    </row>
    <row r="251" spans="1:2" hidden="1">
      <c r="A251" s="482"/>
      <c r="B251" s="483"/>
    </row>
    <row r="252" spans="1:2" hidden="1">
      <c r="A252" s="482"/>
      <c r="B252" s="483"/>
    </row>
    <row r="253" spans="1:2" hidden="1">
      <c r="A253" s="482"/>
      <c r="B253" s="483"/>
    </row>
    <row r="254" spans="1:2" hidden="1">
      <c r="A254" s="482"/>
      <c r="B254" s="483"/>
    </row>
    <row r="255" spans="1:2" hidden="1">
      <c r="A255" s="482"/>
      <c r="B255" s="483"/>
    </row>
    <row r="256" spans="1:2" hidden="1">
      <c r="A256" s="482"/>
      <c r="B256" s="483"/>
    </row>
    <row r="257" spans="1:2" hidden="1">
      <c r="A257" s="482"/>
      <c r="B257" s="483"/>
    </row>
    <row r="258" spans="1:2" hidden="1">
      <c r="A258" s="482"/>
      <c r="B258" s="483"/>
    </row>
    <row r="259" spans="1:2" hidden="1">
      <c r="A259" s="482"/>
      <c r="B259" s="483"/>
    </row>
    <row r="260" spans="1:2" hidden="1">
      <c r="A260" s="482"/>
      <c r="B260" s="483"/>
    </row>
    <row r="261" spans="1:2" hidden="1">
      <c r="A261" s="482"/>
      <c r="B261" s="483"/>
    </row>
    <row r="262" spans="1:2" hidden="1">
      <c r="A262" s="482"/>
      <c r="B262" s="483"/>
    </row>
    <row r="263" spans="1:2" hidden="1">
      <c r="A263" s="482"/>
      <c r="B263" s="483"/>
    </row>
    <row r="264" spans="1:2" hidden="1">
      <c r="A264" s="482"/>
      <c r="B264" s="483"/>
    </row>
    <row r="265" spans="1:2" hidden="1">
      <c r="A265" s="482"/>
      <c r="B265" s="483"/>
    </row>
    <row r="266" spans="1:2" hidden="1">
      <c r="A266" s="482"/>
      <c r="B266" s="483"/>
    </row>
    <row r="267" spans="1:2" hidden="1">
      <c r="A267" s="482"/>
      <c r="B267" s="483"/>
    </row>
    <row r="268" spans="1:2" hidden="1">
      <c r="A268" s="482"/>
      <c r="B268" s="483"/>
    </row>
    <row r="269" spans="1:2" hidden="1">
      <c r="A269" s="482"/>
      <c r="B269" s="483"/>
    </row>
    <row r="270" spans="1:2" hidden="1">
      <c r="A270" s="482"/>
      <c r="B270" s="483"/>
    </row>
    <row r="271" spans="1:2" hidden="1">
      <c r="A271" s="482"/>
      <c r="B271" s="483"/>
    </row>
    <row r="272" spans="1:2" hidden="1">
      <c r="A272" s="482"/>
      <c r="B272" s="483"/>
    </row>
    <row r="273" spans="1:2" hidden="1">
      <c r="A273" s="482"/>
      <c r="B273" s="483"/>
    </row>
    <row r="274" spans="1:2" hidden="1">
      <c r="A274" s="482"/>
      <c r="B274" s="483"/>
    </row>
    <row r="275" spans="1:2" hidden="1">
      <c r="A275" s="482"/>
      <c r="B275" s="483"/>
    </row>
    <row r="276" spans="1:2" hidden="1">
      <c r="A276" s="482"/>
      <c r="B276" s="483"/>
    </row>
    <row r="277" spans="1:2" hidden="1">
      <c r="A277" s="482"/>
      <c r="B277" s="483"/>
    </row>
    <row r="278" spans="1:2" hidden="1">
      <c r="A278" s="482"/>
      <c r="B278" s="483"/>
    </row>
    <row r="279" spans="1:2" hidden="1">
      <c r="A279" s="482"/>
      <c r="B279" s="483"/>
    </row>
    <row r="280" spans="1:2" hidden="1">
      <c r="A280" s="482"/>
      <c r="B280" s="483"/>
    </row>
    <row r="281" spans="1:2" hidden="1">
      <c r="A281" s="482"/>
      <c r="B281" s="483"/>
    </row>
    <row r="282" spans="1:2" hidden="1">
      <c r="A282" s="482"/>
      <c r="B282" s="483"/>
    </row>
    <row r="283" spans="1:2" hidden="1">
      <c r="A283" s="482"/>
      <c r="B283" s="483"/>
    </row>
    <row r="284" spans="1:2" hidden="1">
      <c r="A284" s="482"/>
      <c r="B284" s="483"/>
    </row>
    <row r="285" spans="1:2" hidden="1">
      <c r="A285" s="482"/>
      <c r="B285" s="483"/>
    </row>
    <row r="286" spans="1:2" hidden="1">
      <c r="A286" s="482"/>
      <c r="B286" s="483"/>
    </row>
    <row r="287" spans="1:2" hidden="1">
      <c r="A287" s="482"/>
      <c r="B287" s="483"/>
    </row>
    <row r="288" spans="1:2" hidden="1">
      <c r="A288" s="482"/>
      <c r="B288" s="483"/>
    </row>
    <row r="289" spans="1:2" hidden="1">
      <c r="A289" s="482"/>
      <c r="B289" s="483"/>
    </row>
    <row r="290" spans="1:2" hidden="1">
      <c r="A290" s="482"/>
      <c r="B290" s="483"/>
    </row>
    <row r="291" spans="1:2" hidden="1">
      <c r="A291" s="482"/>
      <c r="B291" s="483"/>
    </row>
    <row r="292" spans="1:2" hidden="1">
      <c r="A292" s="482"/>
      <c r="B292" s="483"/>
    </row>
    <row r="293" spans="1:2" hidden="1">
      <c r="A293" s="482"/>
      <c r="B293" s="483"/>
    </row>
    <row r="294" spans="1:2" hidden="1">
      <c r="A294" s="482"/>
      <c r="B294" s="483"/>
    </row>
    <row r="295" spans="1:2" hidden="1">
      <c r="A295" s="482"/>
      <c r="B295" s="483"/>
    </row>
    <row r="296" spans="1:2" hidden="1">
      <c r="A296" s="482"/>
      <c r="B296" s="483"/>
    </row>
    <row r="297" spans="1:2" hidden="1">
      <c r="A297" s="482"/>
      <c r="B297" s="483"/>
    </row>
    <row r="298" spans="1:2" hidden="1">
      <c r="A298" s="482"/>
      <c r="B298" s="483"/>
    </row>
    <row r="299" spans="1:2" hidden="1">
      <c r="A299" s="482"/>
      <c r="B299" s="483"/>
    </row>
    <row r="300" spans="1:2" hidden="1">
      <c r="A300" s="482"/>
      <c r="B300" s="483"/>
    </row>
    <row r="301" spans="1:2" hidden="1">
      <c r="A301" s="482"/>
      <c r="B301" s="483"/>
    </row>
    <row r="302" spans="1:2" hidden="1">
      <c r="A302" s="482"/>
      <c r="B302" s="483"/>
    </row>
    <row r="303" spans="1:2" hidden="1">
      <c r="A303" s="482"/>
      <c r="B303" s="483"/>
    </row>
    <row r="304" spans="1:2" hidden="1">
      <c r="A304" s="482"/>
      <c r="B304" s="483"/>
    </row>
    <row r="305" spans="1:2" hidden="1">
      <c r="A305" s="482"/>
      <c r="B305" s="483"/>
    </row>
    <row r="306" spans="1:2" hidden="1"/>
    <row r="307" spans="1:2" hidden="1"/>
    <row r="308" spans="1:2" hidden="1"/>
    <row r="309" spans="1:2" hidden="1"/>
    <row r="310" spans="1:2" hidden="1"/>
    <row r="311" spans="1:2" hidden="1"/>
    <row r="312" spans="1:2" hidden="1"/>
    <row r="313" spans="1:2" hidden="1"/>
    <row r="314" spans="1:2" hidden="1"/>
    <row r="315" spans="1:2" hidden="1"/>
  </sheetData>
  <mergeCells count="85">
    <mergeCell ref="B37:H37"/>
    <mergeCell ref="B7:H7"/>
    <mergeCell ref="A87:A90"/>
    <mergeCell ref="A92:A95"/>
    <mergeCell ref="A97:A100"/>
    <mergeCell ref="B62:E62"/>
    <mergeCell ref="B67:E67"/>
    <mergeCell ref="B76:E76"/>
    <mergeCell ref="A64:A67"/>
    <mergeCell ref="A59:A62"/>
    <mergeCell ref="A69:A71"/>
    <mergeCell ref="A73:A76"/>
    <mergeCell ref="A78:A81"/>
    <mergeCell ref="A83:A85"/>
    <mergeCell ref="B81:D81"/>
    <mergeCell ref="B83:G83"/>
    <mergeCell ref="A102:A105"/>
    <mergeCell ref="A107:A110"/>
    <mergeCell ref="A112:A115"/>
    <mergeCell ref="B113:G113"/>
    <mergeCell ref="B114:G114"/>
    <mergeCell ref="B107:G107"/>
    <mergeCell ref="B109:G109"/>
    <mergeCell ref="B108:G108"/>
    <mergeCell ref="B112:G112"/>
    <mergeCell ref="B102:G102"/>
    <mergeCell ref="B103:G103"/>
    <mergeCell ref="B104:G104"/>
    <mergeCell ref="A117:A120"/>
    <mergeCell ref="A122:A125"/>
    <mergeCell ref="A127:A130"/>
    <mergeCell ref="B123:D123"/>
    <mergeCell ref="B124:D124"/>
    <mergeCell ref="B127:F127"/>
    <mergeCell ref="B129:F129"/>
    <mergeCell ref="B128:F128"/>
    <mergeCell ref="B119:H119"/>
    <mergeCell ref="B118:H118"/>
    <mergeCell ref="B122:D122"/>
    <mergeCell ref="B90:G90"/>
    <mergeCell ref="B92:E92"/>
    <mergeCell ref="B97:G97"/>
    <mergeCell ref="B55:E55"/>
    <mergeCell ref="B56:E56"/>
    <mergeCell ref="B57:E57"/>
    <mergeCell ref="B88:G88"/>
    <mergeCell ref="B89:G89"/>
    <mergeCell ref="B69:D69"/>
    <mergeCell ref="B70:D70"/>
    <mergeCell ref="B71:D71"/>
    <mergeCell ref="B78:D78"/>
    <mergeCell ref="B80:D80"/>
    <mergeCell ref="B79:D79"/>
    <mergeCell ref="B84:G84"/>
    <mergeCell ref="B85:G85"/>
    <mergeCell ref="A49:A52"/>
    <mergeCell ref="A54:A57"/>
    <mergeCell ref="B52:H52"/>
    <mergeCell ref="A44:A47"/>
    <mergeCell ref="B49:H49"/>
    <mergeCell ref="B50:H50"/>
    <mergeCell ref="B51:H51"/>
    <mergeCell ref="B54:E54"/>
    <mergeCell ref="B24:G24"/>
    <mergeCell ref="B25:G25"/>
    <mergeCell ref="B26:G26"/>
    <mergeCell ref="B27:G27"/>
    <mergeCell ref="B9:G9"/>
    <mergeCell ref="B10:G10"/>
    <mergeCell ref="B11:G11"/>
    <mergeCell ref="B12:G12"/>
    <mergeCell ref="B14:I14"/>
    <mergeCell ref="B17:I17"/>
    <mergeCell ref="A39:A42"/>
    <mergeCell ref="A29:A32"/>
    <mergeCell ref="A34:A37"/>
    <mergeCell ref="A19:A22"/>
    <mergeCell ref="A24:A27"/>
    <mergeCell ref="A9:A12"/>
    <mergeCell ref="A14:A17"/>
    <mergeCell ref="A1:B1"/>
    <mergeCell ref="A5:A7"/>
    <mergeCell ref="B8:R8"/>
    <mergeCell ref="B15:I15"/>
    <mergeCell ref="B16:I16"/>
  </mergeCells>
  <phoneticPr fontId="1" type="noConversion"/>
  <pageMargins left="0.75" right="0.75" top="1" bottom="1" header="0" footer="0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28"/>
  <sheetViews>
    <sheetView zoomScale="75" zoomScaleNormal="75" workbookViewId="0">
      <selection activeCell="C21" sqref="C21"/>
    </sheetView>
  </sheetViews>
  <sheetFormatPr baseColWidth="10" defaultColWidth="0" defaultRowHeight="15" zeroHeight="1"/>
  <cols>
    <col min="1" max="1" width="55.140625" style="23" customWidth="1"/>
    <col min="2" max="2" width="10.5703125" style="23" customWidth="1"/>
    <col min="3" max="3" width="20.85546875" style="23" bestFit="1" customWidth="1"/>
    <col min="4" max="4" width="10.5703125" style="23" customWidth="1"/>
    <col min="5" max="5" width="20.85546875" style="23" bestFit="1" customWidth="1"/>
    <col min="6" max="6" width="10.42578125" style="23" customWidth="1"/>
    <col min="7" max="7" width="20.85546875" style="23" bestFit="1" customWidth="1"/>
    <col min="8" max="16384" width="11.42578125" style="23" hidden="1"/>
  </cols>
  <sheetData>
    <row r="1" spans="1:7" s="401" customFormat="1" ht="18.75">
      <c r="A1" s="58" t="s">
        <v>217</v>
      </c>
      <c r="B1" s="410"/>
      <c r="C1" s="410"/>
      <c r="D1" s="410"/>
      <c r="E1" s="411"/>
      <c r="F1" s="411"/>
      <c r="G1" s="411"/>
    </row>
    <row r="2" spans="1:7" s="401" customFormat="1" ht="18.75">
      <c r="A2" s="58"/>
      <c r="B2" s="410"/>
      <c r="C2" s="410"/>
      <c r="D2" s="410"/>
      <c r="E2" s="411"/>
      <c r="F2" s="411"/>
      <c r="G2" s="411"/>
    </row>
    <row r="3" spans="1:7" s="401" customFormat="1" ht="18.75">
      <c r="A3" s="412" t="s">
        <v>186</v>
      </c>
      <c r="B3" s="412"/>
      <c r="C3" s="412"/>
      <c r="D3" s="412"/>
      <c r="E3" s="412"/>
      <c r="F3" s="412"/>
      <c r="G3" s="412"/>
    </row>
    <row r="4" spans="1:7" s="401" customFormat="1" ht="18.75">
      <c r="A4" s="412" t="s">
        <v>218</v>
      </c>
      <c r="B4" s="412"/>
      <c r="C4" s="412"/>
      <c r="D4" s="412"/>
      <c r="E4" s="412"/>
      <c r="F4" s="412"/>
      <c r="G4" s="412"/>
    </row>
    <row r="5" spans="1:7" s="401" customFormat="1" ht="18.75">
      <c r="A5" s="412" t="s">
        <v>165</v>
      </c>
      <c r="B5" s="412"/>
      <c r="C5" s="412"/>
      <c r="D5" s="412"/>
      <c r="E5" s="412"/>
      <c r="F5" s="412"/>
      <c r="G5" s="412"/>
    </row>
    <row r="6" spans="1:7" s="401" customFormat="1" ht="18.75">
      <c r="A6" s="412" t="s">
        <v>3</v>
      </c>
      <c r="B6" s="412"/>
      <c r="C6" s="412"/>
      <c r="D6" s="412"/>
      <c r="E6" s="412"/>
      <c r="F6" s="412"/>
      <c r="G6" s="412"/>
    </row>
    <row r="7" spans="1:7" ht="15.75">
      <c r="A7" s="149"/>
      <c r="B7" s="149"/>
      <c r="C7" s="149"/>
      <c r="D7" s="149"/>
      <c r="E7" s="149"/>
      <c r="F7" s="149"/>
      <c r="G7" s="149"/>
    </row>
    <row r="8" spans="1:7" ht="15.75">
      <c r="A8" s="548" t="s">
        <v>219</v>
      </c>
      <c r="B8" s="551" t="s">
        <v>220</v>
      </c>
      <c r="C8" s="552"/>
      <c r="D8" s="552"/>
      <c r="E8" s="552"/>
      <c r="F8" s="552"/>
      <c r="G8" s="552"/>
    </row>
    <row r="9" spans="1:7" ht="15.75">
      <c r="A9" s="549"/>
      <c r="B9" s="551" t="s">
        <v>25</v>
      </c>
      <c r="C9" s="552"/>
      <c r="D9" s="551" t="s">
        <v>221</v>
      </c>
      <c r="E9" s="552"/>
      <c r="F9" s="551" t="s">
        <v>51</v>
      </c>
      <c r="G9" s="552"/>
    </row>
    <row r="10" spans="1:7" ht="15.75">
      <c r="A10" s="550"/>
      <c r="B10" s="151" t="s">
        <v>4</v>
      </c>
      <c r="C10" s="152" t="s">
        <v>222</v>
      </c>
      <c r="D10" s="153" t="s">
        <v>4</v>
      </c>
      <c r="E10" s="151" t="s">
        <v>222</v>
      </c>
      <c r="F10" s="151" t="s">
        <v>4</v>
      </c>
      <c r="G10" s="152" t="s">
        <v>222</v>
      </c>
    </row>
    <row r="11" spans="1:7" ht="15.75">
      <c r="A11" s="154"/>
      <c r="B11" s="155"/>
      <c r="C11" s="156"/>
      <c r="D11" s="155"/>
      <c r="E11" s="155"/>
      <c r="F11" s="155"/>
      <c r="G11" s="156"/>
    </row>
    <row r="12" spans="1:7" ht="15.75">
      <c r="A12" s="217" t="s">
        <v>4</v>
      </c>
      <c r="B12" s="157">
        <f>SUM(B14:B26)</f>
        <v>673</v>
      </c>
      <c r="C12" s="85" t="s">
        <v>223</v>
      </c>
      <c r="D12" s="157">
        <v>539</v>
      </c>
      <c r="E12" s="12" t="s">
        <v>224</v>
      </c>
      <c r="F12" s="157">
        <v>127</v>
      </c>
      <c r="G12" s="85" t="s">
        <v>225</v>
      </c>
    </row>
    <row r="13" spans="1:7" ht="15.75">
      <c r="A13" s="158"/>
      <c r="B13" s="159"/>
      <c r="C13" s="69"/>
      <c r="D13" s="159"/>
      <c r="E13" s="160"/>
      <c r="F13" s="159"/>
      <c r="G13" s="161"/>
    </row>
    <row r="14" spans="1:7" ht="15.75">
      <c r="A14" s="162" t="s">
        <v>169</v>
      </c>
      <c r="B14" s="139">
        <v>65</v>
      </c>
      <c r="C14" s="163" t="s">
        <v>195</v>
      </c>
      <c r="D14" s="159" t="s">
        <v>227</v>
      </c>
      <c r="E14" s="164" t="s">
        <v>227</v>
      </c>
      <c r="F14" s="139" t="s">
        <v>227</v>
      </c>
      <c r="G14" s="163" t="s">
        <v>227</v>
      </c>
    </row>
    <row r="15" spans="1:7" ht="15.75">
      <c r="A15" s="162" t="s">
        <v>170</v>
      </c>
      <c r="B15" s="139">
        <v>92</v>
      </c>
      <c r="C15" s="163" t="s">
        <v>197</v>
      </c>
      <c r="D15" s="159" t="s">
        <v>227</v>
      </c>
      <c r="E15" s="164" t="s">
        <v>227</v>
      </c>
      <c r="F15" s="139" t="s">
        <v>227</v>
      </c>
      <c r="G15" s="163" t="s">
        <v>227</v>
      </c>
    </row>
    <row r="16" spans="1:7" ht="15.75">
      <c r="A16" s="162" t="s">
        <v>198</v>
      </c>
      <c r="B16" s="139" t="s">
        <v>227</v>
      </c>
      <c r="C16" s="161" t="s">
        <v>227</v>
      </c>
      <c r="D16" s="142">
        <v>14</v>
      </c>
      <c r="E16" s="165" t="s">
        <v>199</v>
      </c>
      <c r="F16" s="139" t="s">
        <v>227</v>
      </c>
      <c r="G16" s="163" t="s">
        <v>227</v>
      </c>
    </row>
    <row r="17" spans="1:7" ht="15.75">
      <c r="A17" s="162" t="s">
        <v>200</v>
      </c>
      <c r="B17" s="139" t="s">
        <v>227</v>
      </c>
      <c r="C17" s="161" t="s">
        <v>227</v>
      </c>
      <c r="D17" s="142">
        <v>55</v>
      </c>
      <c r="E17" s="165" t="s">
        <v>201</v>
      </c>
      <c r="F17" s="139" t="s">
        <v>227</v>
      </c>
      <c r="G17" s="163" t="s">
        <v>227</v>
      </c>
    </row>
    <row r="18" spans="1:7" ht="15.75">
      <c r="A18" s="166" t="s">
        <v>167</v>
      </c>
      <c r="B18" s="139">
        <v>509</v>
      </c>
      <c r="C18" s="163" t="s">
        <v>207</v>
      </c>
      <c r="D18" s="142">
        <v>458</v>
      </c>
      <c r="E18" s="167" t="s">
        <v>197</v>
      </c>
      <c r="F18" s="139">
        <v>1</v>
      </c>
      <c r="G18" s="163" t="s">
        <v>225</v>
      </c>
    </row>
    <row r="19" spans="1:7" ht="15.75">
      <c r="A19" s="162" t="s">
        <v>206</v>
      </c>
      <c r="B19" s="139">
        <v>4</v>
      </c>
      <c r="C19" s="163" t="s">
        <v>226</v>
      </c>
      <c r="D19" s="142" t="s">
        <v>227</v>
      </c>
      <c r="E19" s="165" t="s">
        <v>227</v>
      </c>
      <c r="F19" s="139">
        <v>58</v>
      </c>
      <c r="G19" s="163" t="s">
        <v>207</v>
      </c>
    </row>
    <row r="20" spans="1:7" ht="15.75">
      <c r="A20" s="162" t="s">
        <v>173</v>
      </c>
      <c r="B20" s="139" t="s">
        <v>227</v>
      </c>
      <c r="C20" s="163" t="s">
        <v>227</v>
      </c>
      <c r="D20" s="142">
        <v>11</v>
      </c>
      <c r="E20" s="165" t="s">
        <v>208</v>
      </c>
      <c r="F20" s="168">
        <v>1</v>
      </c>
      <c r="G20" s="163" t="s">
        <v>227</v>
      </c>
    </row>
    <row r="21" spans="1:7" ht="15.75">
      <c r="A21" s="162" t="s">
        <v>216</v>
      </c>
      <c r="B21" s="139">
        <v>3</v>
      </c>
      <c r="C21" s="163" t="s">
        <v>228</v>
      </c>
      <c r="D21" s="142">
        <v>1</v>
      </c>
      <c r="E21" s="165" t="s">
        <v>229</v>
      </c>
      <c r="F21" s="139" t="s">
        <v>227</v>
      </c>
      <c r="G21" s="163" t="s">
        <v>227</v>
      </c>
    </row>
    <row r="22" spans="1:7" ht="15.75">
      <c r="A22" s="78" t="s">
        <v>209</v>
      </c>
      <c r="B22" s="139" t="s">
        <v>227</v>
      </c>
      <c r="C22" s="163" t="s">
        <v>227</v>
      </c>
      <c r="D22" s="142" t="s">
        <v>227</v>
      </c>
      <c r="E22" s="165" t="s">
        <v>227</v>
      </c>
      <c r="F22" s="139">
        <v>1</v>
      </c>
      <c r="G22" s="163" t="s">
        <v>230</v>
      </c>
    </row>
    <row r="23" spans="1:7" ht="15.75">
      <c r="A23" s="78" t="s">
        <v>212</v>
      </c>
      <c r="B23" s="139" t="s">
        <v>227</v>
      </c>
      <c r="C23" s="163" t="s">
        <v>227</v>
      </c>
      <c r="D23" s="142" t="s">
        <v>227</v>
      </c>
      <c r="E23" s="165" t="s">
        <v>227</v>
      </c>
      <c r="F23" s="139">
        <v>10</v>
      </c>
      <c r="G23" s="163" t="s">
        <v>213</v>
      </c>
    </row>
    <row r="24" spans="1:7" ht="15.75">
      <c r="A24" s="78" t="s">
        <v>231</v>
      </c>
      <c r="B24" s="139" t="s">
        <v>227</v>
      </c>
      <c r="C24" s="163" t="s">
        <v>227</v>
      </c>
      <c r="D24" s="142" t="s">
        <v>227</v>
      </c>
      <c r="E24" s="165" t="s">
        <v>227</v>
      </c>
      <c r="F24" s="139">
        <v>3</v>
      </c>
      <c r="G24" s="163" t="s">
        <v>205</v>
      </c>
    </row>
    <row r="25" spans="1:7" ht="15.75">
      <c r="A25" s="78" t="s">
        <v>232</v>
      </c>
      <c r="B25" s="139" t="s">
        <v>227</v>
      </c>
      <c r="C25" s="163" t="s">
        <v>227</v>
      </c>
      <c r="D25" s="142" t="s">
        <v>227</v>
      </c>
      <c r="E25" s="165" t="s">
        <v>227</v>
      </c>
      <c r="F25" s="139">
        <v>47</v>
      </c>
      <c r="G25" s="163" t="s">
        <v>208</v>
      </c>
    </row>
    <row r="26" spans="1:7" ht="15.75">
      <c r="A26" s="162" t="s">
        <v>176</v>
      </c>
      <c r="B26" s="139" t="s">
        <v>227</v>
      </c>
      <c r="C26" s="163" t="s">
        <v>227</v>
      </c>
      <c r="D26" s="142" t="s">
        <v>227</v>
      </c>
      <c r="E26" s="165" t="s">
        <v>227</v>
      </c>
      <c r="F26" s="139">
        <v>6</v>
      </c>
      <c r="G26" s="163" t="s">
        <v>207</v>
      </c>
    </row>
    <row r="27" spans="1:7" ht="15.75">
      <c r="A27" s="144"/>
      <c r="B27" s="146"/>
      <c r="C27" s="146"/>
      <c r="D27" s="146"/>
      <c r="E27" s="146"/>
      <c r="F27" s="146"/>
      <c r="G27" s="146"/>
    </row>
    <row r="28" spans="1:7">
      <c r="A28" s="525" t="s">
        <v>18</v>
      </c>
      <c r="B28" s="525"/>
      <c r="C28" s="525"/>
      <c r="D28" s="525"/>
      <c r="E28" s="525"/>
      <c r="F28" s="525"/>
      <c r="G28" s="525"/>
    </row>
  </sheetData>
  <mergeCells count="6">
    <mergeCell ref="A28:G28"/>
    <mergeCell ref="A8:A10"/>
    <mergeCell ref="B8:G8"/>
    <mergeCell ref="B9:C9"/>
    <mergeCell ref="D9:E9"/>
    <mergeCell ref="F9:G9"/>
  </mergeCells>
  <phoneticPr fontId="1" type="noConversion"/>
  <pageMargins left="0.75" right="0.75" top="1" bottom="1" header="0" footer="0"/>
  <pageSetup scale="5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"/>
  <sheetViews>
    <sheetView zoomScale="75" workbookViewId="0">
      <selection activeCell="A6" sqref="A6:G6"/>
    </sheetView>
  </sheetViews>
  <sheetFormatPr baseColWidth="10" defaultColWidth="0" defaultRowHeight="12.75" zeroHeight="1"/>
  <cols>
    <col min="1" max="1" width="26.140625" customWidth="1"/>
    <col min="2" max="2" width="16.5703125" customWidth="1"/>
    <col min="3" max="3" width="14" bestFit="1" customWidth="1"/>
    <col min="4" max="4" width="12.85546875" bestFit="1" customWidth="1"/>
    <col min="5" max="7" width="21.7109375" customWidth="1"/>
    <col min="8" max="16384" width="25.140625" hidden="1"/>
  </cols>
  <sheetData>
    <row r="1" spans="1:7" s="262" customFormat="1" ht="18.75">
      <c r="A1" s="58" t="s">
        <v>233</v>
      </c>
      <c r="B1" s="409"/>
      <c r="C1" s="169"/>
      <c r="D1" s="169"/>
      <c r="E1" s="402"/>
      <c r="F1" s="402"/>
      <c r="G1" s="402"/>
    </row>
    <row r="2" spans="1:7" s="262" customFormat="1" ht="18.75">
      <c r="A2" s="58"/>
      <c r="B2" s="409"/>
      <c r="C2" s="169"/>
      <c r="D2" s="169"/>
      <c r="E2" s="402"/>
      <c r="F2" s="402"/>
      <c r="G2" s="402"/>
    </row>
    <row r="3" spans="1:7" s="262" customFormat="1" ht="18.75">
      <c r="A3" s="544" t="s">
        <v>234</v>
      </c>
      <c r="B3" s="544"/>
      <c r="C3" s="544"/>
      <c r="D3" s="544"/>
      <c r="E3" s="544"/>
      <c r="F3" s="544"/>
      <c r="G3" s="544"/>
    </row>
    <row r="4" spans="1:7" s="262" customFormat="1" ht="18.75">
      <c r="A4" s="544" t="s">
        <v>236</v>
      </c>
      <c r="B4" s="544"/>
      <c r="C4" s="544"/>
      <c r="D4" s="544"/>
      <c r="E4" s="544"/>
      <c r="F4" s="544"/>
      <c r="G4" s="544"/>
    </row>
    <row r="5" spans="1:7" s="262" customFormat="1" ht="18.75">
      <c r="A5" s="544" t="s">
        <v>235</v>
      </c>
      <c r="B5" s="544"/>
      <c r="C5" s="544"/>
      <c r="D5" s="544"/>
      <c r="E5" s="544"/>
      <c r="F5" s="544"/>
      <c r="G5" s="544"/>
    </row>
    <row r="6" spans="1:7" s="262" customFormat="1" ht="18.75">
      <c r="A6" s="544" t="s">
        <v>3</v>
      </c>
      <c r="B6" s="544"/>
      <c r="C6" s="544"/>
      <c r="D6" s="544"/>
      <c r="E6" s="544"/>
      <c r="F6" s="544"/>
      <c r="G6" s="544"/>
    </row>
    <row r="7" spans="1:7" ht="15.75">
      <c r="A7" s="13"/>
      <c r="B7" s="13"/>
      <c r="C7" s="118"/>
      <c r="D7" s="118"/>
      <c r="E7" s="13"/>
      <c r="F7" s="13"/>
      <c r="G7" s="88"/>
    </row>
    <row r="8" spans="1:7" ht="15.75">
      <c r="A8" s="518" t="s">
        <v>338</v>
      </c>
      <c r="B8" s="527" t="s">
        <v>237</v>
      </c>
      <c r="C8" s="553" t="s">
        <v>238</v>
      </c>
      <c r="D8" s="554"/>
      <c r="E8" s="555" t="s">
        <v>189</v>
      </c>
      <c r="F8" s="521"/>
      <c r="G8" s="522"/>
    </row>
    <row r="9" spans="1:7" ht="15.75">
      <c r="A9" s="520"/>
      <c r="B9" s="529"/>
      <c r="C9" s="170" t="s">
        <v>239</v>
      </c>
      <c r="D9" s="171" t="s">
        <v>240</v>
      </c>
      <c r="E9" s="172" t="s">
        <v>4</v>
      </c>
      <c r="F9" s="14" t="s">
        <v>239</v>
      </c>
      <c r="G9" s="173" t="s">
        <v>240</v>
      </c>
    </row>
    <row r="10" spans="1:7" ht="15.75">
      <c r="A10" s="16"/>
      <c r="B10" s="174"/>
      <c r="C10" s="174"/>
      <c r="D10" s="175"/>
      <c r="E10" s="16"/>
      <c r="F10" s="16"/>
      <c r="G10" s="176"/>
    </row>
    <row r="11" spans="1:7" ht="15.75">
      <c r="A11" s="177" t="s">
        <v>241</v>
      </c>
      <c r="B11" s="178">
        <f>SUM(B12:B15)</f>
        <v>157</v>
      </c>
      <c r="C11" s="178">
        <f>SUM(C12:C15)</f>
        <v>92</v>
      </c>
      <c r="D11" s="179">
        <f>SUM(D12:D15)</f>
        <v>65</v>
      </c>
      <c r="E11" s="96" t="s">
        <v>224</v>
      </c>
      <c r="F11" s="96" t="s">
        <v>197</v>
      </c>
      <c r="G11" s="96" t="s">
        <v>195</v>
      </c>
    </row>
    <row r="12" spans="1:7" ht="15.75">
      <c r="A12" s="36" t="s">
        <v>242</v>
      </c>
      <c r="B12" s="180">
        <f>SUM(C12:D12)</f>
        <v>38</v>
      </c>
      <c r="C12" s="180">
        <v>17</v>
      </c>
      <c r="D12" s="181">
        <v>21</v>
      </c>
      <c r="E12" s="182" t="s">
        <v>243</v>
      </c>
      <c r="F12" s="182" t="s">
        <v>194</v>
      </c>
      <c r="G12" s="182" t="s">
        <v>244</v>
      </c>
    </row>
    <row r="13" spans="1:7" ht="15.75">
      <c r="A13" s="36" t="s">
        <v>245</v>
      </c>
      <c r="B13" s="180">
        <f>SUM(C13:D13)</f>
        <v>42</v>
      </c>
      <c r="C13" s="180">
        <v>27</v>
      </c>
      <c r="D13" s="181">
        <v>15</v>
      </c>
      <c r="E13" s="182" t="s">
        <v>197</v>
      </c>
      <c r="F13" s="182" t="s">
        <v>246</v>
      </c>
      <c r="G13" s="182" t="s">
        <v>247</v>
      </c>
    </row>
    <row r="14" spans="1:7" ht="15.75">
      <c r="A14" s="36" t="s">
        <v>248</v>
      </c>
      <c r="B14" s="180">
        <f>SUM(C14:D14)</f>
        <v>40</v>
      </c>
      <c r="C14" s="180">
        <v>24</v>
      </c>
      <c r="D14" s="181">
        <v>16</v>
      </c>
      <c r="E14" s="182" t="s">
        <v>249</v>
      </c>
      <c r="F14" s="182" t="s">
        <v>249</v>
      </c>
      <c r="G14" s="182" t="s">
        <v>247</v>
      </c>
    </row>
    <row r="15" spans="1:7" ht="15.75">
      <c r="A15" s="36" t="s">
        <v>250</v>
      </c>
      <c r="B15" s="180">
        <f>SUM(C15:D15)</f>
        <v>37</v>
      </c>
      <c r="C15" s="180">
        <v>24</v>
      </c>
      <c r="D15" s="181">
        <v>13</v>
      </c>
      <c r="E15" s="182" t="s">
        <v>197</v>
      </c>
      <c r="F15" s="182" t="s">
        <v>251</v>
      </c>
      <c r="G15" s="182" t="s">
        <v>247</v>
      </c>
    </row>
    <row r="16" spans="1:7" ht="15.75">
      <c r="A16" s="36"/>
      <c r="B16" s="183"/>
      <c r="C16" s="184"/>
      <c r="D16" s="185"/>
      <c r="E16" s="186"/>
      <c r="F16" s="186"/>
      <c r="G16" s="97"/>
    </row>
    <row r="17" spans="1:7" ht="15.75">
      <c r="A17" s="177" t="s">
        <v>252</v>
      </c>
      <c r="B17" s="178">
        <f>SUM(B18:B21)</f>
        <v>69</v>
      </c>
      <c r="C17" s="178">
        <f>SUM(C18:C21)</f>
        <v>55</v>
      </c>
      <c r="D17" s="179">
        <f>SUM(D18:D21)</f>
        <v>14</v>
      </c>
      <c r="E17" s="96" t="s">
        <v>253</v>
      </c>
      <c r="F17" s="96" t="s">
        <v>201</v>
      </c>
      <c r="G17" s="96" t="s">
        <v>199</v>
      </c>
    </row>
    <row r="18" spans="1:7" ht="15.75">
      <c r="A18" s="36" t="s">
        <v>242</v>
      </c>
      <c r="B18" s="180">
        <f>SUM(C18:D18)</f>
        <v>14</v>
      </c>
      <c r="C18" s="180">
        <v>12</v>
      </c>
      <c r="D18" s="181">
        <v>2</v>
      </c>
      <c r="E18" s="182" t="s">
        <v>254</v>
      </c>
      <c r="F18" s="182" t="s">
        <v>255</v>
      </c>
      <c r="G18" s="182" t="s">
        <v>256</v>
      </c>
    </row>
    <row r="19" spans="1:7" ht="15.75">
      <c r="A19" s="36" t="s">
        <v>245</v>
      </c>
      <c r="B19" s="180">
        <f>SUM(C19:D19)</f>
        <v>20</v>
      </c>
      <c r="C19" s="180">
        <v>14</v>
      </c>
      <c r="D19" s="181">
        <v>6</v>
      </c>
      <c r="E19" s="182" t="s">
        <v>253</v>
      </c>
      <c r="F19" s="182" t="s">
        <v>193</v>
      </c>
      <c r="G19" s="182" t="s">
        <v>257</v>
      </c>
    </row>
    <row r="20" spans="1:7" ht="15.75">
      <c r="A20" s="36" t="s">
        <v>248</v>
      </c>
      <c r="B20" s="180">
        <f>SUM(C20:D20)</f>
        <v>20</v>
      </c>
      <c r="C20" s="180">
        <v>20</v>
      </c>
      <c r="D20" s="181">
        <v>0</v>
      </c>
      <c r="E20" s="182" t="s">
        <v>196</v>
      </c>
      <c r="F20" s="182" t="s">
        <v>196</v>
      </c>
      <c r="G20" s="187" t="s">
        <v>258</v>
      </c>
    </row>
    <row r="21" spans="1:7" ht="15.75">
      <c r="A21" s="36" t="s">
        <v>250</v>
      </c>
      <c r="B21" s="180">
        <f>SUM(C21:D21)</f>
        <v>15</v>
      </c>
      <c r="C21" s="180">
        <v>9</v>
      </c>
      <c r="D21" s="181">
        <v>6</v>
      </c>
      <c r="E21" s="182" t="s">
        <v>259</v>
      </c>
      <c r="F21" s="182" t="s">
        <v>260</v>
      </c>
      <c r="G21" s="182" t="s">
        <v>261</v>
      </c>
    </row>
    <row r="22" spans="1:7" ht="15.75">
      <c r="A22" s="37"/>
      <c r="B22" s="39"/>
      <c r="C22" s="39"/>
      <c r="D22" s="188"/>
      <c r="E22" s="20"/>
      <c r="F22" s="20"/>
      <c r="G22" s="20"/>
    </row>
    <row r="23" spans="1:7" ht="15.75" customHeight="1">
      <c r="A23" s="547" t="s">
        <v>18</v>
      </c>
      <c r="B23" s="547"/>
      <c r="C23" s="547"/>
      <c r="D23" s="547"/>
      <c r="E23" s="547"/>
      <c r="F23" s="547"/>
      <c r="G23" s="547"/>
    </row>
    <row r="24" spans="1:7" hidden="1"/>
  </sheetData>
  <mergeCells count="9">
    <mergeCell ref="A23:G23"/>
    <mergeCell ref="A3:G3"/>
    <mergeCell ref="A5:G5"/>
    <mergeCell ref="A4:G4"/>
    <mergeCell ref="A6:G6"/>
    <mergeCell ref="A8:A9"/>
    <mergeCell ref="B8:B9"/>
    <mergeCell ref="C8:D8"/>
    <mergeCell ref="E8:G8"/>
  </mergeCells>
  <phoneticPr fontId="1" type="noConversion"/>
  <printOptions horizontalCentered="1" verticalCentered="1"/>
  <pageMargins left="0.74803149606299213" right="0.74803149606299213" top="0.98425196850393704" bottom="0.98425196850393704" header="0" footer="0"/>
  <pageSetup scale="6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4"/>
  <sheetViews>
    <sheetView zoomScale="75" workbookViewId="0">
      <selection activeCell="C9" sqref="C9"/>
    </sheetView>
  </sheetViews>
  <sheetFormatPr baseColWidth="10" defaultColWidth="0" defaultRowHeight="15" zeroHeight="1"/>
  <cols>
    <col min="1" max="1" width="14" style="191" customWidth="1"/>
    <col min="2" max="2" width="11.7109375" style="191" customWidth="1"/>
    <col min="3" max="3" width="27.5703125" style="191" bestFit="1" customWidth="1"/>
    <col min="4" max="4" width="27.7109375" style="191" customWidth="1"/>
    <col min="5" max="5" width="21.7109375" style="190" hidden="1" customWidth="1"/>
    <col min="6" max="16384" width="21.7109375" style="191" hidden="1"/>
  </cols>
  <sheetData>
    <row r="1" spans="1:5" s="393" customFormat="1" ht="18.75">
      <c r="A1" s="557" t="s">
        <v>262</v>
      </c>
      <c r="B1" s="557"/>
      <c r="C1" s="557"/>
      <c r="D1" s="557"/>
      <c r="E1" s="406"/>
    </row>
    <row r="2" spans="1:5" s="393" customFormat="1" ht="18.75">
      <c r="A2" s="407"/>
      <c r="B2" s="407"/>
      <c r="C2" s="407"/>
      <c r="D2" s="407"/>
      <c r="E2" s="406"/>
    </row>
    <row r="3" spans="1:5" s="393" customFormat="1" ht="37.5" customHeight="1">
      <c r="A3" s="556" t="s">
        <v>263</v>
      </c>
      <c r="B3" s="556"/>
      <c r="C3" s="556"/>
      <c r="D3" s="556"/>
      <c r="E3" s="406"/>
    </row>
    <row r="4" spans="1:5" s="393" customFormat="1" ht="18.75">
      <c r="A4" s="556" t="s">
        <v>416</v>
      </c>
      <c r="B4" s="556"/>
      <c r="C4" s="556"/>
      <c r="D4" s="556"/>
      <c r="E4" s="408"/>
    </row>
    <row r="5" spans="1:5" s="393" customFormat="1" ht="18.75">
      <c r="A5" s="556" t="s">
        <v>264</v>
      </c>
      <c r="B5" s="556"/>
      <c r="C5" s="556"/>
      <c r="D5" s="556"/>
      <c r="E5" s="408"/>
    </row>
    <row r="6" spans="1:5" s="393" customFormat="1" ht="18.75">
      <c r="A6" s="556" t="s">
        <v>3</v>
      </c>
      <c r="B6" s="556"/>
      <c r="C6" s="556"/>
      <c r="D6" s="556"/>
      <c r="E6" s="408"/>
    </row>
    <row r="7" spans="1:5" ht="15.75">
      <c r="A7" s="13"/>
      <c r="B7" s="13"/>
      <c r="C7" s="13"/>
      <c r="D7" s="13"/>
    </row>
    <row r="8" spans="1:5" ht="15.75">
      <c r="A8" s="518" t="s">
        <v>265</v>
      </c>
      <c r="B8" s="540"/>
      <c r="C8" s="522" t="s">
        <v>22</v>
      </c>
      <c r="D8" s="561"/>
    </row>
    <row r="9" spans="1:5" ht="15.75">
      <c r="A9" s="559"/>
      <c r="B9" s="560"/>
      <c r="C9" s="194" t="s">
        <v>241</v>
      </c>
      <c r="D9" s="194" t="s">
        <v>252</v>
      </c>
    </row>
    <row r="10" spans="1:5" ht="15.75">
      <c r="A10" s="16"/>
      <c r="B10" s="120"/>
      <c r="C10" s="195"/>
      <c r="D10" s="174"/>
    </row>
    <row r="11" spans="1:5" ht="15.75">
      <c r="A11" s="519" t="s">
        <v>4</v>
      </c>
      <c r="B11" s="541"/>
      <c r="C11" s="196">
        <f>SUM(C13:C31)</f>
        <v>157</v>
      </c>
      <c r="D11" s="197">
        <v>69</v>
      </c>
    </row>
    <row r="12" spans="1:5" ht="15.75">
      <c r="A12" s="13"/>
      <c r="B12" s="198"/>
      <c r="C12" s="196"/>
      <c r="D12" s="197"/>
    </row>
    <row r="13" spans="1:5" ht="15.75">
      <c r="A13" s="199">
        <v>1</v>
      </c>
      <c r="B13" s="200" t="s">
        <v>266</v>
      </c>
      <c r="C13" s="201">
        <v>3</v>
      </c>
      <c r="D13" s="202">
        <v>0</v>
      </c>
    </row>
    <row r="14" spans="1:5" ht="15.75">
      <c r="A14" s="199">
        <v>2</v>
      </c>
      <c r="B14" s="200" t="s">
        <v>267</v>
      </c>
      <c r="C14" s="201">
        <v>20</v>
      </c>
      <c r="D14" s="202">
        <v>1</v>
      </c>
    </row>
    <row r="15" spans="1:5" ht="15.75">
      <c r="A15" s="199">
        <v>3</v>
      </c>
      <c r="B15" s="200" t="s">
        <v>267</v>
      </c>
      <c r="C15" s="201">
        <v>30</v>
      </c>
      <c r="D15" s="202">
        <v>4</v>
      </c>
    </row>
    <row r="16" spans="1:5" ht="15.75">
      <c r="A16" s="199">
        <v>4</v>
      </c>
      <c r="B16" s="200" t="s">
        <v>267</v>
      </c>
      <c r="C16" s="201">
        <v>21</v>
      </c>
      <c r="D16" s="202">
        <v>8</v>
      </c>
    </row>
    <row r="17" spans="1:4" ht="15.75">
      <c r="A17" s="199">
        <v>5</v>
      </c>
      <c r="B17" s="200" t="s">
        <v>267</v>
      </c>
      <c r="C17" s="201">
        <v>18</v>
      </c>
      <c r="D17" s="202">
        <v>14</v>
      </c>
    </row>
    <row r="18" spans="1:4" ht="15.75">
      <c r="A18" s="199">
        <v>6</v>
      </c>
      <c r="B18" s="200" t="s">
        <v>267</v>
      </c>
      <c r="C18" s="201">
        <v>22</v>
      </c>
      <c r="D18" s="202">
        <v>9</v>
      </c>
    </row>
    <row r="19" spans="1:4" ht="15.75">
      <c r="A19" s="199">
        <v>7</v>
      </c>
      <c r="B19" s="200" t="s">
        <v>267</v>
      </c>
      <c r="C19" s="201">
        <v>11</v>
      </c>
      <c r="D19" s="202">
        <v>5</v>
      </c>
    </row>
    <row r="20" spans="1:4" ht="15.75">
      <c r="A20" s="199">
        <v>8</v>
      </c>
      <c r="B20" s="200" t="s">
        <v>267</v>
      </c>
      <c r="C20" s="201">
        <v>10</v>
      </c>
      <c r="D20" s="202">
        <v>6</v>
      </c>
    </row>
    <row r="21" spans="1:4" ht="15.75">
      <c r="A21" s="199">
        <v>9</v>
      </c>
      <c r="B21" s="200" t="s">
        <v>267</v>
      </c>
      <c r="C21" s="201">
        <v>2</v>
      </c>
      <c r="D21" s="202">
        <v>2</v>
      </c>
    </row>
    <row r="22" spans="1:4" ht="15.75">
      <c r="A22" s="199">
        <v>10</v>
      </c>
      <c r="B22" s="200" t="s">
        <v>267</v>
      </c>
      <c r="C22" s="201">
        <v>1</v>
      </c>
      <c r="D22" s="202">
        <v>1</v>
      </c>
    </row>
    <row r="23" spans="1:4" ht="15.75">
      <c r="A23" s="199">
        <v>11</v>
      </c>
      <c r="B23" s="200" t="s">
        <v>267</v>
      </c>
      <c r="C23" s="201">
        <v>8</v>
      </c>
      <c r="D23" s="202">
        <v>0</v>
      </c>
    </row>
    <row r="24" spans="1:4" ht="15.75">
      <c r="A24" s="199">
        <v>13</v>
      </c>
      <c r="B24" s="200" t="s">
        <v>267</v>
      </c>
      <c r="C24" s="201">
        <v>4</v>
      </c>
      <c r="D24" s="202">
        <v>6</v>
      </c>
    </row>
    <row r="25" spans="1:4" ht="15.75">
      <c r="A25" s="199">
        <v>14</v>
      </c>
      <c r="B25" s="200" t="s">
        <v>267</v>
      </c>
      <c r="C25" s="201">
        <v>0</v>
      </c>
      <c r="D25" s="202">
        <v>3</v>
      </c>
    </row>
    <row r="26" spans="1:4" ht="15.75">
      <c r="A26" s="199">
        <v>15</v>
      </c>
      <c r="B26" s="200" t="s">
        <v>267</v>
      </c>
      <c r="C26" s="201">
        <v>0</v>
      </c>
      <c r="D26" s="202">
        <v>4</v>
      </c>
    </row>
    <row r="27" spans="1:4" ht="15.75">
      <c r="A27" s="199">
        <v>16</v>
      </c>
      <c r="B27" s="200" t="s">
        <v>267</v>
      </c>
      <c r="C27" s="201">
        <v>3</v>
      </c>
      <c r="D27" s="202">
        <v>2</v>
      </c>
    </row>
    <row r="28" spans="1:4" ht="15.75">
      <c r="A28" s="199">
        <v>17</v>
      </c>
      <c r="B28" s="200" t="s">
        <v>267</v>
      </c>
      <c r="C28" s="201">
        <v>1</v>
      </c>
      <c r="D28" s="202">
        <v>1</v>
      </c>
    </row>
    <row r="29" spans="1:4" ht="15.75">
      <c r="A29" s="199">
        <v>18</v>
      </c>
      <c r="B29" s="200" t="s">
        <v>267</v>
      </c>
      <c r="C29" s="201">
        <v>1</v>
      </c>
      <c r="D29" s="202">
        <v>2</v>
      </c>
    </row>
    <row r="30" spans="1:4" ht="15.75">
      <c r="A30" s="199">
        <v>33</v>
      </c>
      <c r="B30" s="200" t="s">
        <v>267</v>
      </c>
      <c r="C30" s="201">
        <v>1</v>
      </c>
      <c r="D30" s="202">
        <v>1</v>
      </c>
    </row>
    <row r="31" spans="1:4" ht="15.75">
      <c r="A31" s="199">
        <v>72</v>
      </c>
      <c r="B31" s="200" t="s">
        <v>267</v>
      </c>
      <c r="C31" s="201">
        <v>1</v>
      </c>
      <c r="D31" s="202">
        <v>0</v>
      </c>
    </row>
    <row r="32" spans="1:4" ht="15.75">
      <c r="A32" s="203"/>
      <c r="B32" s="189"/>
      <c r="C32" s="204"/>
      <c r="D32" s="205"/>
    </row>
    <row r="33" spans="1:4">
      <c r="A33" s="558" t="s">
        <v>18</v>
      </c>
      <c r="B33" s="558"/>
      <c r="C33" s="558"/>
      <c r="D33" s="558"/>
    </row>
    <row r="34" spans="1:4" hidden="1"/>
  </sheetData>
  <mergeCells count="9">
    <mergeCell ref="A3:D3"/>
    <mergeCell ref="A1:D1"/>
    <mergeCell ref="A33:D33"/>
    <mergeCell ref="A5:D5"/>
    <mergeCell ref="A4:D4"/>
    <mergeCell ref="A6:D6"/>
    <mergeCell ref="A8:B9"/>
    <mergeCell ref="C8:D8"/>
    <mergeCell ref="A11:B11"/>
  </mergeCells>
  <phoneticPr fontId="1" type="noConversion"/>
  <printOptions horizontalCentered="1" verticalCentered="1"/>
  <pageMargins left="0.74803149606299213" right="0.74803149606299213" top="0.98425196850393704" bottom="0.98425196850393704" header="0" footer="0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"/>
  <sheetViews>
    <sheetView zoomScale="75" zoomScaleNormal="75" workbookViewId="0">
      <selection activeCell="A16" sqref="A16"/>
    </sheetView>
  </sheetViews>
  <sheetFormatPr baseColWidth="10" defaultColWidth="0" defaultRowHeight="12.75" zeroHeight="1"/>
  <cols>
    <col min="1" max="1" width="31.42578125" style="62" customWidth="1"/>
    <col min="2" max="2" width="13" style="62" customWidth="1"/>
    <col min="3" max="3" width="14" style="62" bestFit="1" customWidth="1"/>
    <col min="4" max="4" width="12.85546875" style="62" bestFit="1" customWidth="1"/>
    <col min="5" max="5" width="21.5703125" style="62" bestFit="1" customWidth="1"/>
    <col min="6" max="6" width="0" style="61" hidden="1" customWidth="1"/>
    <col min="7" max="16384" width="11.42578125" style="62" hidden="1"/>
  </cols>
  <sheetData>
    <row r="1" spans="1:6" s="401" customFormat="1" ht="18.75">
      <c r="A1" s="58" t="s">
        <v>268</v>
      </c>
      <c r="B1" s="403"/>
      <c r="C1" s="403"/>
      <c r="D1" s="403"/>
      <c r="E1" s="403"/>
      <c r="F1" s="400"/>
    </row>
    <row r="2" spans="1:6" s="401" customFormat="1" ht="18.75">
      <c r="A2" s="403"/>
      <c r="B2" s="403"/>
      <c r="C2" s="403"/>
      <c r="D2" s="403"/>
      <c r="E2" s="403"/>
      <c r="F2" s="400"/>
    </row>
    <row r="3" spans="1:6" s="401" customFormat="1" ht="18.75">
      <c r="A3" s="404" t="s">
        <v>269</v>
      </c>
      <c r="B3" s="404"/>
      <c r="C3" s="404"/>
      <c r="D3" s="404"/>
      <c r="E3" s="404"/>
      <c r="F3" s="400"/>
    </row>
    <row r="4" spans="1:6" s="401" customFormat="1" ht="18.75">
      <c r="A4" s="404" t="s">
        <v>270</v>
      </c>
      <c r="B4" s="404"/>
      <c r="C4" s="404"/>
      <c r="D4" s="404"/>
      <c r="E4" s="404"/>
      <c r="F4" s="400"/>
    </row>
    <row r="5" spans="1:6" s="401" customFormat="1" ht="18.75">
      <c r="A5" s="404" t="s">
        <v>34</v>
      </c>
      <c r="B5" s="404"/>
      <c r="C5" s="404"/>
      <c r="D5" s="404"/>
      <c r="E5" s="404"/>
      <c r="F5" s="400"/>
    </row>
    <row r="6" spans="1:6" s="401" customFormat="1" ht="18.75">
      <c r="A6" s="404" t="s">
        <v>3</v>
      </c>
      <c r="B6" s="404"/>
      <c r="C6" s="404"/>
      <c r="D6" s="404"/>
      <c r="E6" s="404"/>
      <c r="F6" s="400"/>
    </row>
    <row r="7" spans="1:6" s="401" customFormat="1" ht="18.75">
      <c r="A7" s="405"/>
      <c r="B7" s="405"/>
      <c r="C7" s="405"/>
      <c r="D7" s="405"/>
      <c r="E7" s="405"/>
      <c r="F7" s="400"/>
    </row>
    <row r="8" spans="1:6" ht="15.75">
      <c r="A8" s="540" t="s">
        <v>35</v>
      </c>
      <c r="B8" s="527" t="s">
        <v>23</v>
      </c>
      <c r="C8" s="564" t="s">
        <v>271</v>
      </c>
      <c r="D8" s="564"/>
      <c r="E8" s="565" t="s">
        <v>272</v>
      </c>
    </row>
    <row r="9" spans="1:6" ht="15.75">
      <c r="A9" s="562"/>
      <c r="B9" s="563"/>
      <c r="C9" s="209" t="s">
        <v>239</v>
      </c>
      <c r="D9" s="235" t="s">
        <v>240</v>
      </c>
      <c r="E9" s="566"/>
    </row>
    <row r="10" spans="1:6" ht="15.75">
      <c r="A10" s="210"/>
      <c r="B10" s="211"/>
      <c r="C10" s="212"/>
      <c r="D10" s="237"/>
      <c r="E10" s="237"/>
    </row>
    <row r="11" spans="1:6" ht="15.75">
      <c r="A11" s="124" t="s">
        <v>4</v>
      </c>
      <c r="B11" s="238">
        <f>SUM(B13:B25)</f>
        <v>666</v>
      </c>
      <c r="C11" s="241">
        <f>SUM(C13:C25)</f>
        <v>92</v>
      </c>
      <c r="D11" s="242">
        <f>SUM(D13:D25)</f>
        <v>65</v>
      </c>
      <c r="E11" s="506">
        <f>SUM(E13:E25)</f>
        <v>509</v>
      </c>
    </row>
    <row r="12" spans="1:6" ht="15.75">
      <c r="A12" s="214"/>
      <c r="B12" s="240"/>
      <c r="C12" s="243"/>
      <c r="D12" s="244"/>
      <c r="E12" s="246"/>
    </row>
    <row r="13" spans="1:6" ht="15.75">
      <c r="A13" s="50" t="s">
        <v>39</v>
      </c>
      <c r="B13" s="240">
        <f>SUM(C13:E13)</f>
        <v>236</v>
      </c>
      <c r="C13" s="245">
        <v>12</v>
      </c>
      <c r="D13" s="244">
        <v>17</v>
      </c>
      <c r="E13" s="246">
        <v>207</v>
      </c>
    </row>
    <row r="14" spans="1:6" ht="15.75">
      <c r="A14" s="50" t="s">
        <v>38</v>
      </c>
      <c r="B14" s="240">
        <f t="shared" ref="B14:B25" si="0">SUM(C14:E14)</f>
        <v>206</v>
      </c>
      <c r="C14" s="245">
        <v>12</v>
      </c>
      <c r="D14" s="244">
        <v>32</v>
      </c>
      <c r="E14" s="246">
        <v>162</v>
      </c>
    </row>
    <row r="15" spans="1:6" ht="15.75">
      <c r="A15" s="42" t="s">
        <v>43</v>
      </c>
      <c r="B15" s="240">
        <f t="shared" si="0"/>
        <v>99</v>
      </c>
      <c r="C15" s="245">
        <v>2</v>
      </c>
      <c r="D15" s="244">
        <v>5</v>
      </c>
      <c r="E15" s="246">
        <v>92</v>
      </c>
    </row>
    <row r="16" spans="1:6" ht="15.75">
      <c r="A16" s="50" t="s">
        <v>42</v>
      </c>
      <c r="B16" s="240">
        <f t="shared" si="0"/>
        <v>91</v>
      </c>
      <c r="C16" s="245">
        <v>58</v>
      </c>
      <c r="D16" s="244">
        <v>6</v>
      </c>
      <c r="E16" s="246">
        <v>27</v>
      </c>
    </row>
    <row r="17" spans="1:5" ht="15.75">
      <c r="A17" s="42" t="s">
        <v>47</v>
      </c>
      <c r="B17" s="240">
        <f t="shared" si="0"/>
        <v>9</v>
      </c>
      <c r="C17" s="245">
        <v>2</v>
      </c>
      <c r="D17" s="244">
        <v>3</v>
      </c>
      <c r="E17" s="246">
        <v>4</v>
      </c>
    </row>
    <row r="18" spans="1:5" ht="15.75">
      <c r="A18" s="50" t="s">
        <v>40</v>
      </c>
      <c r="B18" s="240">
        <f t="shared" si="0"/>
        <v>6</v>
      </c>
      <c r="C18" s="245">
        <v>0</v>
      </c>
      <c r="D18" s="244">
        <v>1</v>
      </c>
      <c r="E18" s="246">
        <v>5</v>
      </c>
    </row>
    <row r="19" spans="1:5" ht="15.75">
      <c r="A19" s="50" t="s">
        <v>49</v>
      </c>
      <c r="B19" s="240">
        <f t="shared" si="0"/>
        <v>3</v>
      </c>
      <c r="C19" s="245">
        <v>1</v>
      </c>
      <c r="D19" s="244">
        <v>0</v>
      </c>
      <c r="E19" s="246">
        <v>2</v>
      </c>
    </row>
    <row r="20" spans="1:5" ht="15.75">
      <c r="A20" s="50" t="s">
        <v>45</v>
      </c>
      <c r="B20" s="240">
        <f t="shared" si="0"/>
        <v>1</v>
      </c>
      <c r="C20" s="245">
        <v>0</v>
      </c>
      <c r="D20" s="244">
        <v>0</v>
      </c>
      <c r="E20" s="246">
        <v>1</v>
      </c>
    </row>
    <row r="21" spans="1:5" ht="15.75">
      <c r="A21" s="50" t="s">
        <v>46</v>
      </c>
      <c r="B21" s="240">
        <f t="shared" si="0"/>
        <v>5</v>
      </c>
      <c r="C21" s="245">
        <v>3</v>
      </c>
      <c r="D21" s="244">
        <v>1</v>
      </c>
      <c r="E21" s="246">
        <v>1</v>
      </c>
    </row>
    <row r="22" spans="1:5" ht="15.75">
      <c r="A22" s="50" t="s">
        <v>41</v>
      </c>
      <c r="B22" s="240">
        <f t="shared" si="0"/>
        <v>3</v>
      </c>
      <c r="C22" s="245">
        <v>0</v>
      </c>
      <c r="D22" s="244">
        <v>0</v>
      </c>
      <c r="E22" s="246">
        <v>3</v>
      </c>
    </row>
    <row r="23" spans="1:5" ht="15.75">
      <c r="A23" s="50" t="s">
        <v>50</v>
      </c>
      <c r="B23" s="240">
        <f t="shared" si="0"/>
        <v>1</v>
      </c>
      <c r="C23" s="245">
        <v>0</v>
      </c>
      <c r="D23" s="244">
        <v>0</v>
      </c>
      <c r="E23" s="246">
        <v>1</v>
      </c>
    </row>
    <row r="24" spans="1:5" ht="15.75">
      <c r="A24" s="50" t="s">
        <v>48</v>
      </c>
      <c r="B24" s="240">
        <f t="shared" si="0"/>
        <v>1</v>
      </c>
      <c r="C24" s="245">
        <v>0</v>
      </c>
      <c r="D24" s="244">
        <v>0</v>
      </c>
      <c r="E24" s="246">
        <v>1</v>
      </c>
    </row>
    <row r="25" spans="1:5" ht="15.75">
      <c r="A25" s="50" t="s">
        <v>51</v>
      </c>
      <c r="B25" s="240">
        <f t="shared" si="0"/>
        <v>5</v>
      </c>
      <c r="C25" s="245">
        <v>2</v>
      </c>
      <c r="D25" s="244">
        <v>0</v>
      </c>
      <c r="E25" s="246">
        <v>3</v>
      </c>
    </row>
    <row r="26" spans="1:5" ht="15.75">
      <c r="A26" s="215"/>
      <c r="B26" s="216"/>
      <c r="C26" s="54"/>
      <c r="D26" s="55"/>
      <c r="E26" s="55"/>
    </row>
    <row r="27" spans="1:5" ht="15.75">
      <c r="A27" s="56" t="s">
        <v>18</v>
      </c>
      <c r="B27" s="206"/>
      <c r="C27" s="206"/>
      <c r="D27" s="206"/>
      <c r="E27" s="206"/>
    </row>
    <row r="28" spans="1:5" hidden="1"/>
  </sheetData>
  <mergeCells count="4">
    <mergeCell ref="A8:A9"/>
    <mergeCell ref="B8:B9"/>
    <mergeCell ref="C8:D8"/>
    <mergeCell ref="E8:E9"/>
  </mergeCells>
  <phoneticPr fontId="1" type="noConversion"/>
  <printOptions horizontalCentered="1" verticalCentered="1"/>
  <pageMargins left="0.74803149606299213" right="0.74803149606299213" top="0.98425196850393704" bottom="0.98425196850393704" header="0" footer="0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zoomScale="75" zoomScaleNormal="75" workbookViewId="0">
      <selection activeCell="E14" sqref="E14"/>
    </sheetView>
  </sheetViews>
  <sheetFormatPr baseColWidth="10" defaultColWidth="0" defaultRowHeight="12.75" zeroHeight="1"/>
  <cols>
    <col min="1" max="1" width="30.7109375" style="62" customWidth="1"/>
    <col min="2" max="2" width="14.7109375" style="62" customWidth="1"/>
    <col min="3" max="3" width="14" style="62" bestFit="1" customWidth="1"/>
    <col min="4" max="4" width="12.85546875" style="62" bestFit="1" customWidth="1"/>
    <col min="5" max="5" width="23" style="62" customWidth="1"/>
    <col min="6" max="6" width="0" style="61" hidden="1" customWidth="1"/>
    <col min="7" max="16384" width="11.42578125" style="62" hidden="1"/>
  </cols>
  <sheetData>
    <row r="1" spans="1:6" s="401" customFormat="1" ht="18.75">
      <c r="A1" s="58" t="s">
        <v>273</v>
      </c>
      <c r="B1" s="65"/>
      <c r="C1" s="65"/>
      <c r="D1" s="65"/>
      <c r="E1" s="65"/>
      <c r="F1" s="400"/>
    </row>
    <row r="2" spans="1:6" s="401" customFormat="1" ht="18.75">
      <c r="A2" s="402"/>
      <c r="B2" s="65"/>
      <c r="C2" s="65"/>
      <c r="D2" s="65"/>
      <c r="E2" s="403"/>
      <c r="F2" s="400"/>
    </row>
    <row r="3" spans="1:6" s="401" customFormat="1" ht="18.75">
      <c r="A3" s="404" t="s">
        <v>274</v>
      </c>
      <c r="B3" s="404"/>
      <c r="C3" s="404"/>
      <c r="D3" s="404"/>
      <c r="E3" s="404"/>
      <c r="F3" s="400"/>
    </row>
    <row r="4" spans="1:6" s="401" customFormat="1" ht="18.75">
      <c r="A4" s="404" t="s">
        <v>34</v>
      </c>
      <c r="B4" s="404"/>
      <c r="C4" s="404"/>
      <c r="D4" s="404"/>
      <c r="E4" s="404"/>
      <c r="F4" s="400"/>
    </row>
    <row r="5" spans="1:6" s="401" customFormat="1" ht="18.75">
      <c r="A5" s="404" t="s">
        <v>275</v>
      </c>
      <c r="B5" s="404"/>
      <c r="C5" s="404"/>
      <c r="D5" s="404"/>
      <c r="E5" s="404"/>
      <c r="F5" s="400"/>
    </row>
    <row r="6" spans="1:6" s="401" customFormat="1" ht="18.75">
      <c r="A6" s="404" t="s">
        <v>3</v>
      </c>
      <c r="B6" s="404"/>
      <c r="C6" s="404"/>
      <c r="D6" s="404"/>
      <c r="E6" s="404"/>
      <c r="F6" s="400"/>
    </row>
    <row r="7" spans="1:6" ht="15.75">
      <c r="A7" s="42"/>
      <c r="B7" s="42"/>
      <c r="C7" s="42"/>
      <c r="D7" s="42"/>
      <c r="E7" s="42"/>
    </row>
    <row r="8" spans="1:6" ht="15.75">
      <c r="A8" s="540" t="s">
        <v>35</v>
      </c>
      <c r="B8" s="527" t="s">
        <v>23</v>
      </c>
      <c r="C8" s="545" t="s">
        <v>271</v>
      </c>
      <c r="D8" s="546"/>
      <c r="E8" s="565" t="s">
        <v>272</v>
      </c>
    </row>
    <row r="9" spans="1:6" ht="15.75">
      <c r="A9" s="567"/>
      <c r="B9" s="566"/>
      <c r="C9" s="209" t="s">
        <v>239</v>
      </c>
      <c r="D9" s="235" t="s">
        <v>240</v>
      </c>
      <c r="E9" s="568"/>
    </row>
    <row r="10" spans="1:6" ht="15.75">
      <c r="A10" s="248"/>
      <c r="B10" s="249"/>
      <c r="C10" s="250"/>
      <c r="D10" s="32"/>
      <c r="E10" s="32"/>
    </row>
    <row r="11" spans="1:6" ht="15.75">
      <c r="A11" s="124" t="s">
        <v>4</v>
      </c>
      <c r="B11" s="239">
        <f>SUM(B13:B20)</f>
        <v>527</v>
      </c>
      <c r="C11" s="241">
        <f>SUM(C13:C20)</f>
        <v>55</v>
      </c>
      <c r="D11" s="242">
        <f>SUM(D13:D20)</f>
        <v>14</v>
      </c>
      <c r="E11" s="256">
        <f>SUM(E13:E20)</f>
        <v>458</v>
      </c>
    </row>
    <row r="12" spans="1:6" ht="15.75">
      <c r="A12" s="124"/>
      <c r="B12" s="239"/>
      <c r="C12" s="241"/>
      <c r="D12" s="242"/>
      <c r="E12" s="256"/>
    </row>
    <row r="13" spans="1:6" ht="15.75">
      <c r="A13" s="214" t="s">
        <v>43</v>
      </c>
      <c r="B13" s="251">
        <f>SUM(C13:E13)</f>
        <v>439</v>
      </c>
      <c r="C13" s="252">
        <v>41</v>
      </c>
      <c r="D13" s="253">
        <v>10</v>
      </c>
      <c r="E13" s="257">
        <v>388</v>
      </c>
    </row>
    <row r="14" spans="1:6" ht="15.75">
      <c r="A14" s="162" t="s">
        <v>39</v>
      </c>
      <c r="B14" s="251">
        <f t="shared" ref="B14:B20" si="0">SUM(C14:E14)</f>
        <v>58</v>
      </c>
      <c r="C14" s="252">
        <v>2</v>
      </c>
      <c r="D14" s="253">
        <v>3</v>
      </c>
      <c r="E14" s="257">
        <v>53</v>
      </c>
    </row>
    <row r="15" spans="1:6" ht="15.75">
      <c r="A15" s="162" t="s">
        <v>38</v>
      </c>
      <c r="B15" s="251">
        <f t="shared" si="0"/>
        <v>22</v>
      </c>
      <c r="C15" s="252">
        <v>12</v>
      </c>
      <c r="D15" s="253">
        <v>1</v>
      </c>
      <c r="E15" s="257">
        <v>9</v>
      </c>
    </row>
    <row r="16" spans="1:6" ht="15.75">
      <c r="A16" s="214" t="s">
        <v>41</v>
      </c>
      <c r="B16" s="251">
        <f t="shared" si="0"/>
        <v>1</v>
      </c>
      <c r="C16" s="254">
        <v>0</v>
      </c>
      <c r="D16" s="255">
        <v>0</v>
      </c>
      <c r="E16" s="257">
        <v>1</v>
      </c>
    </row>
    <row r="17" spans="1:5" ht="15.75">
      <c r="A17" s="50" t="s">
        <v>50</v>
      </c>
      <c r="B17" s="251">
        <f t="shared" si="0"/>
        <v>1</v>
      </c>
      <c r="C17" s="254">
        <v>0</v>
      </c>
      <c r="D17" s="255">
        <v>0</v>
      </c>
      <c r="E17" s="257">
        <v>1</v>
      </c>
    </row>
    <row r="18" spans="1:5" ht="15.75">
      <c r="A18" s="42" t="s">
        <v>47</v>
      </c>
      <c r="B18" s="251">
        <f t="shared" si="0"/>
        <v>3</v>
      </c>
      <c r="C18" s="254">
        <v>0</v>
      </c>
      <c r="D18" s="255">
        <v>0</v>
      </c>
      <c r="E18" s="257">
        <v>3</v>
      </c>
    </row>
    <row r="19" spans="1:5" ht="15.75">
      <c r="A19" s="42" t="s">
        <v>40</v>
      </c>
      <c r="B19" s="251">
        <f t="shared" si="0"/>
        <v>2</v>
      </c>
      <c r="C19" s="254">
        <v>0</v>
      </c>
      <c r="D19" s="253">
        <v>0</v>
      </c>
      <c r="E19" s="258">
        <v>2</v>
      </c>
    </row>
    <row r="20" spans="1:5" ht="15.75">
      <c r="A20" s="214" t="s">
        <v>276</v>
      </c>
      <c r="B20" s="251">
        <f t="shared" si="0"/>
        <v>1</v>
      </c>
      <c r="C20" s="254">
        <v>0</v>
      </c>
      <c r="D20" s="255">
        <v>0</v>
      </c>
      <c r="E20" s="257">
        <v>1</v>
      </c>
    </row>
    <row r="21" spans="1:5" ht="15.75">
      <c r="A21" s="52"/>
      <c r="B21" s="29"/>
      <c r="C21" s="145"/>
      <c r="D21" s="93"/>
      <c r="E21" s="93"/>
    </row>
    <row r="22" spans="1:5">
      <c r="A22" s="525" t="s">
        <v>18</v>
      </c>
      <c r="B22" s="525"/>
      <c r="C22" s="525"/>
      <c r="D22" s="525"/>
      <c r="E22" s="525"/>
    </row>
    <row r="23" spans="1:5" hidden="1"/>
    <row r="24" spans="1:5"/>
  </sheetData>
  <mergeCells count="5">
    <mergeCell ref="A8:A9"/>
    <mergeCell ref="B8:B9"/>
    <mergeCell ref="C8:D8"/>
    <mergeCell ref="E8:E9"/>
    <mergeCell ref="A22:E22"/>
  </mergeCells>
  <phoneticPr fontId="1" type="noConversion"/>
  <printOptions horizontalCentered="1" verticalCentered="1"/>
  <pageMargins left="0.74803149606299213" right="0.74803149606299213" top="0.98425196850393704" bottom="0.98425196850393704" header="0" footer="0"/>
  <pageSetup scale="9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6"/>
  <sheetViews>
    <sheetView zoomScale="130" zoomScaleNormal="130" workbookViewId="0">
      <selection activeCell="B17" sqref="B17"/>
    </sheetView>
  </sheetViews>
  <sheetFormatPr baseColWidth="10" defaultColWidth="0" defaultRowHeight="15" zeroHeight="1"/>
  <cols>
    <col min="1" max="1" width="18.140625" style="264" customWidth="1"/>
    <col min="2" max="2" width="25.85546875" style="264" customWidth="1"/>
    <col min="3" max="3" width="26.5703125" style="264" customWidth="1"/>
    <col min="4" max="5" width="0" style="264" hidden="1" customWidth="1"/>
    <col min="6" max="16384" width="11.42578125" style="264" hidden="1"/>
  </cols>
  <sheetData>
    <row r="1" spans="1:5" s="397" customFormat="1" ht="18.75">
      <c r="A1" s="557" t="s">
        <v>277</v>
      </c>
      <c r="B1" s="557"/>
      <c r="C1" s="557"/>
    </row>
    <row r="2" spans="1:5" s="397" customFormat="1" ht="18.75">
      <c r="A2" s="302" t="s">
        <v>278</v>
      </c>
      <c r="B2" s="302"/>
      <c r="C2" s="302"/>
    </row>
    <row r="3" spans="1:5" s="397" customFormat="1" ht="35.25" customHeight="1">
      <c r="A3" s="569" t="s">
        <v>339</v>
      </c>
      <c r="B3" s="569"/>
      <c r="C3" s="569"/>
      <c r="D3" s="398"/>
      <c r="E3" s="398"/>
    </row>
    <row r="4" spans="1:5" s="397" customFormat="1" ht="18.75">
      <c r="A4" s="569" t="s">
        <v>279</v>
      </c>
      <c r="B4" s="569"/>
      <c r="C4" s="569"/>
      <c r="D4" s="398"/>
    </row>
    <row r="5" spans="1:5" s="397" customFormat="1" ht="18.75">
      <c r="A5" s="569" t="s">
        <v>3</v>
      </c>
      <c r="B5" s="569"/>
      <c r="C5" s="569"/>
      <c r="D5" s="398"/>
    </row>
    <row r="6" spans="1:5" ht="15.75">
      <c r="A6" s="263"/>
      <c r="B6" s="263"/>
      <c r="C6" s="263"/>
    </row>
    <row r="7" spans="1:5" ht="15.75">
      <c r="A7" s="11" t="s">
        <v>280</v>
      </c>
      <c r="B7" s="170" t="s">
        <v>281</v>
      </c>
      <c r="C7" s="266" t="s">
        <v>282</v>
      </c>
    </row>
    <row r="8" spans="1:5" ht="15.75">
      <c r="A8" s="13"/>
      <c r="B8" s="25"/>
      <c r="C8" s="267"/>
    </row>
    <row r="9" spans="1:5" ht="15.75">
      <c r="A9" s="13" t="s">
        <v>4</v>
      </c>
      <c r="B9" s="269">
        <f>SUM(B11:B22)</f>
        <v>2263</v>
      </c>
      <c r="C9" s="33">
        <f>SUM(C11:C22)</f>
        <v>5476</v>
      </c>
    </row>
    <row r="10" spans="1:5" ht="15.75">
      <c r="A10" s="13"/>
      <c r="B10" s="269"/>
      <c r="C10" s="34"/>
    </row>
    <row r="11" spans="1:5" ht="15.75">
      <c r="A11" s="272" t="s">
        <v>283</v>
      </c>
      <c r="B11" s="270">
        <v>77</v>
      </c>
      <c r="C11" s="271">
        <v>162</v>
      </c>
    </row>
    <row r="12" spans="1:5" ht="15.75">
      <c r="A12" s="272" t="s">
        <v>284</v>
      </c>
      <c r="B12" s="270">
        <v>172</v>
      </c>
      <c r="C12" s="271">
        <v>342</v>
      </c>
    </row>
    <row r="13" spans="1:5" ht="15.75">
      <c r="A13" s="272" t="s">
        <v>9</v>
      </c>
      <c r="B13" s="270">
        <v>111</v>
      </c>
      <c r="C13" s="271">
        <v>193</v>
      </c>
    </row>
    <row r="14" spans="1:5" ht="15.75">
      <c r="A14" s="272" t="s">
        <v>285</v>
      </c>
      <c r="B14" s="270">
        <v>119</v>
      </c>
      <c r="C14" s="271">
        <v>222</v>
      </c>
    </row>
    <row r="15" spans="1:5" ht="15.75">
      <c r="A15" s="272" t="s">
        <v>286</v>
      </c>
      <c r="B15" s="270">
        <v>261</v>
      </c>
      <c r="C15" s="271">
        <v>687</v>
      </c>
    </row>
    <row r="16" spans="1:5" ht="15.75">
      <c r="A16" s="272" t="s">
        <v>10</v>
      </c>
      <c r="B16" s="270">
        <v>216</v>
      </c>
      <c r="C16" s="271">
        <v>518</v>
      </c>
    </row>
    <row r="17" spans="1:3" ht="15.75">
      <c r="A17" s="272" t="s">
        <v>287</v>
      </c>
      <c r="B17" s="270">
        <v>220</v>
      </c>
      <c r="C17" s="271">
        <v>554</v>
      </c>
    </row>
    <row r="18" spans="1:3" ht="15.75">
      <c r="A18" s="272" t="s">
        <v>288</v>
      </c>
      <c r="B18" s="270">
        <v>230</v>
      </c>
      <c r="C18" s="271">
        <v>578</v>
      </c>
    </row>
    <row r="19" spans="1:3" ht="15.75">
      <c r="A19" s="272" t="s">
        <v>11</v>
      </c>
      <c r="B19" s="270">
        <v>251</v>
      </c>
      <c r="C19" s="271">
        <v>597</v>
      </c>
    </row>
    <row r="20" spans="1:3" ht="15.75">
      <c r="A20" s="272" t="s">
        <v>289</v>
      </c>
      <c r="B20" s="270">
        <v>143</v>
      </c>
      <c r="C20" s="271">
        <v>376</v>
      </c>
    </row>
    <row r="21" spans="1:3" ht="15.75">
      <c r="A21" s="272" t="s">
        <v>290</v>
      </c>
      <c r="B21" s="270">
        <v>263</v>
      </c>
      <c r="C21" s="271">
        <v>703</v>
      </c>
    </row>
    <row r="22" spans="1:3" ht="15.75">
      <c r="A22" s="272" t="s">
        <v>12</v>
      </c>
      <c r="B22" s="270">
        <v>200</v>
      </c>
      <c r="C22" s="271">
        <v>544</v>
      </c>
    </row>
    <row r="23" spans="1:3" ht="15.75">
      <c r="A23" s="19"/>
      <c r="B23" s="208"/>
      <c r="C23" s="20"/>
    </row>
    <row r="24" spans="1:3" s="21" customFormat="1" ht="12.75">
      <c r="A24" s="524" t="s">
        <v>18</v>
      </c>
      <c r="B24" s="524"/>
      <c r="C24" s="524"/>
    </row>
    <row r="25" spans="1:3" hidden="1"/>
    <row r="26" spans="1:3" hidden="1"/>
  </sheetData>
  <mergeCells count="5">
    <mergeCell ref="A24:C24"/>
    <mergeCell ref="A1:C1"/>
    <mergeCell ref="A3:C3"/>
    <mergeCell ref="A4:C4"/>
    <mergeCell ref="A5:C5"/>
  </mergeCells>
  <phoneticPr fontId="1" type="noConversion"/>
  <printOptions horizontalCentered="1" verticalCentered="1"/>
  <pageMargins left="0.74803149606299213" right="0.74803149606299213" top="0.98425196850393704" bottom="0.98425196850393704" header="0" footer="0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1"/>
  <sheetViews>
    <sheetView workbookViewId="0">
      <selection activeCell="A21" sqref="A21:XFD21"/>
    </sheetView>
  </sheetViews>
  <sheetFormatPr baseColWidth="10" defaultColWidth="0" defaultRowHeight="15" zeroHeight="1"/>
  <cols>
    <col min="1" max="1" width="37.85546875" style="22" customWidth="1"/>
    <col min="2" max="2" width="10.7109375" style="22" bestFit="1" customWidth="1"/>
    <col min="3" max="3" width="10.42578125" style="22" bestFit="1" customWidth="1"/>
    <col min="4" max="4" width="17.5703125" style="22" customWidth="1"/>
    <col min="5" max="5" width="14" style="22" customWidth="1"/>
    <col min="6" max="6" width="6.85546875" style="22" bestFit="1" customWidth="1"/>
    <col min="7" max="16384" width="11.42578125" style="22" hidden="1"/>
  </cols>
  <sheetData>
    <row r="1" spans="1:6" s="262" customFormat="1" ht="18.75">
      <c r="A1" s="395" t="s">
        <v>291</v>
      </c>
      <c r="B1" s="395"/>
      <c r="C1" s="396"/>
      <c r="D1" s="396"/>
      <c r="E1" s="396"/>
      <c r="F1" s="396"/>
    </row>
    <row r="2" spans="1:6" ht="15.75">
      <c r="A2" s="273"/>
      <c r="B2" s="273"/>
      <c r="C2" s="149"/>
      <c r="D2" s="149"/>
      <c r="E2" s="149"/>
      <c r="F2" s="149"/>
    </row>
    <row r="3" spans="1:6" s="262" customFormat="1" ht="18.75">
      <c r="A3" s="394" t="s">
        <v>292</v>
      </c>
      <c r="B3" s="394"/>
      <c r="C3" s="394"/>
      <c r="D3" s="394"/>
      <c r="E3" s="394"/>
      <c r="F3" s="394"/>
    </row>
    <row r="4" spans="1:6" s="262" customFormat="1" ht="18.75">
      <c r="A4" s="394" t="s">
        <v>294</v>
      </c>
      <c r="B4" s="394"/>
      <c r="C4" s="394"/>
      <c r="D4" s="394"/>
      <c r="E4" s="394"/>
      <c r="F4" s="394"/>
    </row>
    <row r="5" spans="1:6" s="262" customFormat="1" ht="18.75">
      <c r="A5" s="394" t="s">
        <v>293</v>
      </c>
      <c r="B5" s="394"/>
      <c r="C5" s="394"/>
      <c r="D5" s="394"/>
      <c r="E5" s="394"/>
      <c r="F5" s="394"/>
    </row>
    <row r="6" spans="1:6" s="262" customFormat="1" ht="18.75">
      <c r="A6" s="394" t="s">
        <v>3</v>
      </c>
      <c r="B6" s="394"/>
      <c r="C6" s="394"/>
      <c r="D6" s="394"/>
      <c r="E6" s="394"/>
      <c r="F6" s="394"/>
    </row>
    <row r="7" spans="1:6" ht="15.75">
      <c r="A7" s="149"/>
      <c r="B7" s="149"/>
      <c r="C7" s="149"/>
      <c r="D7" s="149"/>
      <c r="E7" s="149"/>
      <c r="F7" s="149"/>
    </row>
    <row r="8" spans="1:6" ht="15.75">
      <c r="A8" s="570" t="s">
        <v>295</v>
      </c>
      <c r="B8" s="572" t="s">
        <v>296</v>
      </c>
      <c r="C8" s="573"/>
      <c r="D8" s="573"/>
      <c r="E8" s="573"/>
      <c r="F8" s="573"/>
    </row>
    <row r="9" spans="1:6" ht="31.5">
      <c r="A9" s="571"/>
      <c r="B9" s="274" t="s">
        <v>23</v>
      </c>
      <c r="C9" s="275" t="s">
        <v>52</v>
      </c>
      <c r="D9" s="276" t="s">
        <v>297</v>
      </c>
      <c r="E9" s="276" t="s">
        <v>298</v>
      </c>
      <c r="F9" s="277" t="s">
        <v>276</v>
      </c>
    </row>
    <row r="10" spans="1:6" ht="15.75">
      <c r="A10" s="278"/>
      <c r="B10" s="279"/>
      <c r="C10" s="278"/>
      <c r="D10" s="280"/>
      <c r="E10" s="280"/>
      <c r="F10" s="281"/>
    </row>
    <row r="11" spans="1:6" ht="15.75">
      <c r="A11" s="278" t="s">
        <v>4</v>
      </c>
      <c r="B11" s="283">
        <f>SUM(B13:B18)</f>
        <v>233</v>
      </c>
      <c r="C11" s="284">
        <f>SUM(C13:C18)</f>
        <v>5</v>
      </c>
      <c r="D11" s="285">
        <f>SUM(D13:D18)</f>
        <v>183</v>
      </c>
      <c r="E11" s="285">
        <f>SUM(E13:E18)</f>
        <v>43</v>
      </c>
      <c r="F11" s="278">
        <f>SUM(F13:F18)</f>
        <v>2</v>
      </c>
    </row>
    <row r="12" spans="1:6" ht="15.75">
      <c r="A12" s="282"/>
      <c r="B12" s="283"/>
      <c r="C12" s="278"/>
      <c r="D12" s="286"/>
      <c r="E12" s="286"/>
      <c r="F12" s="278"/>
    </row>
    <row r="13" spans="1:6" ht="15.75">
      <c r="A13" s="287" t="s">
        <v>167</v>
      </c>
      <c r="B13" s="283">
        <f t="shared" ref="B13:B18" si="0">SUM(C13:F13)</f>
        <v>187</v>
      </c>
      <c r="C13" s="288">
        <v>5</v>
      </c>
      <c r="D13" s="289">
        <v>181</v>
      </c>
      <c r="E13" s="289">
        <v>1</v>
      </c>
      <c r="F13" s="290" t="s">
        <v>227</v>
      </c>
    </row>
    <row r="14" spans="1:6" ht="15.75">
      <c r="A14" s="287" t="s">
        <v>340</v>
      </c>
      <c r="B14" s="283">
        <f t="shared" si="0"/>
        <v>22</v>
      </c>
      <c r="C14" s="290" t="s">
        <v>227</v>
      </c>
      <c r="D14" s="291" t="s">
        <v>227</v>
      </c>
      <c r="E14" s="289">
        <v>22</v>
      </c>
      <c r="F14" s="290" t="s">
        <v>227</v>
      </c>
    </row>
    <row r="15" spans="1:6" ht="15.75">
      <c r="A15" s="287" t="s">
        <v>341</v>
      </c>
      <c r="B15" s="283">
        <f t="shared" si="0"/>
        <v>17</v>
      </c>
      <c r="C15" s="290" t="s">
        <v>227</v>
      </c>
      <c r="D15" s="291" t="s">
        <v>227</v>
      </c>
      <c r="E15" s="289">
        <v>17</v>
      </c>
      <c r="F15" s="290" t="s">
        <v>227</v>
      </c>
    </row>
    <row r="16" spans="1:6" ht="15.75">
      <c r="A16" s="287" t="s">
        <v>168</v>
      </c>
      <c r="B16" s="283">
        <f t="shared" si="0"/>
        <v>2</v>
      </c>
      <c r="C16" s="290" t="s">
        <v>227</v>
      </c>
      <c r="D16" s="291" t="s">
        <v>227</v>
      </c>
      <c r="E16" s="291" t="s">
        <v>227</v>
      </c>
      <c r="F16" s="288">
        <v>2</v>
      </c>
    </row>
    <row r="17" spans="1:6" ht="15.75">
      <c r="A17" s="292" t="s">
        <v>216</v>
      </c>
      <c r="B17" s="283">
        <f t="shared" si="0"/>
        <v>1</v>
      </c>
      <c r="C17" s="290" t="s">
        <v>227</v>
      </c>
      <c r="D17" s="291" t="s">
        <v>227</v>
      </c>
      <c r="E17" s="289">
        <v>1</v>
      </c>
      <c r="F17" s="290" t="s">
        <v>227</v>
      </c>
    </row>
    <row r="18" spans="1:6" ht="15.75">
      <c r="A18" s="287" t="s">
        <v>299</v>
      </c>
      <c r="B18" s="283">
        <f t="shared" si="0"/>
        <v>4</v>
      </c>
      <c r="C18" s="290" t="s">
        <v>227</v>
      </c>
      <c r="D18" s="289">
        <v>2</v>
      </c>
      <c r="E18" s="289">
        <v>2</v>
      </c>
      <c r="F18" s="290" t="s">
        <v>227</v>
      </c>
    </row>
    <row r="19" spans="1:6" ht="15.75">
      <c r="A19" s="293"/>
      <c r="B19" s="294"/>
      <c r="C19" s="295"/>
      <c r="D19" s="295"/>
      <c r="E19" s="295"/>
      <c r="F19" s="295"/>
    </row>
    <row r="20" spans="1:6" s="261" customFormat="1" ht="12.75">
      <c r="A20" s="56" t="s">
        <v>18</v>
      </c>
      <c r="B20" s="296"/>
      <c r="C20" s="297"/>
      <c r="D20" s="297"/>
      <c r="E20" s="297"/>
      <c r="F20" s="297"/>
    </row>
    <row r="21" spans="1:6" hidden="1">
      <c r="A21" s="23"/>
      <c r="B21" s="23"/>
      <c r="C21" s="23"/>
      <c r="D21" s="23"/>
      <c r="E21" s="23"/>
      <c r="F21" s="23"/>
    </row>
  </sheetData>
  <mergeCells count="2">
    <mergeCell ref="A8:A9"/>
    <mergeCell ref="B8:F8"/>
  </mergeCells>
  <phoneticPr fontId="1" type="noConversion"/>
  <printOptions horizontalCentered="1" verticalCentered="1"/>
  <pageMargins left="0.74803149606299213" right="0.74803149606299213" top="0.98425196850393704" bottom="0.98425196850393704" header="0" footer="0"/>
  <pageSetup scale="93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22"/>
  <sheetViews>
    <sheetView zoomScale="115" zoomScaleNormal="115" workbookViewId="0">
      <selection activeCell="A13" sqref="A13"/>
    </sheetView>
  </sheetViews>
  <sheetFormatPr baseColWidth="10" defaultColWidth="0" defaultRowHeight="15" zeroHeight="1"/>
  <cols>
    <col min="1" max="1" width="45.42578125" style="191" customWidth="1"/>
    <col min="2" max="2" width="14.85546875" style="191" customWidth="1"/>
    <col min="3" max="3" width="16" style="191" customWidth="1"/>
    <col min="4" max="5" width="0" style="191" hidden="1" customWidth="1"/>
    <col min="6" max="16384" width="11.42578125" style="191" hidden="1"/>
  </cols>
  <sheetData>
    <row r="1" spans="1:5" ht="15.75">
      <c r="A1" s="468" t="s">
        <v>300</v>
      </c>
      <c r="B1" s="384"/>
      <c r="C1" s="384"/>
    </row>
    <row r="2" spans="1:5" ht="15.75">
      <c r="A2" s="468"/>
      <c r="B2" s="384"/>
      <c r="C2" s="384"/>
    </row>
    <row r="3" spans="1:5" s="393" customFormat="1" ht="18.75">
      <c r="A3" s="574" t="s">
        <v>301</v>
      </c>
      <c r="B3" s="574"/>
      <c r="C3" s="574"/>
      <c r="D3" s="392"/>
      <c r="E3" s="392"/>
    </row>
    <row r="4" spans="1:5" s="393" customFormat="1" ht="18.75">
      <c r="A4" s="574" t="s">
        <v>294</v>
      </c>
      <c r="B4" s="574"/>
      <c r="C4" s="574"/>
      <c r="D4" s="392"/>
      <c r="E4" s="392"/>
    </row>
    <row r="5" spans="1:5" s="393" customFormat="1" ht="18.75">
      <c r="A5" s="574" t="s">
        <v>302</v>
      </c>
      <c r="B5" s="574"/>
      <c r="C5" s="574"/>
      <c r="D5" s="392"/>
      <c r="E5" s="392"/>
    </row>
    <row r="6" spans="1:5" s="393" customFormat="1" ht="18.75">
      <c r="A6" s="574" t="s">
        <v>303</v>
      </c>
      <c r="B6" s="574"/>
      <c r="C6" s="574"/>
      <c r="D6" s="392"/>
      <c r="E6" s="392"/>
    </row>
    <row r="7" spans="1:5" ht="15.75">
      <c r="A7" s="469"/>
      <c r="B7" s="469"/>
      <c r="C7" s="469"/>
    </row>
    <row r="8" spans="1:5" ht="15.75">
      <c r="A8" s="575" t="s">
        <v>304</v>
      </c>
      <c r="B8" s="551" t="s">
        <v>330</v>
      </c>
      <c r="C8" s="552"/>
    </row>
    <row r="9" spans="1:5" ht="15.75">
      <c r="A9" s="576"/>
      <c r="B9" s="470">
        <v>2014</v>
      </c>
      <c r="C9" s="152">
        <v>2015</v>
      </c>
    </row>
    <row r="10" spans="1:5" ht="15.75">
      <c r="A10" s="150"/>
      <c r="B10" s="471"/>
      <c r="C10" s="358"/>
    </row>
    <row r="11" spans="1:5" ht="15.75">
      <c r="A11" s="150" t="s">
        <v>4</v>
      </c>
      <c r="B11" s="471">
        <f>SUM(B13:B18)</f>
        <v>271</v>
      </c>
      <c r="C11" s="150">
        <f>SUM(C13:C18)</f>
        <v>233</v>
      </c>
    </row>
    <row r="12" spans="1:5" ht="15.75">
      <c r="A12" s="150"/>
      <c r="B12" s="471"/>
      <c r="C12" s="358"/>
    </row>
    <row r="13" spans="1:5" ht="15.75">
      <c r="A13" s="358" t="s">
        <v>167</v>
      </c>
      <c r="B13" s="381">
        <v>229</v>
      </c>
      <c r="C13" s="472">
        <v>187</v>
      </c>
    </row>
    <row r="14" spans="1:5" ht="15.75">
      <c r="A14" s="358" t="s">
        <v>340</v>
      </c>
      <c r="B14" s="381">
        <v>22</v>
      </c>
      <c r="C14" s="472">
        <v>22</v>
      </c>
    </row>
    <row r="15" spans="1:5" ht="15.75">
      <c r="A15" s="358" t="s">
        <v>341</v>
      </c>
      <c r="B15" s="381">
        <v>12</v>
      </c>
      <c r="C15" s="472">
        <v>17</v>
      </c>
    </row>
    <row r="16" spans="1:5" ht="15.75">
      <c r="A16" s="358" t="s">
        <v>168</v>
      </c>
      <c r="B16" s="381">
        <v>3</v>
      </c>
      <c r="C16" s="472">
        <v>2</v>
      </c>
    </row>
    <row r="17" spans="1:3" ht="15.75">
      <c r="A17" s="358" t="s">
        <v>216</v>
      </c>
      <c r="B17" s="381">
        <v>0</v>
      </c>
      <c r="C17" s="472">
        <v>1</v>
      </c>
    </row>
    <row r="18" spans="1:3" ht="15.75">
      <c r="A18" s="358" t="s">
        <v>299</v>
      </c>
      <c r="B18" s="381">
        <v>5</v>
      </c>
      <c r="C18" s="472">
        <v>4</v>
      </c>
    </row>
    <row r="19" spans="1:3" ht="15.75">
      <c r="A19" s="363"/>
      <c r="B19" s="473"/>
      <c r="C19" s="474"/>
    </row>
    <row r="20" spans="1:3">
      <c r="A20" s="524" t="s">
        <v>18</v>
      </c>
      <c r="B20" s="524"/>
      <c r="C20" s="524"/>
    </row>
    <row r="21" spans="1:3" hidden="1"/>
    <row r="22" spans="1:3" hidden="1"/>
  </sheetData>
  <mergeCells count="7">
    <mergeCell ref="A3:C3"/>
    <mergeCell ref="A5:C5"/>
    <mergeCell ref="A4:C4"/>
    <mergeCell ref="A6:C6"/>
    <mergeCell ref="A20:C20"/>
    <mergeCell ref="B8:C8"/>
    <mergeCell ref="A8:A9"/>
  </mergeCells>
  <phoneticPr fontId="1" type="noConversion"/>
  <pageMargins left="0.75" right="0.75" top="1" bottom="1" header="0" footer="0"/>
  <pageSetup scale="87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enableFormatConditionsCalculation="0">
    <tabColor indexed="31"/>
  </sheetPr>
  <dimension ref="A1:F16"/>
  <sheetViews>
    <sheetView zoomScale="75" zoomScaleNormal="75" workbookViewId="0">
      <selection activeCell="C13" sqref="C13"/>
    </sheetView>
  </sheetViews>
  <sheetFormatPr baseColWidth="10" defaultColWidth="0" defaultRowHeight="15" zeroHeight="1"/>
  <cols>
    <col min="1" max="1" width="32.85546875" style="22" customWidth="1"/>
    <col min="2" max="2" width="14" style="22" customWidth="1"/>
    <col min="3" max="3" width="13.140625" style="22" customWidth="1"/>
    <col min="4" max="4" width="11" style="22" customWidth="1"/>
    <col min="5" max="5" width="15.85546875" style="22" customWidth="1"/>
    <col min="6" max="6" width="16" style="22" customWidth="1"/>
    <col min="7" max="16384" width="11.42578125" style="22" hidden="1"/>
  </cols>
  <sheetData>
    <row r="1" spans="1:6" s="262" customFormat="1" ht="18.75">
      <c r="A1" s="301" t="s">
        <v>305</v>
      </c>
      <c r="B1" s="323"/>
      <c r="C1" s="324"/>
      <c r="D1" s="325"/>
      <c r="E1" s="325"/>
      <c r="F1" s="325"/>
    </row>
    <row r="2" spans="1:6" s="262" customFormat="1" ht="18.75">
      <c r="A2" s="301"/>
      <c r="B2" s="316"/>
      <c r="C2" s="306"/>
      <c r="D2" s="317"/>
      <c r="E2" s="317"/>
      <c r="F2" s="317"/>
    </row>
    <row r="3" spans="1:6" s="262" customFormat="1" ht="18.75">
      <c r="A3" s="569" t="s">
        <v>342</v>
      </c>
      <c r="B3" s="569"/>
      <c r="C3" s="569"/>
      <c r="D3" s="569"/>
      <c r="E3" s="569"/>
      <c r="F3" s="569"/>
    </row>
    <row r="4" spans="1:6" s="262" customFormat="1" ht="18.75">
      <c r="A4" s="569" t="s">
        <v>2</v>
      </c>
      <c r="B4" s="569"/>
      <c r="C4" s="569"/>
      <c r="D4" s="569"/>
      <c r="E4" s="569"/>
      <c r="F4" s="569"/>
    </row>
    <row r="5" spans="1:6" s="262" customFormat="1" ht="18.75">
      <c r="A5" s="569" t="s">
        <v>3</v>
      </c>
      <c r="B5" s="569"/>
      <c r="C5" s="569"/>
      <c r="D5" s="569"/>
      <c r="E5" s="569"/>
      <c r="F5" s="569"/>
    </row>
    <row r="6" spans="1:6" ht="15.75">
      <c r="A6" s="9"/>
      <c r="B6" s="7"/>
      <c r="C6" s="199"/>
      <c r="D6" s="326"/>
      <c r="E6" s="326"/>
      <c r="F6" s="326"/>
    </row>
    <row r="7" spans="1:6" ht="15.75">
      <c r="A7" s="319"/>
      <c r="B7" s="320"/>
      <c r="C7" s="577" t="s">
        <v>24</v>
      </c>
      <c r="D7" s="577"/>
      <c r="E7" s="577"/>
      <c r="F7" s="577"/>
    </row>
    <row r="8" spans="1:6" ht="15.75">
      <c r="A8" s="13" t="s">
        <v>306</v>
      </c>
      <c r="B8" s="25" t="s">
        <v>23</v>
      </c>
      <c r="C8" s="198" t="s">
        <v>5</v>
      </c>
      <c r="D8" s="25" t="s">
        <v>6</v>
      </c>
      <c r="E8" s="25" t="s">
        <v>7</v>
      </c>
      <c r="F8" s="13" t="s">
        <v>8</v>
      </c>
    </row>
    <row r="9" spans="1:6" ht="15.75">
      <c r="A9" s="118"/>
      <c r="B9" s="28"/>
      <c r="C9" s="172" t="s">
        <v>9</v>
      </c>
      <c r="D9" s="25" t="s">
        <v>10</v>
      </c>
      <c r="E9" s="25" t="s">
        <v>11</v>
      </c>
      <c r="F9" s="13" t="s">
        <v>12</v>
      </c>
    </row>
    <row r="10" spans="1:6" ht="15.75">
      <c r="A10" s="13"/>
      <c r="B10" s="24"/>
      <c r="C10" s="321"/>
      <c r="D10" s="319"/>
      <c r="E10" s="319"/>
      <c r="F10" s="319"/>
    </row>
    <row r="11" spans="1:6" ht="15.75">
      <c r="A11" s="17" t="s">
        <v>13</v>
      </c>
      <c r="B11" s="25">
        <f>C11</f>
        <v>7</v>
      </c>
      <c r="C11" s="309">
        <v>7</v>
      </c>
      <c r="D11" s="310">
        <f>C14</f>
        <v>12</v>
      </c>
      <c r="E11" s="310">
        <f>D14</f>
        <v>14</v>
      </c>
      <c r="F11" s="247">
        <f>E14</f>
        <v>11</v>
      </c>
    </row>
    <row r="12" spans="1:6" ht="15.75">
      <c r="A12" s="17" t="s">
        <v>14</v>
      </c>
      <c r="B12" s="85">
        <f>SUM(C12:F12)</f>
        <v>31</v>
      </c>
      <c r="C12" s="309">
        <v>9</v>
      </c>
      <c r="D12" s="310">
        <v>9</v>
      </c>
      <c r="E12" s="310">
        <v>7</v>
      </c>
      <c r="F12" s="247">
        <v>6</v>
      </c>
    </row>
    <row r="13" spans="1:6" ht="15.75">
      <c r="A13" s="17" t="s">
        <v>16</v>
      </c>
      <c r="B13" s="85">
        <f>SUM(C13:F13)</f>
        <v>28</v>
      </c>
      <c r="C13" s="309">
        <v>4</v>
      </c>
      <c r="D13" s="310">
        <v>7</v>
      </c>
      <c r="E13" s="310">
        <v>10</v>
      </c>
      <c r="F13" s="247">
        <v>7</v>
      </c>
    </row>
    <row r="14" spans="1:6" ht="15.75">
      <c r="A14" s="17" t="s">
        <v>307</v>
      </c>
      <c r="B14" s="85">
        <f>F14</f>
        <v>10</v>
      </c>
      <c r="C14" s="236">
        <f>C11+C12-C13</f>
        <v>12</v>
      </c>
      <c r="D14" s="247">
        <f>D11+D12-D13</f>
        <v>14</v>
      </c>
      <c r="E14" s="247">
        <f>E11+E12-E13</f>
        <v>11</v>
      </c>
      <c r="F14" s="247">
        <f>F11+F12-F13</f>
        <v>10</v>
      </c>
    </row>
    <row r="15" spans="1:6" ht="15.75">
      <c r="A15" s="19"/>
      <c r="B15" s="146"/>
      <c r="C15" s="205"/>
      <c r="D15" s="193"/>
      <c r="E15" s="193"/>
      <c r="F15" s="20"/>
    </row>
    <row r="16" spans="1:6">
      <c r="A16" s="524" t="s">
        <v>18</v>
      </c>
      <c r="B16" s="524"/>
      <c r="C16" s="524"/>
      <c r="D16" s="578"/>
      <c r="E16" s="578"/>
      <c r="F16" s="578"/>
    </row>
  </sheetData>
  <mergeCells count="5">
    <mergeCell ref="C7:F7"/>
    <mergeCell ref="A16:F16"/>
    <mergeCell ref="A3:F3"/>
    <mergeCell ref="A4:F4"/>
    <mergeCell ref="A5:F5"/>
  </mergeCells>
  <phoneticPr fontId="1" type="noConversion"/>
  <pageMargins left="0.75" right="0.75" top="1" bottom="1" header="0" footer="0"/>
  <pageSetup scale="7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enableFormatConditionsCalculation="0">
    <tabColor indexed="31"/>
    <pageSetUpPr fitToPage="1"/>
  </sheetPr>
  <dimension ref="A1:F19"/>
  <sheetViews>
    <sheetView zoomScale="75" zoomScaleNormal="75" workbookViewId="0">
      <selection activeCell="A5" sqref="A5:F5"/>
    </sheetView>
  </sheetViews>
  <sheetFormatPr baseColWidth="10" defaultColWidth="0" defaultRowHeight="12.75" zeroHeight="1"/>
  <cols>
    <col min="1" max="1" width="24.42578125" customWidth="1"/>
    <col min="2" max="2" width="13.42578125" customWidth="1"/>
    <col min="3" max="6" width="13.28515625" customWidth="1"/>
    <col min="7" max="16384" width="11.42578125" hidden="1"/>
  </cols>
  <sheetData>
    <row r="1" spans="1:6" ht="18.75">
      <c r="A1" s="301" t="s">
        <v>308</v>
      </c>
      <c r="B1" s="316"/>
      <c r="C1" s="306"/>
      <c r="D1" s="317"/>
      <c r="E1" s="317"/>
      <c r="F1" s="317"/>
    </row>
    <row r="2" spans="1:6" ht="18.75">
      <c r="A2" s="301"/>
      <c r="B2" s="316"/>
      <c r="C2" s="306"/>
      <c r="D2" s="317"/>
      <c r="E2" s="317"/>
      <c r="F2" s="317"/>
    </row>
    <row r="3" spans="1:6" ht="18.75">
      <c r="A3" s="318" t="s">
        <v>343</v>
      </c>
      <c r="B3" s="318"/>
      <c r="C3" s="318"/>
      <c r="D3" s="318"/>
      <c r="E3" s="318"/>
      <c r="F3" s="318"/>
    </row>
    <row r="4" spans="1:6" ht="18.75">
      <c r="A4" s="569" t="s">
        <v>21</v>
      </c>
      <c r="B4" s="569"/>
      <c r="C4" s="569"/>
      <c r="D4" s="569"/>
      <c r="E4" s="569"/>
      <c r="F4" s="569"/>
    </row>
    <row r="5" spans="1:6" ht="18.75">
      <c r="A5" s="569" t="s">
        <v>2</v>
      </c>
      <c r="B5" s="569"/>
      <c r="C5" s="569"/>
      <c r="D5" s="569"/>
      <c r="E5" s="569"/>
      <c r="F5" s="569"/>
    </row>
    <row r="6" spans="1:6" ht="18.75">
      <c r="A6" s="569" t="s">
        <v>3</v>
      </c>
      <c r="B6" s="569"/>
      <c r="C6" s="569"/>
      <c r="D6" s="569"/>
      <c r="E6" s="569"/>
      <c r="F6" s="569"/>
    </row>
    <row r="7" spans="1:6" s="22" customFormat="1" ht="15.75">
      <c r="A7" s="9"/>
      <c r="B7" s="9"/>
      <c r="C7" s="9"/>
      <c r="D7" s="9"/>
      <c r="E7" s="9"/>
      <c r="F7" s="9"/>
    </row>
    <row r="8" spans="1:6" s="22" customFormat="1" ht="15.75">
      <c r="A8" s="319"/>
      <c r="B8" s="320"/>
      <c r="C8" s="577" t="s">
        <v>24</v>
      </c>
      <c r="D8" s="577"/>
      <c r="E8" s="577"/>
      <c r="F8" s="577"/>
    </row>
    <row r="9" spans="1:6" s="22" customFormat="1" ht="15.75">
      <c r="A9" s="13" t="s">
        <v>220</v>
      </c>
      <c r="B9" s="25" t="s">
        <v>23</v>
      </c>
      <c r="C9" s="198" t="s">
        <v>5</v>
      </c>
      <c r="D9" s="25" t="s">
        <v>6</v>
      </c>
      <c r="E9" s="25" t="s">
        <v>7</v>
      </c>
      <c r="F9" s="13" t="s">
        <v>8</v>
      </c>
    </row>
    <row r="10" spans="1:6" s="22" customFormat="1" ht="15.75">
      <c r="A10" s="118"/>
      <c r="B10" s="28"/>
      <c r="C10" s="172" t="s">
        <v>9</v>
      </c>
      <c r="D10" s="28" t="s">
        <v>10</v>
      </c>
      <c r="E10" s="28" t="s">
        <v>11</v>
      </c>
      <c r="F10" s="118" t="s">
        <v>12</v>
      </c>
    </row>
    <row r="11" spans="1:6" s="22" customFormat="1" ht="15.75">
      <c r="A11" s="13"/>
      <c r="B11" s="85"/>
      <c r="C11" s="47"/>
      <c r="D11" s="47"/>
      <c r="E11" s="47"/>
      <c r="F11" s="47"/>
    </row>
    <row r="12" spans="1:6" s="22" customFormat="1" ht="15.75">
      <c r="A12" s="150" t="s">
        <v>4</v>
      </c>
      <c r="B12" s="338">
        <f>SUM(B14:B15)</f>
        <v>31</v>
      </c>
      <c r="C12" s="85">
        <f>SUM(C14:C15)</f>
        <v>9</v>
      </c>
      <c r="D12" s="25">
        <f>SUM(D14:D15)</f>
        <v>9</v>
      </c>
      <c r="E12" s="25">
        <f>SUM(E14:E15)</f>
        <v>7</v>
      </c>
      <c r="F12" s="13">
        <f>SUM(F14:F15)</f>
        <v>6</v>
      </c>
    </row>
    <row r="13" spans="1:6" s="22" customFormat="1" ht="15.75">
      <c r="A13" s="265"/>
      <c r="B13" s="338"/>
      <c r="C13" s="85"/>
      <c r="D13" s="25"/>
      <c r="E13" s="25"/>
      <c r="F13" s="13"/>
    </row>
    <row r="14" spans="1:6" s="22" customFormat="1" ht="15.75">
      <c r="A14" s="17" t="s">
        <v>25</v>
      </c>
      <c r="B14" s="338">
        <f>SUM(C14:F14)</f>
        <v>25</v>
      </c>
      <c r="C14" s="309">
        <v>6</v>
      </c>
      <c r="D14" s="322">
        <v>7</v>
      </c>
      <c r="E14" s="322">
        <v>7</v>
      </c>
      <c r="F14" s="247">
        <v>5</v>
      </c>
    </row>
    <row r="15" spans="1:6" s="22" customFormat="1" ht="15.75">
      <c r="A15" s="17" t="s">
        <v>26</v>
      </c>
      <c r="B15" s="338">
        <f>SUM(C15:F15)</f>
        <v>6</v>
      </c>
      <c r="C15" s="309">
        <v>3</v>
      </c>
      <c r="D15" s="322">
        <v>2</v>
      </c>
      <c r="E15" s="322">
        <v>0</v>
      </c>
      <c r="F15" s="247">
        <v>1</v>
      </c>
    </row>
    <row r="16" spans="1:6" s="22" customFormat="1" ht="15.75">
      <c r="A16" s="467"/>
      <c r="B16" s="146"/>
      <c r="C16" s="205"/>
      <c r="D16" s="204"/>
      <c r="E16" s="204"/>
      <c r="F16" s="20"/>
    </row>
    <row r="17" spans="1:6" ht="18.75" customHeight="1">
      <c r="A17" s="524" t="s">
        <v>18</v>
      </c>
      <c r="B17" s="524"/>
      <c r="C17" s="524"/>
      <c r="D17" s="524"/>
      <c r="E17" s="524"/>
      <c r="F17" s="524"/>
    </row>
    <row r="18" spans="1:6" ht="18.75" hidden="1">
      <c r="A18" s="1"/>
      <c r="B18" s="5"/>
      <c r="C18" s="2"/>
      <c r="D18" s="1"/>
      <c r="E18" s="1"/>
      <c r="F18" s="1"/>
    </row>
    <row r="19" spans="1:6" hidden="1"/>
  </sheetData>
  <mergeCells count="5">
    <mergeCell ref="A5:F5"/>
    <mergeCell ref="A4:F4"/>
    <mergeCell ref="A6:F6"/>
    <mergeCell ref="C8:F8"/>
    <mergeCell ref="A17:F17"/>
  </mergeCells>
  <phoneticPr fontId="1" type="noConversion"/>
  <printOptions horizontalCentered="1" verticalCentered="1"/>
  <pageMargins left="0.74803149606299213" right="0.74803149606299213" top="0.98425196850393704" bottom="0.98425196850393704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"/>
  <sheetViews>
    <sheetView zoomScale="75" workbookViewId="0">
      <selection activeCell="C8" sqref="C8"/>
    </sheetView>
  </sheetViews>
  <sheetFormatPr baseColWidth="10" defaultColWidth="0" defaultRowHeight="12.75" zeroHeight="1"/>
  <cols>
    <col min="1" max="1" width="41" style="8" customWidth="1"/>
    <col min="2" max="6" width="11.85546875" style="8" customWidth="1"/>
    <col min="7" max="16384" width="11.42578125" style="8" hidden="1"/>
  </cols>
  <sheetData>
    <row r="1" spans="1:6" s="397" customFormat="1" ht="18.75">
      <c r="A1" s="301" t="s">
        <v>0</v>
      </c>
      <c r="B1" s="461"/>
      <c r="C1" s="323"/>
      <c r="D1" s="323"/>
      <c r="E1" s="323"/>
      <c r="F1" s="323"/>
    </row>
    <row r="2" spans="1:6" s="397" customFormat="1" ht="18.75">
      <c r="A2" s="301"/>
      <c r="B2" s="316"/>
      <c r="C2" s="316"/>
      <c r="D2" s="316"/>
      <c r="E2" s="316"/>
      <c r="F2" s="316"/>
    </row>
    <row r="3" spans="1:6" s="397" customFormat="1" ht="18.75">
      <c r="A3" s="318" t="s">
        <v>1</v>
      </c>
      <c r="B3" s="318"/>
      <c r="C3" s="318"/>
      <c r="D3" s="318"/>
      <c r="E3" s="318"/>
      <c r="F3" s="318"/>
    </row>
    <row r="4" spans="1:6" s="397" customFormat="1" ht="18.75">
      <c r="A4" s="318" t="s">
        <v>2</v>
      </c>
      <c r="B4" s="318"/>
      <c r="C4" s="318"/>
      <c r="D4" s="318"/>
      <c r="E4" s="318"/>
      <c r="F4" s="318"/>
    </row>
    <row r="5" spans="1:6" s="397" customFormat="1" ht="18.75">
      <c r="A5" s="318" t="s">
        <v>3</v>
      </c>
      <c r="B5" s="318"/>
      <c r="C5" s="318"/>
      <c r="D5" s="318"/>
      <c r="E5" s="318"/>
      <c r="F5" s="318"/>
    </row>
    <row r="6" spans="1:6" ht="15.75">
      <c r="A6" s="9"/>
      <c r="B6" s="7"/>
      <c r="C6" s="7"/>
      <c r="D6" s="7"/>
      <c r="E6" s="7"/>
      <c r="F6" s="7"/>
    </row>
    <row r="7" spans="1:6" ht="15.75">
      <c r="A7" s="518" t="s">
        <v>410</v>
      </c>
      <c r="B7" s="521" t="s">
        <v>23</v>
      </c>
      <c r="C7" s="522" t="s">
        <v>24</v>
      </c>
      <c r="D7" s="523"/>
      <c r="E7" s="523"/>
      <c r="F7" s="523"/>
    </row>
    <row r="8" spans="1:6" ht="15.75">
      <c r="A8" s="519"/>
      <c r="B8" s="521"/>
      <c r="C8" s="12" t="s">
        <v>5</v>
      </c>
      <c r="D8" s="12" t="s">
        <v>6</v>
      </c>
      <c r="E8" s="12" t="s">
        <v>7</v>
      </c>
      <c r="F8" s="13" t="s">
        <v>8</v>
      </c>
    </row>
    <row r="9" spans="1:6" ht="15.75">
      <c r="A9" s="520"/>
      <c r="B9" s="521"/>
      <c r="C9" s="14" t="s">
        <v>9</v>
      </c>
      <c r="D9" s="12" t="s">
        <v>10</v>
      </c>
      <c r="E9" s="12" t="s">
        <v>11</v>
      </c>
      <c r="F9" s="13" t="s">
        <v>12</v>
      </c>
    </row>
    <row r="10" spans="1:6" ht="15.75">
      <c r="A10" s="13"/>
      <c r="B10" s="15"/>
      <c r="C10" s="13"/>
      <c r="D10" s="16"/>
      <c r="E10" s="16"/>
      <c r="F10" s="16"/>
    </row>
    <row r="11" spans="1:6" ht="15.75">
      <c r="A11" s="17" t="s">
        <v>13</v>
      </c>
      <c r="B11" s="462">
        <f>C11</f>
        <v>375</v>
      </c>
      <c r="C11" s="463">
        <v>375</v>
      </c>
      <c r="D11" s="463">
        <v>321</v>
      </c>
      <c r="E11" s="463">
        <v>265</v>
      </c>
      <c r="F11" s="463">
        <v>313</v>
      </c>
    </row>
    <row r="12" spans="1:6" ht="15.75">
      <c r="A12" s="17" t="s">
        <v>14</v>
      </c>
      <c r="B12" s="462">
        <f>SUM(C12:F12)</f>
        <v>1195</v>
      </c>
      <c r="C12" s="463">
        <v>345</v>
      </c>
      <c r="D12" s="463">
        <v>311</v>
      </c>
      <c r="E12" s="463">
        <v>316</v>
      </c>
      <c r="F12" s="463">
        <v>223</v>
      </c>
    </row>
    <row r="13" spans="1:6" ht="15.75">
      <c r="A13" s="17" t="s">
        <v>15</v>
      </c>
      <c r="B13" s="462">
        <f>SUM(C13:F13)</f>
        <v>1</v>
      </c>
      <c r="C13" s="463">
        <v>1</v>
      </c>
      <c r="D13" s="463">
        <v>0</v>
      </c>
      <c r="E13" s="463">
        <v>0</v>
      </c>
      <c r="F13" s="463">
        <v>0</v>
      </c>
    </row>
    <row r="14" spans="1:6" ht="15.75">
      <c r="A14" s="17" t="s">
        <v>16</v>
      </c>
      <c r="B14" s="462">
        <f>SUM(C14:F14)</f>
        <v>1339</v>
      </c>
      <c r="C14" s="463">
        <v>400</v>
      </c>
      <c r="D14" s="463">
        <v>367</v>
      </c>
      <c r="E14" s="463">
        <v>268</v>
      </c>
      <c r="F14" s="463">
        <v>304</v>
      </c>
    </row>
    <row r="15" spans="1:6" ht="15.75">
      <c r="A15" s="18" t="s">
        <v>17</v>
      </c>
      <c r="B15" s="462">
        <f>F15</f>
        <v>232</v>
      </c>
      <c r="C15" s="463">
        <v>321</v>
      </c>
      <c r="D15" s="463">
        <v>265</v>
      </c>
      <c r="E15" s="463">
        <v>313</v>
      </c>
      <c r="F15" s="463">
        <f>F11+F12+F13-F14</f>
        <v>232</v>
      </c>
    </row>
    <row r="16" spans="1:6" ht="15.75">
      <c r="A16" s="19"/>
      <c r="B16" s="14"/>
      <c r="C16" s="20"/>
      <c r="D16" s="20"/>
      <c r="E16" s="20"/>
      <c r="F16" s="20"/>
    </row>
    <row r="17" spans="1:6" s="21" customFormat="1">
      <c r="A17" s="524" t="s">
        <v>18</v>
      </c>
      <c r="B17" s="524"/>
      <c r="C17" s="524"/>
      <c r="D17" s="524"/>
      <c r="E17" s="524"/>
      <c r="F17" s="524"/>
    </row>
  </sheetData>
  <mergeCells count="4">
    <mergeCell ref="A7:A9"/>
    <mergeCell ref="B7:B9"/>
    <mergeCell ref="C7:F7"/>
    <mergeCell ref="A17:F17"/>
  </mergeCells>
  <phoneticPr fontId="1" type="noConversion"/>
  <printOptions horizontalCentered="1" verticalCentered="1"/>
  <pageMargins left="0.74803149606299213" right="0.74803149606299213" top="0.98425196850393704" bottom="0.98425196850393704" header="0" footer="0"/>
  <pageSetup scale="96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enableFormatConditionsCalculation="0">
    <tabColor indexed="31"/>
    <pageSetUpPr fitToPage="1"/>
  </sheetPr>
  <dimension ref="A1:E19"/>
  <sheetViews>
    <sheetView zoomScale="130" zoomScaleNormal="130" workbookViewId="0">
      <selection activeCell="A19" sqref="A19:XFD19"/>
    </sheetView>
  </sheetViews>
  <sheetFormatPr baseColWidth="10" defaultColWidth="0" defaultRowHeight="12.75" zeroHeight="1"/>
  <cols>
    <col min="1" max="1" width="25.85546875" style="300" customWidth="1"/>
    <col min="2" max="4" width="19.85546875" style="300" customWidth="1"/>
    <col min="5" max="5" width="0" style="299" hidden="1" customWidth="1"/>
    <col min="6" max="16384" width="11.42578125" style="300" hidden="1"/>
  </cols>
  <sheetData>
    <row r="1" spans="1:5" ht="18.75">
      <c r="A1" s="301" t="s">
        <v>309</v>
      </c>
      <c r="B1" s="302"/>
      <c r="C1" s="303"/>
      <c r="D1" s="302"/>
    </row>
    <row r="2" spans="1:5" ht="18.75">
      <c r="A2" s="301"/>
      <c r="B2" s="302"/>
      <c r="C2" s="303"/>
      <c r="D2" s="302"/>
    </row>
    <row r="3" spans="1:5" ht="18.75">
      <c r="A3" s="582" t="s">
        <v>343</v>
      </c>
      <c r="B3" s="582"/>
      <c r="C3" s="582"/>
      <c r="D3" s="582"/>
    </row>
    <row r="4" spans="1:5" ht="18.75">
      <c r="A4" s="304" t="s">
        <v>34</v>
      </c>
      <c r="B4" s="304"/>
      <c r="C4" s="304"/>
      <c r="D4" s="304"/>
    </row>
    <row r="5" spans="1:5" ht="18.75">
      <c r="A5" s="304" t="s">
        <v>33</v>
      </c>
      <c r="B5" s="304"/>
      <c r="C5" s="304"/>
      <c r="D5" s="304"/>
    </row>
    <row r="6" spans="1:5" ht="18.75">
      <c r="A6" s="304" t="s">
        <v>3</v>
      </c>
      <c r="B6" s="304"/>
      <c r="C6" s="304"/>
      <c r="D6" s="304"/>
    </row>
    <row r="7" spans="1:5" ht="18.75">
      <c r="A7" s="305"/>
      <c r="B7" s="306"/>
      <c r="C7" s="306"/>
      <c r="D7" s="306"/>
    </row>
    <row r="8" spans="1:5" s="191" customFormat="1" ht="15.75">
      <c r="A8" s="579" t="s">
        <v>310</v>
      </c>
      <c r="B8" s="579" t="s">
        <v>23</v>
      </c>
      <c r="C8" s="581" t="s">
        <v>22</v>
      </c>
      <c r="D8" s="577"/>
      <c r="E8" s="190"/>
    </row>
    <row r="9" spans="1:5" s="191" customFormat="1" ht="15.75">
      <c r="A9" s="580"/>
      <c r="B9" s="580"/>
      <c r="C9" s="44" t="s">
        <v>52</v>
      </c>
      <c r="D9" s="307" t="s">
        <v>53</v>
      </c>
      <c r="E9" s="190"/>
    </row>
    <row r="10" spans="1:5" s="191" customFormat="1" ht="15.75">
      <c r="A10" s="45"/>
      <c r="B10" s="47"/>
      <c r="C10" s="47"/>
      <c r="D10" s="48"/>
      <c r="E10" s="190"/>
    </row>
    <row r="11" spans="1:5" s="191" customFormat="1" ht="15.75">
      <c r="A11" s="45" t="s">
        <v>4</v>
      </c>
      <c r="B11" s="313">
        <f>SUM(B13:B16)</f>
        <v>31</v>
      </c>
      <c r="C11" s="313">
        <v>25</v>
      </c>
      <c r="D11" s="45">
        <v>6</v>
      </c>
      <c r="E11" s="190"/>
    </row>
    <row r="12" spans="1:5" s="191" customFormat="1" ht="15.75">
      <c r="A12" s="45"/>
      <c r="B12" s="314"/>
      <c r="C12" s="314"/>
      <c r="D12" s="308"/>
      <c r="E12" s="190"/>
    </row>
    <row r="13" spans="1:5" s="191" customFormat="1" ht="15.75">
      <c r="A13" s="199" t="s">
        <v>38</v>
      </c>
      <c r="B13" s="313">
        <v>11</v>
      </c>
      <c r="C13" s="315">
        <v>8</v>
      </c>
      <c r="D13" s="310">
        <v>3</v>
      </c>
      <c r="E13" s="190"/>
    </row>
    <row r="14" spans="1:5" s="191" customFormat="1" ht="15.75">
      <c r="A14" s="199" t="s">
        <v>39</v>
      </c>
      <c r="B14" s="313">
        <v>1</v>
      </c>
      <c r="C14" s="315">
        <v>1</v>
      </c>
      <c r="D14" s="310">
        <v>0</v>
      </c>
      <c r="E14" s="190"/>
    </row>
    <row r="15" spans="1:5" s="191" customFormat="1" ht="15.75">
      <c r="A15" s="199" t="s">
        <v>43</v>
      </c>
      <c r="B15" s="313">
        <v>5</v>
      </c>
      <c r="C15" s="315">
        <v>2</v>
      </c>
      <c r="D15" s="310">
        <v>3</v>
      </c>
      <c r="E15" s="190"/>
    </row>
    <row r="16" spans="1:5" s="191" customFormat="1" ht="15.75">
      <c r="A16" s="199" t="s">
        <v>42</v>
      </c>
      <c r="B16" s="313">
        <v>14</v>
      </c>
      <c r="C16" s="315">
        <v>14</v>
      </c>
      <c r="D16" s="310">
        <v>0</v>
      </c>
      <c r="E16" s="190"/>
    </row>
    <row r="17" spans="1:5" s="191" customFormat="1" ht="15.75">
      <c r="A17" s="203"/>
      <c r="B17" s="311"/>
      <c r="C17" s="205"/>
      <c r="D17" s="193"/>
      <c r="E17" s="190"/>
    </row>
    <row r="18" spans="1:5">
      <c r="A18" s="524" t="s">
        <v>18</v>
      </c>
      <c r="B18" s="524"/>
      <c r="C18" s="524"/>
      <c r="D18" s="524"/>
    </row>
    <row r="19" spans="1:5" hidden="1"/>
  </sheetData>
  <mergeCells count="5">
    <mergeCell ref="A8:A9"/>
    <mergeCell ref="B8:B9"/>
    <mergeCell ref="C8:D8"/>
    <mergeCell ref="A3:D3"/>
    <mergeCell ref="A18:D18"/>
  </mergeCells>
  <phoneticPr fontId="1" type="noConversion"/>
  <printOptions horizontalCentered="1" verticalCentered="1"/>
  <pageMargins left="0.74803149606299213" right="0.74803149606299213" top="0.98425196850393704" bottom="0.98425196850393704" header="0" footer="0"/>
  <pageSetup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enableFormatConditionsCalculation="0">
    <tabColor indexed="31"/>
    <pageSetUpPr fitToPage="1"/>
  </sheetPr>
  <dimension ref="A1:F17"/>
  <sheetViews>
    <sheetView zoomScale="130" zoomScaleNormal="130" workbookViewId="0">
      <selection activeCell="A9" sqref="A9"/>
    </sheetView>
  </sheetViews>
  <sheetFormatPr baseColWidth="10" defaultColWidth="0" defaultRowHeight="12.75" zeroHeight="1"/>
  <cols>
    <col min="1" max="1" width="57" customWidth="1"/>
    <col min="2" max="2" width="9.140625" bestFit="1" customWidth="1"/>
    <col min="3" max="6" width="12.140625" customWidth="1"/>
    <col min="7" max="16384" width="11.42578125" hidden="1"/>
  </cols>
  <sheetData>
    <row r="1" spans="1:6" ht="18.75">
      <c r="A1" s="301" t="s">
        <v>311</v>
      </c>
      <c r="B1" s="316"/>
      <c r="C1" s="306"/>
      <c r="D1" s="317"/>
      <c r="E1" s="317"/>
      <c r="F1" s="317"/>
    </row>
    <row r="2" spans="1:6" ht="18.75">
      <c r="A2" s="301"/>
      <c r="B2" s="316"/>
      <c r="C2" s="306"/>
      <c r="D2" s="317"/>
      <c r="E2" s="317"/>
      <c r="F2" s="317"/>
    </row>
    <row r="3" spans="1:6" ht="18.75">
      <c r="A3" s="569" t="s">
        <v>344</v>
      </c>
      <c r="B3" s="569"/>
      <c r="C3" s="569"/>
      <c r="D3" s="569"/>
      <c r="E3" s="569"/>
      <c r="F3" s="569"/>
    </row>
    <row r="4" spans="1:6" ht="18.75">
      <c r="A4" s="318" t="s">
        <v>183</v>
      </c>
      <c r="B4" s="318"/>
      <c r="C4" s="318"/>
      <c r="D4" s="318"/>
      <c r="E4" s="318"/>
      <c r="F4" s="318"/>
    </row>
    <row r="5" spans="1:6" ht="18.75">
      <c r="A5" s="318" t="s">
        <v>2</v>
      </c>
      <c r="B5" s="318"/>
      <c r="C5" s="318"/>
      <c r="D5" s="318"/>
      <c r="E5" s="318"/>
      <c r="F5" s="318"/>
    </row>
    <row r="6" spans="1:6" ht="18.75">
      <c r="A6" s="318" t="s">
        <v>3</v>
      </c>
      <c r="B6" s="318"/>
      <c r="C6" s="318"/>
      <c r="D6" s="318"/>
      <c r="E6" s="318"/>
      <c r="F6" s="318"/>
    </row>
    <row r="7" spans="1:6" s="22" customFormat="1" ht="15.75">
      <c r="A7" s="10"/>
      <c r="B7" s="10"/>
      <c r="C7" s="10"/>
      <c r="D7" s="10"/>
      <c r="E7" s="10"/>
      <c r="F7" s="10"/>
    </row>
    <row r="8" spans="1:6" s="22" customFormat="1" ht="15.75">
      <c r="A8" s="319"/>
      <c r="B8" s="320"/>
      <c r="C8" s="577" t="s">
        <v>24</v>
      </c>
      <c r="D8" s="577"/>
      <c r="E8" s="577"/>
      <c r="F8" s="577"/>
    </row>
    <row r="9" spans="1:6" s="22" customFormat="1" ht="15.75">
      <c r="A9" s="13" t="s">
        <v>184</v>
      </c>
      <c r="B9" s="25" t="s">
        <v>23</v>
      </c>
      <c r="C9" s="198" t="s">
        <v>5</v>
      </c>
      <c r="D9" s="25" t="s">
        <v>6</v>
      </c>
      <c r="E9" s="25" t="s">
        <v>7</v>
      </c>
      <c r="F9" s="13" t="s">
        <v>8</v>
      </c>
    </row>
    <row r="10" spans="1:6" s="22" customFormat="1" ht="15.75">
      <c r="A10" s="118"/>
      <c r="B10" s="28"/>
      <c r="C10" s="172" t="s">
        <v>9</v>
      </c>
      <c r="D10" s="28" t="s">
        <v>10</v>
      </c>
      <c r="E10" s="28" t="s">
        <v>11</v>
      </c>
      <c r="F10" s="118" t="s">
        <v>12</v>
      </c>
    </row>
    <row r="11" spans="1:6" s="22" customFormat="1" ht="15.75">
      <c r="A11" s="13"/>
      <c r="B11" s="207"/>
      <c r="C11" s="321"/>
      <c r="D11" s="321"/>
      <c r="E11" s="321"/>
      <c r="F11" s="321"/>
    </row>
    <row r="12" spans="1:6" s="22" customFormat="1" ht="15.75">
      <c r="A12" s="278" t="s">
        <v>4</v>
      </c>
      <c r="B12" s="85">
        <f>SUM(B14:B14)</f>
        <v>25</v>
      </c>
      <c r="C12" s="85">
        <f>SUM(C14:C14)</f>
        <v>6</v>
      </c>
      <c r="D12" s="85">
        <f>SUM(D14:D14)</f>
        <v>7</v>
      </c>
      <c r="E12" s="85">
        <f>SUM(E14:E14)</f>
        <v>7</v>
      </c>
      <c r="F12" s="85">
        <f>SUM(F14:F14)</f>
        <v>5</v>
      </c>
    </row>
    <row r="13" spans="1:6" s="22" customFormat="1" ht="15.75">
      <c r="A13" s="268"/>
      <c r="B13" s="85"/>
      <c r="C13" s="85"/>
      <c r="D13" s="25"/>
      <c r="E13" s="25"/>
      <c r="F13" s="13"/>
    </row>
    <row r="14" spans="1:6" s="22" customFormat="1" ht="15.75">
      <c r="A14" s="18" t="s">
        <v>312</v>
      </c>
      <c r="B14" s="85">
        <f>SUM(C14:F14)</f>
        <v>25</v>
      </c>
      <c r="C14" s="309">
        <v>6</v>
      </c>
      <c r="D14" s="322">
        <v>7</v>
      </c>
      <c r="E14" s="322">
        <v>7</v>
      </c>
      <c r="F14" s="247">
        <v>5</v>
      </c>
    </row>
    <row r="15" spans="1:6" s="22" customFormat="1" ht="15.75">
      <c r="A15" s="19"/>
      <c r="B15" s="208"/>
      <c r="C15" s="205"/>
      <c r="D15" s="204"/>
      <c r="E15" s="204"/>
      <c r="F15" s="20"/>
    </row>
    <row r="16" spans="1:6" s="261" customFormat="1">
      <c r="A16" s="524" t="s">
        <v>18</v>
      </c>
      <c r="B16" s="524"/>
      <c r="C16" s="524"/>
      <c r="D16" s="524"/>
      <c r="E16" s="524"/>
      <c r="F16" s="524"/>
    </row>
    <row r="17" hidden="1"/>
  </sheetData>
  <mergeCells count="3">
    <mergeCell ref="C8:F8"/>
    <mergeCell ref="A16:F16"/>
    <mergeCell ref="A3:F3"/>
  </mergeCells>
  <phoneticPr fontId="1" type="noConversion"/>
  <printOptions horizontalCentered="1" verticalCentered="1"/>
  <pageMargins left="0.74803149606299213" right="0.74803149606299213" top="0.98425196850393704" bottom="0.98425196850393704" header="0" footer="0"/>
  <pageSetup scale="7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enableFormatConditionsCalculation="0">
    <tabColor indexed="31"/>
  </sheetPr>
  <dimension ref="A1:G34"/>
  <sheetViews>
    <sheetView workbookViewId="0">
      <selection activeCell="A7" sqref="A7"/>
    </sheetView>
  </sheetViews>
  <sheetFormatPr baseColWidth="10" defaultColWidth="0" defaultRowHeight="12.75" zeroHeight="1"/>
  <cols>
    <col min="1" max="1" width="39.5703125" customWidth="1"/>
    <col min="2" max="2" width="13.5703125" customWidth="1"/>
    <col min="3" max="6" width="14.140625" customWidth="1"/>
    <col min="7" max="7" width="57.28515625" style="3" hidden="1" customWidth="1"/>
    <col min="8" max="16384" width="57.28515625" hidden="1"/>
  </cols>
  <sheetData>
    <row r="1" spans="1:7" ht="18.75">
      <c r="A1" s="301" t="s">
        <v>313</v>
      </c>
      <c r="B1" s="323"/>
      <c r="C1" s="324"/>
      <c r="D1" s="325"/>
      <c r="E1" s="325"/>
      <c r="F1" s="325"/>
    </row>
    <row r="2" spans="1:7" ht="18.75">
      <c r="A2" s="301"/>
      <c r="B2" s="316"/>
      <c r="C2" s="306"/>
      <c r="D2" s="317"/>
      <c r="E2" s="317"/>
      <c r="F2" s="317"/>
    </row>
    <row r="3" spans="1:7" ht="18.75">
      <c r="A3" s="569" t="s">
        <v>344</v>
      </c>
      <c r="B3" s="569"/>
      <c r="C3" s="569"/>
      <c r="D3" s="569"/>
      <c r="E3" s="569"/>
      <c r="F3" s="569"/>
    </row>
    <row r="4" spans="1:7" ht="18.75">
      <c r="A4" s="569" t="s">
        <v>421</v>
      </c>
      <c r="B4" s="569"/>
      <c r="C4" s="569"/>
      <c r="D4" s="569"/>
      <c r="E4" s="569"/>
      <c r="F4" s="569"/>
    </row>
    <row r="5" spans="1:7" ht="18.75">
      <c r="A5" s="569" t="s">
        <v>2</v>
      </c>
      <c r="B5" s="569"/>
      <c r="C5" s="569"/>
      <c r="D5" s="569"/>
      <c r="E5" s="569"/>
      <c r="F5" s="569"/>
    </row>
    <row r="6" spans="1:7" ht="18.75">
      <c r="A6" s="569" t="s">
        <v>3</v>
      </c>
      <c r="B6" s="569"/>
      <c r="C6" s="569"/>
      <c r="D6" s="569"/>
      <c r="E6" s="569"/>
      <c r="F6" s="569"/>
    </row>
    <row r="7" spans="1:7" s="22" customFormat="1" ht="15.75">
      <c r="A7" s="9"/>
      <c r="B7" s="7"/>
      <c r="C7" s="199"/>
      <c r="D7" s="326"/>
      <c r="E7" s="326"/>
      <c r="F7" s="326"/>
      <c r="G7" s="298"/>
    </row>
    <row r="8" spans="1:7" s="22" customFormat="1" ht="15.75">
      <c r="A8" s="319"/>
      <c r="B8" s="320"/>
      <c r="C8" s="577" t="s">
        <v>24</v>
      </c>
      <c r="D8" s="577"/>
      <c r="E8" s="577"/>
      <c r="F8" s="577"/>
      <c r="G8" s="298"/>
    </row>
    <row r="9" spans="1:7" s="22" customFormat="1" ht="31.5">
      <c r="A9" s="503" t="s">
        <v>422</v>
      </c>
      <c r="B9" s="25" t="s">
        <v>23</v>
      </c>
      <c r="C9" s="198" t="s">
        <v>5</v>
      </c>
      <c r="D9" s="25" t="s">
        <v>6</v>
      </c>
      <c r="E9" s="25" t="s">
        <v>7</v>
      </c>
      <c r="F9" s="13" t="s">
        <v>8</v>
      </c>
      <c r="G9" s="298"/>
    </row>
    <row r="10" spans="1:7" s="22" customFormat="1" ht="15.75">
      <c r="A10" s="118"/>
      <c r="B10" s="28"/>
      <c r="C10" s="172" t="s">
        <v>9</v>
      </c>
      <c r="D10" s="25" t="s">
        <v>10</v>
      </c>
      <c r="E10" s="25" t="s">
        <v>11</v>
      </c>
      <c r="F10" s="13" t="s">
        <v>12</v>
      </c>
      <c r="G10" s="298"/>
    </row>
    <row r="11" spans="1:7" s="22" customFormat="1" ht="15.75">
      <c r="A11" s="13"/>
      <c r="B11" s="207"/>
      <c r="C11" s="321"/>
      <c r="D11" s="319"/>
      <c r="E11" s="319"/>
      <c r="F11" s="319"/>
      <c r="G11" s="298"/>
    </row>
    <row r="12" spans="1:7" s="22" customFormat="1" ht="15.75">
      <c r="A12" s="278" t="s">
        <v>4</v>
      </c>
      <c r="B12" s="340">
        <f>B14+B18+B25+B28</f>
        <v>25</v>
      </c>
      <c r="C12" s="85">
        <f>C14+C18+C25+C28</f>
        <v>6</v>
      </c>
      <c r="D12" s="13">
        <f>D14+D18+D25+D28</f>
        <v>7</v>
      </c>
      <c r="E12" s="13">
        <f>E14+E18+E25+E28</f>
        <v>7</v>
      </c>
      <c r="F12" s="13">
        <f>F14+F18+F25+F28</f>
        <v>5</v>
      </c>
      <c r="G12" s="298"/>
    </row>
    <row r="13" spans="1:7" s="22" customFormat="1" ht="15.75">
      <c r="A13" s="18"/>
      <c r="B13" s="464"/>
      <c r="C13" s="309"/>
      <c r="D13" s="310"/>
      <c r="E13" s="310"/>
      <c r="F13" s="247"/>
      <c r="G13" s="298"/>
    </row>
    <row r="14" spans="1:7" s="22" customFormat="1" ht="15.75">
      <c r="A14" s="327" t="s">
        <v>314</v>
      </c>
      <c r="B14" s="340">
        <f>SUM(B15:B16)</f>
        <v>4</v>
      </c>
      <c r="C14" s="85">
        <f>SUM(C15:C16)</f>
        <v>1</v>
      </c>
      <c r="D14" s="13">
        <f>SUM(D15:D16)</f>
        <v>1</v>
      </c>
      <c r="E14" s="13">
        <f>SUM(E15:E16)</f>
        <v>2</v>
      </c>
      <c r="F14" s="13">
        <f>SUM(F15:F16)</f>
        <v>0</v>
      </c>
      <c r="G14" s="298"/>
    </row>
    <row r="15" spans="1:7" s="22" customFormat="1" ht="15.75">
      <c r="A15" s="328" t="s">
        <v>315</v>
      </c>
      <c r="B15" s="465">
        <f>SUM(C15:F15)</f>
        <v>2</v>
      </c>
      <c r="C15" s="236">
        <v>1</v>
      </c>
      <c r="D15" s="247">
        <v>1</v>
      </c>
      <c r="E15" s="247">
        <v>0</v>
      </c>
      <c r="F15" s="247">
        <v>0</v>
      </c>
      <c r="G15" s="298"/>
    </row>
    <row r="16" spans="1:7" s="22" customFormat="1" ht="15.75">
      <c r="A16" s="328" t="s">
        <v>96</v>
      </c>
      <c r="B16" s="465">
        <f>SUM(C16:F16)</f>
        <v>2</v>
      </c>
      <c r="C16" s="236">
        <v>0</v>
      </c>
      <c r="D16" s="247">
        <v>0</v>
      </c>
      <c r="E16" s="247">
        <v>2</v>
      </c>
      <c r="F16" s="247">
        <v>0</v>
      </c>
      <c r="G16" s="298"/>
    </row>
    <row r="17" spans="1:7" s="22" customFormat="1" ht="15.75">
      <c r="A17" s="329"/>
      <c r="B17" s="312"/>
      <c r="C17" s="236"/>
      <c r="D17" s="247"/>
      <c r="E17" s="247"/>
      <c r="F17" s="247"/>
      <c r="G17" s="298"/>
    </row>
    <row r="18" spans="1:7" s="22" customFormat="1" ht="15.75">
      <c r="A18" s="330" t="s">
        <v>316</v>
      </c>
      <c r="B18" s="466">
        <f>SUM(B19:B23)</f>
        <v>12</v>
      </c>
      <c r="C18" s="331">
        <f>SUM(C19:C23)</f>
        <v>3</v>
      </c>
      <c r="D18" s="334">
        <f>SUM(D19:D23)</f>
        <v>3</v>
      </c>
      <c r="E18" s="334">
        <f>SUM(E19:E23)</f>
        <v>3</v>
      </c>
      <c r="F18" s="334">
        <f>SUM(F19:F23)</f>
        <v>3</v>
      </c>
      <c r="G18" s="298"/>
    </row>
    <row r="19" spans="1:7" s="22" customFormat="1" ht="15.75">
      <c r="A19" s="329" t="s">
        <v>77</v>
      </c>
      <c r="B19" s="465">
        <f>SUM(C19:F19)</f>
        <v>1</v>
      </c>
      <c r="C19" s="236">
        <v>0</v>
      </c>
      <c r="D19" s="247">
        <v>0</v>
      </c>
      <c r="E19" s="247">
        <v>0</v>
      </c>
      <c r="F19" s="332">
        <v>1</v>
      </c>
      <c r="G19" s="298"/>
    </row>
    <row r="20" spans="1:7" s="22" customFormat="1" ht="15.75">
      <c r="A20" s="329" t="s">
        <v>78</v>
      </c>
      <c r="B20" s="465">
        <f>SUM(C20:F20)</f>
        <v>5</v>
      </c>
      <c r="C20" s="236">
        <v>1</v>
      </c>
      <c r="D20" s="247">
        <v>1</v>
      </c>
      <c r="E20" s="247">
        <v>2</v>
      </c>
      <c r="F20" s="332">
        <v>1</v>
      </c>
      <c r="G20" s="298"/>
    </row>
    <row r="21" spans="1:7" s="22" customFormat="1" ht="15.75">
      <c r="A21" s="329" t="s">
        <v>82</v>
      </c>
      <c r="B21" s="465">
        <f>SUM(C21:F21)</f>
        <v>4</v>
      </c>
      <c r="C21" s="236">
        <v>1</v>
      </c>
      <c r="D21" s="247">
        <v>1</v>
      </c>
      <c r="E21" s="247">
        <v>1</v>
      </c>
      <c r="F21" s="332">
        <v>1</v>
      </c>
      <c r="G21" s="298"/>
    </row>
    <row r="22" spans="1:7" s="22" customFormat="1" ht="15.75">
      <c r="A22" s="333" t="s">
        <v>75</v>
      </c>
      <c r="B22" s="465">
        <f>SUM(C22:F22)</f>
        <v>2</v>
      </c>
      <c r="C22" s="236">
        <v>1</v>
      </c>
      <c r="D22" s="247">
        <v>1</v>
      </c>
      <c r="E22" s="247">
        <v>0</v>
      </c>
      <c r="F22" s="247">
        <v>0</v>
      </c>
      <c r="G22" s="298"/>
    </row>
    <row r="23" spans="1:7" s="22" customFormat="1" ht="15.75">
      <c r="A23" s="329" t="s">
        <v>85</v>
      </c>
      <c r="B23" s="465">
        <f>SUM(C23:F23)</f>
        <v>0</v>
      </c>
      <c r="C23" s="236">
        <v>0</v>
      </c>
      <c r="D23" s="247">
        <v>0</v>
      </c>
      <c r="E23" s="247">
        <v>0</v>
      </c>
      <c r="F23" s="332">
        <v>0</v>
      </c>
      <c r="G23" s="298"/>
    </row>
    <row r="24" spans="1:7" s="22" customFormat="1" ht="15.75">
      <c r="A24" s="329"/>
      <c r="B24" s="466"/>
      <c r="C24" s="236"/>
      <c r="D24" s="247"/>
      <c r="E24" s="247"/>
      <c r="F24" s="334"/>
      <c r="G24" s="298"/>
    </row>
    <row r="25" spans="1:7" s="22" customFormat="1" ht="15.75">
      <c r="A25" s="330" t="s">
        <v>317</v>
      </c>
      <c r="B25" s="466">
        <f>SUM(B26:B26)</f>
        <v>8</v>
      </c>
      <c r="C25" s="331">
        <f>SUM(C26:C26)</f>
        <v>2</v>
      </c>
      <c r="D25" s="334">
        <f>SUM(D26:D26)</f>
        <v>3</v>
      </c>
      <c r="E25" s="334">
        <f>SUM(E26:E26)</f>
        <v>2</v>
      </c>
      <c r="F25" s="334">
        <f>SUM(F26:F26)</f>
        <v>1</v>
      </c>
      <c r="G25" s="298"/>
    </row>
    <row r="26" spans="1:7" s="22" customFormat="1" ht="15.75">
      <c r="A26" s="329" t="s">
        <v>114</v>
      </c>
      <c r="B26" s="465">
        <f>SUM(C26:F26)</f>
        <v>8</v>
      </c>
      <c r="C26" s="236">
        <v>2</v>
      </c>
      <c r="D26" s="247">
        <v>3</v>
      </c>
      <c r="E26" s="247">
        <v>2</v>
      </c>
      <c r="F26" s="332">
        <v>1</v>
      </c>
      <c r="G26" s="298"/>
    </row>
    <row r="27" spans="1:7" s="22" customFormat="1" ht="15.75">
      <c r="A27" s="329"/>
      <c r="B27" s="466"/>
      <c r="C27" s="236"/>
      <c r="D27" s="247"/>
      <c r="E27" s="247"/>
      <c r="F27" s="334"/>
      <c r="G27" s="298"/>
    </row>
    <row r="28" spans="1:7" s="22" customFormat="1" ht="15.75">
      <c r="A28" s="330" t="s">
        <v>318</v>
      </c>
      <c r="B28" s="466">
        <f>SUM(B29:B29)</f>
        <v>1</v>
      </c>
      <c r="C28" s="331">
        <f>SUM(C29:C29)</f>
        <v>0</v>
      </c>
      <c r="D28" s="334">
        <f>SUM(D29:D29)</f>
        <v>0</v>
      </c>
      <c r="E28" s="334">
        <f>SUM(E29:E29)</f>
        <v>0</v>
      </c>
      <c r="F28" s="334">
        <f>SUM(F29:F29)</f>
        <v>1</v>
      </c>
      <c r="G28" s="298"/>
    </row>
    <row r="29" spans="1:7" s="22" customFormat="1" ht="15.75">
      <c r="A29" s="329" t="s">
        <v>99</v>
      </c>
      <c r="B29" s="465">
        <f>SUM(C29:F29)</f>
        <v>1</v>
      </c>
      <c r="C29" s="236">
        <v>0</v>
      </c>
      <c r="D29" s="247">
        <v>0</v>
      </c>
      <c r="E29" s="247">
        <v>0</v>
      </c>
      <c r="F29" s="334">
        <v>1</v>
      </c>
      <c r="G29" s="298"/>
    </row>
    <row r="30" spans="1:7" s="22" customFormat="1" ht="15.75">
      <c r="A30" s="335"/>
      <c r="B30" s="336"/>
      <c r="C30" s="146"/>
      <c r="D30" s="20"/>
      <c r="E30" s="20"/>
      <c r="F30" s="337"/>
      <c r="G30" s="298"/>
    </row>
    <row r="31" spans="1:7" ht="18.75" customHeight="1">
      <c r="A31" s="583" t="s">
        <v>18</v>
      </c>
      <c r="B31" s="583"/>
      <c r="C31" s="583"/>
      <c r="D31" s="584"/>
      <c r="E31" s="584"/>
      <c r="F31" s="584"/>
    </row>
    <row r="32" spans="1:7" ht="18.75" hidden="1">
      <c r="A32" s="5"/>
      <c r="B32" s="5"/>
      <c r="C32" s="4"/>
      <c r="D32" s="5"/>
      <c r="E32" s="5"/>
      <c r="F32" s="5"/>
    </row>
    <row r="33" spans="1:6" ht="18.75" hidden="1">
      <c r="A33" s="5"/>
      <c r="B33" s="5"/>
      <c r="C33" s="4"/>
      <c r="D33" s="5"/>
      <c r="E33" s="5"/>
      <c r="F33" s="5"/>
    </row>
    <row r="34" spans="1:6" hidden="1"/>
  </sheetData>
  <mergeCells count="6">
    <mergeCell ref="A31:F31"/>
    <mergeCell ref="A3:F3"/>
    <mergeCell ref="C8:F8"/>
    <mergeCell ref="A4:F4"/>
    <mergeCell ref="A5:F5"/>
    <mergeCell ref="A6:F6"/>
  </mergeCells>
  <phoneticPr fontId="1" type="noConversion"/>
  <pageMargins left="0.75" right="0.75" top="1" bottom="1" header="0" footer="0"/>
  <pageSetup scale="68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enableFormatConditionsCalculation="0">
    <tabColor indexed="31"/>
  </sheetPr>
  <dimension ref="A1:F21"/>
  <sheetViews>
    <sheetView workbookViewId="0">
      <selection activeCell="A9" sqref="A9"/>
    </sheetView>
  </sheetViews>
  <sheetFormatPr baseColWidth="10" defaultColWidth="0" defaultRowHeight="12.75" zeroHeight="1"/>
  <cols>
    <col min="1" max="1" width="35.5703125" customWidth="1"/>
    <col min="2" max="6" width="14.140625" customWidth="1"/>
    <col min="7" max="16384" width="11.42578125" hidden="1"/>
  </cols>
  <sheetData>
    <row r="1" spans="1:6" ht="18.75">
      <c r="A1" s="301" t="s">
        <v>319</v>
      </c>
      <c r="B1" s="316"/>
      <c r="C1" s="306"/>
      <c r="D1" s="317"/>
      <c r="E1" s="317"/>
      <c r="F1" s="317"/>
    </row>
    <row r="2" spans="1:6" ht="18.75">
      <c r="A2" s="301"/>
      <c r="B2" s="316"/>
      <c r="C2" s="306"/>
      <c r="D2" s="317"/>
      <c r="E2" s="317"/>
      <c r="F2" s="317"/>
    </row>
    <row r="3" spans="1:6" ht="18.75">
      <c r="A3" s="569" t="s">
        <v>345</v>
      </c>
      <c r="B3" s="569"/>
      <c r="C3" s="569"/>
      <c r="D3" s="569"/>
      <c r="E3" s="569"/>
      <c r="F3" s="569"/>
    </row>
    <row r="4" spans="1:6" ht="18.75">
      <c r="A4" s="569" t="s">
        <v>165</v>
      </c>
      <c r="B4" s="569"/>
      <c r="C4" s="569"/>
      <c r="D4" s="569"/>
      <c r="E4" s="569"/>
      <c r="F4" s="569"/>
    </row>
    <row r="5" spans="1:6" ht="18.75">
      <c r="A5" s="569" t="s">
        <v>2</v>
      </c>
      <c r="B5" s="569"/>
      <c r="C5" s="569"/>
      <c r="D5" s="569"/>
      <c r="E5" s="569"/>
      <c r="F5" s="569"/>
    </row>
    <row r="6" spans="1:6" ht="18.75">
      <c r="A6" s="569" t="s">
        <v>3</v>
      </c>
      <c r="B6" s="569"/>
      <c r="C6" s="569"/>
      <c r="D6" s="569"/>
      <c r="E6" s="569"/>
      <c r="F6" s="569"/>
    </row>
    <row r="7" spans="1:6" s="22" customFormat="1" ht="15.75">
      <c r="A7" s="9"/>
      <c r="B7" s="7"/>
      <c r="C7" s="199"/>
      <c r="D7" s="326"/>
      <c r="E7" s="326"/>
      <c r="F7" s="326"/>
    </row>
    <row r="8" spans="1:6" s="22" customFormat="1" ht="15.75">
      <c r="A8" s="319"/>
      <c r="B8" s="320"/>
      <c r="C8" s="577" t="s">
        <v>24</v>
      </c>
      <c r="D8" s="577"/>
      <c r="E8" s="577"/>
      <c r="F8" s="577"/>
    </row>
    <row r="9" spans="1:6" s="22" customFormat="1" ht="15.75">
      <c r="A9" s="13" t="s">
        <v>219</v>
      </c>
      <c r="B9" s="25" t="s">
        <v>23</v>
      </c>
      <c r="C9" s="198" t="s">
        <v>5</v>
      </c>
      <c r="D9" s="25" t="s">
        <v>6</v>
      </c>
      <c r="E9" s="25" t="s">
        <v>7</v>
      </c>
      <c r="F9" s="13" t="s">
        <v>8</v>
      </c>
    </row>
    <row r="10" spans="1:6" s="22" customFormat="1" ht="15.75">
      <c r="A10" s="118"/>
      <c r="B10" s="28"/>
      <c r="C10" s="172" t="s">
        <v>9</v>
      </c>
      <c r="D10" s="28" t="s">
        <v>10</v>
      </c>
      <c r="E10" s="28" t="s">
        <v>11</v>
      </c>
      <c r="F10" s="118" t="s">
        <v>12</v>
      </c>
    </row>
    <row r="11" spans="1:6" s="22" customFormat="1" ht="15.75">
      <c r="A11" s="13"/>
      <c r="B11" s="207"/>
      <c r="C11" s="321"/>
      <c r="D11" s="321"/>
      <c r="E11" s="321"/>
      <c r="F11" s="321"/>
    </row>
    <row r="12" spans="1:6" s="22" customFormat="1" ht="15.75">
      <c r="A12" s="9" t="s">
        <v>4</v>
      </c>
      <c r="B12" s="340">
        <f>SUM(B14:B18)</f>
        <v>28</v>
      </c>
      <c r="C12" s="85">
        <f>SUM(C14:C18)</f>
        <v>4</v>
      </c>
      <c r="D12" s="85">
        <f>SUM(D14:D18)</f>
        <v>7</v>
      </c>
      <c r="E12" s="85">
        <f>SUM(E14:E18)</f>
        <v>10</v>
      </c>
      <c r="F12" s="85">
        <f>SUM(F14:F18)</f>
        <v>7</v>
      </c>
    </row>
    <row r="13" spans="1:6" s="22" customFormat="1" ht="15.75">
      <c r="A13" s="9"/>
      <c r="B13" s="340"/>
      <c r="C13" s="85"/>
      <c r="D13" s="25"/>
      <c r="E13" s="25"/>
      <c r="F13" s="13"/>
    </row>
    <row r="14" spans="1:6" s="22" customFormat="1" ht="15.75">
      <c r="A14" s="200" t="s">
        <v>167</v>
      </c>
      <c r="B14" s="340">
        <f>SUM(C14:F14)</f>
        <v>12</v>
      </c>
      <c r="C14" s="309">
        <v>3</v>
      </c>
      <c r="D14" s="322">
        <v>4</v>
      </c>
      <c r="E14" s="322">
        <v>2</v>
      </c>
      <c r="F14" s="247">
        <v>3</v>
      </c>
    </row>
    <row r="15" spans="1:6" s="22" customFormat="1" ht="15.75">
      <c r="A15" s="200" t="s">
        <v>320</v>
      </c>
      <c r="B15" s="340">
        <f>SUM(C15:F15)</f>
        <v>1</v>
      </c>
      <c r="C15" s="309">
        <v>0</v>
      </c>
      <c r="D15" s="322">
        <v>1</v>
      </c>
      <c r="E15" s="322">
        <v>0</v>
      </c>
      <c r="F15" s="247">
        <v>0</v>
      </c>
    </row>
    <row r="16" spans="1:6" s="22" customFormat="1" ht="15.75">
      <c r="A16" s="339" t="s">
        <v>170</v>
      </c>
      <c r="B16" s="340">
        <f>SUM(C16:F16)</f>
        <v>11</v>
      </c>
      <c r="C16" s="309">
        <v>0</v>
      </c>
      <c r="D16" s="322">
        <v>2</v>
      </c>
      <c r="E16" s="322">
        <v>8</v>
      </c>
      <c r="F16" s="247">
        <v>1</v>
      </c>
    </row>
    <row r="17" spans="1:6" s="22" customFormat="1" ht="15.75">
      <c r="A17" s="339" t="s">
        <v>169</v>
      </c>
      <c r="B17" s="340">
        <f>SUM(C17:F17)</f>
        <v>3</v>
      </c>
      <c r="C17" s="309">
        <v>0</v>
      </c>
      <c r="D17" s="322">
        <v>0</v>
      </c>
      <c r="E17" s="322">
        <v>0</v>
      </c>
      <c r="F17" s="247">
        <v>3</v>
      </c>
    </row>
    <row r="18" spans="1:6" s="22" customFormat="1" ht="15.75">
      <c r="A18" s="339" t="s">
        <v>172</v>
      </c>
      <c r="B18" s="340">
        <f>SUM(C18:F18)</f>
        <v>1</v>
      </c>
      <c r="C18" s="309">
        <v>1</v>
      </c>
      <c r="D18" s="322">
        <v>0</v>
      </c>
      <c r="E18" s="322">
        <v>0</v>
      </c>
      <c r="F18" s="247">
        <v>0</v>
      </c>
    </row>
    <row r="19" spans="1:6" s="22" customFormat="1" ht="15.75">
      <c r="A19" s="19"/>
      <c r="B19" s="146"/>
      <c r="C19" s="205"/>
      <c r="D19" s="204"/>
      <c r="E19" s="204"/>
      <c r="F19" s="20"/>
    </row>
    <row r="20" spans="1:6" ht="18.75" customHeight="1">
      <c r="A20" s="524" t="s">
        <v>18</v>
      </c>
      <c r="B20" s="524"/>
      <c r="C20" s="524"/>
      <c r="D20" s="524"/>
      <c r="E20" s="524"/>
      <c r="F20" s="524"/>
    </row>
    <row r="21" spans="1:6" hidden="1"/>
  </sheetData>
  <mergeCells count="6">
    <mergeCell ref="C8:F8"/>
    <mergeCell ref="A20:F20"/>
    <mergeCell ref="A3:F3"/>
    <mergeCell ref="A5:F5"/>
    <mergeCell ref="A4:F4"/>
    <mergeCell ref="A6:F6"/>
  </mergeCells>
  <phoneticPr fontId="1" type="noConversion"/>
  <pageMargins left="0.75" right="0.75" top="1" bottom="1" header="0" footer="0"/>
  <pageSetup scale="6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enableFormatConditionsCalculation="0">
    <tabColor indexed="31"/>
    <pageSetUpPr fitToPage="1"/>
  </sheetPr>
  <dimension ref="A1:F18"/>
  <sheetViews>
    <sheetView zoomScale="130" zoomScaleNormal="130" workbookViewId="0">
      <selection activeCell="A3" sqref="A3:F6"/>
    </sheetView>
  </sheetViews>
  <sheetFormatPr baseColWidth="10" defaultColWidth="0" defaultRowHeight="12.75" zeroHeight="1"/>
  <cols>
    <col min="1" max="1" width="65" bestFit="1" customWidth="1"/>
    <col min="2" max="6" width="13.140625" customWidth="1"/>
    <col min="7" max="16384" width="11.42578125" hidden="1"/>
  </cols>
  <sheetData>
    <row r="1" spans="1:6" ht="18.75">
      <c r="A1" s="301" t="s">
        <v>321</v>
      </c>
      <c r="B1" s="316"/>
      <c r="C1" s="306"/>
      <c r="D1" s="317"/>
      <c r="E1" s="317"/>
      <c r="F1" s="317"/>
    </row>
    <row r="2" spans="1:6" ht="18.75">
      <c r="A2" s="301"/>
      <c r="B2" s="316"/>
      <c r="C2" s="306"/>
      <c r="D2" s="317"/>
      <c r="E2" s="317"/>
      <c r="F2" s="317"/>
    </row>
    <row r="3" spans="1:6" ht="18.75">
      <c r="A3" s="569" t="s">
        <v>346</v>
      </c>
      <c r="B3" s="569"/>
      <c r="C3" s="569"/>
      <c r="D3" s="569"/>
      <c r="E3" s="569"/>
      <c r="F3" s="569"/>
    </row>
    <row r="4" spans="1:6" ht="18.75">
      <c r="A4" s="569" t="s">
        <v>323</v>
      </c>
      <c r="B4" s="569"/>
      <c r="C4" s="569"/>
      <c r="D4" s="569"/>
      <c r="E4" s="569"/>
      <c r="F4" s="569"/>
    </row>
    <row r="5" spans="1:6" ht="18.75">
      <c r="A5" s="569" t="s">
        <v>322</v>
      </c>
      <c r="B5" s="569"/>
      <c r="C5" s="569"/>
      <c r="D5" s="569"/>
      <c r="E5" s="569"/>
      <c r="F5" s="569"/>
    </row>
    <row r="6" spans="1:6" ht="18.75">
      <c r="A6" s="569" t="s">
        <v>3</v>
      </c>
      <c r="B6" s="569"/>
      <c r="C6" s="569"/>
      <c r="D6" s="569"/>
      <c r="E6" s="569"/>
      <c r="F6" s="569"/>
    </row>
    <row r="7" spans="1:6" s="22" customFormat="1" ht="15.75">
      <c r="A7" s="9"/>
      <c r="B7" s="7"/>
      <c r="C7" s="199"/>
      <c r="D7" s="326"/>
      <c r="E7" s="326"/>
      <c r="F7" s="326"/>
    </row>
    <row r="8" spans="1:6" s="22" customFormat="1" ht="15.75">
      <c r="A8" s="319"/>
      <c r="B8" s="320"/>
      <c r="C8" s="577" t="s">
        <v>24</v>
      </c>
      <c r="D8" s="577"/>
      <c r="E8" s="577"/>
      <c r="F8" s="577"/>
    </row>
    <row r="9" spans="1:6" s="22" customFormat="1" ht="15.75">
      <c r="A9" s="13" t="s">
        <v>184</v>
      </c>
      <c r="B9" s="25" t="s">
        <v>23</v>
      </c>
      <c r="C9" s="198" t="s">
        <v>5</v>
      </c>
      <c r="D9" s="25" t="s">
        <v>6</v>
      </c>
      <c r="E9" s="25" t="s">
        <v>7</v>
      </c>
      <c r="F9" s="13" t="s">
        <v>8</v>
      </c>
    </row>
    <row r="10" spans="1:6" s="22" customFormat="1" ht="15.75">
      <c r="A10" s="118"/>
      <c r="B10" s="28"/>
      <c r="C10" s="172" t="s">
        <v>9</v>
      </c>
      <c r="D10" s="25" t="s">
        <v>10</v>
      </c>
      <c r="E10" s="25" t="s">
        <v>11</v>
      </c>
      <c r="F10" s="13" t="s">
        <v>12</v>
      </c>
    </row>
    <row r="11" spans="1:6" s="22" customFormat="1" ht="15.75">
      <c r="A11" s="13"/>
      <c r="B11" s="85"/>
      <c r="C11" s="341"/>
      <c r="D11" s="319"/>
      <c r="E11" s="319"/>
      <c r="F11" s="319"/>
    </row>
    <row r="12" spans="1:6" s="22" customFormat="1" ht="15.75">
      <c r="A12" s="278" t="s">
        <v>4</v>
      </c>
      <c r="B12" s="85">
        <f>SUM(B14:B14)</f>
        <v>11</v>
      </c>
      <c r="C12" s="85">
        <f>SUM(C14:C14)</f>
        <v>0</v>
      </c>
      <c r="D12" s="13">
        <f>SUM(D14:D14)</f>
        <v>2</v>
      </c>
      <c r="E12" s="13">
        <f>SUM(E14:E14)</f>
        <v>8</v>
      </c>
      <c r="F12" s="13">
        <f>SUM(F14:F14)</f>
        <v>1</v>
      </c>
    </row>
    <row r="13" spans="1:6" s="22" customFormat="1" ht="15.75">
      <c r="A13" s="13"/>
      <c r="B13" s="85"/>
      <c r="C13" s="85"/>
      <c r="D13" s="13"/>
      <c r="E13" s="13"/>
      <c r="F13" s="13"/>
    </row>
    <row r="14" spans="1:6" s="22" customFormat="1" ht="15.75">
      <c r="A14" s="18" t="s">
        <v>312</v>
      </c>
      <c r="B14" s="236">
        <f>SUM(C14:F14)</f>
        <v>11</v>
      </c>
      <c r="C14" s="309">
        <v>0</v>
      </c>
      <c r="D14" s="310">
        <v>2</v>
      </c>
      <c r="E14" s="310">
        <v>8</v>
      </c>
      <c r="F14" s="247">
        <v>1</v>
      </c>
    </row>
    <row r="15" spans="1:6" s="22" customFormat="1" ht="15.75">
      <c r="A15" s="19"/>
      <c r="B15" s="146"/>
      <c r="C15" s="205"/>
      <c r="D15" s="193"/>
      <c r="E15" s="193"/>
      <c r="F15" s="20"/>
    </row>
    <row r="16" spans="1:6" ht="18.75" customHeight="1">
      <c r="A16" s="524" t="s">
        <v>18</v>
      </c>
      <c r="B16" s="524"/>
      <c r="C16" s="524"/>
      <c r="D16" s="578"/>
      <c r="E16" s="578"/>
      <c r="F16" s="578"/>
    </row>
    <row r="17" hidden="1"/>
    <row r="18" hidden="1"/>
  </sheetData>
  <mergeCells count="6">
    <mergeCell ref="C8:F8"/>
    <mergeCell ref="A16:F16"/>
    <mergeCell ref="A3:F3"/>
    <mergeCell ref="A5:F5"/>
    <mergeCell ref="A4:F4"/>
    <mergeCell ref="A6:F6"/>
  </mergeCells>
  <phoneticPr fontId="1" type="noConversion"/>
  <printOptions horizontalCentered="1" verticalCentered="1"/>
  <pageMargins left="0.74803149606299213" right="0.74803149606299213" top="0.98425196850393704" bottom="0.98425196850393704" header="0" footer="0"/>
  <pageSetup scale="6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 enableFormatConditionsCalculation="0">
    <tabColor indexed="31"/>
    <pageSetUpPr fitToPage="1"/>
  </sheetPr>
  <dimension ref="A1:H23"/>
  <sheetViews>
    <sheetView zoomScale="115" zoomScaleNormal="115" workbookViewId="0">
      <selection activeCell="C14" sqref="C14"/>
    </sheetView>
  </sheetViews>
  <sheetFormatPr baseColWidth="10" defaultColWidth="0" defaultRowHeight="12.75" zeroHeight="1"/>
  <cols>
    <col min="1" max="1" width="36.85546875" customWidth="1"/>
    <col min="2" max="2" width="26.140625" customWidth="1"/>
    <col min="3" max="3" width="10.7109375" bestFit="1" customWidth="1"/>
    <col min="4" max="4" width="13.28515625" bestFit="1" customWidth="1"/>
    <col min="5" max="5" width="15.85546875" customWidth="1"/>
    <col min="6" max="6" width="15.5703125" customWidth="1"/>
    <col min="7" max="7" width="14.85546875" customWidth="1"/>
    <col min="8" max="8" width="0" style="3" hidden="1" customWidth="1"/>
    <col min="9" max="16384" width="11.42578125" hidden="1"/>
  </cols>
  <sheetData>
    <row r="1" spans="1:8" ht="18.75">
      <c r="A1" s="301" t="s">
        <v>324</v>
      </c>
      <c r="B1" s="301"/>
      <c r="C1" s="316"/>
      <c r="D1" s="316"/>
      <c r="E1" s="316"/>
      <c r="F1" s="316"/>
      <c r="G1" s="316"/>
    </row>
    <row r="2" spans="1:8" ht="18.75">
      <c r="A2" s="301"/>
      <c r="B2" s="301"/>
      <c r="C2" s="316"/>
      <c r="D2" s="316"/>
      <c r="E2" s="316"/>
      <c r="F2" s="316"/>
      <c r="G2" s="316"/>
    </row>
    <row r="3" spans="1:8" ht="24.75" customHeight="1">
      <c r="A3" s="342" t="s">
        <v>347</v>
      </c>
      <c r="B3" s="342"/>
      <c r="C3" s="342"/>
      <c r="D3" s="342"/>
      <c r="E3" s="342"/>
      <c r="F3" s="342"/>
      <c r="G3" s="342"/>
    </row>
    <row r="4" spans="1:8" ht="18.75">
      <c r="A4" s="556" t="s">
        <v>165</v>
      </c>
      <c r="B4" s="556"/>
      <c r="C4" s="556"/>
      <c r="D4" s="556"/>
      <c r="E4" s="556"/>
      <c r="F4" s="556"/>
      <c r="G4" s="556"/>
    </row>
    <row r="5" spans="1:8" ht="18.75">
      <c r="A5" s="556" t="s">
        <v>325</v>
      </c>
      <c r="B5" s="556"/>
      <c r="C5" s="556"/>
      <c r="D5" s="556"/>
      <c r="E5" s="556"/>
      <c r="F5" s="556"/>
      <c r="G5" s="556"/>
    </row>
    <row r="6" spans="1:8" ht="18.75">
      <c r="A6" s="342" t="s">
        <v>3</v>
      </c>
      <c r="B6" s="342"/>
      <c r="C6" s="342"/>
      <c r="D6" s="342"/>
      <c r="E6" s="342"/>
      <c r="F6" s="342"/>
      <c r="G6" s="342"/>
    </row>
    <row r="7" spans="1:8" s="22" customFormat="1" ht="15.75">
      <c r="A7" s="9"/>
      <c r="B7" s="9"/>
      <c r="C7" s="9"/>
      <c r="D7" s="9"/>
      <c r="E7" s="9"/>
      <c r="F7" s="9"/>
      <c r="G7" s="9"/>
      <c r="H7" s="298"/>
    </row>
    <row r="8" spans="1:8" s="22" customFormat="1" ht="15.75">
      <c r="A8" s="540" t="s">
        <v>166</v>
      </c>
      <c r="B8" s="540" t="s">
        <v>349</v>
      </c>
      <c r="C8" s="540" t="s">
        <v>23</v>
      </c>
      <c r="D8" s="523" t="s">
        <v>326</v>
      </c>
      <c r="E8" s="523"/>
      <c r="F8" s="523"/>
      <c r="G8" s="523"/>
      <c r="H8" s="298"/>
    </row>
    <row r="9" spans="1:8" s="22" customFormat="1" ht="31.5">
      <c r="A9" s="542"/>
      <c r="B9" s="542"/>
      <c r="C9" s="542"/>
      <c r="D9" s="118" t="s">
        <v>42</v>
      </c>
      <c r="E9" s="173" t="s">
        <v>43</v>
      </c>
      <c r="F9" s="173" t="s">
        <v>39</v>
      </c>
      <c r="G9" s="173" t="s">
        <v>327</v>
      </c>
      <c r="H9" s="298"/>
    </row>
    <row r="10" spans="1:8" s="22" customFormat="1" ht="15.75">
      <c r="A10" s="13"/>
      <c r="B10" s="343"/>
      <c r="C10" s="343"/>
      <c r="D10" s="343"/>
      <c r="E10" s="344"/>
      <c r="F10" s="344"/>
      <c r="G10" s="345"/>
      <c r="H10" s="298"/>
    </row>
    <row r="11" spans="1:8" s="22" customFormat="1" ht="15.75">
      <c r="A11" s="9" t="s">
        <v>4</v>
      </c>
      <c r="B11" s="85" t="s">
        <v>329</v>
      </c>
      <c r="C11" s="106">
        <f>C13+C18</f>
        <v>28</v>
      </c>
      <c r="D11" s="85">
        <v>1</v>
      </c>
      <c r="E11" s="13">
        <v>8</v>
      </c>
      <c r="F11" s="13">
        <v>1</v>
      </c>
      <c r="G11" s="111">
        <v>18</v>
      </c>
      <c r="H11" s="298"/>
    </row>
    <row r="12" spans="1:8" s="22" customFormat="1" ht="15.75">
      <c r="A12" s="9"/>
      <c r="B12" s="85"/>
      <c r="C12" s="106"/>
      <c r="D12" s="85"/>
      <c r="E12" s="13"/>
      <c r="F12" s="13"/>
      <c r="G12" s="111"/>
      <c r="H12" s="298"/>
    </row>
    <row r="13" spans="1:8" s="22" customFormat="1" ht="15.75">
      <c r="A13" s="192" t="s">
        <v>192</v>
      </c>
      <c r="B13" s="85" t="s">
        <v>195</v>
      </c>
      <c r="C13" s="106">
        <f>SUM(C14:C16)</f>
        <v>15</v>
      </c>
      <c r="D13" s="85">
        <f>SUM(D14:D16)</f>
        <v>0</v>
      </c>
      <c r="E13" s="13">
        <f>SUM(E14:E16)</f>
        <v>2</v>
      </c>
      <c r="F13" s="13">
        <f>SUM(F14:F16)</f>
        <v>1</v>
      </c>
      <c r="G13" s="111">
        <f>SUM(G14:G16)</f>
        <v>12</v>
      </c>
      <c r="H13" s="298"/>
    </row>
    <row r="14" spans="1:8" s="22" customFormat="1" ht="15.75">
      <c r="A14" s="263" t="s">
        <v>170</v>
      </c>
      <c r="B14" s="236" t="s">
        <v>224</v>
      </c>
      <c r="C14" s="348">
        <v>11</v>
      </c>
      <c r="D14" s="236">
        <v>0</v>
      </c>
      <c r="E14" s="247">
        <v>2</v>
      </c>
      <c r="F14" s="247">
        <v>0</v>
      </c>
      <c r="G14" s="350">
        <v>9</v>
      </c>
      <c r="H14" s="298"/>
    </row>
    <row r="15" spans="1:8" s="22" customFormat="1" ht="15.75">
      <c r="A15" s="263" t="s">
        <v>169</v>
      </c>
      <c r="B15" s="236" t="s">
        <v>328</v>
      </c>
      <c r="C15" s="348">
        <v>3</v>
      </c>
      <c r="D15" s="236">
        <v>0</v>
      </c>
      <c r="E15" s="247">
        <v>0</v>
      </c>
      <c r="F15" s="247">
        <v>1</v>
      </c>
      <c r="G15" s="350">
        <v>2</v>
      </c>
      <c r="H15" s="298"/>
    </row>
    <row r="16" spans="1:8" s="22" customFormat="1" ht="15.75">
      <c r="A16" s="263" t="s">
        <v>200</v>
      </c>
      <c r="B16" s="236" t="s">
        <v>226</v>
      </c>
      <c r="C16" s="348">
        <v>1</v>
      </c>
      <c r="D16" s="236">
        <v>0</v>
      </c>
      <c r="E16" s="247">
        <v>0</v>
      </c>
      <c r="F16" s="247">
        <v>0</v>
      </c>
      <c r="G16" s="350">
        <v>1</v>
      </c>
      <c r="H16" s="298"/>
    </row>
    <row r="17" spans="1:8" s="22" customFormat="1" ht="15.75">
      <c r="A17" s="263"/>
      <c r="B17" s="346"/>
      <c r="C17" s="348"/>
      <c r="D17" s="236"/>
      <c r="E17" s="247"/>
      <c r="F17" s="247"/>
      <c r="G17" s="350"/>
      <c r="H17" s="298"/>
    </row>
    <row r="18" spans="1:8" s="22" customFormat="1" ht="15.75">
      <c r="A18" s="192" t="s">
        <v>203</v>
      </c>
      <c r="B18" s="85" t="s">
        <v>213</v>
      </c>
      <c r="C18" s="349">
        <f>SUM(C19:C20)</f>
        <v>13</v>
      </c>
      <c r="D18" s="13">
        <f>SUM(D19:D20)</f>
        <v>1</v>
      </c>
      <c r="E18" s="13">
        <v>6</v>
      </c>
      <c r="F18" s="13">
        <v>0</v>
      </c>
      <c r="G18" s="111">
        <v>6</v>
      </c>
      <c r="H18" s="298"/>
    </row>
    <row r="19" spans="1:8" s="22" customFormat="1" ht="15.75">
      <c r="A19" s="17" t="s">
        <v>320</v>
      </c>
      <c r="B19" s="236" t="s">
        <v>223</v>
      </c>
      <c r="C19" s="348">
        <v>1</v>
      </c>
      <c r="D19" s="236">
        <v>1</v>
      </c>
      <c r="E19" s="247">
        <v>0</v>
      </c>
      <c r="F19" s="247">
        <v>0</v>
      </c>
      <c r="G19" s="350">
        <v>0</v>
      </c>
      <c r="H19" s="298"/>
    </row>
    <row r="20" spans="1:8" s="22" customFormat="1" ht="15.75">
      <c r="A20" s="17" t="s">
        <v>167</v>
      </c>
      <c r="B20" s="236" t="s">
        <v>213</v>
      </c>
      <c r="C20" s="348">
        <v>12</v>
      </c>
      <c r="D20" s="236">
        <v>0</v>
      </c>
      <c r="E20" s="247">
        <v>6</v>
      </c>
      <c r="F20" s="247">
        <v>0</v>
      </c>
      <c r="G20" s="350">
        <v>6</v>
      </c>
      <c r="H20" s="298"/>
    </row>
    <row r="21" spans="1:8" s="22" customFormat="1" ht="15.75">
      <c r="A21" s="347"/>
      <c r="B21" s="146"/>
      <c r="C21" s="146"/>
      <c r="D21" s="146"/>
      <c r="E21" s="20"/>
      <c r="F21" s="20"/>
      <c r="G21" s="20"/>
      <c r="H21" s="298"/>
    </row>
    <row r="22" spans="1:8">
      <c r="A22" s="524" t="s">
        <v>18</v>
      </c>
      <c r="B22" s="524"/>
      <c r="C22" s="524"/>
      <c r="D22" s="524"/>
      <c r="E22" s="524"/>
      <c r="F22" s="524"/>
      <c r="G22" s="524"/>
    </row>
    <row r="23" spans="1:8"/>
  </sheetData>
  <mergeCells count="7">
    <mergeCell ref="A22:G22"/>
    <mergeCell ref="A5:G5"/>
    <mergeCell ref="A4:G4"/>
    <mergeCell ref="A8:A9"/>
    <mergeCell ref="B8:B9"/>
    <mergeCell ref="C8:C9"/>
    <mergeCell ref="D8:G8"/>
  </mergeCells>
  <phoneticPr fontId="1" type="noConversion"/>
  <printOptions horizontalCentered="1" verticalCentered="1"/>
  <pageMargins left="0.74803149606299213" right="0.74803149606299213" top="0.98425196850393704" bottom="0.98425196850393704" header="0" footer="0"/>
  <pageSetup scale="68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enableFormatConditionsCalculation="0">
    <tabColor indexed="31"/>
    <pageSetUpPr fitToPage="1"/>
  </sheetPr>
  <dimension ref="A1:D17"/>
  <sheetViews>
    <sheetView zoomScale="130" zoomScaleNormal="130" workbookViewId="0">
      <selection activeCell="A3" sqref="A3:C3"/>
    </sheetView>
  </sheetViews>
  <sheetFormatPr baseColWidth="10" defaultColWidth="0" defaultRowHeight="12.75" zeroHeight="1"/>
  <cols>
    <col min="1" max="1" width="52.140625" style="8" bestFit="1" customWidth="1"/>
    <col min="2" max="2" width="9.85546875" style="8" customWidth="1"/>
    <col min="3" max="3" width="8.7109375" style="8" customWidth="1"/>
    <col min="4" max="4" width="0" style="353" hidden="1" customWidth="1"/>
    <col min="5" max="16384" width="11.42578125" style="8" hidden="1"/>
  </cols>
  <sheetData>
    <row r="1" spans="1:4" ht="18.75">
      <c r="A1" s="351" t="s">
        <v>331</v>
      </c>
      <c r="B1" s="352"/>
      <c r="C1" s="352"/>
    </row>
    <row r="2" spans="1:4" ht="18.75">
      <c r="A2" s="351"/>
      <c r="B2" s="352"/>
      <c r="C2" s="352"/>
    </row>
    <row r="3" spans="1:4" ht="36.75" customHeight="1">
      <c r="A3" s="574" t="s">
        <v>348</v>
      </c>
      <c r="B3" s="574"/>
      <c r="C3" s="574"/>
    </row>
    <row r="4" spans="1:4" ht="18.75">
      <c r="A4" s="574" t="s">
        <v>294</v>
      </c>
      <c r="B4" s="574"/>
      <c r="C4" s="574"/>
    </row>
    <row r="5" spans="1:4" ht="18.75">
      <c r="A5" s="574" t="s">
        <v>302</v>
      </c>
      <c r="B5" s="574"/>
      <c r="C5" s="574"/>
    </row>
    <row r="6" spans="1:4" ht="18.75">
      <c r="A6" s="354" t="s">
        <v>424</v>
      </c>
      <c r="B6" s="354"/>
      <c r="C6" s="354"/>
    </row>
    <row r="7" spans="1:4" s="264" customFormat="1" ht="15.75">
      <c r="A7" s="355"/>
      <c r="B7" s="355"/>
      <c r="C7" s="355"/>
      <c r="D7" s="356"/>
    </row>
    <row r="8" spans="1:4" s="264" customFormat="1" ht="15.75">
      <c r="A8" s="548" t="s">
        <v>295</v>
      </c>
      <c r="B8" s="551" t="s">
        <v>330</v>
      </c>
      <c r="C8" s="552"/>
      <c r="D8" s="356"/>
    </row>
    <row r="9" spans="1:4" s="264" customFormat="1" ht="15.75">
      <c r="A9" s="585"/>
      <c r="B9" s="153">
        <v>2014</v>
      </c>
      <c r="C9" s="152">
        <v>2015</v>
      </c>
      <c r="D9" s="356"/>
    </row>
    <row r="10" spans="1:4" s="264" customFormat="1" ht="15.75">
      <c r="A10" s="357"/>
      <c r="B10" s="150"/>
      <c r="C10" s="358"/>
      <c r="D10" s="356"/>
    </row>
    <row r="11" spans="1:4" s="264" customFormat="1" ht="15.75">
      <c r="A11" s="359" t="s">
        <v>4</v>
      </c>
      <c r="B11" s="150">
        <f>SUM(B13:B14)</f>
        <v>4</v>
      </c>
      <c r="C11" s="150">
        <f>SUM(C13:C14)</f>
        <v>0</v>
      </c>
      <c r="D11" s="356"/>
    </row>
    <row r="12" spans="1:4" s="264" customFormat="1" ht="15.75">
      <c r="A12" s="359"/>
      <c r="B12" s="150"/>
      <c r="C12" s="358"/>
      <c r="D12" s="356"/>
    </row>
    <row r="13" spans="1:4" s="264" customFormat="1" ht="15.75">
      <c r="A13" s="360" t="s">
        <v>167</v>
      </c>
      <c r="B13" s="361">
        <v>2</v>
      </c>
      <c r="C13" s="361">
        <v>0</v>
      </c>
      <c r="D13" s="356"/>
    </row>
    <row r="14" spans="1:4" s="264" customFormat="1" ht="15.75">
      <c r="A14" s="360" t="s">
        <v>350</v>
      </c>
      <c r="B14" s="361">
        <v>2</v>
      </c>
      <c r="C14" s="361">
        <v>0</v>
      </c>
      <c r="D14" s="356"/>
    </row>
    <row r="15" spans="1:4" s="264" customFormat="1" ht="15.75">
      <c r="A15" s="362"/>
      <c r="B15" s="363"/>
      <c r="C15" s="363"/>
      <c r="D15" s="356"/>
    </row>
    <row r="16" spans="1:4" ht="18.75" customHeight="1">
      <c r="A16" s="524" t="s">
        <v>18</v>
      </c>
      <c r="B16" s="524"/>
      <c r="C16" s="524"/>
    </row>
    <row r="17" hidden="1"/>
  </sheetData>
  <mergeCells count="6">
    <mergeCell ref="A16:C16"/>
    <mergeCell ref="A3:C3"/>
    <mergeCell ref="A5:C5"/>
    <mergeCell ref="A4:C4"/>
    <mergeCell ref="A8:A9"/>
    <mergeCell ref="B8:C8"/>
  </mergeCells>
  <phoneticPr fontId="1" type="noConversion"/>
  <printOptions horizontalCentered="1" verticalCentered="1"/>
  <pageMargins left="0.74803149606299213" right="0.74803149606299213" top="0.98425196850393704" bottom="0.98425196850393704" header="0" footer="0"/>
  <pageSetup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enableFormatConditionsCalculation="0">
    <tabColor indexed="31"/>
    <pageSetUpPr fitToPage="1"/>
  </sheetPr>
  <dimension ref="A1:E20"/>
  <sheetViews>
    <sheetView zoomScale="75" zoomScaleNormal="75" workbookViewId="0">
      <selection activeCell="D10" sqref="D10"/>
    </sheetView>
  </sheetViews>
  <sheetFormatPr baseColWidth="10" defaultColWidth="0" defaultRowHeight="12.75" zeroHeight="1"/>
  <cols>
    <col min="1" max="1" width="42.7109375" customWidth="1"/>
    <col min="2" max="2" width="10.7109375" bestFit="1" customWidth="1"/>
    <col min="3" max="5" width="13.85546875" customWidth="1"/>
    <col min="6" max="16384" width="11.42578125" hidden="1"/>
  </cols>
  <sheetData>
    <row r="1" spans="1:5" ht="18.75">
      <c r="A1" s="364" t="s">
        <v>334</v>
      </c>
      <c r="B1" s="365"/>
      <c r="C1" s="365"/>
      <c r="D1" s="365"/>
      <c r="E1" s="365"/>
    </row>
    <row r="2" spans="1:5" ht="18.75">
      <c r="A2" s="352"/>
      <c r="B2" s="352"/>
      <c r="C2" s="352"/>
      <c r="D2" s="352"/>
      <c r="E2" s="352"/>
    </row>
    <row r="3" spans="1:5" ht="18.75">
      <c r="A3" s="586" t="s">
        <v>351</v>
      </c>
      <c r="B3" s="586"/>
      <c r="C3" s="586"/>
      <c r="D3" s="586"/>
      <c r="E3" s="586"/>
    </row>
    <row r="4" spans="1:5" ht="18.75">
      <c r="A4" s="586" t="s">
        <v>275</v>
      </c>
      <c r="B4" s="586"/>
      <c r="C4" s="586"/>
      <c r="D4" s="586"/>
      <c r="E4" s="586"/>
    </row>
    <row r="5" spans="1:5" ht="18.75">
      <c r="A5" s="586" t="s">
        <v>332</v>
      </c>
      <c r="B5" s="586"/>
      <c r="C5" s="586"/>
      <c r="D5" s="586"/>
      <c r="E5" s="586"/>
    </row>
    <row r="6" spans="1:5" ht="18.75">
      <c r="A6" s="586" t="s">
        <v>3</v>
      </c>
      <c r="B6" s="586"/>
      <c r="C6" s="586"/>
      <c r="D6" s="586"/>
      <c r="E6" s="586"/>
    </row>
    <row r="7" spans="1:5" s="22" customFormat="1" ht="15.75">
      <c r="A7" s="366"/>
      <c r="B7" s="366"/>
      <c r="C7" s="366"/>
      <c r="D7" s="366"/>
      <c r="E7" s="366"/>
    </row>
    <row r="8" spans="1:5" s="22" customFormat="1" ht="15.75">
      <c r="A8" s="587" t="s">
        <v>333</v>
      </c>
      <c r="B8" s="589" t="s">
        <v>23</v>
      </c>
      <c r="C8" s="591" t="s">
        <v>271</v>
      </c>
      <c r="D8" s="592"/>
      <c r="E8" s="593" t="s">
        <v>352</v>
      </c>
    </row>
    <row r="9" spans="1:5" s="22" customFormat="1" ht="15.75">
      <c r="A9" s="588"/>
      <c r="B9" s="590"/>
      <c r="C9" s="367" t="s">
        <v>239</v>
      </c>
      <c r="D9" s="368" t="s">
        <v>240</v>
      </c>
      <c r="E9" s="594"/>
    </row>
    <row r="10" spans="1:5" s="22" customFormat="1" ht="15.75">
      <c r="A10" s="369"/>
      <c r="B10" s="370"/>
      <c r="C10" s="371"/>
      <c r="D10" s="372"/>
      <c r="E10" s="372"/>
    </row>
    <row r="11" spans="1:5" s="22" customFormat="1" ht="15.75">
      <c r="A11" s="373"/>
      <c r="B11" s="374"/>
      <c r="C11" s="375"/>
      <c r="D11" s="376"/>
      <c r="E11" s="376"/>
    </row>
    <row r="12" spans="1:5" s="22" customFormat="1" ht="15.75">
      <c r="A12" s="377" t="s">
        <v>241</v>
      </c>
      <c r="B12" s="385">
        <v>22</v>
      </c>
      <c r="C12" s="388">
        <v>11</v>
      </c>
      <c r="D12" s="378">
        <v>3</v>
      </c>
      <c r="E12" s="378">
        <v>8</v>
      </c>
    </row>
    <row r="13" spans="1:5" s="22" customFormat="1" ht="15.75">
      <c r="A13" s="379" t="s">
        <v>39</v>
      </c>
      <c r="B13" s="387">
        <v>1</v>
      </c>
      <c r="C13" s="389">
        <v>0</v>
      </c>
      <c r="D13" s="361">
        <v>1</v>
      </c>
      <c r="E13" s="391" t="s">
        <v>227</v>
      </c>
    </row>
    <row r="14" spans="1:5" s="22" customFormat="1" ht="15.75">
      <c r="A14" s="379" t="s">
        <v>38</v>
      </c>
      <c r="B14" s="387">
        <v>13</v>
      </c>
      <c r="C14" s="389">
        <v>9</v>
      </c>
      <c r="D14" s="361">
        <v>2</v>
      </c>
      <c r="E14" s="361">
        <v>2</v>
      </c>
    </row>
    <row r="15" spans="1:5" s="22" customFormat="1" ht="15.75">
      <c r="A15" s="379" t="s">
        <v>43</v>
      </c>
      <c r="B15" s="387">
        <v>8</v>
      </c>
      <c r="C15" s="389">
        <v>2</v>
      </c>
      <c r="D15" s="391" t="s">
        <v>227</v>
      </c>
      <c r="E15" s="361">
        <v>6</v>
      </c>
    </row>
    <row r="16" spans="1:5" s="22" customFormat="1" ht="15.75">
      <c r="A16" s="380"/>
      <c r="B16" s="386"/>
      <c r="C16" s="390"/>
      <c r="D16" s="361"/>
      <c r="E16" s="361"/>
    </row>
    <row r="17" spans="1:5" s="22" customFormat="1" ht="15.75">
      <c r="A17" s="377" t="s">
        <v>252</v>
      </c>
      <c r="B17" s="385">
        <v>5</v>
      </c>
      <c r="C17" s="388">
        <v>1</v>
      </c>
      <c r="D17" s="378">
        <v>0</v>
      </c>
      <c r="E17" s="378">
        <v>4</v>
      </c>
    </row>
    <row r="18" spans="1:5" s="22" customFormat="1" ht="15.75">
      <c r="A18" s="379" t="s">
        <v>38</v>
      </c>
      <c r="B18" s="387">
        <v>5</v>
      </c>
      <c r="C18" s="390">
        <v>1</v>
      </c>
      <c r="D18" s="391" t="s">
        <v>227</v>
      </c>
      <c r="E18" s="361">
        <v>4</v>
      </c>
    </row>
    <row r="19" spans="1:5" s="22" customFormat="1" ht="15.75">
      <c r="A19" s="382"/>
      <c r="B19" s="383"/>
      <c r="C19" s="383"/>
      <c r="D19" s="382"/>
      <c r="E19" s="382"/>
    </row>
    <row r="20" spans="1:5">
      <c r="A20" s="524" t="s">
        <v>18</v>
      </c>
      <c r="B20" s="524"/>
      <c r="C20" s="524"/>
      <c r="D20" s="524"/>
      <c r="E20" s="524"/>
    </row>
  </sheetData>
  <mergeCells count="9">
    <mergeCell ref="A20:E20"/>
    <mergeCell ref="A3:E3"/>
    <mergeCell ref="A4:E4"/>
    <mergeCell ref="A5:E5"/>
    <mergeCell ref="A6:E6"/>
    <mergeCell ref="A8:A9"/>
    <mergeCell ref="B8:B9"/>
    <mergeCell ref="C8:D8"/>
    <mergeCell ref="E8:E9"/>
  </mergeCells>
  <phoneticPr fontId="1" type="noConversion"/>
  <printOptions horizontalCentered="1" verticalCentered="1"/>
  <pageMargins left="0.74803149606299213" right="0.74803149606299213" top="0.98425196850393704" bottom="0.98425196850393704" header="0" footer="0"/>
  <pageSetup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2"/>
  <sheetViews>
    <sheetView zoomScale="75" workbookViewId="0">
      <selection activeCell="A8" sqref="A8:A10"/>
    </sheetView>
  </sheetViews>
  <sheetFormatPr baseColWidth="10" defaultColWidth="0" defaultRowHeight="15" zeroHeight="1"/>
  <cols>
    <col min="1" max="1" width="48" style="23" customWidth="1"/>
    <col min="2" max="6" width="12.42578125" style="23" customWidth="1"/>
    <col min="7" max="16384" width="11.42578125" style="23" hidden="1"/>
  </cols>
  <sheetData>
    <row r="1" spans="1:6" s="401" customFormat="1" ht="18.75">
      <c r="A1" s="58" t="s">
        <v>19</v>
      </c>
      <c r="B1" s="413"/>
      <c r="C1" s="413"/>
      <c r="D1" s="413"/>
      <c r="E1" s="413"/>
      <c r="F1" s="413"/>
    </row>
    <row r="2" spans="1:6" s="401" customFormat="1" ht="18.75">
      <c r="A2" s="58"/>
      <c r="B2" s="413"/>
      <c r="C2" s="413"/>
      <c r="D2" s="413"/>
      <c r="E2" s="413"/>
      <c r="F2" s="413"/>
    </row>
    <row r="3" spans="1:6" s="401" customFormat="1" ht="18.75">
      <c r="A3" s="526" t="s">
        <v>20</v>
      </c>
      <c r="B3" s="526"/>
      <c r="C3" s="526"/>
      <c r="D3" s="526"/>
      <c r="E3" s="526"/>
      <c r="F3" s="526"/>
    </row>
    <row r="4" spans="1:6" s="401" customFormat="1" ht="18.75">
      <c r="A4" s="526" t="s">
        <v>21</v>
      </c>
      <c r="B4" s="526"/>
      <c r="C4" s="526"/>
      <c r="D4" s="526"/>
      <c r="E4" s="526"/>
      <c r="F4" s="526"/>
    </row>
    <row r="5" spans="1:6" s="401" customFormat="1" ht="18.75">
      <c r="A5" s="526" t="s">
        <v>2</v>
      </c>
      <c r="B5" s="526"/>
      <c r="C5" s="526"/>
      <c r="D5" s="526"/>
      <c r="E5" s="526"/>
      <c r="F5" s="526"/>
    </row>
    <row r="6" spans="1:6" s="401" customFormat="1" ht="18.75">
      <c r="A6" s="526" t="s">
        <v>3</v>
      </c>
      <c r="B6" s="526"/>
      <c r="C6" s="526"/>
      <c r="D6" s="526"/>
      <c r="E6" s="526"/>
      <c r="F6" s="526"/>
    </row>
    <row r="7" spans="1:6" ht="15.75">
      <c r="A7" s="9"/>
      <c r="B7" s="9"/>
      <c r="C7" s="9"/>
      <c r="D7" s="9"/>
      <c r="E7" s="9"/>
      <c r="F7" s="9"/>
    </row>
    <row r="8" spans="1:6" ht="15.75">
      <c r="A8" s="518" t="s">
        <v>22</v>
      </c>
      <c r="B8" s="527" t="s">
        <v>23</v>
      </c>
      <c r="C8" s="530" t="s">
        <v>24</v>
      </c>
      <c r="D8" s="531"/>
      <c r="E8" s="531"/>
      <c r="F8" s="531"/>
    </row>
    <row r="9" spans="1:6" ht="15.75">
      <c r="A9" s="519"/>
      <c r="B9" s="528"/>
      <c r="C9" s="26" t="s">
        <v>5</v>
      </c>
      <c r="D9" s="26" t="s">
        <v>6</v>
      </c>
      <c r="E9" s="26" t="s">
        <v>7</v>
      </c>
      <c r="F9" s="27" t="s">
        <v>8</v>
      </c>
    </row>
    <row r="10" spans="1:6" ht="15.75">
      <c r="A10" s="520"/>
      <c r="B10" s="529"/>
      <c r="C10" s="29" t="s">
        <v>9</v>
      </c>
      <c r="D10" s="30" t="s">
        <v>10</v>
      </c>
      <c r="E10" s="30" t="s">
        <v>11</v>
      </c>
      <c r="F10" s="30" t="s">
        <v>12</v>
      </c>
    </row>
    <row r="11" spans="1:6" ht="15.75">
      <c r="A11" s="13"/>
      <c r="B11" s="31"/>
      <c r="C11" s="31"/>
      <c r="D11" s="32"/>
      <c r="E11" s="32"/>
      <c r="F11" s="32"/>
    </row>
    <row r="12" spans="1:6" ht="15.75">
      <c r="A12" s="13" t="s">
        <v>4</v>
      </c>
      <c r="B12" s="457">
        <f>SUM(B14:B19)</f>
        <v>1195</v>
      </c>
      <c r="C12" s="457">
        <f>SUM(C14:C19)</f>
        <v>345</v>
      </c>
      <c r="D12" s="458">
        <f>SUM(D14:D19)</f>
        <v>311</v>
      </c>
      <c r="E12" s="458">
        <f>SUM(E14:E19)</f>
        <v>316</v>
      </c>
      <c r="F12" s="458">
        <f>SUM(F14:F19)</f>
        <v>223</v>
      </c>
    </row>
    <row r="13" spans="1:6" ht="15.75">
      <c r="A13" s="13"/>
      <c r="B13" s="457"/>
      <c r="C13" s="457"/>
      <c r="D13" s="458"/>
      <c r="E13" s="458"/>
      <c r="F13" s="458"/>
    </row>
    <row r="14" spans="1:6" ht="15.75">
      <c r="A14" s="35" t="s">
        <v>25</v>
      </c>
      <c r="B14" s="459">
        <f t="shared" ref="B14:B19" si="0">SUM(C14:F14)</f>
        <v>662</v>
      </c>
      <c r="C14" s="459">
        <v>203</v>
      </c>
      <c r="D14" s="460">
        <v>178</v>
      </c>
      <c r="E14" s="460">
        <v>158</v>
      </c>
      <c r="F14" s="460">
        <v>123</v>
      </c>
    </row>
    <row r="15" spans="1:6" ht="15.75">
      <c r="A15" s="35" t="s">
        <v>26</v>
      </c>
      <c r="B15" s="459">
        <f t="shared" si="0"/>
        <v>411</v>
      </c>
      <c r="C15" s="459">
        <v>115</v>
      </c>
      <c r="D15" s="460">
        <v>113</v>
      </c>
      <c r="E15" s="460">
        <v>104</v>
      </c>
      <c r="F15" s="460">
        <v>79</v>
      </c>
    </row>
    <row r="16" spans="1:6" ht="15.75">
      <c r="A16" s="35" t="s">
        <v>27</v>
      </c>
      <c r="B16" s="459">
        <f t="shared" si="0"/>
        <v>16</v>
      </c>
      <c r="C16" s="459">
        <v>4</v>
      </c>
      <c r="D16" s="460">
        <v>7</v>
      </c>
      <c r="E16" s="460">
        <v>5</v>
      </c>
      <c r="F16" s="460">
        <v>0</v>
      </c>
    </row>
    <row r="17" spans="1:6" ht="15.75">
      <c r="A17" s="35" t="s">
        <v>28</v>
      </c>
      <c r="B17" s="459">
        <f t="shared" si="0"/>
        <v>42</v>
      </c>
      <c r="C17" s="459">
        <v>0</v>
      </c>
      <c r="D17" s="460">
        <v>0</v>
      </c>
      <c r="E17" s="460">
        <v>32</v>
      </c>
      <c r="F17" s="460">
        <v>10</v>
      </c>
    </row>
    <row r="18" spans="1:6" ht="15.75">
      <c r="A18" s="35" t="s">
        <v>29</v>
      </c>
      <c r="B18" s="459">
        <f t="shared" si="0"/>
        <v>28</v>
      </c>
      <c r="C18" s="459">
        <v>0</v>
      </c>
      <c r="D18" s="460">
        <v>0</v>
      </c>
      <c r="E18" s="460">
        <v>17</v>
      </c>
      <c r="F18" s="460">
        <v>11</v>
      </c>
    </row>
    <row r="19" spans="1:6" ht="15.75">
      <c r="A19" s="36" t="s">
        <v>30</v>
      </c>
      <c r="B19" s="459">
        <f t="shared" si="0"/>
        <v>36</v>
      </c>
      <c r="C19" s="459">
        <v>23</v>
      </c>
      <c r="D19" s="460">
        <v>13</v>
      </c>
      <c r="E19" s="460">
        <v>0</v>
      </c>
      <c r="F19" s="460">
        <v>0</v>
      </c>
    </row>
    <row r="20" spans="1:6" ht="15.75">
      <c r="A20" s="37"/>
      <c r="B20" s="38"/>
      <c r="C20" s="39"/>
      <c r="D20" s="40"/>
      <c r="E20" s="40"/>
      <c r="F20" s="40"/>
    </row>
    <row r="21" spans="1:6" s="41" customFormat="1" ht="18.75" customHeight="1">
      <c r="A21" s="525" t="s">
        <v>18</v>
      </c>
      <c r="B21" s="525"/>
      <c r="C21" s="525"/>
      <c r="D21" s="525"/>
      <c r="E21" s="525"/>
      <c r="F21" s="525"/>
    </row>
    <row r="22" spans="1:6" hidden="1"/>
  </sheetData>
  <mergeCells count="8">
    <mergeCell ref="A21:F21"/>
    <mergeCell ref="A4:F4"/>
    <mergeCell ref="A3:F3"/>
    <mergeCell ref="A5:F5"/>
    <mergeCell ref="A6:F6"/>
    <mergeCell ref="A8:A10"/>
    <mergeCell ref="B8:B10"/>
    <mergeCell ref="C8:F8"/>
  </mergeCells>
  <phoneticPr fontId="1" type="noConversion"/>
  <printOptions horizontalCentered="1" verticalCentered="1"/>
  <pageMargins left="0.74803149606299213" right="0.74803149606299213" top="0.98425196850393704" bottom="0.98425196850393704" header="0" footer="0"/>
  <pageSetup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1"/>
  <sheetViews>
    <sheetView zoomScale="75" zoomScaleNormal="75" workbookViewId="0">
      <selection activeCell="A4" sqref="A4:H4"/>
    </sheetView>
  </sheetViews>
  <sheetFormatPr baseColWidth="10" defaultColWidth="0" defaultRowHeight="15" zeroHeight="1"/>
  <cols>
    <col min="1" max="1" width="29.85546875" style="23" customWidth="1"/>
    <col min="2" max="2" width="13.140625" style="23" customWidth="1"/>
    <col min="3" max="3" width="15.28515625" style="23" customWidth="1"/>
    <col min="4" max="4" width="14.42578125" style="23" customWidth="1"/>
    <col min="5" max="5" width="17" style="23" customWidth="1"/>
    <col min="6" max="6" width="17.5703125" style="23" customWidth="1"/>
    <col min="7" max="7" width="16.42578125" style="23" customWidth="1"/>
    <col min="8" max="8" width="8.85546875" style="23" customWidth="1"/>
    <col min="9" max="9" width="0" style="43" hidden="1" customWidth="1"/>
    <col min="10" max="16384" width="11.42578125" style="23" hidden="1"/>
  </cols>
  <sheetData>
    <row r="1" spans="1:9" s="401" customFormat="1" ht="18.75">
      <c r="A1" s="443" t="s">
        <v>31</v>
      </c>
      <c r="B1" s="65"/>
      <c r="C1" s="65"/>
      <c r="D1" s="65"/>
      <c r="E1" s="65"/>
      <c r="F1" s="65"/>
      <c r="G1" s="65"/>
      <c r="H1" s="65"/>
      <c r="I1" s="400"/>
    </row>
    <row r="2" spans="1:9" s="401" customFormat="1" ht="18.75">
      <c r="A2" s="65"/>
      <c r="B2" s="65"/>
      <c r="C2" s="65"/>
      <c r="D2" s="65"/>
      <c r="E2" s="65"/>
      <c r="F2" s="65"/>
      <c r="G2" s="65"/>
      <c r="H2" s="65"/>
      <c r="I2" s="400"/>
    </row>
    <row r="3" spans="1:9" s="401" customFormat="1" ht="18.75">
      <c r="A3" s="535" t="s">
        <v>32</v>
      </c>
      <c r="B3" s="535"/>
      <c r="C3" s="535"/>
      <c r="D3" s="535"/>
      <c r="E3" s="535"/>
      <c r="F3" s="535"/>
      <c r="G3" s="535"/>
      <c r="H3" s="535"/>
      <c r="I3" s="400"/>
    </row>
    <row r="4" spans="1:9" s="401" customFormat="1" ht="18.75">
      <c r="A4" s="526" t="s">
        <v>34</v>
      </c>
      <c r="B4" s="526"/>
      <c r="C4" s="526"/>
      <c r="D4" s="526"/>
      <c r="E4" s="526"/>
      <c r="F4" s="526"/>
      <c r="G4" s="526"/>
      <c r="H4" s="526"/>
      <c r="I4" s="400"/>
    </row>
    <row r="5" spans="1:9" s="401" customFormat="1" ht="18.75">
      <c r="A5" s="526" t="s">
        <v>33</v>
      </c>
      <c r="B5" s="526"/>
      <c r="C5" s="526"/>
      <c r="D5" s="526"/>
      <c r="E5" s="526"/>
      <c r="F5" s="526"/>
      <c r="G5" s="526"/>
      <c r="H5" s="526"/>
      <c r="I5" s="400"/>
    </row>
    <row r="6" spans="1:9" s="401" customFormat="1" ht="18.75">
      <c r="A6" s="526" t="s">
        <v>3</v>
      </c>
      <c r="B6" s="526"/>
      <c r="C6" s="526"/>
      <c r="D6" s="526"/>
      <c r="E6" s="526"/>
      <c r="F6" s="526"/>
      <c r="G6" s="526"/>
      <c r="H6" s="526"/>
      <c r="I6" s="400"/>
    </row>
    <row r="7" spans="1:9" ht="15.75">
      <c r="A7" s="42"/>
      <c r="B7" s="42"/>
      <c r="C7" s="42"/>
      <c r="D7" s="42"/>
      <c r="E7" s="42"/>
      <c r="F7" s="42"/>
      <c r="G7" s="42"/>
      <c r="H7" s="42"/>
    </row>
    <row r="8" spans="1:9" ht="15.75">
      <c r="A8" s="536" t="s">
        <v>35</v>
      </c>
      <c r="B8" s="533" t="s">
        <v>23</v>
      </c>
      <c r="C8" s="539" t="s">
        <v>22</v>
      </c>
      <c r="D8" s="539"/>
      <c r="E8" s="539"/>
      <c r="F8" s="539"/>
      <c r="G8" s="539"/>
      <c r="H8" s="539"/>
    </row>
    <row r="9" spans="1:9" ht="15.75" customHeight="1">
      <c r="A9" s="532"/>
      <c r="B9" s="534"/>
      <c r="C9" s="532" t="s">
        <v>52</v>
      </c>
      <c r="D9" s="533" t="s">
        <v>53</v>
      </c>
      <c r="E9" s="533" t="s">
        <v>54</v>
      </c>
      <c r="F9" s="533" t="s">
        <v>28</v>
      </c>
      <c r="G9" s="533" t="s">
        <v>55</v>
      </c>
      <c r="H9" s="532" t="s">
        <v>51</v>
      </c>
    </row>
    <row r="10" spans="1:9" ht="37.5" customHeight="1">
      <c r="A10" s="537"/>
      <c r="B10" s="538"/>
      <c r="C10" s="537"/>
      <c r="D10" s="534"/>
      <c r="E10" s="534"/>
      <c r="F10" s="534" t="s">
        <v>36</v>
      </c>
      <c r="G10" s="534" t="s">
        <v>37</v>
      </c>
      <c r="H10" s="532"/>
    </row>
    <row r="11" spans="1:9" ht="15.75">
      <c r="A11" s="45"/>
      <c r="B11" s="46"/>
      <c r="C11" s="47"/>
      <c r="D11" s="48"/>
      <c r="E11" s="48"/>
      <c r="F11" s="48"/>
      <c r="G11" s="48"/>
      <c r="H11" s="48"/>
    </row>
    <row r="12" spans="1:9" ht="15.75">
      <c r="A12" s="49" t="s">
        <v>4</v>
      </c>
      <c r="B12" s="444">
        <v>1195</v>
      </c>
      <c r="C12" s="445">
        <v>662</v>
      </c>
      <c r="D12" s="446">
        <v>411</v>
      </c>
      <c r="E12" s="447">
        <v>16</v>
      </c>
      <c r="F12" s="447">
        <v>42</v>
      </c>
      <c r="G12" s="447">
        <v>28</v>
      </c>
      <c r="H12" s="448">
        <v>36</v>
      </c>
    </row>
    <row r="13" spans="1:9" ht="15.75">
      <c r="A13" s="49"/>
      <c r="B13" s="449"/>
      <c r="C13" s="450"/>
      <c r="D13" s="451"/>
      <c r="E13" s="452"/>
      <c r="F13" s="452"/>
      <c r="G13" s="452"/>
      <c r="H13" s="453"/>
    </row>
    <row r="14" spans="1:9" ht="15.75">
      <c r="A14" s="50" t="s">
        <v>38</v>
      </c>
      <c r="B14" s="454">
        <v>215</v>
      </c>
      <c r="C14" s="243">
        <v>202</v>
      </c>
      <c r="D14" s="244">
        <v>11</v>
      </c>
      <c r="E14" s="455">
        <v>0</v>
      </c>
      <c r="F14" s="455">
        <v>1</v>
      </c>
      <c r="G14" s="455">
        <v>0</v>
      </c>
      <c r="H14" s="456">
        <v>1</v>
      </c>
    </row>
    <row r="15" spans="1:9" ht="15.75">
      <c r="A15" s="50" t="s">
        <v>39</v>
      </c>
      <c r="B15" s="454">
        <v>255</v>
      </c>
      <c r="C15" s="243">
        <v>209</v>
      </c>
      <c r="D15" s="244">
        <v>43</v>
      </c>
      <c r="E15" s="455">
        <v>0</v>
      </c>
      <c r="F15" s="455">
        <v>1</v>
      </c>
      <c r="G15" s="455">
        <v>0</v>
      </c>
      <c r="H15" s="456">
        <v>2</v>
      </c>
    </row>
    <row r="16" spans="1:9" ht="15.75">
      <c r="A16" s="50" t="s">
        <v>40</v>
      </c>
      <c r="B16" s="454">
        <v>15</v>
      </c>
      <c r="C16" s="243">
        <v>4</v>
      </c>
      <c r="D16" s="244">
        <v>11</v>
      </c>
      <c r="E16" s="455">
        <v>0</v>
      </c>
      <c r="F16" s="455">
        <v>0</v>
      </c>
      <c r="G16" s="455">
        <v>0</v>
      </c>
      <c r="H16" s="456">
        <v>0</v>
      </c>
    </row>
    <row r="17" spans="1:9" ht="15.75">
      <c r="A17" s="50" t="s">
        <v>41</v>
      </c>
      <c r="B17" s="454">
        <v>4</v>
      </c>
      <c r="C17" s="243">
        <v>4</v>
      </c>
      <c r="D17" s="244">
        <v>0</v>
      </c>
      <c r="E17" s="455">
        <v>0</v>
      </c>
      <c r="F17" s="455">
        <v>0</v>
      </c>
      <c r="G17" s="455">
        <v>0</v>
      </c>
      <c r="H17" s="456">
        <v>0</v>
      </c>
    </row>
    <row r="18" spans="1:9" ht="15.75">
      <c r="A18" s="50" t="s">
        <v>42</v>
      </c>
      <c r="B18" s="454">
        <v>134</v>
      </c>
      <c r="C18" s="243">
        <v>108</v>
      </c>
      <c r="D18" s="244">
        <v>1</v>
      </c>
      <c r="E18" s="455">
        <v>14</v>
      </c>
      <c r="F18" s="455">
        <v>7</v>
      </c>
      <c r="G18" s="455">
        <v>0</v>
      </c>
      <c r="H18" s="456">
        <v>4</v>
      </c>
    </row>
    <row r="19" spans="1:9" ht="15.75">
      <c r="A19" s="42" t="s">
        <v>43</v>
      </c>
      <c r="B19" s="454">
        <v>478</v>
      </c>
      <c r="C19" s="243">
        <v>105</v>
      </c>
      <c r="D19" s="244">
        <v>341</v>
      </c>
      <c r="E19" s="455">
        <v>1</v>
      </c>
      <c r="F19" s="455">
        <v>13</v>
      </c>
      <c r="G19" s="455">
        <v>6</v>
      </c>
      <c r="H19" s="456">
        <v>12</v>
      </c>
    </row>
    <row r="20" spans="1:9" ht="15.75">
      <c r="A20" s="50" t="s">
        <v>44</v>
      </c>
      <c r="B20" s="454">
        <v>1</v>
      </c>
      <c r="C20" s="243">
        <v>0</v>
      </c>
      <c r="D20" s="244">
        <v>0</v>
      </c>
      <c r="E20" s="455">
        <v>0</v>
      </c>
      <c r="F20" s="455">
        <v>1</v>
      </c>
      <c r="G20" s="455">
        <v>0</v>
      </c>
      <c r="H20" s="456">
        <v>0</v>
      </c>
    </row>
    <row r="21" spans="1:9" ht="15.75">
      <c r="A21" s="50" t="s">
        <v>45</v>
      </c>
      <c r="B21" s="454">
        <v>2</v>
      </c>
      <c r="C21" s="243">
        <v>2</v>
      </c>
      <c r="D21" s="244">
        <v>0</v>
      </c>
      <c r="E21" s="455">
        <v>0</v>
      </c>
      <c r="F21" s="455">
        <v>0</v>
      </c>
      <c r="G21" s="455">
        <v>0</v>
      </c>
      <c r="H21" s="456">
        <v>0</v>
      </c>
    </row>
    <row r="22" spans="1:9" ht="15.75">
      <c r="A22" s="50" t="s">
        <v>46</v>
      </c>
      <c r="B22" s="454">
        <v>5</v>
      </c>
      <c r="C22" s="243">
        <v>5</v>
      </c>
      <c r="D22" s="244">
        <v>0</v>
      </c>
      <c r="E22" s="455">
        <v>0</v>
      </c>
      <c r="F22" s="455">
        <v>0</v>
      </c>
      <c r="G22" s="455">
        <v>0</v>
      </c>
      <c r="H22" s="456">
        <v>0</v>
      </c>
    </row>
    <row r="23" spans="1:9" ht="15.75">
      <c r="A23" s="42" t="s">
        <v>47</v>
      </c>
      <c r="B23" s="454">
        <v>8</v>
      </c>
      <c r="C23" s="243">
        <v>8</v>
      </c>
      <c r="D23" s="244">
        <v>0</v>
      </c>
      <c r="E23" s="455">
        <v>0</v>
      </c>
      <c r="F23" s="455">
        <v>0</v>
      </c>
      <c r="G23" s="455">
        <v>0</v>
      </c>
      <c r="H23" s="456">
        <v>0</v>
      </c>
    </row>
    <row r="24" spans="1:9" ht="15.75">
      <c r="A24" s="50" t="s">
        <v>48</v>
      </c>
      <c r="B24" s="454">
        <v>4</v>
      </c>
      <c r="C24" s="243">
        <v>3</v>
      </c>
      <c r="D24" s="244">
        <v>1</v>
      </c>
      <c r="E24" s="455">
        <v>0</v>
      </c>
      <c r="F24" s="455">
        <v>0</v>
      </c>
      <c r="G24" s="455">
        <v>0</v>
      </c>
      <c r="H24" s="456">
        <v>0</v>
      </c>
    </row>
    <row r="25" spans="1:9" ht="15.75">
      <c r="A25" s="50" t="s">
        <v>49</v>
      </c>
      <c r="B25" s="454">
        <v>9</v>
      </c>
      <c r="C25" s="243">
        <v>7</v>
      </c>
      <c r="D25" s="244">
        <v>0</v>
      </c>
      <c r="E25" s="455">
        <v>1</v>
      </c>
      <c r="F25" s="455">
        <v>1</v>
      </c>
      <c r="G25" s="455">
        <v>0</v>
      </c>
      <c r="H25" s="456">
        <v>0</v>
      </c>
    </row>
    <row r="26" spans="1:9" ht="15.75">
      <c r="A26" s="50" t="s">
        <v>50</v>
      </c>
      <c r="B26" s="454">
        <v>5</v>
      </c>
      <c r="C26" s="243">
        <v>4</v>
      </c>
      <c r="D26" s="244">
        <v>1</v>
      </c>
      <c r="E26" s="455">
        <v>0</v>
      </c>
      <c r="F26" s="455">
        <v>0</v>
      </c>
      <c r="G26" s="455">
        <v>0</v>
      </c>
      <c r="H26" s="456">
        <v>0</v>
      </c>
    </row>
    <row r="27" spans="1:9" ht="15.75">
      <c r="A27" s="50" t="s">
        <v>51</v>
      </c>
      <c r="B27" s="454">
        <v>60</v>
      </c>
      <c r="C27" s="243">
        <v>1</v>
      </c>
      <c r="D27" s="244">
        <v>2</v>
      </c>
      <c r="E27" s="455">
        <v>0</v>
      </c>
      <c r="F27" s="455">
        <v>18</v>
      </c>
      <c r="G27" s="455">
        <v>22</v>
      </c>
      <c r="H27" s="456">
        <v>17</v>
      </c>
    </row>
    <row r="28" spans="1:9" ht="15.75">
      <c r="A28" s="52"/>
      <c r="B28" s="53"/>
      <c r="C28" s="54"/>
      <c r="D28" s="55"/>
      <c r="E28" s="55"/>
      <c r="F28" s="55"/>
      <c r="G28" s="55"/>
      <c r="H28" s="55"/>
    </row>
    <row r="29" spans="1:9" s="41" customFormat="1" ht="12.75">
      <c r="A29" s="525" t="s">
        <v>18</v>
      </c>
      <c r="B29" s="525"/>
      <c r="C29" s="525"/>
      <c r="D29" s="525"/>
      <c r="E29" s="525"/>
      <c r="F29" s="525"/>
      <c r="G29" s="525"/>
      <c r="H29" s="525"/>
      <c r="I29" s="57"/>
    </row>
    <row r="30" spans="1:9" ht="15.75" hidden="1">
      <c r="A30" s="42"/>
      <c r="B30" s="42"/>
      <c r="C30" s="42"/>
      <c r="D30" s="42"/>
      <c r="E30" s="42"/>
      <c r="F30" s="42"/>
      <c r="G30" s="42"/>
      <c r="H30" s="42"/>
    </row>
    <row r="31" spans="1:9" hidden="1"/>
  </sheetData>
  <mergeCells count="14">
    <mergeCell ref="A29:H29"/>
    <mergeCell ref="H9:H10"/>
    <mergeCell ref="F9:F10"/>
    <mergeCell ref="G9:G10"/>
    <mergeCell ref="A3:H3"/>
    <mergeCell ref="A5:H5"/>
    <mergeCell ref="A4:H4"/>
    <mergeCell ref="A6:H6"/>
    <mergeCell ref="A8:A10"/>
    <mergeCell ref="B8:B10"/>
    <mergeCell ref="C8:H8"/>
    <mergeCell ref="C9:C10"/>
    <mergeCell ref="D9:D10"/>
    <mergeCell ref="E9:E10"/>
  </mergeCells>
  <phoneticPr fontId="1" type="noConversion"/>
  <printOptions horizontalCentered="1" verticalCentered="1"/>
  <pageMargins left="0.74803149606299213" right="0.74803149606299213" top="0.98425196850393704" bottom="0.98425196850393704" header="0" footer="0"/>
  <pageSetup scale="5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3"/>
  <sheetViews>
    <sheetView zoomScale="75" zoomScaleNormal="75" workbookViewId="0">
      <selection activeCell="A11" sqref="A11"/>
    </sheetView>
  </sheetViews>
  <sheetFormatPr baseColWidth="10" defaultColWidth="0" defaultRowHeight="12.75" zeroHeight="1"/>
  <cols>
    <col min="1" max="1" width="66.85546875" style="62" customWidth="1"/>
    <col min="2" max="2" width="10.7109375" style="62" bestFit="1" customWidth="1"/>
    <col min="3" max="3" width="11.7109375" style="62" bestFit="1" customWidth="1"/>
    <col min="4" max="4" width="8" style="62" bestFit="1" customWidth="1"/>
    <col min="5" max="5" width="13" style="62" bestFit="1" customWidth="1"/>
    <col min="6" max="6" width="13.28515625" style="62" bestFit="1" customWidth="1"/>
    <col min="7" max="7" width="0" style="61" hidden="1" customWidth="1"/>
    <col min="8" max="16384" width="11.42578125" style="62" hidden="1"/>
  </cols>
  <sheetData>
    <row r="1" spans="1:7" s="401" customFormat="1" ht="18.75">
      <c r="A1" s="58" t="s">
        <v>56</v>
      </c>
      <c r="B1" s="169"/>
      <c r="C1" s="169"/>
      <c r="D1" s="169"/>
      <c r="E1" s="169"/>
      <c r="F1" s="169"/>
      <c r="G1" s="400"/>
    </row>
    <row r="2" spans="1:7" s="401" customFormat="1" ht="18.75">
      <c r="A2" s="58"/>
      <c r="B2" s="415"/>
      <c r="C2" s="415"/>
      <c r="D2" s="415"/>
      <c r="E2" s="415"/>
      <c r="F2" s="415"/>
      <c r="G2" s="400"/>
    </row>
    <row r="3" spans="1:7" s="401" customFormat="1" ht="18.75">
      <c r="A3" s="414" t="s">
        <v>57</v>
      </c>
      <c r="B3" s="414"/>
      <c r="C3" s="414"/>
      <c r="D3" s="414"/>
      <c r="E3" s="414"/>
      <c r="F3" s="414"/>
      <c r="G3" s="400"/>
    </row>
    <row r="4" spans="1:7" s="401" customFormat="1" ht="18.75">
      <c r="A4" s="404" t="s">
        <v>58</v>
      </c>
      <c r="B4" s="414"/>
      <c r="C4" s="414"/>
      <c r="D4" s="414"/>
      <c r="E4" s="414"/>
      <c r="F4" s="414"/>
      <c r="G4" s="400"/>
    </row>
    <row r="5" spans="1:7" s="401" customFormat="1" ht="18.75">
      <c r="A5" s="404" t="s">
        <v>2</v>
      </c>
      <c r="B5" s="414"/>
      <c r="C5" s="414"/>
      <c r="D5" s="414"/>
      <c r="E5" s="414"/>
      <c r="F5" s="414"/>
      <c r="G5" s="400"/>
    </row>
    <row r="6" spans="1:7" s="401" customFormat="1" ht="18.75">
      <c r="A6" s="404" t="s">
        <v>3</v>
      </c>
      <c r="B6" s="414"/>
      <c r="C6" s="414"/>
      <c r="D6" s="414"/>
      <c r="E6" s="414"/>
      <c r="F6" s="414"/>
      <c r="G6" s="400"/>
    </row>
    <row r="7" spans="1:7" ht="15.75">
      <c r="A7" s="13"/>
      <c r="B7" s="13"/>
      <c r="C7" s="118"/>
      <c r="D7" s="118"/>
      <c r="E7" s="118"/>
      <c r="F7" s="118"/>
    </row>
    <row r="8" spans="1:7" ht="15.75">
      <c r="A8" s="540" t="s">
        <v>411</v>
      </c>
      <c r="B8" s="527" t="s">
        <v>23</v>
      </c>
      <c r="C8" s="530" t="s">
        <v>24</v>
      </c>
      <c r="D8" s="531"/>
      <c r="E8" s="531"/>
      <c r="F8" s="531"/>
    </row>
    <row r="9" spans="1:7" ht="15.75">
      <c r="A9" s="541"/>
      <c r="B9" s="528"/>
      <c r="C9" s="26" t="s">
        <v>5</v>
      </c>
      <c r="D9" s="79" t="s">
        <v>6</v>
      </c>
      <c r="E9" s="79" t="s">
        <v>7</v>
      </c>
      <c r="F9" s="218" t="s">
        <v>8</v>
      </c>
    </row>
    <row r="10" spans="1:7" ht="15.75">
      <c r="A10" s="542"/>
      <c r="B10" s="529"/>
      <c r="C10" s="132" t="s">
        <v>9</v>
      </c>
      <c r="D10" s="26" t="s">
        <v>10</v>
      </c>
      <c r="E10" s="26" t="s">
        <v>11</v>
      </c>
      <c r="F10" s="30" t="s">
        <v>12</v>
      </c>
    </row>
    <row r="11" spans="1:7" ht="15.75">
      <c r="A11" s="120"/>
      <c r="B11" s="219"/>
      <c r="C11" s="31"/>
      <c r="D11" s="32"/>
      <c r="E11" s="32"/>
      <c r="F11" s="32"/>
    </row>
    <row r="12" spans="1:7" ht="15.75">
      <c r="A12" s="124" t="s">
        <v>4</v>
      </c>
      <c r="B12" s="220">
        <f>B14+B16+B22+B25+B28</f>
        <v>662</v>
      </c>
      <c r="C12" s="220">
        <f>SUM(C14+C16+C22+C25+C28)</f>
        <v>203</v>
      </c>
      <c r="D12" s="221">
        <f t="shared" ref="D12:F12" si="0">SUM(D14+D16+D22+D25+D28)</f>
        <v>178</v>
      </c>
      <c r="E12" s="221">
        <f t="shared" si="0"/>
        <v>158</v>
      </c>
      <c r="F12" s="221">
        <f t="shared" si="0"/>
        <v>123</v>
      </c>
    </row>
    <row r="13" spans="1:7" ht="15.75">
      <c r="A13" s="213"/>
      <c r="B13" s="220"/>
      <c r="C13" s="220"/>
      <c r="D13" s="221"/>
      <c r="E13" s="221"/>
      <c r="F13" s="221"/>
    </row>
    <row r="14" spans="1:7" ht="15.75">
      <c r="A14" s="213" t="s">
        <v>59</v>
      </c>
      <c r="B14" s="220">
        <f>SUM(C14:F14)</f>
        <v>1</v>
      </c>
      <c r="C14" s="441">
        <v>0</v>
      </c>
      <c r="D14" s="442">
        <v>0</v>
      </c>
      <c r="E14" s="221">
        <v>1</v>
      </c>
      <c r="F14" s="442">
        <v>0</v>
      </c>
    </row>
    <row r="15" spans="1:7" ht="15.75">
      <c r="A15" s="124"/>
      <c r="B15" s="222"/>
      <c r="C15" s="220"/>
      <c r="D15" s="221"/>
      <c r="E15" s="221"/>
      <c r="F15" s="221"/>
    </row>
    <row r="16" spans="1:7" ht="15.75">
      <c r="A16" s="223" t="s">
        <v>60</v>
      </c>
      <c r="B16" s="222">
        <f>SUM(B17:B20)</f>
        <v>658</v>
      </c>
      <c r="C16" s="220">
        <f>SUM(C17:C20)</f>
        <v>203</v>
      </c>
      <c r="D16" s="221">
        <f>SUM(D17:D20)</f>
        <v>177</v>
      </c>
      <c r="E16" s="221">
        <f>SUM(E17:E20)</f>
        <v>155</v>
      </c>
      <c r="F16" s="221">
        <f>SUM(F17:F20)</f>
        <v>123</v>
      </c>
    </row>
    <row r="17" spans="1:6" ht="15.75">
      <c r="A17" s="129" t="s">
        <v>61</v>
      </c>
      <c r="B17" s="224">
        <f>SUM(C17:F17)</f>
        <v>357</v>
      </c>
      <c r="C17" s="225">
        <v>111</v>
      </c>
      <c r="D17" s="226">
        <v>112</v>
      </c>
      <c r="E17" s="227">
        <v>83</v>
      </c>
      <c r="F17" s="226">
        <f>44+7</f>
        <v>51</v>
      </c>
    </row>
    <row r="18" spans="1:6" ht="15.75">
      <c r="A18" s="129" t="s">
        <v>62</v>
      </c>
      <c r="B18" s="224">
        <f>SUM(C18:F18)</f>
        <v>54</v>
      </c>
      <c r="C18" s="225">
        <v>19</v>
      </c>
      <c r="D18" s="226">
        <v>10</v>
      </c>
      <c r="E18" s="226">
        <v>12</v>
      </c>
      <c r="F18" s="226">
        <v>13</v>
      </c>
    </row>
    <row r="19" spans="1:6" ht="15.75">
      <c r="A19" s="129" t="s">
        <v>63</v>
      </c>
      <c r="B19" s="224">
        <f>SUM(C19:F19)</f>
        <v>103</v>
      </c>
      <c r="C19" s="225">
        <v>29</v>
      </c>
      <c r="D19" s="226">
        <v>25</v>
      </c>
      <c r="E19" s="226">
        <v>29</v>
      </c>
      <c r="F19" s="226">
        <v>20</v>
      </c>
    </row>
    <row r="20" spans="1:6" ht="15.75">
      <c r="A20" s="129" t="s">
        <v>335</v>
      </c>
      <c r="B20" s="224">
        <f>SUM(C20:F20)</f>
        <v>144</v>
      </c>
      <c r="C20" s="225">
        <v>44</v>
      </c>
      <c r="D20" s="226">
        <v>30</v>
      </c>
      <c r="E20" s="226">
        <v>31</v>
      </c>
      <c r="F20" s="226">
        <v>39</v>
      </c>
    </row>
    <row r="21" spans="1:6" ht="15.75">
      <c r="A21" s="223"/>
      <c r="B21" s="228"/>
      <c r="C21" s="229"/>
      <c r="D21" s="230"/>
      <c r="E21" s="230"/>
      <c r="F21" s="230"/>
    </row>
    <row r="22" spans="1:6" ht="15.75">
      <c r="A22" s="223" t="s">
        <v>64</v>
      </c>
      <c r="B22" s="228">
        <f>SUM(B23:B23)</f>
        <v>1</v>
      </c>
      <c r="C22" s="229">
        <f>SUM(C23:C23)</f>
        <v>0</v>
      </c>
      <c r="D22" s="230">
        <f>SUM(D23:D23)</f>
        <v>0</v>
      </c>
      <c r="E22" s="230">
        <f>SUM(E23:E23)</f>
        <v>1</v>
      </c>
      <c r="F22" s="230">
        <f>SUM(F23:F23)</f>
        <v>0</v>
      </c>
    </row>
    <row r="23" spans="1:6" ht="15.75">
      <c r="A23" s="162" t="s">
        <v>65</v>
      </c>
      <c r="B23" s="224">
        <f>SUM(C23:F23)</f>
        <v>1</v>
      </c>
      <c r="C23" s="437" t="s">
        <v>227</v>
      </c>
      <c r="D23" s="438" t="s">
        <v>227</v>
      </c>
      <c r="E23" s="226">
        <v>1</v>
      </c>
      <c r="F23" s="438" t="s">
        <v>227</v>
      </c>
    </row>
    <row r="24" spans="1:6" ht="15.75">
      <c r="A24" s="162"/>
      <c r="B24" s="231"/>
      <c r="C24" s="86"/>
      <c r="D24" s="87"/>
      <c r="E24" s="87"/>
      <c r="F24" s="87"/>
    </row>
    <row r="25" spans="1:6" ht="15.75">
      <c r="A25" s="232" t="s">
        <v>66</v>
      </c>
      <c r="B25" s="81">
        <f>SUM(B26:B26)</f>
        <v>1</v>
      </c>
      <c r="C25" s="119">
        <f>SUM(C26:C26)</f>
        <v>0</v>
      </c>
      <c r="D25" s="82">
        <f>SUM(D26:D26)</f>
        <v>1</v>
      </c>
      <c r="E25" s="82">
        <f>SUM(E26:E26)</f>
        <v>0</v>
      </c>
      <c r="F25" s="82">
        <f>SUM(F26:F26)</f>
        <v>0</v>
      </c>
    </row>
    <row r="26" spans="1:6" ht="15.75">
      <c r="A26" s="162" t="s">
        <v>67</v>
      </c>
      <c r="B26" s="224">
        <f>SUM(C26:F26)</f>
        <v>1</v>
      </c>
      <c r="C26" s="439" t="s">
        <v>227</v>
      </c>
      <c r="D26" s="87">
        <v>1</v>
      </c>
      <c r="E26" s="440" t="s">
        <v>227</v>
      </c>
      <c r="F26" s="440" t="s">
        <v>227</v>
      </c>
    </row>
    <row r="27" spans="1:6" ht="15.75">
      <c r="A27" s="162"/>
      <c r="B27" s="231"/>
      <c r="C27" s="86"/>
      <c r="D27" s="87"/>
      <c r="E27" s="87"/>
      <c r="F27" s="87"/>
    </row>
    <row r="28" spans="1:6" ht="15.75">
      <c r="A28" s="232" t="s">
        <v>68</v>
      </c>
      <c r="B28" s="81">
        <f>SUM(B29:B29)</f>
        <v>1</v>
      </c>
      <c r="C28" s="119">
        <f>SUM(C29:C29)</f>
        <v>0</v>
      </c>
      <c r="D28" s="82">
        <f>SUM(D29:D29)</f>
        <v>0</v>
      </c>
      <c r="E28" s="82">
        <f>SUM(E29:E29)</f>
        <v>1</v>
      </c>
      <c r="F28" s="82">
        <f>SUM(F29:F29)</f>
        <v>0</v>
      </c>
    </row>
    <row r="29" spans="1:6" ht="15.75">
      <c r="A29" s="162" t="s">
        <v>69</v>
      </c>
      <c r="B29" s="224">
        <f>SUM(C29:F29)</f>
        <v>1</v>
      </c>
      <c r="C29" s="439" t="s">
        <v>227</v>
      </c>
      <c r="D29" s="440" t="s">
        <v>227</v>
      </c>
      <c r="E29" s="87">
        <v>1</v>
      </c>
      <c r="F29" s="440" t="s">
        <v>227</v>
      </c>
    </row>
    <row r="30" spans="1:6" ht="15.75">
      <c r="A30" s="233"/>
      <c r="B30" s="234"/>
      <c r="C30" s="145"/>
      <c r="D30" s="93"/>
      <c r="E30" s="93"/>
      <c r="F30" s="93"/>
    </row>
    <row r="31" spans="1:6" ht="18.75">
      <c r="A31" s="56" t="s">
        <v>18</v>
      </c>
      <c r="B31" s="169"/>
      <c r="C31" s="169"/>
      <c r="D31" s="169"/>
      <c r="E31" s="169"/>
      <c r="F31" s="169"/>
    </row>
    <row r="32" spans="1:6" hidden="1"/>
    <row r="33" hidden="1"/>
  </sheetData>
  <mergeCells count="3">
    <mergeCell ref="A8:A10"/>
    <mergeCell ref="B8:B10"/>
    <mergeCell ref="C8:F8"/>
  </mergeCells>
  <phoneticPr fontId="1" type="noConversion"/>
  <printOptions horizontalCentered="1" verticalCentered="1"/>
  <pageMargins left="0.74803149606299213" right="0.74803149606299213" top="0.98425196850393704" bottom="0.98425196850393704" header="0" footer="0"/>
  <pageSetup scale="6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35"/>
  <sheetViews>
    <sheetView zoomScale="75" zoomScaleNormal="75" workbookViewId="0">
      <selection activeCell="A16" sqref="A16"/>
    </sheetView>
  </sheetViews>
  <sheetFormatPr baseColWidth="10" defaultColWidth="0" defaultRowHeight="12.75" zeroHeight="1"/>
  <cols>
    <col min="1" max="1" width="86.42578125" style="62" customWidth="1"/>
    <col min="2" max="6" width="11.85546875" style="62" customWidth="1"/>
    <col min="7" max="7" width="28.7109375" style="61" hidden="1" customWidth="1"/>
    <col min="8" max="16384" width="28.7109375" style="62" hidden="1"/>
  </cols>
  <sheetData>
    <row r="1" spans="1:7" ht="18.75">
      <c r="A1" s="58" t="s">
        <v>70</v>
      </c>
      <c r="B1" s="59"/>
      <c r="C1" s="59"/>
      <c r="D1" s="59"/>
      <c r="E1" s="59"/>
      <c r="F1" s="60"/>
    </row>
    <row r="2" spans="1:7" ht="18.75">
      <c r="A2" s="58"/>
      <c r="B2" s="58"/>
      <c r="C2" s="63"/>
      <c r="D2" s="58"/>
      <c r="E2" s="64"/>
      <c r="F2" s="65"/>
    </row>
    <row r="3" spans="1:7" ht="18.75">
      <c r="A3" s="544" t="s">
        <v>71</v>
      </c>
      <c r="B3" s="544"/>
      <c r="C3" s="544"/>
      <c r="D3" s="544"/>
      <c r="E3" s="544"/>
      <c r="F3" s="544"/>
    </row>
    <row r="4" spans="1:7" ht="18.75">
      <c r="A4" s="544" t="s">
        <v>72</v>
      </c>
      <c r="B4" s="544"/>
      <c r="C4" s="544"/>
      <c r="D4" s="544"/>
      <c r="E4" s="544"/>
      <c r="F4" s="544"/>
    </row>
    <row r="5" spans="1:7" ht="18.75">
      <c r="A5" s="544" t="s">
        <v>2</v>
      </c>
      <c r="B5" s="544"/>
      <c r="C5" s="544"/>
      <c r="D5" s="544"/>
      <c r="E5" s="544"/>
      <c r="F5" s="544"/>
    </row>
    <row r="6" spans="1:7" ht="18.75">
      <c r="A6" s="544" t="s">
        <v>3</v>
      </c>
      <c r="B6" s="544"/>
      <c r="C6" s="544"/>
      <c r="D6" s="544"/>
      <c r="E6" s="544"/>
      <c r="F6" s="544"/>
    </row>
    <row r="7" spans="1:7" ht="18.75">
      <c r="A7" s="66"/>
      <c r="B7" s="66"/>
      <c r="C7" s="66"/>
      <c r="D7" s="66"/>
      <c r="E7" s="66"/>
      <c r="F7" s="66"/>
    </row>
    <row r="8" spans="1:7" s="23" customFormat="1" ht="15.75">
      <c r="A8" s="416"/>
      <c r="B8" s="417"/>
      <c r="C8" s="530" t="s">
        <v>24</v>
      </c>
      <c r="D8" s="531"/>
      <c r="E8" s="531"/>
      <c r="F8" s="531"/>
      <c r="G8" s="43"/>
    </row>
    <row r="9" spans="1:7" s="23" customFormat="1" ht="15.75">
      <c r="A9" s="45" t="s">
        <v>73</v>
      </c>
      <c r="B9" s="71" t="s">
        <v>23</v>
      </c>
      <c r="C9" s="79" t="s">
        <v>5</v>
      </c>
      <c r="D9" s="418" t="s">
        <v>6</v>
      </c>
      <c r="E9" s="79" t="s">
        <v>7</v>
      </c>
      <c r="F9" s="418" t="s">
        <v>8</v>
      </c>
      <c r="G9" s="43"/>
    </row>
    <row r="10" spans="1:7" s="23" customFormat="1" ht="15.75">
      <c r="A10" s="67"/>
      <c r="B10" s="71"/>
      <c r="C10" s="26" t="s">
        <v>9</v>
      </c>
      <c r="D10" s="27" t="s">
        <v>10</v>
      </c>
      <c r="E10" s="26" t="s">
        <v>11</v>
      </c>
      <c r="F10" s="27" t="s">
        <v>12</v>
      </c>
      <c r="G10" s="43"/>
    </row>
    <row r="11" spans="1:7" s="23" customFormat="1" ht="15.75">
      <c r="A11" s="419"/>
      <c r="B11" s="420"/>
      <c r="C11" s="421"/>
      <c r="D11" s="422"/>
      <c r="E11" s="422"/>
      <c r="F11" s="422"/>
      <c r="G11" s="43"/>
    </row>
    <row r="12" spans="1:7" s="23" customFormat="1" ht="15.75">
      <c r="A12" s="67" t="s">
        <v>4</v>
      </c>
      <c r="B12" s="423">
        <f>B14+B28+B35+B44+B48+B68+B72+B77+B84+B94+B99+B113+B118+B124+B132</f>
        <v>662</v>
      </c>
      <c r="C12" s="423">
        <f>C14+C28+C35+C44+C48+C68+C72+C77+C84+C94+C99+C113+C118+C124+C132</f>
        <v>203</v>
      </c>
      <c r="D12" s="424">
        <f>D14+D28+D35+D44+D48+D68+D72+D77+D84+D94+D99+D113+D118+D124+D132</f>
        <v>178</v>
      </c>
      <c r="E12" s="424">
        <f>E14+E28+E35+E44+E48+E68+E72+E77+E84+E94+E99+E113+E118+E124+E132</f>
        <v>158</v>
      </c>
      <c r="F12" s="424">
        <f>F14+F28+F35+F44+F48+F68+F72+F77+F84+F94+F99+F113+F118+F124+F132</f>
        <v>123</v>
      </c>
      <c r="G12" s="43"/>
    </row>
    <row r="13" spans="1:7" s="23" customFormat="1" ht="15.75">
      <c r="A13" s="68"/>
      <c r="B13" s="425"/>
      <c r="C13" s="426"/>
      <c r="D13" s="51"/>
      <c r="E13" s="427"/>
      <c r="F13" s="51"/>
      <c r="G13" s="43"/>
    </row>
    <row r="14" spans="1:7" s="23" customFormat="1" ht="15.75">
      <c r="A14" s="70" t="s">
        <v>74</v>
      </c>
      <c r="B14" s="428">
        <f>SUM(C14:F14)</f>
        <v>121</v>
      </c>
      <c r="C14" s="429">
        <f>SUM(C16:C26)</f>
        <v>27</v>
      </c>
      <c r="D14" s="430">
        <f>SUM(D16:D26)</f>
        <v>35</v>
      </c>
      <c r="E14" s="430">
        <f>SUM(E16:E26)</f>
        <v>32</v>
      </c>
      <c r="F14" s="430">
        <f>SUM(F16:F26)</f>
        <v>27</v>
      </c>
      <c r="G14" s="43"/>
    </row>
    <row r="15" spans="1:7" s="23" customFormat="1" ht="15.75">
      <c r="A15" s="72"/>
      <c r="B15" s="428"/>
      <c r="C15" s="431"/>
      <c r="D15" s="432"/>
      <c r="E15" s="432"/>
      <c r="F15" s="432"/>
      <c r="G15" s="43"/>
    </row>
    <row r="16" spans="1:7" s="23" customFormat="1" ht="15.75">
      <c r="A16" s="72" t="s">
        <v>75</v>
      </c>
      <c r="B16" s="428">
        <f t="shared" ref="B16:B26" si="0">SUM(C16:F16)</f>
        <v>9</v>
      </c>
      <c r="C16" s="431">
        <v>2</v>
      </c>
      <c r="D16" s="432">
        <v>4</v>
      </c>
      <c r="E16" s="432">
        <v>1</v>
      </c>
      <c r="F16" s="432">
        <v>2</v>
      </c>
      <c r="G16" s="43"/>
    </row>
    <row r="17" spans="1:7" s="23" customFormat="1" ht="15.75">
      <c r="A17" s="73" t="s">
        <v>76</v>
      </c>
      <c r="B17" s="428">
        <f t="shared" si="0"/>
        <v>2</v>
      </c>
      <c r="C17" s="431">
        <v>0</v>
      </c>
      <c r="D17" s="432">
        <v>1</v>
      </c>
      <c r="E17" s="432">
        <v>1</v>
      </c>
      <c r="F17" s="432">
        <v>0</v>
      </c>
      <c r="G17" s="43"/>
    </row>
    <row r="18" spans="1:7" s="23" customFormat="1" ht="15.75">
      <c r="A18" s="68" t="s">
        <v>77</v>
      </c>
      <c r="B18" s="428">
        <f t="shared" si="0"/>
        <v>14</v>
      </c>
      <c r="C18" s="431">
        <v>0</v>
      </c>
      <c r="D18" s="432">
        <v>3</v>
      </c>
      <c r="E18" s="432">
        <v>6</v>
      </c>
      <c r="F18" s="432">
        <v>5</v>
      </c>
      <c r="G18" s="43"/>
    </row>
    <row r="19" spans="1:7" s="23" customFormat="1" ht="15.75">
      <c r="A19" s="68" t="s">
        <v>78</v>
      </c>
      <c r="B19" s="428">
        <f t="shared" si="0"/>
        <v>26</v>
      </c>
      <c r="C19" s="431">
        <v>3</v>
      </c>
      <c r="D19" s="432">
        <v>7</v>
      </c>
      <c r="E19" s="432">
        <v>9</v>
      </c>
      <c r="F19" s="432">
        <v>7</v>
      </c>
      <c r="G19" s="43"/>
    </row>
    <row r="20" spans="1:7" s="23" customFormat="1" ht="15.75">
      <c r="A20" s="72" t="s">
        <v>79</v>
      </c>
      <c r="B20" s="428">
        <f t="shared" si="0"/>
        <v>9</v>
      </c>
      <c r="C20" s="431">
        <v>4</v>
      </c>
      <c r="D20" s="432">
        <v>3</v>
      </c>
      <c r="E20" s="432">
        <v>1</v>
      </c>
      <c r="F20" s="432">
        <v>1</v>
      </c>
      <c r="G20" s="43"/>
    </row>
    <row r="21" spans="1:7" s="23" customFormat="1" ht="15.75">
      <c r="A21" s="68" t="s">
        <v>80</v>
      </c>
      <c r="B21" s="428">
        <f t="shared" si="0"/>
        <v>1</v>
      </c>
      <c r="C21" s="431">
        <v>0</v>
      </c>
      <c r="D21" s="432">
        <v>0</v>
      </c>
      <c r="E21" s="432">
        <v>1</v>
      </c>
      <c r="F21" s="432">
        <v>0</v>
      </c>
      <c r="G21" s="43"/>
    </row>
    <row r="22" spans="1:7" s="23" customFormat="1" ht="15.75">
      <c r="A22" s="72" t="s">
        <v>81</v>
      </c>
      <c r="B22" s="428">
        <f t="shared" si="0"/>
        <v>8</v>
      </c>
      <c r="C22" s="431">
        <v>8</v>
      </c>
      <c r="D22" s="432">
        <v>0</v>
      </c>
      <c r="E22" s="432">
        <v>0</v>
      </c>
      <c r="F22" s="432">
        <v>0</v>
      </c>
      <c r="G22" s="43"/>
    </row>
    <row r="23" spans="1:7" s="23" customFormat="1" ht="15.75">
      <c r="A23" s="68" t="s">
        <v>82</v>
      </c>
      <c r="B23" s="428">
        <f t="shared" si="0"/>
        <v>23</v>
      </c>
      <c r="C23" s="431">
        <v>6</v>
      </c>
      <c r="D23" s="432">
        <v>7</v>
      </c>
      <c r="E23" s="432">
        <v>5</v>
      </c>
      <c r="F23" s="432">
        <v>5</v>
      </c>
      <c r="G23" s="43"/>
    </row>
    <row r="24" spans="1:7" s="23" customFormat="1" ht="15.75">
      <c r="A24" s="72" t="s">
        <v>83</v>
      </c>
      <c r="B24" s="428">
        <f t="shared" si="0"/>
        <v>20</v>
      </c>
      <c r="C24" s="431">
        <v>3</v>
      </c>
      <c r="D24" s="432">
        <v>5</v>
      </c>
      <c r="E24" s="432">
        <v>6</v>
      </c>
      <c r="F24" s="432">
        <v>6</v>
      </c>
      <c r="G24" s="43"/>
    </row>
    <row r="25" spans="1:7" s="23" customFormat="1" ht="15.75">
      <c r="A25" s="50" t="s">
        <v>84</v>
      </c>
      <c r="B25" s="428">
        <f t="shared" si="0"/>
        <v>6</v>
      </c>
      <c r="C25" s="431">
        <v>1</v>
      </c>
      <c r="D25" s="432">
        <v>4</v>
      </c>
      <c r="E25" s="432">
        <v>1</v>
      </c>
      <c r="F25" s="432">
        <v>0</v>
      </c>
      <c r="G25" s="43"/>
    </row>
    <row r="26" spans="1:7" s="23" customFormat="1" ht="15.75">
      <c r="A26" s="68" t="s">
        <v>85</v>
      </c>
      <c r="B26" s="428">
        <f t="shared" si="0"/>
        <v>3</v>
      </c>
      <c r="C26" s="431">
        <v>0</v>
      </c>
      <c r="D26" s="432">
        <v>1</v>
      </c>
      <c r="E26" s="432">
        <v>1</v>
      </c>
      <c r="F26" s="432">
        <v>1</v>
      </c>
      <c r="G26" s="43"/>
    </row>
    <row r="27" spans="1:7" s="23" customFormat="1" ht="15.75">
      <c r="A27" s="72"/>
      <c r="B27" s="428"/>
      <c r="C27" s="431"/>
      <c r="D27" s="432"/>
      <c r="E27" s="432"/>
      <c r="F27" s="432"/>
      <c r="G27" s="43"/>
    </row>
    <row r="28" spans="1:7" s="23" customFormat="1" ht="15.75">
      <c r="A28" s="70" t="s">
        <v>86</v>
      </c>
      <c r="B28" s="428">
        <f>SUM(C28:F28)</f>
        <v>15</v>
      </c>
      <c r="C28" s="429">
        <f>SUM(C29:C33)</f>
        <v>4</v>
      </c>
      <c r="D28" s="432">
        <f>SUM(D29:D33)</f>
        <v>6</v>
      </c>
      <c r="E28" s="430">
        <f>SUM(E29:E33)</f>
        <v>3</v>
      </c>
      <c r="F28" s="430">
        <f>SUM(F29:F33)</f>
        <v>2</v>
      </c>
      <c r="G28" s="43"/>
    </row>
    <row r="29" spans="1:7" s="23" customFormat="1" ht="15.75">
      <c r="A29" s="72"/>
      <c r="B29" s="428"/>
      <c r="C29" s="431"/>
      <c r="D29" s="432"/>
      <c r="E29" s="432"/>
      <c r="F29" s="432"/>
      <c r="G29" s="43"/>
    </row>
    <row r="30" spans="1:7" s="23" customFormat="1" ht="15.75">
      <c r="A30" s="73" t="s">
        <v>87</v>
      </c>
      <c r="B30" s="428">
        <f>SUM(C30:F30)</f>
        <v>3</v>
      </c>
      <c r="C30" s="431">
        <v>0</v>
      </c>
      <c r="D30" s="432">
        <v>2</v>
      </c>
      <c r="E30" s="432">
        <v>1</v>
      </c>
      <c r="F30" s="432">
        <v>0</v>
      </c>
      <c r="G30" s="43"/>
    </row>
    <row r="31" spans="1:7" s="23" customFormat="1" ht="15.75">
      <c r="A31" s="73" t="s">
        <v>88</v>
      </c>
      <c r="B31" s="428">
        <f>SUM(C31:F31)</f>
        <v>4</v>
      </c>
      <c r="C31" s="431">
        <v>2</v>
      </c>
      <c r="D31" s="432">
        <v>1</v>
      </c>
      <c r="E31" s="432">
        <v>1</v>
      </c>
      <c r="F31" s="432">
        <v>0</v>
      </c>
      <c r="G31" s="43"/>
    </row>
    <row r="32" spans="1:7" s="23" customFormat="1" ht="15.75">
      <c r="A32" s="73" t="s">
        <v>89</v>
      </c>
      <c r="B32" s="428">
        <f>SUM(C32:F32)</f>
        <v>1</v>
      </c>
      <c r="C32" s="431">
        <v>0</v>
      </c>
      <c r="D32" s="432">
        <v>1</v>
      </c>
      <c r="E32" s="432">
        <v>0</v>
      </c>
      <c r="F32" s="432">
        <v>0</v>
      </c>
      <c r="G32" s="43"/>
    </row>
    <row r="33" spans="1:7" s="23" customFormat="1" ht="15.75">
      <c r="A33" s="72" t="s">
        <v>90</v>
      </c>
      <c r="B33" s="428">
        <f>SUM(C33:F33)</f>
        <v>7</v>
      </c>
      <c r="C33" s="431">
        <v>2</v>
      </c>
      <c r="D33" s="432">
        <v>2</v>
      </c>
      <c r="E33" s="432">
        <v>1</v>
      </c>
      <c r="F33" s="432">
        <v>2</v>
      </c>
      <c r="G33" s="43"/>
    </row>
    <row r="34" spans="1:7" s="23" customFormat="1" ht="15.75">
      <c r="A34" s="72"/>
      <c r="B34" s="428"/>
      <c r="C34" s="431"/>
      <c r="D34" s="432"/>
      <c r="E34" s="432"/>
      <c r="F34" s="432"/>
      <c r="G34" s="43"/>
    </row>
    <row r="35" spans="1:7" s="23" customFormat="1" ht="15.75">
      <c r="A35" s="70" t="s">
        <v>91</v>
      </c>
      <c r="B35" s="428">
        <f>SUM(C35:F35)</f>
        <v>160</v>
      </c>
      <c r="C35" s="429">
        <f>SUM(C37:C42)</f>
        <v>57</v>
      </c>
      <c r="D35" s="432">
        <f>SUM(D37:D42)</f>
        <v>37</v>
      </c>
      <c r="E35" s="430">
        <f>SUM(E37:E42)</f>
        <v>41</v>
      </c>
      <c r="F35" s="430">
        <f>SUM(F37:F42)</f>
        <v>25</v>
      </c>
      <c r="G35" s="43"/>
    </row>
    <row r="36" spans="1:7" s="23" customFormat="1" ht="15.75">
      <c r="A36" s="68"/>
      <c r="B36" s="428"/>
      <c r="C36" s="426"/>
      <c r="D36" s="432"/>
      <c r="E36" s="51"/>
      <c r="F36" s="432"/>
      <c r="G36" s="43"/>
    </row>
    <row r="37" spans="1:7" s="23" customFormat="1" ht="15.75">
      <c r="A37" s="73" t="s">
        <v>92</v>
      </c>
      <c r="B37" s="428">
        <f t="shared" ref="B37:B42" si="1">SUM(C37:F37)</f>
        <v>7</v>
      </c>
      <c r="C37" s="431">
        <v>3</v>
      </c>
      <c r="D37" s="432">
        <v>2</v>
      </c>
      <c r="E37" s="433">
        <v>2</v>
      </c>
      <c r="F37" s="432">
        <v>0</v>
      </c>
      <c r="G37" s="43"/>
    </row>
    <row r="38" spans="1:7" s="23" customFormat="1" ht="15.75">
      <c r="A38" s="72" t="s">
        <v>93</v>
      </c>
      <c r="B38" s="428">
        <f t="shared" si="1"/>
        <v>90</v>
      </c>
      <c r="C38" s="431">
        <v>36</v>
      </c>
      <c r="D38" s="432">
        <v>19</v>
      </c>
      <c r="E38" s="433">
        <v>24</v>
      </c>
      <c r="F38" s="432">
        <v>11</v>
      </c>
      <c r="G38" s="43"/>
    </row>
    <row r="39" spans="1:7" s="23" customFormat="1" ht="15.75">
      <c r="A39" s="72" t="s">
        <v>94</v>
      </c>
      <c r="B39" s="428">
        <f t="shared" si="1"/>
        <v>4</v>
      </c>
      <c r="C39" s="431">
        <v>1</v>
      </c>
      <c r="D39" s="432">
        <v>0</v>
      </c>
      <c r="E39" s="433">
        <v>2</v>
      </c>
      <c r="F39" s="432">
        <v>1</v>
      </c>
      <c r="G39" s="43"/>
    </row>
    <row r="40" spans="1:7" s="23" customFormat="1" ht="15.75">
      <c r="A40" s="72" t="s">
        <v>95</v>
      </c>
      <c r="B40" s="428">
        <f t="shared" si="1"/>
        <v>2</v>
      </c>
      <c r="C40" s="431">
        <v>1</v>
      </c>
      <c r="D40" s="432">
        <v>0</v>
      </c>
      <c r="E40" s="433">
        <v>0</v>
      </c>
      <c r="F40" s="432">
        <v>1</v>
      </c>
      <c r="G40" s="43"/>
    </row>
    <row r="41" spans="1:7" s="23" customFormat="1" ht="15.75">
      <c r="A41" s="72" t="s">
        <v>96</v>
      </c>
      <c r="B41" s="428">
        <f t="shared" si="1"/>
        <v>53</v>
      </c>
      <c r="C41" s="431">
        <v>14</v>
      </c>
      <c r="D41" s="432">
        <v>16</v>
      </c>
      <c r="E41" s="433">
        <v>11</v>
      </c>
      <c r="F41" s="432">
        <f>10+2</f>
        <v>12</v>
      </c>
      <c r="G41" s="43"/>
    </row>
    <row r="42" spans="1:7" s="23" customFormat="1" ht="15.75">
      <c r="A42" s="72" t="s">
        <v>97</v>
      </c>
      <c r="B42" s="428">
        <f t="shared" si="1"/>
        <v>4</v>
      </c>
      <c r="C42" s="431">
        <v>2</v>
      </c>
      <c r="D42" s="432">
        <v>0</v>
      </c>
      <c r="E42" s="433">
        <v>2</v>
      </c>
      <c r="F42" s="432">
        <v>0</v>
      </c>
      <c r="G42" s="43"/>
    </row>
    <row r="43" spans="1:7" s="23" customFormat="1" ht="15.75">
      <c r="A43" s="50"/>
      <c r="B43" s="428"/>
      <c r="C43" s="426"/>
      <c r="D43" s="432"/>
      <c r="E43" s="51"/>
      <c r="F43" s="432"/>
      <c r="G43" s="43"/>
    </row>
    <row r="44" spans="1:7" s="23" customFormat="1" ht="15.75">
      <c r="A44" s="70" t="s">
        <v>98</v>
      </c>
      <c r="B44" s="428">
        <f>SUM(C44:F44)</f>
        <v>2</v>
      </c>
      <c r="C44" s="429">
        <f>SUM(C46:C46)</f>
        <v>1</v>
      </c>
      <c r="D44" s="432">
        <f>SUM(D46:D46)</f>
        <v>0</v>
      </c>
      <c r="E44" s="430">
        <f>SUM(E46:E46)</f>
        <v>0</v>
      </c>
      <c r="F44" s="430">
        <f>SUM(F46:F46)</f>
        <v>1</v>
      </c>
      <c r="G44" s="43"/>
    </row>
    <row r="45" spans="1:7" s="23" customFormat="1" ht="15.75">
      <c r="A45" s="72"/>
      <c r="B45" s="428"/>
      <c r="C45" s="431"/>
      <c r="D45" s="432"/>
      <c r="E45" s="432"/>
      <c r="F45" s="432"/>
      <c r="G45" s="43"/>
    </row>
    <row r="46" spans="1:7" s="23" customFormat="1" ht="15.75">
      <c r="A46" s="68" t="s">
        <v>100</v>
      </c>
      <c r="B46" s="428">
        <f>SUM(C46:F46)</f>
        <v>2</v>
      </c>
      <c r="C46" s="431">
        <v>1</v>
      </c>
      <c r="D46" s="432">
        <v>0</v>
      </c>
      <c r="E46" s="432">
        <v>0</v>
      </c>
      <c r="F46" s="432">
        <v>1</v>
      </c>
      <c r="G46" s="43"/>
    </row>
    <row r="47" spans="1:7" s="23" customFormat="1" ht="15.75">
      <c r="A47" s="72"/>
      <c r="B47" s="428"/>
      <c r="C47" s="431"/>
      <c r="D47" s="432"/>
      <c r="E47" s="432"/>
      <c r="F47" s="432"/>
      <c r="G47" s="43"/>
    </row>
    <row r="48" spans="1:7" s="23" customFormat="1" ht="15.75">
      <c r="A48" s="70" t="s">
        <v>101</v>
      </c>
      <c r="B48" s="428">
        <f>SUM(C48:F48)</f>
        <v>184</v>
      </c>
      <c r="C48" s="429">
        <f>SUM(C50:C66)</f>
        <v>62</v>
      </c>
      <c r="D48" s="432">
        <f>SUM(D50:D66)</f>
        <v>57</v>
      </c>
      <c r="E48" s="430">
        <f>SUM(E50:E66)</f>
        <v>34</v>
      </c>
      <c r="F48" s="430">
        <f>SUM(F50:F66)</f>
        <v>31</v>
      </c>
      <c r="G48" s="43"/>
    </row>
    <row r="49" spans="1:7" s="23" customFormat="1" ht="15.75">
      <c r="A49" s="72"/>
      <c r="B49" s="428"/>
      <c r="C49" s="431"/>
      <c r="D49" s="432"/>
      <c r="E49" s="432"/>
      <c r="F49" s="432"/>
      <c r="G49" s="43"/>
    </row>
    <row r="50" spans="1:7" s="23" customFormat="1" ht="15.75">
      <c r="A50" s="68" t="s">
        <v>102</v>
      </c>
      <c r="B50" s="428">
        <f t="shared" ref="B50:B66" si="2">SUM(C50:F50)</f>
        <v>1</v>
      </c>
      <c r="C50" s="431">
        <v>0</v>
      </c>
      <c r="D50" s="432">
        <v>0</v>
      </c>
      <c r="E50" s="432">
        <v>0</v>
      </c>
      <c r="F50" s="432">
        <v>1</v>
      </c>
      <c r="G50" s="43"/>
    </row>
    <row r="51" spans="1:7" s="23" customFormat="1" ht="15.75">
      <c r="A51" s="72" t="s">
        <v>103</v>
      </c>
      <c r="B51" s="428">
        <f t="shared" si="2"/>
        <v>2</v>
      </c>
      <c r="C51" s="431">
        <v>1</v>
      </c>
      <c r="D51" s="432">
        <v>0</v>
      </c>
      <c r="E51" s="432">
        <v>0</v>
      </c>
      <c r="F51" s="432">
        <v>1</v>
      </c>
      <c r="G51" s="43"/>
    </row>
    <row r="52" spans="1:7" s="23" customFormat="1" ht="15.75">
      <c r="A52" s="73" t="s">
        <v>104</v>
      </c>
      <c r="B52" s="428">
        <f t="shared" si="2"/>
        <v>1</v>
      </c>
      <c r="C52" s="431">
        <v>0</v>
      </c>
      <c r="D52" s="432">
        <v>1</v>
      </c>
      <c r="E52" s="432">
        <v>0</v>
      </c>
      <c r="F52" s="432">
        <v>0</v>
      </c>
      <c r="G52" s="43"/>
    </row>
    <row r="53" spans="1:7" s="23" customFormat="1" ht="15.75">
      <c r="A53" s="72" t="s">
        <v>105</v>
      </c>
      <c r="B53" s="428">
        <f t="shared" si="2"/>
        <v>4</v>
      </c>
      <c r="C53" s="431">
        <v>1</v>
      </c>
      <c r="D53" s="432">
        <v>0</v>
      </c>
      <c r="E53" s="432">
        <v>1</v>
      </c>
      <c r="F53" s="432">
        <v>2</v>
      </c>
      <c r="G53" s="43"/>
    </row>
    <row r="54" spans="1:7" s="23" customFormat="1" ht="15.75">
      <c r="A54" s="72" t="s">
        <v>106</v>
      </c>
      <c r="B54" s="428">
        <f t="shared" si="2"/>
        <v>2</v>
      </c>
      <c r="C54" s="431">
        <v>1</v>
      </c>
      <c r="D54" s="432">
        <v>0</v>
      </c>
      <c r="E54" s="432">
        <v>0</v>
      </c>
      <c r="F54" s="432">
        <v>1</v>
      </c>
      <c r="G54" s="43"/>
    </row>
    <row r="55" spans="1:7" s="23" customFormat="1" ht="15.75">
      <c r="A55" s="72" t="s">
        <v>107</v>
      </c>
      <c r="B55" s="428">
        <f t="shared" si="2"/>
        <v>14</v>
      </c>
      <c r="C55" s="431">
        <v>5</v>
      </c>
      <c r="D55" s="432">
        <v>6</v>
      </c>
      <c r="E55" s="432">
        <v>2</v>
      </c>
      <c r="F55" s="432">
        <v>1</v>
      </c>
      <c r="G55" s="43"/>
    </row>
    <row r="56" spans="1:7" s="23" customFormat="1" ht="15.75">
      <c r="A56" s="72" t="s">
        <v>108</v>
      </c>
      <c r="B56" s="428">
        <f t="shared" si="2"/>
        <v>1</v>
      </c>
      <c r="C56" s="431">
        <v>1</v>
      </c>
      <c r="D56" s="432">
        <v>0</v>
      </c>
      <c r="E56" s="432">
        <v>0</v>
      </c>
      <c r="F56" s="432">
        <v>0</v>
      </c>
      <c r="G56" s="43"/>
    </row>
    <row r="57" spans="1:7" s="23" customFormat="1" ht="15.75">
      <c r="A57" s="72" t="s">
        <v>109</v>
      </c>
      <c r="B57" s="428">
        <f t="shared" si="2"/>
        <v>4</v>
      </c>
      <c r="C57" s="431">
        <v>1</v>
      </c>
      <c r="D57" s="432">
        <v>1</v>
      </c>
      <c r="E57" s="432">
        <v>0</v>
      </c>
      <c r="F57" s="432">
        <v>2</v>
      </c>
      <c r="G57" s="43"/>
    </row>
    <row r="58" spans="1:7" s="23" customFormat="1" ht="15.75">
      <c r="A58" s="72" t="s">
        <v>110</v>
      </c>
      <c r="B58" s="428">
        <f t="shared" si="2"/>
        <v>3</v>
      </c>
      <c r="C58" s="431">
        <v>2</v>
      </c>
      <c r="D58" s="432">
        <v>0</v>
      </c>
      <c r="E58" s="432">
        <v>1</v>
      </c>
      <c r="F58" s="432">
        <v>0</v>
      </c>
      <c r="G58" s="43"/>
    </row>
    <row r="59" spans="1:7" s="23" customFormat="1" ht="15.75">
      <c r="A59" s="68" t="s">
        <v>111</v>
      </c>
      <c r="B59" s="428">
        <f t="shared" si="2"/>
        <v>4</v>
      </c>
      <c r="C59" s="431">
        <v>1</v>
      </c>
      <c r="D59" s="432">
        <v>1</v>
      </c>
      <c r="E59" s="432">
        <v>2</v>
      </c>
      <c r="F59" s="432">
        <v>0</v>
      </c>
      <c r="G59" s="43"/>
    </row>
    <row r="60" spans="1:7" s="23" customFormat="1" ht="15.75">
      <c r="A60" s="68" t="s">
        <v>112</v>
      </c>
      <c r="B60" s="428">
        <f t="shared" si="2"/>
        <v>11</v>
      </c>
      <c r="C60" s="431">
        <v>4</v>
      </c>
      <c r="D60" s="432">
        <v>5</v>
      </c>
      <c r="E60" s="432">
        <v>1</v>
      </c>
      <c r="F60" s="432">
        <v>1</v>
      </c>
      <c r="G60" s="43"/>
    </row>
    <row r="61" spans="1:7" s="23" customFormat="1" ht="15.75">
      <c r="A61" s="68" t="s">
        <v>113</v>
      </c>
      <c r="B61" s="428">
        <f t="shared" si="2"/>
        <v>4</v>
      </c>
      <c r="C61" s="431">
        <v>1</v>
      </c>
      <c r="D61" s="432">
        <v>1</v>
      </c>
      <c r="E61" s="432">
        <v>1</v>
      </c>
      <c r="F61" s="432">
        <v>1</v>
      </c>
      <c r="G61" s="43"/>
    </row>
    <row r="62" spans="1:7" s="23" customFormat="1" ht="15.75">
      <c r="A62" s="68" t="s">
        <v>114</v>
      </c>
      <c r="B62" s="428">
        <f t="shared" si="2"/>
        <v>117</v>
      </c>
      <c r="C62" s="431">
        <v>37</v>
      </c>
      <c r="D62" s="432">
        <v>35</v>
      </c>
      <c r="E62" s="432">
        <v>25</v>
      </c>
      <c r="F62" s="432">
        <v>20</v>
      </c>
      <c r="G62" s="43"/>
    </row>
    <row r="63" spans="1:7" s="23" customFormat="1" ht="15.75">
      <c r="A63" s="68" t="s">
        <v>115</v>
      </c>
      <c r="B63" s="428">
        <f t="shared" si="2"/>
        <v>2</v>
      </c>
      <c r="C63" s="431">
        <v>1</v>
      </c>
      <c r="D63" s="432">
        <v>1</v>
      </c>
      <c r="E63" s="432">
        <v>0</v>
      </c>
      <c r="F63" s="432">
        <v>0</v>
      </c>
      <c r="G63" s="43"/>
    </row>
    <row r="64" spans="1:7" s="23" customFormat="1" ht="15.75">
      <c r="A64" s="72" t="s">
        <v>116</v>
      </c>
      <c r="B64" s="428">
        <f t="shared" si="2"/>
        <v>1</v>
      </c>
      <c r="C64" s="431">
        <v>1</v>
      </c>
      <c r="D64" s="432">
        <v>0</v>
      </c>
      <c r="E64" s="432">
        <v>0</v>
      </c>
      <c r="F64" s="432">
        <v>0</v>
      </c>
      <c r="G64" s="43"/>
    </row>
    <row r="65" spans="1:7" s="23" customFormat="1" ht="15.75">
      <c r="A65" s="72" t="s">
        <v>117</v>
      </c>
      <c r="B65" s="428">
        <f t="shared" si="2"/>
        <v>9</v>
      </c>
      <c r="C65" s="431">
        <v>3</v>
      </c>
      <c r="D65" s="432">
        <v>4</v>
      </c>
      <c r="E65" s="432">
        <v>1</v>
      </c>
      <c r="F65" s="432">
        <v>1</v>
      </c>
      <c r="G65" s="43"/>
    </row>
    <row r="66" spans="1:7" s="23" customFormat="1" ht="15.75">
      <c r="A66" s="72" t="s">
        <v>118</v>
      </c>
      <c r="B66" s="428">
        <f t="shared" si="2"/>
        <v>4</v>
      </c>
      <c r="C66" s="431">
        <v>2</v>
      </c>
      <c r="D66" s="432">
        <v>2</v>
      </c>
      <c r="E66" s="432">
        <v>0</v>
      </c>
      <c r="F66" s="432">
        <v>0</v>
      </c>
      <c r="G66" s="43"/>
    </row>
    <row r="67" spans="1:7" s="23" customFormat="1" ht="15.75">
      <c r="A67" s="72"/>
      <c r="B67" s="428"/>
      <c r="C67" s="431"/>
      <c r="D67" s="432"/>
      <c r="E67" s="432"/>
      <c r="F67" s="432"/>
      <c r="G67" s="43"/>
    </row>
    <row r="68" spans="1:7" s="23" customFormat="1" ht="15.75">
      <c r="A68" s="74" t="s">
        <v>119</v>
      </c>
      <c r="B68" s="428">
        <f>SUM(C68:F68)</f>
        <v>2</v>
      </c>
      <c r="C68" s="429">
        <f>SUM(C70:C70)</f>
        <v>0</v>
      </c>
      <c r="D68" s="432">
        <f>SUM(D70:D70)</f>
        <v>1</v>
      </c>
      <c r="E68" s="430">
        <f>SUM(E70:E70)</f>
        <v>1</v>
      </c>
      <c r="F68" s="430">
        <f>SUM(F70:F70)</f>
        <v>0</v>
      </c>
      <c r="G68" s="43"/>
    </row>
    <row r="69" spans="1:7" s="23" customFormat="1" ht="15.75">
      <c r="A69" s="72"/>
      <c r="B69" s="428"/>
      <c r="C69" s="431"/>
      <c r="D69" s="432"/>
      <c r="E69" s="432"/>
      <c r="F69" s="432"/>
      <c r="G69" s="43"/>
    </row>
    <row r="70" spans="1:7" s="23" customFormat="1" ht="15.75">
      <c r="A70" s="72" t="s">
        <v>120</v>
      </c>
      <c r="B70" s="428">
        <f>SUM(C70:F70)</f>
        <v>2</v>
      </c>
      <c r="C70" s="431">
        <v>0</v>
      </c>
      <c r="D70" s="432">
        <v>1</v>
      </c>
      <c r="E70" s="432">
        <v>1</v>
      </c>
      <c r="F70" s="432">
        <v>0</v>
      </c>
      <c r="G70" s="43"/>
    </row>
    <row r="71" spans="1:7" s="23" customFormat="1" ht="15.75">
      <c r="A71" s="72"/>
      <c r="B71" s="428"/>
      <c r="C71" s="431"/>
      <c r="D71" s="432"/>
      <c r="E71" s="432"/>
      <c r="F71" s="432"/>
      <c r="G71" s="43"/>
    </row>
    <row r="72" spans="1:7" s="23" customFormat="1" ht="15.75">
      <c r="A72" s="70" t="s">
        <v>121</v>
      </c>
      <c r="B72" s="428">
        <f>SUM(C72:F72)</f>
        <v>15</v>
      </c>
      <c r="C72" s="429">
        <f>SUM(C74:C75)</f>
        <v>4</v>
      </c>
      <c r="D72" s="432">
        <f>SUM(D74:D75)</f>
        <v>4</v>
      </c>
      <c r="E72" s="430">
        <f>SUM(E74:E75)</f>
        <v>4</v>
      </c>
      <c r="F72" s="430">
        <f>SUM(F74:F75)</f>
        <v>3</v>
      </c>
      <c r="G72" s="43"/>
    </row>
    <row r="73" spans="1:7" s="23" customFormat="1" ht="15.75">
      <c r="A73" s="72"/>
      <c r="B73" s="428"/>
      <c r="C73" s="431"/>
      <c r="D73" s="432"/>
      <c r="E73" s="432"/>
      <c r="F73" s="432"/>
      <c r="G73" s="43"/>
    </row>
    <row r="74" spans="1:7" s="23" customFormat="1" ht="15.75">
      <c r="A74" s="73" t="s">
        <v>122</v>
      </c>
      <c r="B74" s="428">
        <f>SUM(C74:F74)</f>
        <v>14</v>
      </c>
      <c r="C74" s="431">
        <v>4</v>
      </c>
      <c r="D74" s="432">
        <v>4</v>
      </c>
      <c r="E74" s="432">
        <v>4</v>
      </c>
      <c r="F74" s="432">
        <v>2</v>
      </c>
      <c r="G74" s="43"/>
    </row>
    <row r="75" spans="1:7" s="23" customFormat="1" ht="15.75">
      <c r="A75" s="72" t="s">
        <v>123</v>
      </c>
      <c r="B75" s="428">
        <f>SUM(C75:F75)</f>
        <v>1</v>
      </c>
      <c r="C75" s="431">
        <v>0</v>
      </c>
      <c r="D75" s="432">
        <v>0</v>
      </c>
      <c r="E75" s="432">
        <v>0</v>
      </c>
      <c r="F75" s="432">
        <v>1</v>
      </c>
      <c r="G75" s="43"/>
    </row>
    <row r="76" spans="1:7" s="23" customFormat="1" ht="15.75">
      <c r="A76" s="68"/>
      <c r="B76" s="428"/>
      <c r="C76" s="431"/>
      <c r="D76" s="432"/>
      <c r="E76" s="432"/>
      <c r="F76" s="432"/>
      <c r="G76" s="43"/>
    </row>
    <row r="77" spans="1:7" s="23" customFormat="1" ht="15.75">
      <c r="A77" s="70" t="s">
        <v>124</v>
      </c>
      <c r="B77" s="428">
        <f>SUM(C77:F77)</f>
        <v>13</v>
      </c>
      <c r="C77" s="429">
        <f>SUM(C79:C82)</f>
        <v>6</v>
      </c>
      <c r="D77" s="432">
        <f>SUM(D79:D82)</f>
        <v>3</v>
      </c>
      <c r="E77" s="430">
        <f>SUM(E79:E82)</f>
        <v>3</v>
      </c>
      <c r="F77" s="430">
        <f>SUM(F79:F82)</f>
        <v>1</v>
      </c>
      <c r="G77" s="43"/>
    </row>
    <row r="78" spans="1:7" s="23" customFormat="1" ht="15.75">
      <c r="A78" s="72"/>
      <c r="B78" s="428"/>
      <c r="C78" s="431"/>
      <c r="D78" s="432"/>
      <c r="E78" s="432"/>
      <c r="F78" s="432"/>
      <c r="G78" s="43"/>
    </row>
    <row r="79" spans="1:7" s="23" customFormat="1" ht="15.75">
      <c r="A79" s="73" t="s">
        <v>125</v>
      </c>
      <c r="B79" s="428">
        <f>SUM(C79:F79)</f>
        <v>2</v>
      </c>
      <c r="C79" s="431">
        <v>1</v>
      </c>
      <c r="D79" s="432">
        <v>0</v>
      </c>
      <c r="E79" s="433">
        <v>1</v>
      </c>
      <c r="F79" s="432">
        <v>0</v>
      </c>
      <c r="G79" s="43"/>
    </row>
    <row r="80" spans="1:7" s="23" customFormat="1" ht="15.75">
      <c r="A80" s="73" t="s">
        <v>126</v>
      </c>
      <c r="B80" s="428">
        <f>SUM(C80:F80)</f>
        <v>5</v>
      </c>
      <c r="C80" s="431">
        <v>3</v>
      </c>
      <c r="D80" s="432">
        <v>1</v>
      </c>
      <c r="E80" s="433">
        <v>0</v>
      </c>
      <c r="F80" s="432">
        <v>1</v>
      </c>
      <c r="G80" s="43"/>
    </row>
    <row r="81" spans="1:7" s="23" customFormat="1" ht="15.75">
      <c r="A81" s="72" t="s">
        <v>127</v>
      </c>
      <c r="B81" s="428">
        <f>SUM(C81:F81)</f>
        <v>2</v>
      </c>
      <c r="C81" s="431">
        <v>2</v>
      </c>
      <c r="D81" s="432">
        <v>0</v>
      </c>
      <c r="E81" s="433">
        <v>0</v>
      </c>
      <c r="F81" s="432">
        <v>0</v>
      </c>
      <c r="G81" s="43"/>
    </row>
    <row r="82" spans="1:7" s="23" customFormat="1" ht="15.75">
      <c r="A82" s="72" t="s">
        <v>128</v>
      </c>
      <c r="B82" s="428">
        <f>SUM(C82:F82)</f>
        <v>4</v>
      </c>
      <c r="C82" s="431">
        <v>0</v>
      </c>
      <c r="D82" s="432">
        <v>2</v>
      </c>
      <c r="E82" s="433">
        <v>2</v>
      </c>
      <c r="F82" s="432">
        <v>0</v>
      </c>
      <c r="G82" s="43"/>
    </row>
    <row r="83" spans="1:7" s="23" customFormat="1" ht="15.75">
      <c r="A83" s="68"/>
      <c r="B83" s="428"/>
      <c r="C83" s="431"/>
      <c r="D83" s="432"/>
      <c r="E83" s="432"/>
      <c r="F83" s="432"/>
      <c r="G83" s="43"/>
    </row>
    <row r="84" spans="1:7" s="23" customFormat="1" ht="15.75">
      <c r="A84" s="74" t="s">
        <v>129</v>
      </c>
      <c r="B84" s="428">
        <f>SUM(C84:F84)</f>
        <v>9</v>
      </c>
      <c r="C84" s="429">
        <f>SUM(C86:C92)</f>
        <v>3</v>
      </c>
      <c r="D84" s="432">
        <f>SUM(D86:D92)</f>
        <v>3</v>
      </c>
      <c r="E84" s="430">
        <f>SUM(E86:E92)</f>
        <v>2</v>
      </c>
      <c r="F84" s="430">
        <f>SUM(F86:F92)</f>
        <v>1</v>
      </c>
      <c r="G84" s="43"/>
    </row>
    <row r="85" spans="1:7" s="23" customFormat="1" ht="15.75">
      <c r="A85" s="72"/>
      <c r="B85" s="428"/>
      <c r="C85" s="431"/>
      <c r="D85" s="432"/>
      <c r="E85" s="432"/>
      <c r="F85" s="432"/>
      <c r="G85" s="43"/>
    </row>
    <row r="86" spans="1:7" s="23" customFormat="1" ht="15.75">
      <c r="A86" s="72" t="s">
        <v>130</v>
      </c>
      <c r="B86" s="428">
        <f t="shared" ref="B86:B92" si="3">SUM(C86:F86)</f>
        <v>2</v>
      </c>
      <c r="C86" s="431">
        <v>1</v>
      </c>
      <c r="D86" s="432">
        <v>1</v>
      </c>
      <c r="E86" s="433">
        <v>0</v>
      </c>
      <c r="F86" s="432">
        <v>0</v>
      </c>
      <c r="G86" s="43"/>
    </row>
    <row r="87" spans="1:7" s="23" customFormat="1" ht="15.75">
      <c r="A87" s="72" t="s">
        <v>131</v>
      </c>
      <c r="B87" s="428">
        <f t="shared" si="3"/>
        <v>1</v>
      </c>
      <c r="C87" s="431">
        <v>0</v>
      </c>
      <c r="D87" s="432">
        <v>0</v>
      </c>
      <c r="E87" s="433">
        <v>1</v>
      </c>
      <c r="F87" s="432">
        <v>0</v>
      </c>
      <c r="G87" s="43"/>
    </row>
    <row r="88" spans="1:7" s="23" customFormat="1" ht="15.75">
      <c r="A88" s="73" t="s">
        <v>132</v>
      </c>
      <c r="B88" s="428">
        <f t="shared" si="3"/>
        <v>1</v>
      </c>
      <c r="C88" s="431">
        <v>0</v>
      </c>
      <c r="D88" s="432">
        <v>1</v>
      </c>
      <c r="E88" s="433">
        <v>0</v>
      </c>
      <c r="F88" s="432">
        <v>0</v>
      </c>
      <c r="G88" s="43"/>
    </row>
    <row r="89" spans="1:7" s="23" customFormat="1" ht="15.75">
      <c r="A89" s="73" t="s">
        <v>133</v>
      </c>
      <c r="B89" s="428">
        <f t="shared" si="3"/>
        <v>1</v>
      </c>
      <c r="C89" s="431">
        <v>1</v>
      </c>
      <c r="D89" s="432">
        <v>0</v>
      </c>
      <c r="E89" s="433">
        <v>0</v>
      </c>
      <c r="F89" s="432">
        <v>0</v>
      </c>
      <c r="G89" s="43"/>
    </row>
    <row r="90" spans="1:7" s="23" customFormat="1" ht="15.75">
      <c r="A90" s="73" t="s">
        <v>134</v>
      </c>
      <c r="B90" s="428">
        <f t="shared" si="3"/>
        <v>1</v>
      </c>
      <c r="C90" s="431">
        <v>1</v>
      </c>
      <c r="D90" s="432">
        <v>0</v>
      </c>
      <c r="E90" s="433">
        <v>0</v>
      </c>
      <c r="F90" s="432">
        <v>0</v>
      </c>
      <c r="G90" s="43"/>
    </row>
    <row r="91" spans="1:7" s="23" customFormat="1" ht="15.75">
      <c r="A91" s="72" t="s">
        <v>135</v>
      </c>
      <c r="B91" s="428">
        <f t="shared" si="3"/>
        <v>2</v>
      </c>
      <c r="C91" s="431">
        <v>0</v>
      </c>
      <c r="D91" s="432">
        <v>0</v>
      </c>
      <c r="E91" s="433">
        <v>1</v>
      </c>
      <c r="F91" s="432">
        <v>1</v>
      </c>
      <c r="G91" s="43"/>
    </row>
    <row r="92" spans="1:7" s="23" customFormat="1" ht="15.75">
      <c r="A92" s="72" t="s">
        <v>136</v>
      </c>
      <c r="B92" s="428">
        <f t="shared" si="3"/>
        <v>1</v>
      </c>
      <c r="C92" s="431">
        <v>0</v>
      </c>
      <c r="D92" s="432">
        <v>1</v>
      </c>
      <c r="E92" s="433">
        <v>0</v>
      </c>
      <c r="F92" s="432">
        <v>0</v>
      </c>
      <c r="G92" s="43"/>
    </row>
    <row r="93" spans="1:7" s="23" customFormat="1" ht="15.75">
      <c r="A93" s="68"/>
      <c r="B93" s="428"/>
      <c r="C93" s="431"/>
      <c r="D93" s="432"/>
      <c r="E93" s="432"/>
      <c r="F93" s="432"/>
      <c r="G93" s="43"/>
    </row>
    <row r="94" spans="1:7" s="23" customFormat="1" ht="15.75">
      <c r="A94" s="70" t="s">
        <v>413</v>
      </c>
      <c r="B94" s="428">
        <f>SUM(C94:F94)</f>
        <v>19</v>
      </c>
      <c r="C94" s="429">
        <f>SUM(C96:C97)</f>
        <v>6</v>
      </c>
      <c r="D94" s="432">
        <f>SUM(D96:D97)</f>
        <v>5</v>
      </c>
      <c r="E94" s="430">
        <f>SUM(E96:E97)</f>
        <v>6</v>
      </c>
      <c r="F94" s="430">
        <f>SUM(F96:F97)</f>
        <v>2</v>
      </c>
      <c r="G94" s="43"/>
    </row>
    <row r="95" spans="1:7" s="23" customFormat="1" ht="15.75">
      <c r="A95" s="72"/>
      <c r="B95" s="428"/>
      <c r="C95" s="431"/>
      <c r="D95" s="432"/>
      <c r="E95" s="432"/>
      <c r="F95" s="432"/>
      <c r="G95" s="43"/>
    </row>
    <row r="96" spans="1:7" s="23" customFormat="1" ht="15.75">
      <c r="A96" s="72" t="s">
        <v>137</v>
      </c>
      <c r="B96" s="428">
        <f>SUM(C96:F96)</f>
        <v>16</v>
      </c>
      <c r="C96" s="431">
        <v>5</v>
      </c>
      <c r="D96" s="432">
        <v>5</v>
      </c>
      <c r="E96" s="433">
        <v>4</v>
      </c>
      <c r="F96" s="432">
        <v>2</v>
      </c>
      <c r="G96" s="43"/>
    </row>
    <row r="97" spans="1:7" s="23" customFormat="1" ht="15.75">
      <c r="A97" s="72" t="s">
        <v>138</v>
      </c>
      <c r="B97" s="428">
        <f>SUM(C97:F97)</f>
        <v>3</v>
      </c>
      <c r="C97" s="431">
        <v>1</v>
      </c>
      <c r="D97" s="432">
        <v>0</v>
      </c>
      <c r="E97" s="433">
        <v>2</v>
      </c>
      <c r="F97" s="432">
        <v>0</v>
      </c>
      <c r="G97" s="43"/>
    </row>
    <row r="98" spans="1:7" s="23" customFormat="1" ht="15.75">
      <c r="A98" s="72"/>
      <c r="B98" s="428"/>
      <c r="C98" s="431"/>
      <c r="D98" s="432"/>
      <c r="E98" s="432"/>
      <c r="F98" s="432"/>
      <c r="G98" s="43"/>
    </row>
    <row r="99" spans="1:7" s="23" customFormat="1" ht="15.75">
      <c r="A99" s="74" t="s">
        <v>412</v>
      </c>
      <c r="B99" s="428">
        <f>SUM(C99:F99)</f>
        <v>87</v>
      </c>
      <c r="C99" s="429">
        <f>SUM(C101:C111)</f>
        <v>24</v>
      </c>
      <c r="D99" s="432">
        <f>SUM(D101:D111)</f>
        <v>19</v>
      </c>
      <c r="E99" s="430">
        <f>SUM(E101:E111)</f>
        <v>21</v>
      </c>
      <c r="F99" s="430">
        <f>SUM(F101:F111)</f>
        <v>23</v>
      </c>
      <c r="G99" s="43"/>
    </row>
    <row r="100" spans="1:7" s="23" customFormat="1" ht="15.75">
      <c r="A100" s="72"/>
      <c r="B100" s="428"/>
      <c r="C100" s="431"/>
      <c r="D100" s="432"/>
      <c r="E100" s="432"/>
      <c r="F100" s="432"/>
      <c r="G100" s="43"/>
    </row>
    <row r="101" spans="1:7" s="23" customFormat="1" ht="15.75">
      <c r="A101" s="73" t="s">
        <v>139</v>
      </c>
      <c r="B101" s="428">
        <f t="shared" ref="B101:B111" si="4">SUM(C101:F101)</f>
        <v>1</v>
      </c>
      <c r="C101" s="431">
        <v>0</v>
      </c>
      <c r="D101" s="432">
        <v>1</v>
      </c>
      <c r="E101" s="432">
        <v>0</v>
      </c>
      <c r="F101" s="432">
        <v>0</v>
      </c>
      <c r="G101" s="43"/>
    </row>
    <row r="102" spans="1:7" s="23" customFormat="1" ht="15.75">
      <c r="A102" s="72" t="s">
        <v>140</v>
      </c>
      <c r="B102" s="428">
        <f t="shared" si="4"/>
        <v>1</v>
      </c>
      <c r="C102" s="431">
        <v>1</v>
      </c>
      <c r="D102" s="432">
        <v>0</v>
      </c>
      <c r="E102" s="432">
        <v>0</v>
      </c>
      <c r="F102" s="432">
        <v>0</v>
      </c>
      <c r="G102" s="43"/>
    </row>
    <row r="103" spans="1:7" s="23" customFormat="1" ht="15.75">
      <c r="A103" s="68" t="s">
        <v>141</v>
      </c>
      <c r="B103" s="428">
        <f t="shared" si="4"/>
        <v>4</v>
      </c>
      <c r="C103" s="431">
        <v>2</v>
      </c>
      <c r="D103" s="432">
        <v>1</v>
      </c>
      <c r="E103" s="432">
        <v>0</v>
      </c>
      <c r="F103" s="432">
        <v>1</v>
      </c>
      <c r="G103" s="43"/>
    </row>
    <row r="104" spans="1:7" s="23" customFormat="1" ht="15.75">
      <c r="A104" s="68" t="s">
        <v>142</v>
      </c>
      <c r="B104" s="428">
        <f t="shared" si="4"/>
        <v>3</v>
      </c>
      <c r="C104" s="431">
        <v>0</v>
      </c>
      <c r="D104" s="432">
        <v>0</v>
      </c>
      <c r="E104" s="432">
        <v>3</v>
      </c>
      <c r="F104" s="432">
        <v>0</v>
      </c>
      <c r="G104" s="43"/>
    </row>
    <row r="105" spans="1:7" s="23" customFormat="1" ht="15.75">
      <c r="A105" s="68" t="s">
        <v>143</v>
      </c>
      <c r="B105" s="428">
        <f t="shared" si="4"/>
        <v>14</v>
      </c>
      <c r="C105" s="431">
        <v>1</v>
      </c>
      <c r="D105" s="432">
        <v>4</v>
      </c>
      <c r="E105" s="432">
        <v>5</v>
      </c>
      <c r="F105" s="432">
        <v>4</v>
      </c>
      <c r="G105" s="43"/>
    </row>
    <row r="106" spans="1:7" s="23" customFormat="1" ht="15.75">
      <c r="A106" s="68" t="s">
        <v>144</v>
      </c>
      <c r="B106" s="428">
        <f t="shared" si="4"/>
        <v>2</v>
      </c>
      <c r="C106" s="431">
        <v>1</v>
      </c>
      <c r="D106" s="432">
        <v>1</v>
      </c>
      <c r="E106" s="432">
        <v>0</v>
      </c>
      <c r="F106" s="432">
        <v>0</v>
      </c>
      <c r="G106" s="43"/>
    </row>
    <row r="107" spans="1:7" s="23" customFormat="1" ht="15.75">
      <c r="A107" s="68" t="s">
        <v>145</v>
      </c>
      <c r="B107" s="428">
        <f t="shared" si="4"/>
        <v>1</v>
      </c>
      <c r="C107" s="431">
        <v>0</v>
      </c>
      <c r="D107" s="432">
        <v>0</v>
      </c>
      <c r="E107" s="432">
        <v>1</v>
      </c>
      <c r="F107" s="432">
        <v>0</v>
      </c>
      <c r="G107" s="43"/>
    </row>
    <row r="108" spans="1:7" s="23" customFormat="1" ht="15.75">
      <c r="A108" s="68" t="s">
        <v>146</v>
      </c>
      <c r="B108" s="428">
        <f t="shared" si="4"/>
        <v>1</v>
      </c>
      <c r="C108" s="431">
        <v>1</v>
      </c>
      <c r="D108" s="432">
        <v>0</v>
      </c>
      <c r="E108" s="432">
        <v>0</v>
      </c>
      <c r="F108" s="432">
        <v>0</v>
      </c>
      <c r="G108" s="43"/>
    </row>
    <row r="109" spans="1:7" s="23" customFormat="1" ht="15.75">
      <c r="A109" s="72" t="s">
        <v>147</v>
      </c>
      <c r="B109" s="428">
        <f t="shared" si="4"/>
        <v>29</v>
      </c>
      <c r="C109" s="431">
        <v>10</v>
      </c>
      <c r="D109" s="432">
        <v>4</v>
      </c>
      <c r="E109" s="432">
        <v>5</v>
      </c>
      <c r="F109" s="432">
        <v>10</v>
      </c>
      <c r="G109" s="43"/>
    </row>
    <row r="110" spans="1:7" s="23" customFormat="1" ht="15.75">
      <c r="A110" s="68" t="s">
        <v>148</v>
      </c>
      <c r="B110" s="428">
        <f t="shared" si="4"/>
        <v>30</v>
      </c>
      <c r="C110" s="431">
        <v>8</v>
      </c>
      <c r="D110" s="432">
        <v>7</v>
      </c>
      <c r="E110" s="432">
        <v>7</v>
      </c>
      <c r="F110" s="432">
        <v>8</v>
      </c>
      <c r="G110" s="43"/>
    </row>
    <row r="111" spans="1:7" s="23" customFormat="1" ht="15.75">
      <c r="A111" s="68" t="s">
        <v>149</v>
      </c>
      <c r="B111" s="428">
        <f t="shared" si="4"/>
        <v>1</v>
      </c>
      <c r="C111" s="431">
        <v>0</v>
      </c>
      <c r="D111" s="432">
        <v>1</v>
      </c>
      <c r="E111" s="432">
        <v>0</v>
      </c>
      <c r="F111" s="432">
        <v>0</v>
      </c>
      <c r="G111" s="43"/>
    </row>
    <row r="112" spans="1:7" s="23" customFormat="1" ht="15.75">
      <c r="A112" s="72"/>
      <c r="B112" s="428"/>
      <c r="C112" s="431"/>
      <c r="D112" s="432"/>
      <c r="E112" s="432"/>
      <c r="F112" s="432"/>
      <c r="G112" s="43"/>
    </row>
    <row r="113" spans="1:7" s="23" customFormat="1" ht="15.75">
      <c r="A113" s="70" t="s">
        <v>336</v>
      </c>
      <c r="B113" s="428">
        <f>SUM(C113:F113)</f>
        <v>13</v>
      </c>
      <c r="C113" s="429">
        <f>SUM(C115:C116)</f>
        <v>2</v>
      </c>
      <c r="D113" s="432">
        <f>SUM(D115:D116)</f>
        <v>2</v>
      </c>
      <c r="E113" s="430">
        <f>SUM(E115:E116)</f>
        <v>6</v>
      </c>
      <c r="F113" s="430">
        <f>SUM(F115:F116)</f>
        <v>3</v>
      </c>
      <c r="G113" s="43"/>
    </row>
    <row r="114" spans="1:7" s="23" customFormat="1" ht="15.75">
      <c r="A114" s="72"/>
      <c r="B114" s="428"/>
      <c r="C114" s="431"/>
      <c r="D114" s="432"/>
      <c r="E114" s="432"/>
      <c r="F114" s="432"/>
      <c r="G114" s="43"/>
    </row>
    <row r="115" spans="1:7" s="23" customFormat="1" ht="15.75">
      <c r="A115" s="72" t="s">
        <v>150</v>
      </c>
      <c r="B115" s="428">
        <f>SUM(C115:F115)</f>
        <v>12</v>
      </c>
      <c r="C115" s="431">
        <v>2</v>
      </c>
      <c r="D115" s="432">
        <v>1</v>
      </c>
      <c r="E115" s="432">
        <v>6</v>
      </c>
      <c r="F115" s="432">
        <v>3</v>
      </c>
      <c r="G115" s="43"/>
    </row>
    <row r="116" spans="1:7" s="23" customFormat="1" ht="15.75">
      <c r="A116" s="68" t="s">
        <v>151</v>
      </c>
      <c r="B116" s="428">
        <f>SUM(C116:F116)</f>
        <v>1</v>
      </c>
      <c r="C116" s="431">
        <v>0</v>
      </c>
      <c r="D116" s="432">
        <v>1</v>
      </c>
      <c r="E116" s="432">
        <v>0</v>
      </c>
      <c r="F116" s="432">
        <v>0</v>
      </c>
      <c r="G116" s="43"/>
    </row>
    <row r="117" spans="1:7" s="23" customFormat="1" ht="15.75">
      <c r="A117" s="72"/>
      <c r="B117" s="428"/>
      <c r="C117" s="431"/>
      <c r="D117" s="432"/>
      <c r="E117" s="432"/>
      <c r="F117" s="432"/>
      <c r="G117" s="43"/>
    </row>
    <row r="118" spans="1:7" s="23" customFormat="1" ht="15.75">
      <c r="A118" s="70" t="s">
        <v>337</v>
      </c>
      <c r="B118" s="428">
        <f>SUM(C118:F118)</f>
        <v>16</v>
      </c>
      <c r="C118" s="429">
        <f>SUM(C120:C122)</f>
        <v>6</v>
      </c>
      <c r="D118" s="432">
        <f>SUM(D120:D122)</f>
        <v>5</v>
      </c>
      <c r="E118" s="430">
        <f>SUM(E120:E122)</f>
        <v>3</v>
      </c>
      <c r="F118" s="430">
        <f>SUM(F120:F122)</f>
        <v>2</v>
      </c>
      <c r="G118" s="43"/>
    </row>
    <row r="119" spans="1:7" s="23" customFormat="1" ht="15.75">
      <c r="A119" s="72"/>
      <c r="B119" s="428"/>
      <c r="C119" s="431"/>
      <c r="D119" s="432"/>
      <c r="E119" s="432"/>
      <c r="F119" s="432"/>
      <c r="G119" s="43"/>
    </row>
    <row r="120" spans="1:7" s="23" customFormat="1" ht="15.75">
      <c r="A120" s="68" t="s">
        <v>152</v>
      </c>
      <c r="B120" s="428">
        <f>SUM(C120:F120)</f>
        <v>1</v>
      </c>
      <c r="C120" s="431">
        <v>1</v>
      </c>
      <c r="D120" s="432">
        <v>0</v>
      </c>
      <c r="E120" s="433">
        <v>0</v>
      </c>
      <c r="F120" s="432">
        <v>0</v>
      </c>
      <c r="G120" s="43"/>
    </row>
    <row r="121" spans="1:7" s="23" customFormat="1" ht="15.75">
      <c r="A121" s="75" t="s">
        <v>153</v>
      </c>
      <c r="B121" s="428">
        <f>SUM(C121:F121)</f>
        <v>13</v>
      </c>
      <c r="C121" s="431">
        <v>4</v>
      </c>
      <c r="D121" s="432">
        <v>5</v>
      </c>
      <c r="E121" s="433">
        <v>3</v>
      </c>
      <c r="F121" s="432">
        <v>1</v>
      </c>
      <c r="G121" s="43"/>
    </row>
    <row r="122" spans="1:7" s="23" customFormat="1" ht="15.75">
      <c r="A122" s="75" t="s">
        <v>154</v>
      </c>
      <c r="B122" s="428">
        <f>SUM(C122:F122)</f>
        <v>2</v>
      </c>
      <c r="C122" s="431">
        <v>1</v>
      </c>
      <c r="D122" s="432">
        <v>0</v>
      </c>
      <c r="E122" s="433">
        <v>0</v>
      </c>
      <c r="F122" s="432">
        <v>1</v>
      </c>
      <c r="G122" s="43"/>
    </row>
    <row r="123" spans="1:7" s="23" customFormat="1" ht="15.75">
      <c r="A123" s="72"/>
      <c r="B123" s="428"/>
      <c r="C123" s="431"/>
      <c r="D123" s="432"/>
      <c r="E123" s="432"/>
      <c r="F123" s="432"/>
      <c r="G123" s="43"/>
    </row>
    <row r="124" spans="1:7" s="23" customFormat="1" ht="15.75">
      <c r="A124" s="70" t="s">
        <v>155</v>
      </c>
      <c r="B124" s="428">
        <f>SUM(C124:F124)</f>
        <v>5</v>
      </c>
      <c r="C124" s="429">
        <f>SUM(C126:C130)</f>
        <v>1</v>
      </c>
      <c r="D124" s="432">
        <f>SUM(D126:D130)</f>
        <v>1</v>
      </c>
      <c r="E124" s="430">
        <f>SUM(E126:E130)</f>
        <v>1</v>
      </c>
      <c r="F124" s="430">
        <f>SUM(F126:F130)</f>
        <v>2</v>
      </c>
      <c r="G124" s="43"/>
    </row>
    <row r="125" spans="1:7" s="23" customFormat="1" ht="15.75">
      <c r="A125" s="70"/>
      <c r="B125" s="428"/>
      <c r="C125" s="431"/>
      <c r="D125" s="432"/>
      <c r="E125" s="432"/>
      <c r="F125" s="432"/>
      <c r="G125" s="43"/>
    </row>
    <row r="126" spans="1:7" s="23" customFormat="1" ht="15.75">
      <c r="A126" s="68" t="s">
        <v>156</v>
      </c>
      <c r="B126" s="428">
        <f>SUM(C126:F126)</f>
        <v>1</v>
      </c>
      <c r="C126" s="431">
        <v>0</v>
      </c>
      <c r="D126" s="432">
        <v>0</v>
      </c>
      <c r="E126" s="432">
        <v>0</v>
      </c>
      <c r="F126" s="432">
        <v>1</v>
      </c>
      <c r="G126" s="43"/>
    </row>
    <row r="127" spans="1:7" s="23" customFormat="1" ht="15.75">
      <c r="A127" s="68" t="s">
        <v>157</v>
      </c>
      <c r="B127" s="428">
        <f>SUM(C127:F127)</f>
        <v>1</v>
      </c>
      <c r="C127" s="431">
        <v>0</v>
      </c>
      <c r="D127" s="432">
        <v>0</v>
      </c>
      <c r="E127" s="432">
        <v>1</v>
      </c>
      <c r="F127" s="432">
        <v>0</v>
      </c>
      <c r="G127" s="43"/>
    </row>
    <row r="128" spans="1:7" s="23" customFormat="1" ht="15.75">
      <c r="A128" s="68" t="s">
        <v>158</v>
      </c>
      <c r="B128" s="428">
        <f>SUM(C128:F128)</f>
        <v>1</v>
      </c>
      <c r="C128" s="431">
        <v>1</v>
      </c>
      <c r="D128" s="432">
        <v>0</v>
      </c>
      <c r="E128" s="432">
        <v>0</v>
      </c>
      <c r="F128" s="432">
        <v>0</v>
      </c>
      <c r="G128" s="43"/>
    </row>
    <row r="129" spans="1:7" s="23" customFormat="1" ht="15.75">
      <c r="A129" s="68" t="s">
        <v>159</v>
      </c>
      <c r="B129" s="428">
        <f>SUM(C129:F129)</f>
        <v>1</v>
      </c>
      <c r="C129" s="431">
        <v>0</v>
      </c>
      <c r="D129" s="432">
        <v>0</v>
      </c>
      <c r="E129" s="432">
        <v>0</v>
      </c>
      <c r="F129" s="432">
        <v>1</v>
      </c>
      <c r="G129" s="43"/>
    </row>
    <row r="130" spans="1:7" s="23" customFormat="1" ht="15.75">
      <c r="A130" s="68" t="s">
        <v>160</v>
      </c>
      <c r="B130" s="428">
        <f>SUM(C130:F130)</f>
        <v>1</v>
      </c>
      <c r="C130" s="431">
        <v>0</v>
      </c>
      <c r="D130" s="432">
        <v>1</v>
      </c>
      <c r="E130" s="432">
        <v>0</v>
      </c>
      <c r="F130" s="432">
        <v>0</v>
      </c>
      <c r="G130" s="43"/>
    </row>
    <row r="131" spans="1:7" s="23" customFormat="1" ht="15.75">
      <c r="A131" s="74"/>
      <c r="B131" s="428"/>
      <c r="C131" s="431"/>
      <c r="D131" s="432"/>
      <c r="E131" s="432"/>
      <c r="F131" s="432"/>
      <c r="G131" s="43"/>
    </row>
    <row r="132" spans="1:7" s="23" customFormat="1" ht="15.75">
      <c r="A132" s="74" t="s">
        <v>161</v>
      </c>
      <c r="B132" s="428">
        <f>SUM(C132:F132)</f>
        <v>1</v>
      </c>
      <c r="C132" s="431">
        <v>0</v>
      </c>
      <c r="D132" s="432">
        <v>0</v>
      </c>
      <c r="E132" s="432">
        <v>1</v>
      </c>
      <c r="F132" s="432">
        <v>0</v>
      </c>
      <c r="G132" s="43"/>
    </row>
    <row r="133" spans="1:7" s="23" customFormat="1" ht="15.75">
      <c r="A133" s="76"/>
      <c r="B133" s="434"/>
      <c r="C133" s="435"/>
      <c r="D133" s="436"/>
      <c r="E133" s="436"/>
      <c r="F133" s="436"/>
      <c r="G133" s="43"/>
    </row>
    <row r="134" spans="1:7" ht="15.75">
      <c r="A134" s="543" t="s">
        <v>162</v>
      </c>
      <c r="B134" s="543"/>
      <c r="C134" s="543"/>
      <c r="D134" s="543"/>
      <c r="E134" s="543"/>
      <c r="F134" s="543"/>
    </row>
    <row r="135" spans="1:7" hidden="1"/>
  </sheetData>
  <mergeCells count="6">
    <mergeCell ref="A134:F134"/>
    <mergeCell ref="C8:F8"/>
    <mergeCell ref="A3:F3"/>
    <mergeCell ref="A5:F5"/>
    <mergeCell ref="A4:F4"/>
    <mergeCell ref="A6:F6"/>
  </mergeCells>
  <phoneticPr fontId="1" type="noConversion"/>
  <printOptions horizontalCentered="1" verticalCentered="1"/>
  <pageMargins left="0.74803149606299213" right="0.74803149606299213" top="0.98425196850393704" bottom="0.98425196850393704" header="0" footer="0"/>
  <pageSetup scale="57" fitToHeight="2" orientation="portrait" r:id="rId1"/>
  <headerFooter alignWithMargins="0"/>
  <rowBreaks count="1" manualBreakCount="1">
    <brk id="71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zoomScale="75" workbookViewId="0">
      <selection activeCell="A16" sqref="A16"/>
    </sheetView>
  </sheetViews>
  <sheetFormatPr baseColWidth="10" defaultColWidth="0" defaultRowHeight="15" zeroHeight="1"/>
  <cols>
    <col min="1" max="1" width="46.5703125" style="95" customWidth="1"/>
    <col min="2" max="2" width="10.85546875" style="95" bestFit="1" customWidth="1"/>
    <col min="3" max="3" width="9.42578125" style="95" bestFit="1" customWidth="1"/>
    <col min="4" max="4" width="8.140625" style="95" bestFit="1" customWidth="1"/>
    <col min="5" max="5" width="13.140625" style="95" bestFit="1" customWidth="1"/>
    <col min="6" max="6" width="13.42578125" style="95" bestFit="1" customWidth="1"/>
    <col min="7" max="16384" width="11.42578125" style="22" hidden="1"/>
  </cols>
  <sheetData>
    <row r="1" spans="1:6" s="262" customFormat="1" ht="18.75">
      <c r="A1" s="58" t="s">
        <v>163</v>
      </c>
      <c r="B1" s="413"/>
      <c r="C1" s="413"/>
      <c r="D1" s="413"/>
      <c r="E1" s="413"/>
      <c r="F1" s="413"/>
    </row>
    <row r="2" spans="1:6" s="262" customFormat="1" ht="18.75">
      <c r="A2" s="415"/>
      <c r="B2" s="413"/>
      <c r="C2" s="413"/>
      <c r="D2" s="413"/>
      <c r="E2" s="413"/>
      <c r="F2" s="413"/>
    </row>
    <row r="3" spans="1:6" s="262" customFormat="1" ht="18.75">
      <c r="A3" s="404" t="s">
        <v>164</v>
      </c>
      <c r="B3" s="404"/>
      <c r="C3" s="404"/>
      <c r="D3" s="404"/>
      <c r="E3" s="404"/>
      <c r="F3" s="404"/>
    </row>
    <row r="4" spans="1:6" s="262" customFormat="1" ht="18.75">
      <c r="A4" s="404" t="s">
        <v>165</v>
      </c>
      <c r="B4" s="404"/>
      <c r="C4" s="404"/>
      <c r="D4" s="404"/>
      <c r="E4" s="404"/>
      <c r="F4" s="404"/>
    </row>
    <row r="5" spans="1:6" s="262" customFormat="1" ht="18.75">
      <c r="A5" s="404" t="s">
        <v>2</v>
      </c>
      <c r="B5" s="404"/>
      <c r="C5" s="404"/>
      <c r="D5" s="404"/>
      <c r="E5" s="404"/>
      <c r="F5" s="404"/>
    </row>
    <row r="6" spans="1:6" s="262" customFormat="1" ht="18.75">
      <c r="A6" s="404" t="s">
        <v>3</v>
      </c>
      <c r="B6" s="404"/>
      <c r="C6" s="404"/>
      <c r="D6" s="404"/>
      <c r="E6" s="404"/>
      <c r="F6" s="404"/>
    </row>
    <row r="7" spans="1:6" ht="15.75">
      <c r="A7" s="9"/>
      <c r="B7" s="9"/>
      <c r="C7" s="9"/>
      <c r="D7" s="9"/>
      <c r="E7" s="9"/>
      <c r="F7" s="9"/>
    </row>
    <row r="8" spans="1:6" ht="15.75">
      <c r="A8" s="540" t="s">
        <v>166</v>
      </c>
      <c r="B8" s="527" t="s">
        <v>23</v>
      </c>
      <c r="C8" s="530" t="s">
        <v>24</v>
      </c>
      <c r="D8" s="531"/>
      <c r="E8" s="531"/>
      <c r="F8" s="531"/>
    </row>
    <row r="9" spans="1:6" ht="15.75">
      <c r="A9" s="541"/>
      <c r="B9" s="528"/>
      <c r="C9" s="26" t="s">
        <v>5</v>
      </c>
      <c r="D9" s="26" t="s">
        <v>6</v>
      </c>
      <c r="E9" s="79" t="s">
        <v>7</v>
      </c>
      <c r="F9" s="27" t="s">
        <v>8</v>
      </c>
    </row>
    <row r="10" spans="1:6" ht="15.75">
      <c r="A10" s="542"/>
      <c r="B10" s="529"/>
      <c r="C10" s="80" t="s">
        <v>9</v>
      </c>
      <c r="D10" s="81" t="s">
        <v>10</v>
      </c>
      <c r="E10" s="81" t="s">
        <v>11</v>
      </c>
      <c r="F10" s="82" t="s">
        <v>12</v>
      </c>
    </row>
    <row r="11" spans="1:6" ht="15.75">
      <c r="A11" s="13"/>
      <c r="B11" s="83"/>
      <c r="C11" s="83"/>
      <c r="D11" s="84"/>
      <c r="E11" s="84"/>
      <c r="F11" s="84"/>
    </row>
    <row r="12" spans="1:6" ht="15.75">
      <c r="A12" s="9" t="s">
        <v>4</v>
      </c>
      <c r="B12" s="106">
        <f>SUM(B14:B23)+B25</f>
        <v>1339</v>
      </c>
      <c r="C12" s="98">
        <f>SUM(C14:C23)+C25</f>
        <v>400</v>
      </c>
      <c r="D12" s="99">
        <f>SUM(D14:D23)+D25</f>
        <v>367</v>
      </c>
      <c r="E12" s="111">
        <f>SUM(E14:E23)+E25</f>
        <v>268</v>
      </c>
      <c r="F12" s="111">
        <f>SUM(F14:F23)+F25</f>
        <v>304</v>
      </c>
    </row>
    <row r="13" spans="1:6" ht="15.75">
      <c r="A13" s="9"/>
      <c r="B13" s="106"/>
      <c r="C13" s="98"/>
      <c r="D13" s="99"/>
      <c r="E13" s="112"/>
      <c r="F13" s="111"/>
    </row>
    <row r="14" spans="1:6" ht="15.75">
      <c r="A14" s="35" t="s">
        <v>167</v>
      </c>
      <c r="B14" s="107">
        <f t="shared" ref="B14:B23" si="0">SUM(C14:F14)</f>
        <v>968</v>
      </c>
      <c r="C14" s="100">
        <v>320</v>
      </c>
      <c r="D14" s="101">
        <v>273</v>
      </c>
      <c r="E14" s="113">
        <v>161</v>
      </c>
      <c r="F14" s="113">
        <v>214</v>
      </c>
    </row>
    <row r="15" spans="1:6" ht="15.75">
      <c r="A15" s="42" t="s">
        <v>168</v>
      </c>
      <c r="B15" s="107">
        <f t="shared" si="0"/>
        <v>62</v>
      </c>
      <c r="C15" s="102">
        <v>7</v>
      </c>
      <c r="D15" s="103">
        <v>10</v>
      </c>
      <c r="E15" s="114">
        <v>30</v>
      </c>
      <c r="F15" s="114">
        <v>15</v>
      </c>
    </row>
    <row r="16" spans="1:6" ht="15.75">
      <c r="A16" s="42" t="s">
        <v>169</v>
      </c>
      <c r="B16" s="108">
        <f t="shared" si="0"/>
        <v>65</v>
      </c>
      <c r="C16" s="102">
        <v>21</v>
      </c>
      <c r="D16" s="103">
        <v>15</v>
      </c>
      <c r="E16" s="114">
        <v>16</v>
      </c>
      <c r="F16" s="114">
        <v>13</v>
      </c>
    </row>
    <row r="17" spans="1:6" ht="15.75">
      <c r="A17" s="42" t="s">
        <v>170</v>
      </c>
      <c r="B17" s="108">
        <f t="shared" si="0"/>
        <v>92</v>
      </c>
      <c r="C17" s="102">
        <v>17</v>
      </c>
      <c r="D17" s="103">
        <v>27</v>
      </c>
      <c r="E17" s="114">
        <v>24</v>
      </c>
      <c r="F17" s="114">
        <v>24</v>
      </c>
    </row>
    <row r="18" spans="1:6" ht="15.75">
      <c r="A18" s="42" t="s">
        <v>171</v>
      </c>
      <c r="B18" s="108">
        <f t="shared" si="0"/>
        <v>14</v>
      </c>
      <c r="C18" s="102">
        <v>2</v>
      </c>
      <c r="D18" s="103">
        <v>6</v>
      </c>
      <c r="E18" s="114">
        <v>0</v>
      </c>
      <c r="F18" s="114">
        <v>6</v>
      </c>
    </row>
    <row r="19" spans="1:6" ht="15.75">
      <c r="A19" s="42" t="s">
        <v>172</v>
      </c>
      <c r="B19" s="108">
        <f t="shared" si="0"/>
        <v>55</v>
      </c>
      <c r="C19" s="102">
        <v>12</v>
      </c>
      <c r="D19" s="103">
        <v>14</v>
      </c>
      <c r="E19" s="114">
        <v>20</v>
      </c>
      <c r="F19" s="114">
        <v>9</v>
      </c>
    </row>
    <row r="20" spans="1:6" ht="15.75">
      <c r="A20" s="42" t="s">
        <v>173</v>
      </c>
      <c r="B20" s="108">
        <f t="shared" si="0"/>
        <v>12</v>
      </c>
      <c r="C20" s="102">
        <v>6</v>
      </c>
      <c r="D20" s="103">
        <v>4</v>
      </c>
      <c r="E20" s="114">
        <v>0</v>
      </c>
      <c r="F20" s="114">
        <v>2</v>
      </c>
    </row>
    <row r="21" spans="1:6" ht="15.75">
      <c r="A21" s="42" t="s">
        <v>174</v>
      </c>
      <c r="B21" s="108">
        <f t="shared" si="0"/>
        <v>4</v>
      </c>
      <c r="C21" s="102">
        <v>1</v>
      </c>
      <c r="D21" s="103">
        <v>2</v>
      </c>
      <c r="E21" s="114">
        <v>0</v>
      </c>
      <c r="F21" s="114">
        <v>1</v>
      </c>
    </row>
    <row r="22" spans="1:6" ht="15.75">
      <c r="A22" s="42" t="s">
        <v>175</v>
      </c>
      <c r="B22" s="108">
        <f t="shared" si="0"/>
        <v>47</v>
      </c>
      <c r="C22" s="102">
        <v>6</v>
      </c>
      <c r="D22" s="103">
        <v>14</v>
      </c>
      <c r="E22" s="114">
        <v>11</v>
      </c>
      <c r="F22" s="114">
        <v>16</v>
      </c>
    </row>
    <row r="23" spans="1:6" ht="15.75">
      <c r="A23" s="42" t="s">
        <v>176</v>
      </c>
      <c r="B23" s="108">
        <f t="shared" si="0"/>
        <v>6</v>
      </c>
      <c r="C23" s="102">
        <v>6</v>
      </c>
      <c r="D23" s="103">
        <v>0</v>
      </c>
      <c r="E23" s="114">
        <v>0</v>
      </c>
      <c r="F23" s="114">
        <v>0</v>
      </c>
    </row>
    <row r="24" spans="1:6" ht="15.75">
      <c r="A24" s="42"/>
      <c r="B24" s="108"/>
      <c r="C24" s="102"/>
      <c r="D24" s="103"/>
      <c r="E24" s="114"/>
      <c r="F24" s="114"/>
    </row>
    <row r="25" spans="1:6" ht="15.75">
      <c r="A25" s="88" t="s">
        <v>177</v>
      </c>
      <c r="B25" s="109">
        <f>SUM(C25:F25)</f>
        <v>14</v>
      </c>
      <c r="C25" s="104">
        <f>SUM(C26:C28)</f>
        <v>2</v>
      </c>
      <c r="D25" s="105">
        <f>SUM(D26:D28)</f>
        <v>2</v>
      </c>
      <c r="E25" s="115">
        <f>SUM(E26:E28)</f>
        <v>6</v>
      </c>
      <c r="F25" s="115">
        <f>SUM(F26:F28)</f>
        <v>4</v>
      </c>
    </row>
    <row r="26" spans="1:6" ht="15.75">
      <c r="A26" s="89" t="s">
        <v>178</v>
      </c>
      <c r="B26" s="108">
        <f>SUM(C26:F26)</f>
        <v>10</v>
      </c>
      <c r="C26" s="102">
        <v>1</v>
      </c>
      <c r="D26" s="103">
        <v>2</v>
      </c>
      <c r="E26" s="114">
        <v>4</v>
      </c>
      <c r="F26" s="114">
        <v>3</v>
      </c>
    </row>
    <row r="27" spans="1:6" ht="15.75">
      <c r="A27" s="90" t="s">
        <v>179</v>
      </c>
      <c r="B27" s="110">
        <f>SUM(C27:F27)</f>
        <v>1</v>
      </c>
      <c r="C27" s="103">
        <v>0</v>
      </c>
      <c r="D27" s="103">
        <v>0</v>
      </c>
      <c r="E27" s="114">
        <v>1</v>
      </c>
      <c r="F27" s="114">
        <v>0</v>
      </c>
    </row>
    <row r="28" spans="1:6" ht="15.75">
      <c r="A28" s="90" t="s">
        <v>180</v>
      </c>
      <c r="B28" s="110">
        <f>SUM(C28:F28)</f>
        <v>3</v>
      </c>
      <c r="C28" s="103">
        <v>1</v>
      </c>
      <c r="D28" s="103">
        <v>0</v>
      </c>
      <c r="E28" s="114">
        <v>1</v>
      </c>
      <c r="F28" s="114">
        <v>1</v>
      </c>
    </row>
    <row r="29" spans="1:6" ht="15.75">
      <c r="A29" s="91"/>
      <c r="B29" s="91"/>
      <c r="C29" s="92"/>
      <c r="D29" s="92"/>
      <c r="E29" s="116"/>
      <c r="F29" s="117"/>
    </row>
    <row r="30" spans="1:6" ht="15.75" customHeight="1">
      <c r="A30" s="94" t="s">
        <v>162</v>
      </c>
      <c r="B30" s="94"/>
      <c r="C30" s="94"/>
      <c r="D30" s="94"/>
      <c r="E30" s="94"/>
      <c r="F30" s="94"/>
    </row>
    <row r="31" spans="1:6" hidden="1"/>
  </sheetData>
  <mergeCells count="3">
    <mergeCell ref="A8:A10"/>
    <mergeCell ref="B8:B10"/>
    <mergeCell ref="C8:F8"/>
  </mergeCells>
  <phoneticPr fontId="1" type="noConversion"/>
  <printOptions horizontalCentered="1" verticalCentered="1"/>
  <pageMargins left="0.74803149606299213" right="0.74803149606299213" top="0.98425196850393704" bottom="0.98425196850393704" header="0" footer="0"/>
  <pageSetup scale="89" orientation="portrait" horizontalDpi="4294967294" vertic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0"/>
  <sheetViews>
    <sheetView zoomScale="75" zoomScaleNormal="75" workbookViewId="0">
      <selection activeCell="A20" sqref="A20:XFD20"/>
    </sheetView>
  </sheetViews>
  <sheetFormatPr baseColWidth="10" defaultColWidth="0" defaultRowHeight="15" zeroHeight="1"/>
  <cols>
    <col min="1" max="1" width="69.7109375" style="22" customWidth="1"/>
    <col min="2" max="2" width="10.7109375" style="22" bestFit="1" customWidth="1"/>
    <col min="3" max="3" width="9.28515625" style="22" bestFit="1" customWidth="1"/>
    <col min="4" max="4" width="8" style="22" bestFit="1" customWidth="1"/>
    <col min="5" max="5" width="13" style="22" bestFit="1" customWidth="1"/>
    <col min="6" max="6" width="13.28515625" style="22" bestFit="1" customWidth="1"/>
    <col min="7" max="16384" width="11.42578125" style="22" hidden="1"/>
  </cols>
  <sheetData>
    <row r="1" spans="1:6" s="262" customFormat="1" ht="18.75">
      <c r="A1" s="58" t="s">
        <v>181</v>
      </c>
      <c r="B1" s="64"/>
      <c r="C1" s="64"/>
      <c r="D1" s="64"/>
      <c r="E1" s="64"/>
      <c r="F1" s="64"/>
    </row>
    <row r="2" spans="1:6" s="262" customFormat="1" ht="18.75">
      <c r="A2" s="58"/>
      <c r="B2" s="64"/>
      <c r="C2" s="64"/>
      <c r="D2" s="64"/>
      <c r="E2" s="64"/>
      <c r="F2" s="64"/>
    </row>
    <row r="3" spans="1:6" s="262" customFormat="1" ht="18.75">
      <c r="A3" s="404" t="s">
        <v>182</v>
      </c>
      <c r="B3" s="404"/>
      <c r="C3" s="404"/>
      <c r="D3" s="404"/>
      <c r="E3" s="404"/>
      <c r="F3" s="404"/>
    </row>
    <row r="4" spans="1:6" s="262" customFormat="1" ht="18.75">
      <c r="A4" s="404" t="s">
        <v>183</v>
      </c>
      <c r="B4" s="404"/>
      <c r="C4" s="404"/>
      <c r="D4" s="404"/>
      <c r="E4" s="404"/>
      <c r="F4" s="404"/>
    </row>
    <row r="5" spans="1:6" s="262" customFormat="1" ht="18.75">
      <c r="A5" s="404" t="s">
        <v>2</v>
      </c>
      <c r="B5" s="404"/>
      <c r="C5" s="404"/>
      <c r="D5" s="404"/>
      <c r="E5" s="404"/>
      <c r="F5" s="404"/>
    </row>
    <row r="6" spans="1:6" s="262" customFormat="1" ht="18.75">
      <c r="A6" s="404" t="s">
        <v>3</v>
      </c>
      <c r="B6" s="404"/>
      <c r="C6" s="404"/>
      <c r="D6" s="404"/>
      <c r="E6" s="404"/>
      <c r="F6" s="404"/>
    </row>
    <row r="7" spans="1:6" ht="15.75">
      <c r="A7" s="13"/>
      <c r="B7" s="13"/>
      <c r="C7" s="118"/>
      <c r="D7" s="118"/>
      <c r="E7" s="118"/>
      <c r="F7" s="118"/>
    </row>
    <row r="8" spans="1:6" ht="15.75">
      <c r="A8" s="540" t="s">
        <v>184</v>
      </c>
      <c r="B8" s="527" t="s">
        <v>23</v>
      </c>
      <c r="C8" s="545" t="s">
        <v>24</v>
      </c>
      <c r="D8" s="546"/>
      <c r="E8" s="546"/>
      <c r="F8" s="546"/>
    </row>
    <row r="9" spans="1:6" ht="15.75">
      <c r="A9" s="541"/>
      <c r="B9" s="528"/>
      <c r="C9" s="119" t="s">
        <v>5</v>
      </c>
      <c r="D9" s="119" t="s">
        <v>6</v>
      </c>
      <c r="E9" s="119" t="s">
        <v>7</v>
      </c>
      <c r="F9" s="119" t="s">
        <v>8</v>
      </c>
    </row>
    <row r="10" spans="1:6" ht="15.75">
      <c r="A10" s="541"/>
      <c r="B10" s="528"/>
      <c r="C10" s="119" t="s">
        <v>9</v>
      </c>
      <c r="D10" s="119" t="s">
        <v>10</v>
      </c>
      <c r="E10" s="119" t="s">
        <v>11</v>
      </c>
      <c r="F10" s="119" t="s">
        <v>12</v>
      </c>
    </row>
    <row r="11" spans="1:6" ht="15.75">
      <c r="A11" s="120"/>
      <c r="B11" s="121"/>
      <c r="C11" s="122"/>
      <c r="D11" s="123"/>
      <c r="E11" s="123"/>
      <c r="F11" s="123"/>
    </row>
    <row r="12" spans="1:6" ht="15.75">
      <c r="A12" s="124" t="s">
        <v>4</v>
      </c>
      <c r="B12" s="125">
        <f>SUM(B14:B17)</f>
        <v>92</v>
      </c>
      <c r="C12" s="126">
        <f>SUM(C14:C17)</f>
        <v>17</v>
      </c>
      <c r="D12" s="127">
        <f>SUM(D14:D17)</f>
        <v>27</v>
      </c>
      <c r="E12" s="128">
        <f>SUM(E14:E17)</f>
        <v>24</v>
      </c>
      <c r="F12" s="128">
        <f>SUM(F14:F17)</f>
        <v>24</v>
      </c>
    </row>
    <row r="13" spans="1:6" ht="15.75">
      <c r="A13" s="124"/>
      <c r="B13" s="125"/>
      <c r="C13" s="126"/>
      <c r="D13" s="127"/>
      <c r="E13" s="128"/>
      <c r="F13" s="128"/>
    </row>
    <row r="14" spans="1:6" ht="27.75" customHeight="1">
      <c r="A14" s="129" t="s">
        <v>61</v>
      </c>
      <c r="B14" s="130">
        <f>SUM(C14:F14)</f>
        <v>48</v>
      </c>
      <c r="C14" s="107">
        <v>10</v>
      </c>
      <c r="D14" s="101">
        <v>16</v>
      </c>
      <c r="E14" s="113">
        <v>11</v>
      </c>
      <c r="F14" s="113">
        <f>10+1</f>
        <v>11</v>
      </c>
    </row>
    <row r="15" spans="1:6" ht="27.75" customHeight="1">
      <c r="A15" s="129" t="s">
        <v>62</v>
      </c>
      <c r="B15" s="130">
        <f>SUM(C15:F15)</f>
        <v>4</v>
      </c>
      <c r="C15" s="107">
        <v>0</v>
      </c>
      <c r="D15" s="101">
        <v>0</v>
      </c>
      <c r="E15" s="113">
        <v>2</v>
      </c>
      <c r="F15" s="113">
        <v>2</v>
      </c>
    </row>
    <row r="16" spans="1:6" ht="27.75" customHeight="1">
      <c r="A16" s="129" t="s">
        <v>63</v>
      </c>
      <c r="B16" s="130">
        <f>SUM(C16:F16)</f>
        <v>19</v>
      </c>
      <c r="C16" s="107">
        <v>2</v>
      </c>
      <c r="D16" s="101">
        <v>6</v>
      </c>
      <c r="E16" s="113">
        <v>6</v>
      </c>
      <c r="F16" s="113">
        <v>5</v>
      </c>
    </row>
    <row r="17" spans="1:6" ht="27.75" customHeight="1">
      <c r="A17" s="129" t="s">
        <v>335</v>
      </c>
      <c r="B17" s="130">
        <f>SUM(C17:F17)</f>
        <v>21</v>
      </c>
      <c r="C17" s="107">
        <v>5</v>
      </c>
      <c r="D17" s="101">
        <v>5</v>
      </c>
      <c r="E17" s="113">
        <v>5</v>
      </c>
      <c r="F17" s="113">
        <v>6</v>
      </c>
    </row>
    <row r="18" spans="1:6" ht="15.75">
      <c r="A18" s="131"/>
      <c r="B18" s="132"/>
      <c r="C18" s="39"/>
      <c r="D18" s="40"/>
      <c r="E18" s="40"/>
      <c r="F18" s="40"/>
    </row>
    <row r="19" spans="1:6" ht="15.75" customHeight="1">
      <c r="A19" s="547" t="s">
        <v>18</v>
      </c>
      <c r="B19" s="547"/>
      <c r="C19" s="547"/>
      <c r="D19" s="547"/>
      <c r="E19" s="547"/>
      <c r="F19" s="547"/>
    </row>
    <row r="20" spans="1:6" hidden="1"/>
  </sheetData>
  <mergeCells count="4">
    <mergeCell ref="A8:A10"/>
    <mergeCell ref="B8:B10"/>
    <mergeCell ref="C8:F8"/>
    <mergeCell ref="A19:F19"/>
  </mergeCells>
  <phoneticPr fontId="1" type="noConversion"/>
  <printOptions horizontalCentered="1" verticalCentered="1"/>
  <pageMargins left="0.74803149606299213" right="0.74803149606299213" top="0.98425196850393704" bottom="0.98425196850393704" header="0" footer="0"/>
  <pageSetup scale="7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3"/>
  <sheetViews>
    <sheetView zoomScale="75" zoomScaleNormal="75" workbookViewId="0">
      <selection activeCell="A25" sqref="A25"/>
    </sheetView>
  </sheetViews>
  <sheetFormatPr baseColWidth="10" defaultColWidth="0" defaultRowHeight="12.75" zeroHeight="1"/>
  <cols>
    <col min="1" max="1" width="53.85546875" style="62" customWidth="1"/>
    <col min="2" max="2" width="23.28515625" style="62" bestFit="1" customWidth="1"/>
    <col min="3" max="3" width="23.7109375" style="62" bestFit="1" customWidth="1"/>
    <col min="4" max="4" width="30.42578125" style="62" bestFit="1" customWidth="1"/>
    <col min="5" max="5" width="0" style="61" hidden="1" customWidth="1"/>
    <col min="6" max="16384" width="11.42578125" style="62" hidden="1"/>
  </cols>
  <sheetData>
    <row r="1" spans="1:5" s="401" customFormat="1" ht="18.75">
      <c r="A1" s="58" t="s">
        <v>185</v>
      </c>
      <c r="B1" s="413"/>
      <c r="C1" s="413"/>
      <c r="D1" s="413"/>
      <c r="E1" s="400"/>
    </row>
    <row r="2" spans="1:5" s="401" customFormat="1" ht="18.75">
      <c r="A2" s="58"/>
      <c r="B2" s="413"/>
      <c r="C2" s="413"/>
      <c r="D2" s="413"/>
      <c r="E2" s="400"/>
    </row>
    <row r="3" spans="1:5" s="401" customFormat="1" ht="18.75">
      <c r="A3" s="414" t="s">
        <v>186</v>
      </c>
      <c r="B3" s="414"/>
      <c r="C3" s="414"/>
      <c r="D3" s="414"/>
      <c r="E3" s="400"/>
    </row>
    <row r="4" spans="1:5" s="401" customFormat="1" ht="18.75">
      <c r="A4" s="414" t="s">
        <v>165</v>
      </c>
      <c r="B4" s="414"/>
      <c r="C4" s="414"/>
      <c r="D4" s="414"/>
      <c r="E4" s="400"/>
    </row>
    <row r="5" spans="1:5" s="401" customFormat="1" ht="18.75">
      <c r="A5" s="414" t="s">
        <v>187</v>
      </c>
      <c r="B5" s="414"/>
      <c r="C5" s="414"/>
      <c r="D5" s="414"/>
      <c r="E5" s="400"/>
    </row>
    <row r="6" spans="1:5" s="401" customFormat="1" ht="18.75">
      <c r="A6" s="414" t="s">
        <v>3</v>
      </c>
      <c r="B6" s="414"/>
      <c r="C6" s="414"/>
      <c r="D6" s="414"/>
      <c r="E6" s="400"/>
    </row>
    <row r="7" spans="1:5" ht="15.75">
      <c r="A7" s="9"/>
      <c r="B7" s="9"/>
      <c r="C7" s="9"/>
      <c r="D7" s="9"/>
    </row>
    <row r="8" spans="1:5" ht="15.75">
      <c r="A8" s="518" t="s">
        <v>166</v>
      </c>
      <c r="B8" s="527" t="s">
        <v>188</v>
      </c>
      <c r="C8" s="133" t="s">
        <v>189</v>
      </c>
      <c r="D8" s="133"/>
    </row>
    <row r="9" spans="1:5" ht="18.75">
      <c r="A9" s="520"/>
      <c r="B9" s="529"/>
      <c r="C9" s="260" t="s">
        <v>374</v>
      </c>
      <c r="D9" s="259" t="s">
        <v>375</v>
      </c>
    </row>
    <row r="10" spans="1:5" ht="15.75">
      <c r="A10" s="13"/>
      <c r="B10" s="134"/>
      <c r="C10" s="135"/>
      <c r="D10" s="135"/>
    </row>
    <row r="11" spans="1:5" ht="15.75">
      <c r="A11" s="9" t="s">
        <v>4</v>
      </c>
      <c r="B11" s="136">
        <f>B13+B19</f>
        <v>1339</v>
      </c>
      <c r="C11" s="98" t="s">
        <v>190</v>
      </c>
      <c r="D11" s="137" t="s">
        <v>191</v>
      </c>
    </row>
    <row r="12" spans="1:5" ht="15.75">
      <c r="A12" s="9"/>
      <c r="B12" s="136"/>
      <c r="C12" s="98"/>
      <c r="D12" s="137"/>
    </row>
    <row r="13" spans="1:5" ht="15.75">
      <c r="A13" s="6" t="s">
        <v>192</v>
      </c>
      <c r="B13" s="136">
        <f>SUM(B14:B17)</f>
        <v>226</v>
      </c>
      <c r="C13" s="98" t="s">
        <v>193</v>
      </c>
      <c r="D13" s="137" t="s">
        <v>194</v>
      </c>
    </row>
    <row r="14" spans="1:5" ht="15.75">
      <c r="A14" s="42" t="s">
        <v>169</v>
      </c>
      <c r="B14" s="138">
        <v>65</v>
      </c>
      <c r="C14" s="139" t="s">
        <v>195</v>
      </c>
      <c r="D14" s="140" t="s">
        <v>196</v>
      </c>
    </row>
    <row r="15" spans="1:5" ht="15.75">
      <c r="A15" s="42" t="s">
        <v>170</v>
      </c>
      <c r="B15" s="138">
        <v>92</v>
      </c>
      <c r="C15" s="139" t="s">
        <v>197</v>
      </c>
      <c r="D15" s="140" t="s">
        <v>196</v>
      </c>
    </row>
    <row r="16" spans="1:5" ht="15.75">
      <c r="A16" s="42" t="s">
        <v>198</v>
      </c>
      <c r="B16" s="138">
        <v>14</v>
      </c>
      <c r="C16" s="139" t="s">
        <v>199</v>
      </c>
      <c r="D16" s="140" t="s">
        <v>199</v>
      </c>
    </row>
    <row r="17" spans="1:4" ht="15.75">
      <c r="A17" s="42" t="s">
        <v>200</v>
      </c>
      <c r="B17" s="138">
        <v>55</v>
      </c>
      <c r="C17" s="139" t="s">
        <v>201</v>
      </c>
      <c r="D17" s="140" t="s">
        <v>202</v>
      </c>
    </row>
    <row r="18" spans="1:4" ht="15.75">
      <c r="A18" s="42"/>
      <c r="B18" s="138"/>
      <c r="C18" s="102"/>
      <c r="D18" s="141"/>
    </row>
    <row r="19" spans="1:4" ht="15.75">
      <c r="A19" s="6" t="s">
        <v>203</v>
      </c>
      <c r="B19" s="136">
        <f>SUM(B20:B28)</f>
        <v>1113</v>
      </c>
      <c r="C19" s="98" t="s">
        <v>204</v>
      </c>
      <c r="D19" s="137" t="s">
        <v>204</v>
      </c>
    </row>
    <row r="20" spans="1:4" ht="15.75">
      <c r="A20" s="35" t="s">
        <v>167</v>
      </c>
      <c r="B20" s="138">
        <v>968</v>
      </c>
      <c r="C20" s="139" t="s">
        <v>205</v>
      </c>
      <c r="D20" s="140" t="s">
        <v>205</v>
      </c>
    </row>
    <row r="21" spans="1:4" ht="15.75">
      <c r="A21" s="42" t="s">
        <v>206</v>
      </c>
      <c r="B21" s="138">
        <v>62</v>
      </c>
      <c r="C21" s="142" t="s">
        <v>207</v>
      </c>
      <c r="D21" s="140" t="s">
        <v>207</v>
      </c>
    </row>
    <row r="22" spans="1:4" ht="15.75">
      <c r="A22" s="42" t="s">
        <v>173</v>
      </c>
      <c r="B22" s="138">
        <v>12</v>
      </c>
      <c r="C22" s="142" t="s">
        <v>208</v>
      </c>
      <c r="D22" s="140" t="s">
        <v>208</v>
      </c>
    </row>
    <row r="23" spans="1:4" ht="15.75">
      <c r="A23" s="78" t="s">
        <v>209</v>
      </c>
      <c r="B23" s="138">
        <v>1</v>
      </c>
      <c r="C23" s="143" t="s">
        <v>210</v>
      </c>
      <c r="D23" s="141" t="s">
        <v>210</v>
      </c>
    </row>
    <row r="24" spans="1:4" ht="15.75">
      <c r="A24" s="78" t="s">
        <v>211</v>
      </c>
      <c r="B24" s="138">
        <v>3</v>
      </c>
      <c r="C24" s="143" t="s">
        <v>205</v>
      </c>
      <c r="D24" s="141" t="s">
        <v>205</v>
      </c>
    </row>
    <row r="25" spans="1:4" ht="15.75">
      <c r="A25" s="78" t="s">
        <v>212</v>
      </c>
      <c r="B25" s="138">
        <v>10</v>
      </c>
      <c r="C25" s="142" t="s">
        <v>213</v>
      </c>
      <c r="D25" s="140" t="s">
        <v>213</v>
      </c>
    </row>
    <row r="26" spans="1:4" ht="15.75">
      <c r="A26" s="78" t="s">
        <v>214</v>
      </c>
      <c r="B26" s="138">
        <v>47</v>
      </c>
      <c r="C26" s="142" t="s">
        <v>208</v>
      </c>
      <c r="D26" s="140" t="s">
        <v>208</v>
      </c>
    </row>
    <row r="27" spans="1:4" ht="15.75">
      <c r="A27" s="78" t="s">
        <v>215</v>
      </c>
      <c r="B27" s="138">
        <v>6</v>
      </c>
      <c r="C27" s="142" t="s">
        <v>207</v>
      </c>
      <c r="D27" s="140" t="s">
        <v>207</v>
      </c>
    </row>
    <row r="28" spans="1:4" ht="15.75">
      <c r="A28" s="78" t="s">
        <v>216</v>
      </c>
      <c r="B28" s="138">
        <v>4</v>
      </c>
      <c r="C28" s="142" t="s">
        <v>195</v>
      </c>
      <c r="D28" s="140" t="s">
        <v>195</v>
      </c>
    </row>
    <row r="29" spans="1:4" ht="15.75">
      <c r="A29" s="144"/>
      <c r="B29" s="145"/>
      <c r="C29" s="145"/>
      <c r="D29" s="146"/>
    </row>
    <row r="30" spans="1:4" ht="15.75">
      <c r="A30" s="147" t="s">
        <v>414</v>
      </c>
      <c r="B30" s="87"/>
      <c r="C30" s="87"/>
      <c r="D30" s="148"/>
    </row>
    <row r="31" spans="1:4" ht="15.75">
      <c r="A31" s="147" t="s">
        <v>415</v>
      </c>
      <c r="B31" s="87"/>
      <c r="C31" s="87"/>
      <c r="D31" s="148"/>
    </row>
    <row r="32" spans="1:4" ht="15.75">
      <c r="A32" s="56" t="s">
        <v>18</v>
      </c>
      <c r="B32" s="77"/>
      <c r="C32" s="77"/>
      <c r="D32" s="77"/>
    </row>
    <row r="33" hidden="1"/>
  </sheetData>
  <mergeCells count="2">
    <mergeCell ref="A8:A9"/>
    <mergeCell ref="B8:B9"/>
  </mergeCells>
  <phoneticPr fontId="1" type="noConversion"/>
  <printOptions horizontalCentered="1" verticalCentered="1"/>
  <pageMargins left="0.74803149606299213" right="0.74803149606299213" top="0.98425196850393704" bottom="0.98425196850393704" header="0" footer="0"/>
  <pageSetup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24</vt:i4>
      </vt:variant>
    </vt:vector>
  </HeadingPairs>
  <TitlesOfParts>
    <vt:vector size="51" baseType="lpstr">
      <vt:lpstr>Indice</vt:lpstr>
      <vt:lpstr>C-1</vt:lpstr>
      <vt:lpstr>C-2</vt:lpstr>
      <vt:lpstr>C-3</vt:lpstr>
      <vt:lpstr>C-4</vt:lpstr>
      <vt:lpstr>C-5</vt:lpstr>
      <vt:lpstr>C-6</vt:lpstr>
      <vt:lpstr>C-7</vt:lpstr>
      <vt:lpstr>C-8</vt:lpstr>
      <vt:lpstr>C-9</vt:lpstr>
      <vt:lpstr>C-10</vt:lpstr>
      <vt:lpstr>C-11</vt:lpstr>
      <vt:lpstr>C-12</vt:lpstr>
      <vt:lpstr>C-13</vt:lpstr>
      <vt:lpstr>C-14</vt:lpstr>
      <vt:lpstr>C-15</vt:lpstr>
      <vt:lpstr>C-16</vt:lpstr>
      <vt:lpstr>PJ C-17</vt:lpstr>
      <vt:lpstr>C-18</vt:lpstr>
      <vt:lpstr>C-19</vt:lpstr>
      <vt:lpstr>C-20</vt:lpstr>
      <vt:lpstr>C-21</vt:lpstr>
      <vt:lpstr>C-22</vt:lpstr>
      <vt:lpstr>C-23</vt:lpstr>
      <vt:lpstr>C-24</vt:lpstr>
      <vt:lpstr>C-25</vt:lpstr>
      <vt:lpstr>C-26</vt:lpstr>
      <vt:lpstr>'C-1'!Área_de_impresión</vt:lpstr>
      <vt:lpstr>'C-10'!Área_de_impresión</vt:lpstr>
      <vt:lpstr>'C-11'!Área_de_impresión</vt:lpstr>
      <vt:lpstr>'C-12'!Área_de_impresión</vt:lpstr>
      <vt:lpstr>'C-13'!Área_de_impresión</vt:lpstr>
      <vt:lpstr>'C-14'!Área_de_impresión</vt:lpstr>
      <vt:lpstr>'C-15'!Área_de_impresión</vt:lpstr>
      <vt:lpstr>'C-18'!Área_de_impresión</vt:lpstr>
      <vt:lpstr>'C-19'!Área_de_impresión</vt:lpstr>
      <vt:lpstr>'C-2'!Área_de_impresión</vt:lpstr>
      <vt:lpstr>'C-20'!Área_de_impresión</vt:lpstr>
      <vt:lpstr>'C-21'!Área_de_impresión</vt:lpstr>
      <vt:lpstr>'C-22'!Área_de_impresión</vt:lpstr>
      <vt:lpstr>'C-23'!Área_de_impresión</vt:lpstr>
      <vt:lpstr>'C-24'!Área_de_impresión</vt:lpstr>
      <vt:lpstr>'C-25'!Área_de_impresión</vt:lpstr>
      <vt:lpstr>'C-26'!Área_de_impresión</vt:lpstr>
      <vt:lpstr>'C-4'!Área_de_impresión</vt:lpstr>
      <vt:lpstr>'C-5'!Área_de_impresión</vt:lpstr>
      <vt:lpstr>'C-6'!Área_de_impresión</vt:lpstr>
      <vt:lpstr>'C-7'!Área_de_impresión</vt:lpstr>
      <vt:lpstr>'C-8'!Área_de_impresión</vt:lpstr>
      <vt:lpstr>'PJ C-17'!Área_de_impresión</vt:lpstr>
      <vt:lpstr>'C-5'!Títulos_a_imprimir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ksegurah</dc:creator>
  <cp:lastModifiedBy>amenac</cp:lastModifiedBy>
  <cp:lastPrinted>2016-06-17T17:48:26Z</cp:lastPrinted>
  <dcterms:created xsi:type="dcterms:W3CDTF">2016-03-04T15:10:05Z</dcterms:created>
  <dcterms:modified xsi:type="dcterms:W3CDTF">2016-10-28T19:56:44Z</dcterms:modified>
</cp:coreProperties>
</file>