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84" windowWidth="22068" windowHeight="9480" activeTab="18"/>
  </bookViews>
  <sheets>
    <sheet name="Índice" sheetId="1" r:id="rId1"/>
    <sheet name="C1" sheetId="2" r:id="rId2"/>
    <sheet name="C2" sheetId="3" r:id="rId3"/>
    <sheet name="C3" sheetId="4" r:id="rId4"/>
    <sheet name="C4" sheetId="5" r:id="rId5"/>
    <sheet name="C5" sheetId="16" r:id="rId6"/>
    <sheet name="C6" sheetId="6" r:id="rId7"/>
    <sheet name="C7" sheetId="7" r:id="rId8"/>
    <sheet name="C8" sheetId="8" r:id="rId9"/>
    <sheet name="C9" sheetId="9" r:id="rId10"/>
    <sheet name="C10" sheetId="15" r:id="rId11"/>
    <sheet name="C11" sheetId="10" r:id="rId12"/>
    <sheet name="C12" sheetId="11" r:id="rId13"/>
    <sheet name="C13" sheetId="12" r:id="rId14"/>
    <sheet name="C14" sheetId="13" r:id="rId15"/>
    <sheet name="C15" sheetId="14" r:id="rId16"/>
    <sheet name="C16" sheetId="17" r:id="rId17"/>
    <sheet name="C17" sheetId="18" r:id="rId18"/>
    <sheet name="C18" sheetId="19" r:id="rId19"/>
    <sheet name="C19" sheetId="20" r:id="rId20"/>
    <sheet name="C20" sheetId="21" r:id="rId21"/>
  </sheets>
  <externalReferences>
    <externalReference r:id="rId22"/>
    <externalReference r:id="rId23"/>
    <externalReference r:id="rId24"/>
  </externalReferences>
  <definedNames>
    <definedName name="_xlnm.Print_Area" localSheetId="15">'C15'!$A$1:$D$68</definedName>
    <definedName name="_xlnm.Print_Area" localSheetId="20">'C20'!$A$1:$D$105</definedName>
    <definedName name="_xlnm.Print_Area" localSheetId="4">'C4'!$A$1:$D$114</definedName>
    <definedName name="_xlnm.Print_Area" localSheetId="5">'C5'!$A$1:$D$115</definedName>
    <definedName name="_xlnm.Print_Area" localSheetId="9">'C9'!$A$1:$D$113</definedName>
  </definedNames>
  <calcPr calcId="124519"/>
</workbook>
</file>

<file path=xl/calcChain.xml><?xml version="1.0" encoding="utf-8"?>
<calcChain xmlns="http://schemas.openxmlformats.org/spreadsheetml/2006/main">
  <c r="B114" i="16"/>
  <c r="B113"/>
  <c r="B112"/>
  <c r="B109"/>
  <c r="B108"/>
  <c r="B107"/>
  <c r="B106" s="1"/>
  <c r="B104"/>
  <c r="B103"/>
  <c r="B102"/>
  <c r="B101"/>
  <c r="B98"/>
  <c r="B97"/>
  <c r="B94"/>
  <c r="B93"/>
  <c r="B92"/>
  <c r="B91"/>
  <c r="B90"/>
  <c r="B89"/>
  <c r="B88"/>
  <c r="B87"/>
  <c r="B86"/>
  <c r="B85"/>
  <c r="B83"/>
  <c r="B82"/>
  <c r="B81"/>
  <c r="B80"/>
  <c r="B79"/>
  <c r="B78"/>
  <c r="B75"/>
  <c r="B74"/>
  <c r="B73"/>
  <c r="B72"/>
  <c r="B71"/>
  <c r="B70"/>
  <c r="B69" s="1"/>
  <c r="B67"/>
  <c r="B66"/>
  <c r="B65"/>
  <c r="B64"/>
  <c r="B63"/>
  <c r="B62"/>
  <c r="B59"/>
  <c r="B58"/>
  <c r="B57"/>
  <c r="B56"/>
  <c r="B55"/>
  <c r="B54"/>
  <c r="B53"/>
  <c r="B50"/>
  <c r="B49"/>
  <c r="B48"/>
  <c r="B47"/>
  <c r="B46"/>
  <c r="B45"/>
  <c r="B42"/>
  <c r="B41"/>
  <c r="B40"/>
  <c r="B39"/>
  <c r="B38"/>
  <c r="B35"/>
  <c r="B34"/>
  <c r="B33"/>
  <c r="B32"/>
  <c r="B31"/>
  <c r="B28"/>
  <c r="B27"/>
  <c r="B26"/>
  <c r="B25"/>
  <c r="B24"/>
  <c r="B23"/>
  <c r="B22"/>
  <c r="B21" s="1"/>
  <c r="B19"/>
  <c r="B18" s="1"/>
  <c r="B16"/>
  <c r="B15"/>
  <c r="B14"/>
  <c r="B13"/>
  <c r="B12"/>
  <c r="B11"/>
  <c r="D8"/>
  <c r="C8"/>
  <c r="D104" i="21"/>
  <c r="C104"/>
  <c r="D103"/>
  <c r="C103"/>
  <c r="D102"/>
  <c r="C102"/>
  <c r="C101" s="1"/>
  <c r="D99"/>
  <c r="C99"/>
  <c r="D98"/>
  <c r="C98"/>
  <c r="D97"/>
  <c r="C97"/>
  <c r="D94"/>
  <c r="C94"/>
  <c r="D93"/>
  <c r="C93"/>
  <c r="D92"/>
  <c r="C92"/>
  <c r="D91"/>
  <c r="B91" s="1"/>
  <c r="C91"/>
  <c r="D90"/>
  <c r="C90"/>
  <c r="D89"/>
  <c r="B89" s="1"/>
  <c r="C89"/>
  <c r="D86"/>
  <c r="C86"/>
  <c r="D85"/>
  <c r="C85"/>
  <c r="D84"/>
  <c r="D83" s="1"/>
  <c r="C84"/>
  <c r="B84" s="1"/>
  <c r="D81"/>
  <c r="C81"/>
  <c r="D80"/>
  <c r="C80"/>
  <c r="D79"/>
  <c r="C79"/>
  <c r="B79" s="1"/>
  <c r="D78"/>
  <c r="C78"/>
  <c r="B78" s="1"/>
  <c r="D77"/>
  <c r="C77"/>
  <c r="D74"/>
  <c r="C74"/>
  <c r="B74" s="1"/>
  <c r="D73"/>
  <c r="C73"/>
  <c r="B73" s="1"/>
  <c r="D72"/>
  <c r="C72"/>
  <c r="C71" s="1"/>
  <c r="D69"/>
  <c r="C69"/>
  <c r="B69" s="1"/>
  <c r="D68"/>
  <c r="C68"/>
  <c r="D67"/>
  <c r="C67"/>
  <c r="D64"/>
  <c r="C64"/>
  <c r="D63"/>
  <c r="C63"/>
  <c r="D62"/>
  <c r="C62"/>
  <c r="D61"/>
  <c r="C61"/>
  <c r="D58"/>
  <c r="C58"/>
  <c r="D57"/>
  <c r="C57"/>
  <c r="D56"/>
  <c r="C56"/>
  <c r="D55"/>
  <c r="C55"/>
  <c r="D54"/>
  <c r="C54"/>
  <c r="D51"/>
  <c r="C51"/>
  <c r="D50"/>
  <c r="C50"/>
  <c r="D49"/>
  <c r="C49"/>
  <c r="D46"/>
  <c r="C46"/>
  <c r="D45"/>
  <c r="C45"/>
  <c r="D44"/>
  <c r="C44"/>
  <c r="D43"/>
  <c r="C43"/>
  <c r="D42"/>
  <c r="C42"/>
  <c r="D41"/>
  <c r="C41"/>
  <c r="D38"/>
  <c r="C38"/>
  <c r="D37"/>
  <c r="C37"/>
  <c r="D36"/>
  <c r="C36"/>
  <c r="C35" s="1"/>
  <c r="D33"/>
  <c r="C33"/>
  <c r="D32"/>
  <c r="C32"/>
  <c r="D31"/>
  <c r="C31"/>
  <c r="D30"/>
  <c r="C30"/>
  <c r="D27"/>
  <c r="C27"/>
  <c r="D26"/>
  <c r="C26"/>
  <c r="C25" s="1"/>
  <c r="D23"/>
  <c r="C23"/>
  <c r="D22"/>
  <c r="C22"/>
  <c r="D21"/>
  <c r="C21"/>
  <c r="D20"/>
  <c r="C20"/>
  <c r="D19"/>
  <c r="C19"/>
  <c r="B19" s="1"/>
  <c r="D18"/>
  <c r="C18"/>
  <c r="D17"/>
  <c r="C17"/>
  <c r="D16"/>
  <c r="C16"/>
  <c r="D15"/>
  <c r="C15"/>
  <c r="B15" s="1"/>
  <c r="D14"/>
  <c r="C14"/>
  <c r="B14" s="1"/>
  <c r="D13"/>
  <c r="C13"/>
  <c r="D12"/>
  <c r="C12"/>
  <c r="C10" s="1"/>
  <c r="D11"/>
  <c r="C11"/>
  <c r="B11" s="1"/>
  <c r="D104" i="20"/>
  <c r="C104"/>
  <c r="D103"/>
  <c r="C103"/>
  <c r="D102"/>
  <c r="C102"/>
  <c r="D99"/>
  <c r="C99"/>
  <c r="D98"/>
  <c r="C98"/>
  <c r="D97"/>
  <c r="C97"/>
  <c r="D94"/>
  <c r="C94"/>
  <c r="D93"/>
  <c r="C93"/>
  <c r="D92"/>
  <c r="C92"/>
  <c r="D91"/>
  <c r="C91"/>
  <c r="D90"/>
  <c r="C90"/>
  <c r="D89"/>
  <c r="C89"/>
  <c r="D86"/>
  <c r="C86"/>
  <c r="D85"/>
  <c r="C85"/>
  <c r="D84"/>
  <c r="C84"/>
  <c r="D81"/>
  <c r="C81"/>
  <c r="D80"/>
  <c r="C80"/>
  <c r="D79"/>
  <c r="C79"/>
  <c r="D78"/>
  <c r="C78"/>
  <c r="D77"/>
  <c r="C77"/>
  <c r="D74"/>
  <c r="C74"/>
  <c r="D73"/>
  <c r="C73"/>
  <c r="D72"/>
  <c r="C72"/>
  <c r="D69"/>
  <c r="C69"/>
  <c r="D68"/>
  <c r="C68"/>
  <c r="D67"/>
  <c r="C67"/>
  <c r="D64"/>
  <c r="C64"/>
  <c r="D63"/>
  <c r="C63"/>
  <c r="D62"/>
  <c r="C62"/>
  <c r="D61"/>
  <c r="C61"/>
  <c r="D58"/>
  <c r="C58"/>
  <c r="D57"/>
  <c r="C57"/>
  <c r="D56"/>
  <c r="C56"/>
  <c r="D55"/>
  <c r="C55"/>
  <c r="D54"/>
  <c r="C54"/>
  <c r="D51"/>
  <c r="C51"/>
  <c r="D50"/>
  <c r="C50"/>
  <c r="D49"/>
  <c r="C49"/>
  <c r="D46"/>
  <c r="C46"/>
  <c r="D45"/>
  <c r="C45"/>
  <c r="D44"/>
  <c r="C44"/>
  <c r="D43"/>
  <c r="C43"/>
  <c r="D42"/>
  <c r="C42"/>
  <c r="D41"/>
  <c r="C41"/>
  <c r="D38"/>
  <c r="C38"/>
  <c r="D37"/>
  <c r="C37"/>
  <c r="D36"/>
  <c r="C36"/>
  <c r="D33"/>
  <c r="C33"/>
  <c r="D32"/>
  <c r="C32"/>
  <c r="D31"/>
  <c r="C31"/>
  <c r="D30"/>
  <c r="C30"/>
  <c r="D27"/>
  <c r="C27"/>
  <c r="D26"/>
  <c r="C26"/>
  <c r="D23"/>
  <c r="C23"/>
  <c r="D22"/>
  <c r="C22"/>
  <c r="D21"/>
  <c r="C21"/>
  <c r="D20"/>
  <c r="C20"/>
  <c r="D19"/>
  <c r="C19"/>
  <c r="D18"/>
  <c r="C18"/>
  <c r="D17"/>
  <c r="C17"/>
  <c r="D16"/>
  <c r="C16"/>
  <c r="D15"/>
  <c r="C15"/>
  <c r="D14"/>
  <c r="C14"/>
  <c r="D13"/>
  <c r="C13"/>
  <c r="D12"/>
  <c r="C12"/>
  <c r="D11"/>
  <c r="C11"/>
  <c r="E14" i="19"/>
  <c r="D14"/>
  <c r="C14"/>
  <c r="B14"/>
  <c r="E19" i="18"/>
  <c r="D19"/>
  <c r="C19"/>
  <c r="B19"/>
  <c r="E24" i="17"/>
  <c r="D24"/>
  <c r="C24"/>
  <c r="B24"/>
  <c r="C60" i="20" l="1"/>
  <c r="C76"/>
  <c r="C66" i="21"/>
  <c r="C76"/>
  <c r="D101"/>
  <c r="B20" i="20"/>
  <c r="B22"/>
  <c r="B36"/>
  <c r="B50" i="21"/>
  <c r="B62"/>
  <c r="B11" i="20"/>
  <c r="B63"/>
  <c r="B67"/>
  <c r="B91"/>
  <c r="B23" i="21"/>
  <c r="B31"/>
  <c r="B43"/>
  <c r="B45"/>
  <c r="B55"/>
  <c r="B57"/>
  <c r="B8" i="16"/>
  <c r="B30"/>
  <c r="B52"/>
  <c r="B37"/>
  <c r="B77"/>
  <c r="B111"/>
  <c r="B100"/>
  <c r="B10"/>
  <c r="B44"/>
  <c r="B61"/>
  <c r="B96"/>
  <c r="B12" i="20"/>
  <c r="B46"/>
  <c r="B68"/>
  <c r="B74"/>
  <c r="B84"/>
  <c r="B86"/>
  <c r="B92"/>
  <c r="B102"/>
  <c r="B104"/>
  <c r="D48"/>
  <c r="B15"/>
  <c r="B43"/>
  <c r="B85"/>
  <c r="B38"/>
  <c r="D83"/>
  <c r="B16"/>
  <c r="C35"/>
  <c r="C53"/>
  <c r="B44"/>
  <c r="B69"/>
  <c r="B73"/>
  <c r="B19"/>
  <c r="B13"/>
  <c r="B30"/>
  <c r="B37"/>
  <c r="B41"/>
  <c r="C48"/>
  <c r="B62"/>
  <c r="D88"/>
  <c r="B17"/>
  <c r="D53"/>
  <c r="C88"/>
  <c r="D101"/>
  <c r="C83" i="21"/>
  <c r="B13"/>
  <c r="B17"/>
  <c r="B33"/>
  <c r="B37"/>
  <c r="C40"/>
  <c r="C48"/>
  <c r="B72"/>
  <c r="B86"/>
  <c r="C88"/>
  <c r="B92"/>
  <c r="B94"/>
  <c r="B98"/>
  <c r="B104"/>
  <c r="D96"/>
  <c r="B32"/>
  <c r="B38"/>
  <c r="B42"/>
  <c r="B64"/>
  <c r="B67"/>
  <c r="B77"/>
  <c r="B93"/>
  <c r="C96"/>
  <c r="B99"/>
  <c r="B103"/>
  <c r="B80"/>
  <c r="D10"/>
  <c r="D35"/>
  <c r="D40"/>
  <c r="B51"/>
  <c r="B61"/>
  <c r="B60" s="1"/>
  <c r="B63"/>
  <c r="B68"/>
  <c r="B81"/>
  <c r="D8"/>
  <c r="C29"/>
  <c r="B20"/>
  <c r="B27"/>
  <c r="B66"/>
  <c r="B71"/>
  <c r="B22"/>
  <c r="B16"/>
  <c r="B18"/>
  <c r="B21"/>
  <c r="D25"/>
  <c r="B44"/>
  <c r="B46"/>
  <c r="C53"/>
  <c r="B56"/>
  <c r="B58"/>
  <c r="D88"/>
  <c r="C8"/>
  <c r="B12"/>
  <c r="B30"/>
  <c r="B29" s="1"/>
  <c r="B49"/>
  <c r="B54"/>
  <c r="C60"/>
  <c r="D66"/>
  <c r="D71"/>
  <c r="D76"/>
  <c r="B97"/>
  <c r="B96" s="1"/>
  <c r="B102"/>
  <c r="B101" s="1"/>
  <c r="B26"/>
  <c r="D29"/>
  <c r="B36"/>
  <c r="B35" s="1"/>
  <c r="B41"/>
  <c r="D48"/>
  <c r="D53"/>
  <c r="B85"/>
  <c r="B83" s="1"/>
  <c r="B90"/>
  <c r="B88" s="1"/>
  <c r="D60"/>
  <c r="D25" i="20"/>
  <c r="B18"/>
  <c r="C25"/>
  <c r="C29"/>
  <c r="B50"/>
  <c r="D66"/>
  <c r="B77"/>
  <c r="B79"/>
  <c r="B81"/>
  <c r="C83"/>
  <c r="B94"/>
  <c r="B14"/>
  <c r="B21"/>
  <c r="B23"/>
  <c r="B27"/>
  <c r="B42"/>
  <c r="B45"/>
  <c r="B51"/>
  <c r="B64"/>
  <c r="B90"/>
  <c r="D60"/>
  <c r="B93"/>
  <c r="C96"/>
  <c r="B99"/>
  <c r="B103"/>
  <c r="B32"/>
  <c r="D40"/>
  <c r="B55"/>
  <c r="B57"/>
  <c r="D10"/>
  <c r="B31"/>
  <c r="B33"/>
  <c r="C40"/>
  <c r="B54"/>
  <c r="B56"/>
  <c r="B58"/>
  <c r="B61"/>
  <c r="D71"/>
  <c r="B78"/>
  <c r="B80"/>
  <c r="B89"/>
  <c r="B98"/>
  <c r="C101"/>
  <c r="C10"/>
  <c r="D29"/>
  <c r="D35"/>
  <c r="C66"/>
  <c r="C71"/>
  <c r="D76"/>
  <c r="D96"/>
  <c r="B101"/>
  <c r="D8"/>
  <c r="B26"/>
  <c r="B49"/>
  <c r="B72"/>
  <c r="B97"/>
  <c r="C8"/>
  <c r="B35" l="1"/>
  <c r="B83"/>
  <c r="B76" i="21"/>
  <c r="B66" i="20"/>
  <c r="B40"/>
  <c r="B10"/>
  <c r="B76"/>
  <c r="B29"/>
  <c r="B53" i="21"/>
  <c r="B8"/>
  <c r="B25"/>
  <c r="B48"/>
  <c r="B40"/>
  <c r="B10"/>
  <c r="B88" i="20"/>
  <c r="B60"/>
  <c r="B53"/>
  <c r="B8"/>
  <c r="B71"/>
  <c r="B25"/>
  <c r="B96"/>
  <c r="B48"/>
  <c r="D67" i="14" l="1"/>
  <c r="D66" s="1"/>
  <c r="C67"/>
  <c r="B67" s="1"/>
  <c r="B66" s="1"/>
  <c r="D64"/>
  <c r="D63" s="1"/>
  <c r="C64"/>
  <c r="C63" s="1"/>
  <c r="D61"/>
  <c r="C61"/>
  <c r="D60"/>
  <c r="C60"/>
  <c r="B60" s="1"/>
  <c r="D59"/>
  <c r="D58" s="1"/>
  <c r="C59"/>
  <c r="D56"/>
  <c r="C56"/>
  <c r="D55"/>
  <c r="C55"/>
  <c r="D52"/>
  <c r="C52"/>
  <c r="D51"/>
  <c r="C51"/>
  <c r="B51" s="1"/>
  <c r="D48"/>
  <c r="B48" s="1"/>
  <c r="C48"/>
  <c r="D47"/>
  <c r="C47"/>
  <c r="D44"/>
  <c r="C44"/>
  <c r="D43"/>
  <c r="C43"/>
  <c r="B43" s="1"/>
  <c r="D40"/>
  <c r="C40"/>
  <c r="D39"/>
  <c r="D38" s="1"/>
  <c r="C39"/>
  <c r="D36"/>
  <c r="C36"/>
  <c r="D35"/>
  <c r="D34" s="1"/>
  <c r="C35"/>
  <c r="D32"/>
  <c r="C32"/>
  <c r="D31"/>
  <c r="D30" s="1"/>
  <c r="C31"/>
  <c r="D28"/>
  <c r="C28"/>
  <c r="B28" s="1"/>
  <c r="D27"/>
  <c r="D26" s="1"/>
  <c r="C27"/>
  <c r="D24"/>
  <c r="D23" s="1"/>
  <c r="C24"/>
  <c r="C23" s="1"/>
  <c r="D21"/>
  <c r="D19" s="1"/>
  <c r="C21"/>
  <c r="D20"/>
  <c r="C20"/>
  <c r="D17"/>
  <c r="D16" s="1"/>
  <c r="C17"/>
  <c r="C16" s="1"/>
  <c r="D14"/>
  <c r="C14"/>
  <c r="D13"/>
  <c r="C13"/>
  <c r="D12"/>
  <c r="C12"/>
  <c r="D11"/>
  <c r="C11"/>
  <c r="B11" s="1"/>
  <c r="D67" i="13"/>
  <c r="D66" s="1"/>
  <c r="C67"/>
  <c r="D64"/>
  <c r="D63" s="1"/>
  <c r="C64"/>
  <c r="C63" s="1"/>
  <c r="D61"/>
  <c r="C61"/>
  <c r="D60"/>
  <c r="C60"/>
  <c r="D59"/>
  <c r="C59"/>
  <c r="D56"/>
  <c r="C56"/>
  <c r="D55"/>
  <c r="C55"/>
  <c r="D52"/>
  <c r="C52"/>
  <c r="D51"/>
  <c r="D50" s="1"/>
  <c r="C51"/>
  <c r="D48"/>
  <c r="C48"/>
  <c r="D47"/>
  <c r="C47"/>
  <c r="D44"/>
  <c r="C44"/>
  <c r="D43"/>
  <c r="C43"/>
  <c r="D40"/>
  <c r="C40"/>
  <c r="D39"/>
  <c r="D38" s="1"/>
  <c r="C39"/>
  <c r="D36"/>
  <c r="C36"/>
  <c r="D35"/>
  <c r="D34" s="1"/>
  <c r="C35"/>
  <c r="D32"/>
  <c r="C32"/>
  <c r="D31"/>
  <c r="C31"/>
  <c r="D28"/>
  <c r="C28"/>
  <c r="D27"/>
  <c r="C27"/>
  <c r="D24"/>
  <c r="D23" s="1"/>
  <c r="C24"/>
  <c r="C23" s="1"/>
  <c r="D21"/>
  <c r="C21"/>
  <c r="D20"/>
  <c r="C20"/>
  <c r="D17"/>
  <c r="D16" s="1"/>
  <c r="C17"/>
  <c r="C16" s="1"/>
  <c r="D14"/>
  <c r="C14"/>
  <c r="D13"/>
  <c r="C13"/>
  <c r="D12"/>
  <c r="C12"/>
  <c r="D11"/>
  <c r="C11"/>
  <c r="E14" i="12"/>
  <c r="D14"/>
  <c r="C14"/>
  <c r="B14"/>
  <c r="E19" i="11"/>
  <c r="D19"/>
  <c r="C19"/>
  <c r="B19"/>
  <c r="E24" i="10"/>
  <c r="D24"/>
  <c r="C24"/>
  <c r="B24"/>
  <c r="C38" i="14" l="1"/>
  <c r="D42"/>
  <c r="B40" i="13"/>
  <c r="B52"/>
  <c r="B56"/>
  <c r="D8" i="14"/>
  <c r="B14"/>
  <c r="B11" i="13"/>
  <c r="C19"/>
  <c r="B27"/>
  <c r="B26" s="1"/>
  <c r="D54"/>
  <c r="B35" i="14"/>
  <c r="B34" s="1"/>
  <c r="B44"/>
  <c r="B21"/>
  <c r="C26"/>
  <c r="D46"/>
  <c r="C58"/>
  <c r="B13"/>
  <c r="B32"/>
  <c r="B40"/>
  <c r="B47"/>
  <c r="B46" s="1"/>
  <c r="C50"/>
  <c r="B52"/>
  <c r="B50" s="1"/>
  <c r="C19"/>
  <c r="C30"/>
  <c r="B56"/>
  <c r="B61"/>
  <c r="B64"/>
  <c r="B63" s="1"/>
  <c r="D10"/>
  <c r="B20"/>
  <c r="B27"/>
  <c r="B26" s="1"/>
  <c r="B31"/>
  <c r="C34"/>
  <c r="B36"/>
  <c r="D50"/>
  <c r="D54"/>
  <c r="B59"/>
  <c r="B58" s="1"/>
  <c r="C66"/>
  <c r="B12"/>
  <c r="B24"/>
  <c r="B23" s="1"/>
  <c r="C10"/>
  <c r="C42"/>
  <c r="C46"/>
  <c r="C54"/>
  <c r="B42"/>
  <c r="C8"/>
  <c r="B17"/>
  <c r="B16" s="1"/>
  <c r="B39"/>
  <c r="B38" s="1"/>
  <c r="B55"/>
  <c r="C34" i="13"/>
  <c r="B59"/>
  <c r="B61"/>
  <c r="B67"/>
  <c r="B66" s="1"/>
  <c r="D19"/>
  <c r="B12"/>
  <c r="B28"/>
  <c r="B32"/>
  <c r="C42"/>
  <c r="B51"/>
  <c r="B14"/>
  <c r="D10"/>
  <c r="B13"/>
  <c r="D26"/>
  <c r="D30"/>
  <c r="B44"/>
  <c r="B60"/>
  <c r="C30"/>
  <c r="D42"/>
  <c r="D46"/>
  <c r="C10"/>
  <c r="B21"/>
  <c r="B24"/>
  <c r="B23" s="1"/>
  <c r="C26"/>
  <c r="B36"/>
  <c r="B39"/>
  <c r="B38" s="1"/>
  <c r="C46"/>
  <c r="C50"/>
  <c r="C58"/>
  <c r="B20"/>
  <c r="B35"/>
  <c r="C38"/>
  <c r="B43"/>
  <c r="B48"/>
  <c r="B55"/>
  <c r="B54" s="1"/>
  <c r="C66"/>
  <c r="D58"/>
  <c r="D8"/>
  <c r="B17"/>
  <c r="B31"/>
  <c r="B47"/>
  <c r="C54"/>
  <c r="B64"/>
  <c r="C8"/>
  <c r="B10" i="14" l="1"/>
  <c r="B42" i="13"/>
  <c r="B34"/>
  <c r="B50"/>
  <c r="B58"/>
  <c r="B30" i="14"/>
  <c r="B54"/>
  <c r="B8"/>
  <c r="B10" i="13"/>
  <c r="B19"/>
  <c r="B19" i="14"/>
  <c r="B30" i="13"/>
  <c r="B63"/>
  <c r="B46"/>
  <c r="B16"/>
  <c r="B8"/>
  <c r="D112" i="9" l="1"/>
  <c r="C112"/>
  <c r="D111"/>
  <c r="C111"/>
  <c r="D110"/>
  <c r="D109" s="1"/>
  <c r="C110"/>
  <c r="D107"/>
  <c r="C107"/>
  <c r="D106"/>
  <c r="C106"/>
  <c r="D105"/>
  <c r="C105"/>
  <c r="D102"/>
  <c r="C102"/>
  <c r="D101"/>
  <c r="B101" s="1"/>
  <c r="C101"/>
  <c r="D100"/>
  <c r="C100"/>
  <c r="D99"/>
  <c r="C99"/>
  <c r="D98"/>
  <c r="C98"/>
  <c r="D95"/>
  <c r="C95"/>
  <c r="D94"/>
  <c r="C94"/>
  <c r="D91"/>
  <c r="B91" s="1"/>
  <c r="C91"/>
  <c r="D90"/>
  <c r="C90"/>
  <c r="D89"/>
  <c r="C89"/>
  <c r="D88"/>
  <c r="C88"/>
  <c r="D87"/>
  <c r="C87"/>
  <c r="D86"/>
  <c r="C86"/>
  <c r="D85"/>
  <c r="C85"/>
  <c r="D84"/>
  <c r="C84"/>
  <c r="D81"/>
  <c r="C81"/>
  <c r="D80"/>
  <c r="C80"/>
  <c r="D79"/>
  <c r="C79"/>
  <c r="D78"/>
  <c r="C78"/>
  <c r="D77"/>
  <c r="C77"/>
  <c r="D76"/>
  <c r="C76"/>
  <c r="D73"/>
  <c r="C73"/>
  <c r="D72"/>
  <c r="C72"/>
  <c r="D71"/>
  <c r="C71"/>
  <c r="D70"/>
  <c r="C70"/>
  <c r="D69"/>
  <c r="C69"/>
  <c r="D68"/>
  <c r="C68"/>
  <c r="D65"/>
  <c r="C65"/>
  <c r="D64"/>
  <c r="C64"/>
  <c r="D63"/>
  <c r="C63"/>
  <c r="D62"/>
  <c r="C62"/>
  <c r="D61"/>
  <c r="C61"/>
  <c r="D60"/>
  <c r="D59" s="1"/>
  <c r="C60"/>
  <c r="D57"/>
  <c r="C57"/>
  <c r="D56"/>
  <c r="C56"/>
  <c r="D55"/>
  <c r="C55"/>
  <c r="D54"/>
  <c r="C54"/>
  <c r="D53"/>
  <c r="C53"/>
  <c r="D52"/>
  <c r="C52"/>
  <c r="D51"/>
  <c r="C51"/>
  <c r="D48"/>
  <c r="C48"/>
  <c r="D47"/>
  <c r="C47"/>
  <c r="D46"/>
  <c r="C46"/>
  <c r="D45"/>
  <c r="C45"/>
  <c r="D44"/>
  <c r="C44"/>
  <c r="D43"/>
  <c r="C43"/>
  <c r="D40"/>
  <c r="C40"/>
  <c r="D39"/>
  <c r="C39"/>
  <c r="D38"/>
  <c r="C38"/>
  <c r="D37"/>
  <c r="C37"/>
  <c r="D36"/>
  <c r="C36"/>
  <c r="D33"/>
  <c r="C33"/>
  <c r="D32"/>
  <c r="C32"/>
  <c r="D31"/>
  <c r="C31"/>
  <c r="D30"/>
  <c r="C30"/>
  <c r="D29"/>
  <c r="C29"/>
  <c r="D26"/>
  <c r="C26"/>
  <c r="D25"/>
  <c r="C25"/>
  <c r="D24"/>
  <c r="C24"/>
  <c r="D23"/>
  <c r="C23"/>
  <c r="D22"/>
  <c r="C22"/>
  <c r="D19"/>
  <c r="D18" s="1"/>
  <c r="C19"/>
  <c r="D16"/>
  <c r="C16"/>
  <c r="D15"/>
  <c r="C15"/>
  <c r="D14"/>
  <c r="C14"/>
  <c r="D13"/>
  <c r="C13"/>
  <c r="D12"/>
  <c r="C12"/>
  <c r="D11"/>
  <c r="C11"/>
  <c r="E14" i="8"/>
  <c r="D14"/>
  <c r="C14"/>
  <c r="B14"/>
  <c r="E18" i="7"/>
  <c r="D18"/>
  <c r="C18"/>
  <c r="B18"/>
  <c r="E23" i="6"/>
  <c r="D23"/>
  <c r="C23"/>
  <c r="B23"/>
  <c r="B113" i="5"/>
  <c r="B112"/>
  <c r="B111"/>
  <c r="D110"/>
  <c r="C110"/>
  <c r="B108"/>
  <c r="B107"/>
  <c r="B106"/>
  <c r="D105"/>
  <c r="C105"/>
  <c r="B103"/>
  <c r="B102"/>
  <c r="B101"/>
  <c r="B100"/>
  <c r="D99"/>
  <c r="C99"/>
  <c r="B97"/>
  <c r="B96"/>
  <c r="D95"/>
  <c r="C95"/>
  <c r="B93"/>
  <c r="B92"/>
  <c r="B91"/>
  <c r="B90"/>
  <c r="B89"/>
  <c r="B88"/>
  <c r="B87"/>
  <c r="B86"/>
  <c r="D85"/>
  <c r="C85"/>
  <c r="B83"/>
  <c r="B82"/>
  <c r="B81"/>
  <c r="B80"/>
  <c r="B79"/>
  <c r="B78"/>
  <c r="D77"/>
  <c r="C77"/>
  <c r="B75"/>
  <c r="B74"/>
  <c r="B73"/>
  <c r="B72"/>
  <c r="B71"/>
  <c r="B70"/>
  <c r="D69"/>
  <c r="C69"/>
  <c r="B67"/>
  <c r="B66"/>
  <c r="B65"/>
  <c r="B64"/>
  <c r="B63"/>
  <c r="B62"/>
  <c r="D61"/>
  <c r="C61"/>
  <c r="B59"/>
  <c r="B58"/>
  <c r="B57"/>
  <c r="B56"/>
  <c r="B55"/>
  <c r="B54"/>
  <c r="B53"/>
  <c r="D52"/>
  <c r="C52"/>
  <c r="B50"/>
  <c r="B49"/>
  <c r="B48"/>
  <c r="B47"/>
  <c r="B46"/>
  <c r="B45"/>
  <c r="D44"/>
  <c r="C44"/>
  <c r="B42"/>
  <c r="B41"/>
  <c r="B40"/>
  <c r="B39"/>
  <c r="B38"/>
  <c r="D37"/>
  <c r="C37"/>
  <c r="B35"/>
  <c r="B34"/>
  <c r="B33"/>
  <c r="B32"/>
  <c r="B31"/>
  <c r="D30"/>
  <c r="C30"/>
  <c r="B28"/>
  <c r="B27"/>
  <c r="B26"/>
  <c r="B25"/>
  <c r="B24"/>
  <c r="B23"/>
  <c r="B22"/>
  <c r="D21"/>
  <c r="C21"/>
  <c r="B19"/>
  <c r="B18" s="1"/>
  <c r="D18"/>
  <c r="C18"/>
  <c r="B16"/>
  <c r="B15"/>
  <c r="B14"/>
  <c r="B13"/>
  <c r="B12"/>
  <c r="B11"/>
  <c r="D10"/>
  <c r="C10"/>
  <c r="D8"/>
  <c r="C8"/>
  <c r="E15" i="4"/>
  <c r="D15"/>
  <c r="C15"/>
  <c r="B15"/>
  <c r="E18" i="3"/>
  <c r="D18"/>
  <c r="C18"/>
  <c r="B18"/>
  <c r="E23" i="2"/>
  <c r="D23"/>
  <c r="C23"/>
  <c r="B23"/>
  <c r="B11" i="9" l="1"/>
  <c r="B61"/>
  <c r="B65"/>
  <c r="D83"/>
  <c r="C21"/>
  <c r="B38"/>
  <c r="B40"/>
  <c r="B44"/>
  <c r="B46"/>
  <c r="B15"/>
  <c r="B32"/>
  <c r="B68"/>
  <c r="B70"/>
  <c r="D75"/>
  <c r="B16"/>
  <c r="B39"/>
  <c r="C109"/>
  <c r="C50"/>
  <c r="B13"/>
  <c r="B31"/>
  <c r="B33"/>
  <c r="B37"/>
  <c r="B72"/>
  <c r="C83"/>
  <c r="B94"/>
  <c r="D35"/>
  <c r="D104"/>
  <c r="B30"/>
  <c r="B48"/>
  <c r="B63"/>
  <c r="B73"/>
  <c r="B77"/>
  <c r="B79"/>
  <c r="B81"/>
  <c r="B99"/>
  <c r="B12"/>
  <c r="B62"/>
  <c r="B64"/>
  <c r="B69"/>
  <c r="B71"/>
  <c r="B105"/>
  <c r="B107"/>
  <c r="B29"/>
  <c r="D10"/>
  <c r="B43"/>
  <c r="B45"/>
  <c r="B47"/>
  <c r="B60"/>
  <c r="D67"/>
  <c r="B76"/>
  <c r="B78"/>
  <c r="B80"/>
  <c r="B95"/>
  <c r="B14"/>
  <c r="B19"/>
  <c r="D93"/>
  <c r="B100"/>
  <c r="B102"/>
  <c r="B106"/>
  <c r="B23"/>
  <c r="B25"/>
  <c r="C28"/>
  <c r="B52"/>
  <c r="B54"/>
  <c r="B56"/>
  <c r="C59"/>
  <c r="B84"/>
  <c r="B86"/>
  <c r="B88"/>
  <c r="B90"/>
  <c r="D97"/>
  <c r="B110"/>
  <c r="B112"/>
  <c r="D21"/>
  <c r="D50"/>
  <c r="C97"/>
  <c r="D28"/>
  <c r="C35"/>
  <c r="C10"/>
  <c r="B22"/>
  <c r="B24"/>
  <c r="B26"/>
  <c r="B36"/>
  <c r="D42"/>
  <c r="B51"/>
  <c r="B53"/>
  <c r="B55"/>
  <c r="B57"/>
  <c r="C67"/>
  <c r="B85"/>
  <c r="B87"/>
  <c r="B89"/>
  <c r="C93"/>
  <c r="B111"/>
  <c r="B18"/>
  <c r="C18"/>
  <c r="C42"/>
  <c r="C75"/>
  <c r="C104"/>
  <c r="B98"/>
  <c r="D8"/>
  <c r="C8"/>
  <c r="B110" i="5"/>
  <c r="B99"/>
  <c r="B21"/>
  <c r="B61"/>
  <c r="B69"/>
  <c r="B77"/>
  <c r="B85"/>
  <c r="B95"/>
  <c r="B30"/>
  <c r="B37"/>
  <c r="B8"/>
  <c r="B10"/>
  <c r="B44"/>
  <c r="B52"/>
  <c r="B105"/>
  <c r="B104" i="9" l="1"/>
  <c r="B21"/>
  <c r="B109"/>
  <c r="B93"/>
  <c r="B35"/>
  <c r="B67"/>
  <c r="B42"/>
  <c r="B75"/>
  <c r="B10"/>
  <c r="B28"/>
  <c r="B59"/>
  <c r="B83"/>
  <c r="B50"/>
  <c r="B97"/>
  <c r="B8"/>
</calcChain>
</file>

<file path=xl/sharedStrings.xml><?xml version="1.0" encoding="utf-8"?>
<sst xmlns="http://schemas.openxmlformats.org/spreadsheetml/2006/main" count="945" uniqueCount="328">
  <si>
    <t xml:space="preserve">Circuito Judicial </t>
  </si>
  <si>
    <t>Actor(a)</t>
  </si>
  <si>
    <t>Demandado(a)</t>
  </si>
  <si>
    <t>Hombre</t>
  </si>
  <si>
    <t>Mujer</t>
  </si>
  <si>
    <t>Tercero de San José</t>
  </si>
  <si>
    <t>Cartago</t>
  </si>
  <si>
    <t>Heredia</t>
  </si>
  <si>
    <t>Segundo San José</t>
  </si>
  <si>
    <t>Primero de San José</t>
  </si>
  <si>
    <t>Primero de Alajuela</t>
  </si>
  <si>
    <t>Segundo Zona Atlántica</t>
  </si>
  <si>
    <t>Puntarenas</t>
  </si>
  <si>
    <t>Tercero de Alajuela</t>
  </si>
  <si>
    <t>Primero Zona Atlántica</t>
  </si>
  <si>
    <t>Segundo Alajuela</t>
  </si>
  <si>
    <t>Primero de Guanacaste</t>
  </si>
  <si>
    <t>Segundo Zona Sur</t>
  </si>
  <si>
    <t>Segundo Guanacaste</t>
  </si>
  <si>
    <t>Primero Zona Sur</t>
  </si>
  <si>
    <t>Elaborado por: Sección de Estadística, Dirección de Planificación.</t>
  </si>
  <si>
    <t xml:space="preserve">Rango de Edad </t>
  </si>
  <si>
    <t>De 0 a 8 años</t>
  </si>
  <si>
    <t>De 9 a 17 años</t>
  </si>
  <si>
    <t>De 18 a 26 años</t>
  </si>
  <si>
    <t>De 27 a 35 años</t>
  </si>
  <si>
    <t>De 36 a 44 años</t>
  </si>
  <si>
    <t>De 45 a 53 años</t>
  </si>
  <si>
    <t>De 54 a 62 años</t>
  </si>
  <si>
    <t>De 63 a 71 años</t>
  </si>
  <si>
    <t>De 72 a 80 años</t>
  </si>
  <si>
    <t>De 81 a 89 años</t>
  </si>
  <si>
    <t>De 90 a más años</t>
  </si>
  <si>
    <t>Desconocido</t>
  </si>
  <si>
    <t>Estado Civil</t>
  </si>
  <si>
    <t>Soltero(a)</t>
  </si>
  <si>
    <t>Casado(a)</t>
  </si>
  <si>
    <t>Divorciado(a)</t>
  </si>
  <si>
    <t>Desconocido(a)</t>
  </si>
  <si>
    <t>Unión de hecho</t>
  </si>
  <si>
    <t>Viudo(a)</t>
  </si>
  <si>
    <t>Separado(a)</t>
  </si>
  <si>
    <t xml:space="preserve"> Juzgado</t>
  </si>
  <si>
    <t>Total de Actores(as)</t>
  </si>
  <si>
    <t>TOTAL</t>
  </si>
  <si>
    <t>Juzgado Contravencional y Menor Cuantía de Puriscal</t>
  </si>
  <si>
    <t>Juzgado Contravencional y Menor Cuantía Mora</t>
  </si>
  <si>
    <t>Juzgado de Pensiones Alimentarias del I Circuito Judicial de San José</t>
  </si>
  <si>
    <t>Juzgado Contravencional y Menor Cuantía Santa Ana</t>
  </si>
  <si>
    <t>Juzgado Contravencional y Menor Cuantía Turrubares</t>
  </si>
  <si>
    <t>Juzgado Pensiones Alimentarias y Violencia Doméstica Escazú</t>
  </si>
  <si>
    <t>Juzgado de Pensiones Alimentarias Del II Circuito Judicial de San José</t>
  </si>
  <si>
    <t>Juzgado de Pensiones Alimentarias del III Circuito Judicial de San José (Desamparados)</t>
  </si>
  <si>
    <t xml:space="preserve">Juzgado de Pensiones y Violencia Doméstica de Pavas - Pisav </t>
  </si>
  <si>
    <t>Juzgado Contravencional y Menor Cuantía San Sebastián</t>
  </si>
  <si>
    <t>Juzgado Contravencional y Menor Cuantía Hatillo</t>
  </si>
  <si>
    <t>Juzgado Contravencional y Menor Cuantía Aserrí</t>
  </si>
  <si>
    <t>Juzgado Contravencional y Menor Cuantía Acosta</t>
  </si>
  <si>
    <t>Juzgado Contravencional y Menor Cuantía Alajuelita</t>
  </si>
  <si>
    <t>Juzgado de Pensiones Alimentarias del I Circuito Judicial De Alajuela</t>
  </si>
  <si>
    <t>Juzgado Contravencional y de Menor Cuantía De Atenas</t>
  </si>
  <si>
    <t>Juzgado Contravencional y Menor Cuantía Orotina</t>
  </si>
  <si>
    <t>Juzgado Contravencional y Menor Cuantía Poás</t>
  </si>
  <si>
    <t>Juzgado Contravencional y Menor Cuantía San Mateo</t>
  </si>
  <si>
    <t>Juzgado Contravencional y Pensiones Alimentarias del II Circuito Judicial de Alajuela</t>
  </si>
  <si>
    <t>Juzgado Contravencional y Menor Cuantía de Guatuso</t>
  </si>
  <si>
    <t>Juzgado Contravencional y Menor Cuantía Upala</t>
  </si>
  <si>
    <t xml:space="preserve">Juzgado Contravencional y Menor Cuantía La Fortuna </t>
  </si>
  <si>
    <t>Juzgado Contravencional y Menor Cuantía Los Chiles</t>
  </si>
  <si>
    <t>Juzgado De Cobro, Menor Cuantía Y Contravencional De Grecia</t>
  </si>
  <si>
    <t xml:space="preserve">Juzgado Contravencional y Pensiones Alimenarias del III Circuito Judicial de Alajuela </t>
  </si>
  <si>
    <t>Juzgado Contravencional y Menor Alfaro Ruíz (Zarcero)</t>
  </si>
  <si>
    <t xml:space="preserve">Juzgado Contravencional y Menor Cuantía de Naranjo </t>
  </si>
  <si>
    <t>Juzgado Contravencional y Menor Cuantía Palmares</t>
  </si>
  <si>
    <t>Juzgado Contravencional y Menor Cuantía Valverde Vega (Sarchí)</t>
  </si>
  <si>
    <t>Juzgado De Pensiones Alimentarias De Cartago</t>
  </si>
  <si>
    <t xml:space="preserve">Juzgado Contravencional y de Menor Cuantía De Turrialba </t>
  </si>
  <si>
    <t>Juzgado de Pensiones y Violencia Doméstica de La Unión - Pisav</t>
  </si>
  <si>
    <t>Juzgado Contravencional y Menor Cuantía Alvarado</t>
  </si>
  <si>
    <t>Juzgado Contravencional y Menor Cuantía Jiménez</t>
  </si>
  <si>
    <t>Juzgado Contravencional y Menor Cuantía Paraíso</t>
  </si>
  <si>
    <t xml:space="preserve">Juzgado Contravencional y Menor Cuantía Tarrazú </t>
  </si>
  <si>
    <t>Juzgado de Pensiones Alimentarias de Heredia</t>
  </si>
  <si>
    <t>Juzgado de Pensiones Alimentarias y Violencia Doméstica de Sarapiquí</t>
  </si>
  <si>
    <t>Juzgado Contravencional y Menor Cuantía San Isidro</t>
  </si>
  <si>
    <t>Juzgado Contravencional y Menor Cuantía San Rafael</t>
  </si>
  <si>
    <t>Juzgado Contravencional y Menor Cuantía Santo Domingo</t>
  </si>
  <si>
    <t xml:space="preserve">Juzgado Pensiones Alimentarias y Violencia Doméstica San Joaquín </t>
  </si>
  <si>
    <t>Juzgado De Pensiones Alimentarias Del I Circuito Judicial De Guanacaste</t>
  </si>
  <si>
    <t>Juzgado Contravencional y Menor Cuantía Abangares</t>
  </si>
  <si>
    <t>Juzgado Contravencional y Menor Cuantía Bagaces</t>
  </si>
  <si>
    <t>Juzgado Contravencional y Menor Cuantía La Cruz</t>
  </si>
  <si>
    <t>Juzgado Contravencional y Menor Cuantía Tilarán</t>
  </si>
  <si>
    <t>Juzgado Contravencional y Menor Cuantía Cañas</t>
  </si>
  <si>
    <t>Juzgado Contravencional y Pensiones Alimentarias del II Circuito Judicial de Guanacaste (Nicoya)</t>
  </si>
  <si>
    <t xml:space="preserve">Juzgado Contravencional y Pensiones Alimentarias de Santa Cruz </t>
  </si>
  <si>
    <t>Juzgado Contravencional y Menor Cuantía Carrillo</t>
  </si>
  <si>
    <t>Juzgado Contravencional y Menor Cuantía Jicaral</t>
  </si>
  <si>
    <t>Juzgado Contravencional y Menor Cuantía Nandayure</t>
  </si>
  <si>
    <t>Juzgado Contravencional y Menor Cuantía Hojancha</t>
  </si>
  <si>
    <t>Juzgado Contravencional y Menor Cuantía Cóbano</t>
  </si>
  <si>
    <t>Juzgado Contravencional y Menor Cuantía Esparza</t>
  </si>
  <si>
    <t>Juzgado Contravencional y Menor Cuantía Garabito</t>
  </si>
  <si>
    <t>Juzgado Contravencional y Menor Cuantía  Monteverde</t>
  </si>
  <si>
    <t>Juzgado de Pensiones Alimentarias Puntarenas</t>
  </si>
  <si>
    <t>Juzgado Contravencional y Menor Cuantía Montes de Oro</t>
  </si>
  <si>
    <t>Juzgado Contravencional y Menor Cuantía Parrita</t>
  </si>
  <si>
    <t>Juzgado Contravencional y Menor Cuantía Aguirre</t>
  </si>
  <si>
    <t>Juzgado de Pensiones Alimentarias del I Circuito Judicial de la Zona Sur (Pérez Zeledón)</t>
  </si>
  <si>
    <t>Juzgado Contravencional y Menor Cuantía Buenos Aires</t>
  </si>
  <si>
    <t>Juzgado De Cobro, Menor Cuantía y Contravencional De Golfito</t>
  </si>
  <si>
    <t>Juzgado Contr. y Men. Cuantía II Circ. Jud. Zona Sur</t>
  </si>
  <si>
    <t>Juzgado Contravencional y Menor Cuantía Osa</t>
  </si>
  <si>
    <t>Juzgado Contravencional y Menor Cuantía Coto Brus</t>
  </si>
  <si>
    <t>Juzgado de Pensiones Alimentarias del I Circuito Judicial de La Zona Atlántica</t>
  </si>
  <si>
    <t>Juzgado Contravencional y Menor Cuantía Bribrí</t>
  </si>
  <si>
    <t>Juzgado Contravencional y Menor Cuantía Matina</t>
  </si>
  <si>
    <t>Juzgado de Pensiones Alimentarias del II Circuito Judicial De La Zona Atlántica</t>
  </si>
  <si>
    <t>Juzgado Contravencional y Menor Cuantía Guácimo</t>
  </si>
  <si>
    <t>Juzgado de Pensiones Alimentarias y Violencia Doméstica Siquirres</t>
  </si>
  <si>
    <t>Presunta Víctima</t>
  </si>
  <si>
    <t>Presunto Agresor(a)</t>
  </si>
  <si>
    <t>Segundo de San José</t>
  </si>
  <si>
    <t>Tercero San José</t>
  </si>
  <si>
    <t>Segundo de Guanacaste</t>
  </si>
  <si>
    <t>Segundo de Alajuela</t>
  </si>
  <si>
    <t>Dato desconocido</t>
  </si>
  <si>
    <t>Total de Presuntas Víctimas</t>
  </si>
  <si>
    <t>Juzgado De Violencia Doméstica Del I Circuito Judicial De San José</t>
  </si>
  <si>
    <t>Jdo Civil, Trabajo y Familia Puriscal</t>
  </si>
  <si>
    <t>Jdo Pensiones Alimentarias y Violencia Doméstica Escazú</t>
  </si>
  <si>
    <t xml:space="preserve">Juzgado de Violencia Doméstica del II Circuito Judicial de San José </t>
  </si>
  <si>
    <t>Juzgado de Violencia Doméstica Desamparados</t>
  </si>
  <si>
    <t>Juzgado De Pensiones Y Violencia Doméstica De Pavas (pisav Violencia Doméstica)</t>
  </si>
  <si>
    <t>Juzgado de Violencia Doméstica Hatillo</t>
  </si>
  <si>
    <t>Juzgado De Violencia Doméstica Del I Circuito Judicial De Alajuela</t>
  </si>
  <si>
    <t xml:space="preserve">Juzgado Contravencional y de Menor Cuantía de Atenas </t>
  </si>
  <si>
    <t>Juzgado De Violencia Doméstica Del Ii Circuito Judicial De Alajuela</t>
  </si>
  <si>
    <t xml:space="preserve">Juzgado Contravencional y  de Menor Cuantía de Los Chiles </t>
  </si>
  <si>
    <t>Juzgado Contravencional y  de Menor Cuantía de Guatuso</t>
  </si>
  <si>
    <t xml:space="preserve">Juzgado Contravencional y de Menor Cuantía de La Fortuna </t>
  </si>
  <si>
    <t>Juzgado Civil y Trabajo San Carlos, sede Upala, Jdo Mixto de Upala</t>
  </si>
  <si>
    <t>Juzgado de Familia y Violencia Doméstica Del III Circuito Judicial de Alajuela (San Ramón)</t>
  </si>
  <si>
    <t>Juzgado de Familia, Penal Juvenil y Violencia Doméstica de Grecia</t>
  </si>
  <si>
    <t>Juzgado Contravencional y Menor Cuantía Zarcero</t>
  </si>
  <si>
    <t xml:space="preserve">Juzgado Contravencional y Menor Cuantía Valverde Vega </t>
  </si>
  <si>
    <t>Juzgado Contravencional y Menor Cuantía Naranjo</t>
  </si>
  <si>
    <t>Juzgado De Violencia Domestica De Cartago</t>
  </si>
  <si>
    <t>Juzgado de Familia, Penal Juvenil y Violencia Doméstica de Turrialba</t>
  </si>
  <si>
    <t>Juzgado De Pensiones Y Violencia Doméstica De La Unión (pisav Violencia Doméstica)</t>
  </si>
  <si>
    <t>Juzgado Contravencional y  de Menor Cuantía de Tarrazü</t>
  </si>
  <si>
    <t xml:space="preserve">Juzgado Contravencional y  de Menor Cuantía de Paraíso </t>
  </si>
  <si>
    <t xml:space="preserve">Juzgado Contravencional y  de Menor Cuantía de Alvarado </t>
  </si>
  <si>
    <t xml:space="preserve">Juzgado Contravencional y Menor Cuantía Jiménez </t>
  </si>
  <si>
    <t xml:space="preserve">Juzgado De Violencia Doméstica De Heredia </t>
  </si>
  <si>
    <t xml:space="preserve">Jdo Pensiones Alimentarias y Violencia Doméstica San Joaquín </t>
  </si>
  <si>
    <t xml:space="preserve">Juzgado Civil, Trabajo, Familia, Penal Juvenil y Violencia Doméstica de Sarapiquí </t>
  </si>
  <si>
    <t xml:space="preserve">Juzgado de Familia y Violencia Doméstica del I Circuito Judicial de Guanacaste </t>
  </si>
  <si>
    <t>Jdo Familia, Penal Juvenil y Violencia Doméstica Cañas</t>
  </si>
  <si>
    <t>Juzgado de Familia y Violencia Doméstica del II Circuito Judicial de Guanacaste</t>
  </si>
  <si>
    <t>Juzgado de Familia, Penal Juvenil y Violencia Doméstica de Santa Cruz</t>
  </si>
  <si>
    <t>Juzgado de Violencia Doméstica de Puntarenas</t>
  </si>
  <si>
    <t>Jdo Civil, Trabajo y Familia Aguirre - Parrita</t>
  </si>
  <si>
    <t>Juzgado Contravencional y Menor Cuantía  Parrita</t>
  </si>
  <si>
    <t>Juzgado De Violencia Doméstica Del I Circuito Judicial De La Zona Sur (pérez Zeledón)</t>
  </si>
  <si>
    <t>Jdo Civil, Trabajo y Familia Buenos Aires</t>
  </si>
  <si>
    <t>Jdo Familia y Violencia Doméstica Corredores</t>
  </si>
  <si>
    <t xml:space="preserve">Juzgado de Familia, Penal Juvenil y Violencia Doméstica de Golfito </t>
  </si>
  <si>
    <t xml:space="preserve">Jdo Civil, Trabajo y Familia Osa </t>
  </si>
  <si>
    <t>Juzgado De Cobro, Menor Cuantía Y Contravencional De Golfito, Sede Puerto Jiménez (materia Violencia</t>
  </si>
  <si>
    <t>Juzgado De Violencia Doméstica Del I Circuito Judicial De La Zona Atlántica</t>
  </si>
  <si>
    <t xml:space="preserve">Juzgado Contravencional y de Menor Cuantía de Bribrí  </t>
  </si>
  <si>
    <t>Juzgado De Violencia Doméstica Del Ii Circuito Judicial De La Zona Atlántica</t>
  </si>
  <si>
    <t>Juzgado Pensiones Alimentarias y Violencia Doméstica Siquirres</t>
  </si>
  <si>
    <t>Segundo de la Zona Atlántica</t>
  </si>
  <si>
    <t>Segundo de la Zona Sur</t>
  </si>
  <si>
    <t>Primero de la Zona Sur</t>
  </si>
  <si>
    <t>Primero de la Zona Atlántica</t>
  </si>
  <si>
    <t>Vuido(a)</t>
  </si>
  <si>
    <t>Total de Actores</t>
  </si>
  <si>
    <t>Juzgado Primero de Familia de San José</t>
  </si>
  <si>
    <t>Juzgado Segundo de Familia de San José</t>
  </si>
  <si>
    <t>Juzgado de Familia, de Niñez y Adolescencia</t>
  </si>
  <si>
    <t>Juzgado Civil, Trabajo y Familia de Puriscal</t>
  </si>
  <si>
    <t>Juzgado de Familia del II Circuito Judicial de San José</t>
  </si>
  <si>
    <t>Juzgado Civil, Trabajo y Familia Hatillo, San Sebas y Alajuelita</t>
  </si>
  <si>
    <t>Juzgado de Familia III Circuito Judicial de San Jose</t>
  </si>
  <si>
    <t>Juzgado de Familia del I Circuito Judicial de Alajuela</t>
  </si>
  <si>
    <t>Juzgado de Familia del II Circuito Judicial de Alajuela</t>
  </si>
  <si>
    <t>Juzgado Civil y de Trabajo del II Circuito Judicial de Alajuela (Upala)</t>
  </si>
  <si>
    <t>Juzgado de Familia y Violencia Doméstica del III Circuito Judicial de Alajuela</t>
  </si>
  <si>
    <t>Juzgado de Familia de Cartago</t>
  </si>
  <si>
    <t>Juzgado de Familia de Heredia</t>
  </si>
  <si>
    <t>Juzgado Civil, Trabajo, Familia, Penal Juvenil y Violencia Doméstica de Sarapiquí</t>
  </si>
  <si>
    <t>Juzgado de Familia y Violencia Doméstica del I Circuito Judicial de Guanacaste</t>
  </si>
  <si>
    <t>Juzgado de Familia, Penal Juvenil y Violencia Doméstica Cañas</t>
  </si>
  <si>
    <t xml:space="preserve">Juzgado de Familia y Violencia Doméstica del II Circuito Judicial de Guanacaste </t>
  </si>
  <si>
    <t>Juzgado de Familia Puntarenas</t>
  </si>
  <si>
    <t>Juzgado Civil, Trabajo y Familia Aguirre - Parrita</t>
  </si>
  <si>
    <t>Juzgado de Familia del I Circuito Judicial de la Zona Sur</t>
  </si>
  <si>
    <t>Juzgado Civil, Trabajo y Familia de Buenos Aires</t>
  </si>
  <si>
    <t>Juzgado de Familia, Penal Juvenil y Violencia Doméstica del II Circuito Judicial de la Zona Sur</t>
  </si>
  <si>
    <t>Juzgado Familia, Penal Juvenil y Violencia Doméstica Corredores</t>
  </si>
  <si>
    <t xml:space="preserve">Juzgado Civil, Trabajo y Familia de Osa </t>
  </si>
  <si>
    <t>Juzgado de Familia del I Circuito Judicial de la Zona Atlantica</t>
  </si>
  <si>
    <t>Juzgado de Familia del II Circuito Judicial de la Zona Atlántica</t>
  </si>
  <si>
    <t>Total de Demandados</t>
  </si>
  <si>
    <t>Víctima</t>
  </si>
  <si>
    <t>Imputado(a)</t>
  </si>
  <si>
    <t>Unión de Hecho</t>
  </si>
  <si>
    <t>Total de ofendidos</t>
  </si>
  <si>
    <t>Unidad de Trámite Rápido del Ministerio Público</t>
  </si>
  <si>
    <t>Fiscalía Adjunta del I Circuito Judicial de San José</t>
  </si>
  <si>
    <t>Unidad de Fraudes</t>
  </si>
  <si>
    <t xml:space="preserve">Fiscalía Adjunta de Probidad, Transparencia y Anticorrupción </t>
  </si>
  <si>
    <t>Adjunta de Delitos Económicos, tributarios y de Legitimación de Capitales</t>
  </si>
  <si>
    <t>Fiscalía Adjunta de Delitos Económicos, Tributarios y Legitimación de Capitales</t>
  </si>
  <si>
    <t>Fiscalía Adjunta de Legitimación de Capitales</t>
  </si>
  <si>
    <t>Fiscalía de Trámite de Flagrancia de San José</t>
  </si>
  <si>
    <t>Adjunta de Delitos Sexuales y VD</t>
  </si>
  <si>
    <t>Fiscalía Adjunta Contra la Delincuencia Organizada</t>
  </si>
  <si>
    <t xml:space="preserve">Adjunta Agrario Ambiental </t>
  </si>
  <si>
    <t>Contra trata de personas</t>
  </si>
  <si>
    <t>Puriscal</t>
  </si>
  <si>
    <t xml:space="preserve">Fiscalía Adjunta del II Circuito Judicial de San José </t>
  </si>
  <si>
    <t>Trámite de Flagracias del II Circuito Judicial del San José</t>
  </si>
  <si>
    <t>Hatillo</t>
  </si>
  <si>
    <t>Desamparados</t>
  </si>
  <si>
    <t>Fiscalía Adjunta del III Circuito Judicial de San José, Sede Pavas</t>
  </si>
  <si>
    <t>Fiscalía Adjunta del III Circuito Judicial de San José, Sede Pavas (Pisavl)</t>
  </si>
  <si>
    <t>Fiscalía Adjunta del I Circuito Judicial de Alajuela</t>
  </si>
  <si>
    <t>Fiscalía de Trámite de Flagrancias del I Circuito Judicial de Alajuela</t>
  </si>
  <si>
    <t>Atenas</t>
  </si>
  <si>
    <t>Adjunta del II Circuito Judicial de Alajuela</t>
  </si>
  <si>
    <t>Trámite de Flagrancias del II Circuito Judicial de Alajuela</t>
  </si>
  <si>
    <t>La Fortuna</t>
  </si>
  <si>
    <t>Los Chiles</t>
  </si>
  <si>
    <t>Guatuso</t>
  </si>
  <si>
    <t>Upala</t>
  </si>
  <si>
    <t>Fiscalia Adjunta del III Circuito Judicial de Alajuela</t>
  </si>
  <si>
    <t>Trámite de Flagrancias Adjunta del III Circuito Judicial de Alajuela</t>
  </si>
  <si>
    <t>Grecia</t>
  </si>
  <si>
    <t>Fiscalía Adjunta de Cartago</t>
  </si>
  <si>
    <t>Fiscalía de Trámite de Flagrancias del Circuito Judicial de Cartago</t>
  </si>
  <si>
    <t>La Unión</t>
  </si>
  <si>
    <t>Fiscalía de Turrialba</t>
  </si>
  <si>
    <t>Tarrazú</t>
  </si>
  <si>
    <t>Fiscalía Adjunta de Heredia</t>
  </si>
  <si>
    <t>Fiscalía Adjunta de Flagrancias de Heredia</t>
  </si>
  <si>
    <t>San Joaquín de Flores</t>
  </si>
  <si>
    <t>Sarapiqui</t>
  </si>
  <si>
    <t>Fiscalía Adjunta del I Circuito Judicial de Guanacaste (Liberia)</t>
  </si>
  <si>
    <t>Trámite de Flagrancia del I Circuito Judicial de Guanacaste</t>
  </si>
  <si>
    <t>Cañas</t>
  </si>
  <si>
    <t>Fiscalía Adjunta del II Circuito Judicial de Guanacaste (Nicoya)</t>
  </si>
  <si>
    <t>Santa Cruz</t>
  </si>
  <si>
    <t>Trámite de Flagrancias del II Circuito Judicial de Guanacaste</t>
  </si>
  <si>
    <t>Fiscalía Adjunta de Puntarenas</t>
  </si>
  <si>
    <t xml:space="preserve">Fiscalía de Flagrancia de Puntarenas </t>
  </si>
  <si>
    <t>Cóbano</t>
  </si>
  <si>
    <t>Garabito</t>
  </si>
  <si>
    <t>Aguirre - Parrita</t>
  </si>
  <si>
    <t>Fiscalía Adjunta del I Circuito Judicial de la Zona Sur (Pérez Zeledón)</t>
  </si>
  <si>
    <t>Fiscalia de Flagrancia del I Circuito Judicial de la Zona Sur</t>
  </si>
  <si>
    <t>Buenos Aires</t>
  </si>
  <si>
    <t>Fiscalía Adjunta del II Circuito Judicial de la Zona Sur (Corredores)</t>
  </si>
  <si>
    <t>Trámite de Flagrancias del II Circuito Judicial de la Zona Sur (Corredores)</t>
  </si>
  <si>
    <t>Golfito</t>
  </si>
  <si>
    <t>Osa</t>
  </si>
  <si>
    <t>Fiscalía de Protección de Osa (Golfito)</t>
  </si>
  <si>
    <t>Coto Brus</t>
  </si>
  <si>
    <t>Fiscalía Adjunta del I Circuito Judicial de La Zona Atlántica</t>
  </si>
  <si>
    <t>Trámite de Flagrancias del I Circuito Judicial de la Zona Atlántica</t>
  </si>
  <si>
    <t>Bribrí</t>
  </si>
  <si>
    <t>Fiscalía Adjunta del II Circuito Judicial de la Zona Atlántica</t>
  </si>
  <si>
    <t>Trámite de Flagrancias del II Circuito Judicial de la Zona Atlántica (Pococí)</t>
  </si>
  <si>
    <t>Siquirres</t>
  </si>
  <si>
    <t>Índice de Cuadros Estadísticos</t>
  </si>
  <si>
    <t>Cuadro Nº</t>
  </si>
  <si>
    <t xml:space="preserve">Descripción </t>
  </si>
  <si>
    <t>Variables de Género 2015</t>
  </si>
  <si>
    <t>Juzgado Contravencional y Menor Cuantía Quepos</t>
  </si>
  <si>
    <t>Total de Presuntos Agresores</t>
  </si>
  <si>
    <t xml:space="preserve"> Circuito Judicial/Juzgado</t>
  </si>
  <si>
    <t xml:space="preserve">Total </t>
  </si>
  <si>
    <t>Cuadro 2.  Intervinientes en materia de Pensiones Alimentarias por sexo según rango de edad durante el 2015.</t>
  </si>
  <si>
    <t xml:space="preserve">Cuadro 4. Cantidad de personas actoras u ofendidas en materia de Pensiones Alimentarias por sexo según Circuito Judicial y juzgado durante el 2015.                                                                                                                                                                                                               </t>
  </si>
  <si>
    <t>Cuadro 5. Cantidad de personas demandadas en materia de Pensiones Alimentarias por sexo según Circuito Judicial y juzgado durante el 2015.</t>
  </si>
  <si>
    <t>Cuadro 7.  Intervinientes en materia de Violencia Doméstica por sexo según rango de edad durante el 2015.</t>
  </si>
  <si>
    <t>Cuadro 8.  Intervinientes en materia de Violencia Doméstica por sexo según estado civil durante el 2015.                                                                                                                                                                                                                                                      (Estado civil ordenado por magnitud)</t>
  </si>
  <si>
    <t>Cuadro 6.  Intervinientes en materia de Violencia Doméstica por sexo según Circuito Judicial durante el 2015.                                                                                                                                                                                                                                                   (Circuitos Judiciales ordenados por magnitud)</t>
  </si>
  <si>
    <t>Cuadro 3. Intervinientes en materia de Pensiones Alimentarias por sexo según estado civil durante el 2015.                                                                                                                                                                                                                                                      (Estado civil ordenados por magnitud)</t>
  </si>
  <si>
    <t>Cuadro 1.  Intervinientes en materia de Pensiones Alimentarias por sexo según Circuito Judicial durante el 2015.                                                                                                                                                                                                                                                      (Circuitos Judiciales ordenados por magnitud)</t>
  </si>
  <si>
    <t xml:space="preserve">Cuadro 9. Cantidad de presuntas víctimas en materia de Violencia Doméstica por sexo según Circuito Judicial y juzgado durante el 2015.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</si>
  <si>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Cuadro 10. Cantidad de presuntos agresores en materia de Violencia Doméstica por sexo según Circuito Judicial y juzgado durante el 2015.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</si>
  <si>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Cuadro 11.  Intervinientes en materia de Familia por sexo según Circuito Judicial durante el 2015.                                                                                                                                                                                                                                                      (Circuitos Judiciales ordenados por magnitud)</t>
  </si>
  <si>
    <t>Cuadro 12.  Intervinientes en materia de Familia por sexo según rango edad durante el 2015.</t>
  </si>
  <si>
    <t>Cuadro 13.  Intervinientes en materia de Familia por sexo segun estado civil durante el 2015.                                                                                                                                                                                                                                                      (Estado civil ordenado por magnitud)</t>
  </si>
  <si>
    <t xml:space="preserve">Cuadro 14. Cantidad de personas actoras u ofendidas en materia de Familia por sexo según Circuito Judicial y juzgado durante el 2015.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</si>
  <si>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Cuadro 15. Cantidad de personas demandadas en materia de Familia por sexo según Circuito Judicial y juzgado durante el 2015.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</si>
  <si>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Circuito Judicial/Juzgado</t>
  </si>
  <si>
    <t>Cuadro 16.  Intervinientes en las Fiscalías por sexo según Circuito Judicial durante el 2015.                                                                                                                                                                                                                                                      (Circuitos Judiciales ordenados magnitud)</t>
  </si>
  <si>
    <t>Cuadro 17.  Intervinientes en las Fiscalías por sexo según rango de edad durante el 2015.</t>
  </si>
  <si>
    <t>Cuadro 18.  Intervinientes en las Fiscalías por sexo según estado civil durante el 2015.                                                                                                                                                                                                                                                      (Estado civil ordenado por magnitud)</t>
  </si>
  <si>
    <t xml:space="preserve"> Circuito Judicial/Fiscalía</t>
  </si>
  <si>
    <t xml:space="preserve">Cuadro 19. Cantidad de personas víctimas en las Fiscalías por sexo según Circuito Judicial durante el 2015.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</si>
  <si>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Cuadro 20. Cantidad de personas imputadas en las Fiscalías por sexo según Circuito Judicial y fiscalía durante el 2015.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</si>
  <si>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Intervinientes en materia de Pensiones Alimentarias por sexo según Circuito Judicial durante el 2015</t>
  </si>
  <si>
    <t>Intervinientes en materia de Pensiones Alimentarias por sexo según rango de edad durante el 2015.</t>
  </si>
  <si>
    <t>Intervinientes en materia de Pensiones Alimentarias por sexo según estado civil durante el 2015.</t>
  </si>
  <si>
    <t>Cantidad de personas actoras u ofendidas en materia de Pensiones Alimentarias por sexo según Circuito Judicial y juzgado durante el 2015.</t>
  </si>
  <si>
    <t>Cantidad de personas demandadas en materia de Pensiones Alimentarias por sexo según Circuito Judicial y juzgado durante el 2015.</t>
  </si>
  <si>
    <t xml:space="preserve">Intervinientes en materia de Violencia Doméstica por sexo según Circuito Judicial durante el 2015. </t>
  </si>
  <si>
    <t>Intervinientes en materia de Violencia Doméstica por sexo según rango de edad durante el 2015.</t>
  </si>
  <si>
    <t>Intervinientes en materia de Violencia Doméstica por sexo según estado civil durante el 2015.</t>
  </si>
  <si>
    <t>Cantidad de presuntas víctimas en materia de Violencia Doméstica por sexo según Circuito Judicial y juzgado durante el 2015.</t>
  </si>
  <si>
    <t xml:space="preserve">Cantidad de presuntos agresores en materia de Violencia Doméstica por sexo según Circuito Judicial y juzgado durante el 2015.    </t>
  </si>
  <si>
    <t xml:space="preserve">Intervinientes en materia de Familia por sexo según Circuito Judicial durante el 2015.                   </t>
  </si>
  <si>
    <t>Intervinientes en materia de Familia por sexo según rango edad durante el 2015.</t>
  </si>
  <si>
    <t xml:space="preserve">Intervinientes en materia de Familia por sexo segun estado civil durante el 2015.          </t>
  </si>
  <si>
    <t xml:space="preserve">Cantidad de personas actoras u ofendidas en materia de Familia por sexo según Circuito Judicial y juzgado durante el 2015.   </t>
  </si>
  <si>
    <t>Cantidad de personas demandadas en materia de Familia por sexo según Circuito Judicial y juzgado durante el 2015.</t>
  </si>
  <si>
    <t xml:space="preserve">Intervinientes en las Fiscalías por sexo según Circuito Judicial durante el 2015.   </t>
  </si>
  <si>
    <t xml:space="preserve"> Intervinientes en las Fiscalías por sexo según rango de edad durante el 2015.</t>
  </si>
  <si>
    <t>Intervinientes en las Fiscalías por sexo según estado civil durante el 2015.</t>
  </si>
  <si>
    <t>Total de víctimas</t>
  </si>
  <si>
    <t xml:space="preserve">Cantidad de personas víctimas en las Fiscalías por sexo según Circuito Judicial durante el 2015. </t>
  </si>
  <si>
    <t xml:space="preserve">Cantidad de personas imputadas en las Fiscalías por sexo según Circuito Judicial y fiscalía durante el 2015. 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</si>
</sst>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7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8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164" fontId="0" fillId="2" borderId="8" xfId="1" applyNumberFormat="1" applyFont="1" applyFill="1" applyBorder="1" applyAlignment="1">
      <alignment horizontal="center" vertical="center"/>
    </xf>
    <xf numFmtId="164" fontId="0" fillId="2" borderId="0" xfId="1" applyNumberFormat="1" applyFont="1" applyFill="1" applyAlignment="1">
      <alignment horizontal="center" vertical="center"/>
    </xf>
    <xf numFmtId="164" fontId="0" fillId="2" borderId="10" xfId="1" applyNumberFormat="1" applyFont="1" applyFill="1" applyBorder="1" applyAlignment="1">
      <alignment horizontal="center" vertical="center"/>
    </xf>
    <xf numFmtId="164" fontId="0" fillId="2" borderId="4" xfId="1" applyNumberFormat="1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164" fontId="2" fillId="4" borderId="12" xfId="1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1" xfId="0" applyFill="1" applyBorder="1"/>
    <xf numFmtId="0" fontId="0" fillId="2" borderId="0" xfId="0" applyFill="1"/>
    <xf numFmtId="0" fontId="0" fillId="2" borderId="0" xfId="0" applyFill="1" applyBorder="1"/>
    <xf numFmtId="0" fontId="0" fillId="2" borderId="0" xfId="0" applyFill="1" applyBorder="1" applyAlignment="1">
      <alignment horizontal="center" vertical="center"/>
    </xf>
    <xf numFmtId="0" fontId="0" fillId="2" borderId="13" xfId="0" applyFill="1" applyBorder="1"/>
    <xf numFmtId="0" fontId="2" fillId="2" borderId="1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6" borderId="11" xfId="0" applyFont="1" applyFill="1" applyBorder="1"/>
    <xf numFmtId="0" fontId="2" fillId="6" borderId="16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0" fillId="2" borderId="11" xfId="0" applyFill="1" applyBorder="1" applyAlignment="1"/>
    <xf numFmtId="0" fontId="0" fillId="2" borderId="16" xfId="0" applyFill="1" applyBorder="1" applyAlignment="1">
      <alignment horizontal="center" vertical="center"/>
    </xf>
    <xf numFmtId="0" fontId="0" fillId="2" borderId="11" xfId="0" applyFill="1" applyBorder="1"/>
    <xf numFmtId="0" fontId="0" fillId="2" borderId="13" xfId="0" applyFill="1" applyBorder="1" applyAlignment="1">
      <alignment horizontal="center" vertical="center"/>
    </xf>
    <xf numFmtId="0" fontId="0" fillId="2" borderId="2" xfId="0" applyFill="1" applyBorder="1" applyAlignment="1"/>
    <xf numFmtId="0" fontId="0" fillId="2" borderId="3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/>
    </xf>
    <xf numFmtId="0" fontId="0" fillId="2" borderId="10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21" xfId="0" applyFill="1" applyBorder="1" applyAlignment="1"/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164" fontId="6" fillId="2" borderId="8" xfId="1" applyNumberFormat="1" applyFont="1" applyFill="1" applyBorder="1" applyAlignment="1">
      <alignment horizontal="center" vertical="center"/>
    </xf>
    <xf numFmtId="164" fontId="6" fillId="2" borderId="0" xfId="1" applyNumberFormat="1" applyFont="1" applyFill="1" applyAlignment="1">
      <alignment horizontal="center" vertical="center"/>
    </xf>
    <xf numFmtId="164" fontId="6" fillId="2" borderId="9" xfId="1" applyNumberFormat="1" applyFont="1" applyFill="1" applyBorder="1" applyAlignment="1">
      <alignment horizontal="center" vertical="center"/>
    </xf>
    <xf numFmtId="164" fontId="6" fillId="2" borderId="10" xfId="1" applyNumberFormat="1" applyFont="1" applyFill="1" applyBorder="1" applyAlignment="1">
      <alignment horizontal="center" vertical="center"/>
    </xf>
    <xf numFmtId="164" fontId="6" fillId="2" borderId="11" xfId="1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11" xfId="0" applyFont="1" applyFill="1" applyBorder="1" applyAlignment="1"/>
    <xf numFmtId="0" fontId="6" fillId="2" borderId="16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11" xfId="0" applyFont="1" applyFill="1" applyBorder="1"/>
    <xf numFmtId="0" fontId="6" fillId="2" borderId="10" xfId="0" applyFont="1" applyFill="1" applyBorder="1" applyAlignment="1">
      <alignment horizontal="center" vertical="center"/>
    </xf>
    <xf numFmtId="0" fontId="6" fillId="2" borderId="21" xfId="0" applyFont="1" applyFill="1" applyBorder="1" applyAlignment="1"/>
    <xf numFmtId="0" fontId="6" fillId="2" borderId="2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0" xfId="0" applyFont="1" applyFill="1" applyBorder="1" applyAlignment="1"/>
    <xf numFmtId="0" fontId="6" fillId="2" borderId="1" xfId="0" applyFont="1" applyFill="1" applyBorder="1" applyAlignment="1"/>
    <xf numFmtId="0" fontId="8" fillId="0" borderId="0" xfId="0" applyFont="1"/>
    <xf numFmtId="0" fontId="7" fillId="7" borderId="14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NumberFormat="1" applyFont="1" applyAlignment="1">
      <alignment horizontal="left"/>
    </xf>
    <xf numFmtId="0" fontId="9" fillId="0" borderId="0" xfId="0" applyFont="1"/>
    <xf numFmtId="0" fontId="10" fillId="0" borderId="0" xfId="0" applyFont="1"/>
    <xf numFmtId="0" fontId="10" fillId="0" borderId="0" xfId="0" applyNumberFormat="1" applyFont="1"/>
    <xf numFmtId="0" fontId="2" fillId="3" borderId="7" xfId="0" applyFont="1" applyFill="1" applyBorder="1" applyAlignment="1">
      <alignment horizontal="center" vertical="center"/>
    </xf>
    <xf numFmtId="164" fontId="0" fillId="2" borderId="13" xfId="1" applyNumberFormat="1" applyFont="1" applyFill="1" applyBorder="1" applyAlignment="1">
      <alignment horizontal="center" vertical="center"/>
    </xf>
    <xf numFmtId="164" fontId="0" fillId="2" borderId="0" xfId="1" applyNumberFormat="1" applyFont="1" applyFill="1" applyBorder="1" applyAlignment="1">
      <alignment horizontal="center" vertical="center"/>
    </xf>
    <xf numFmtId="164" fontId="0" fillId="2" borderId="15" xfId="1" applyNumberFormat="1" applyFont="1" applyFill="1" applyBorder="1" applyAlignment="1">
      <alignment horizontal="center" vertical="center"/>
    </xf>
    <xf numFmtId="0" fontId="0" fillId="0" borderId="0" xfId="0" applyBorder="1"/>
    <xf numFmtId="164" fontId="6" fillId="2" borderId="13" xfId="1" applyNumberFormat="1" applyFont="1" applyFill="1" applyBorder="1" applyAlignment="1">
      <alignment horizontal="center" vertical="center"/>
    </xf>
    <xf numFmtId="164" fontId="6" fillId="2" borderId="0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7" borderId="10" xfId="0" applyFont="1" applyFill="1" applyBorder="1" applyAlignment="1">
      <alignment horizontal="center"/>
    </xf>
    <xf numFmtId="0" fontId="7" fillId="7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ses%20definitivas%20con%20cuadros/Violencia%20Dom&#233;stic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ases%20definitivas%20con%20cuadros/Famili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ases%20definitivas%20con%20cuadros/Ministerio%20P&#250;blic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ase Total"/>
      <sheetName val="Dinámicas"/>
      <sheetName val="Cuadro por despacho general"/>
      <sheetName val="Cuadros"/>
    </sheetNames>
    <sheetDataSet>
      <sheetData sheetId="0" refreshError="1"/>
      <sheetData sheetId="1">
        <row r="6">
          <cell r="B6" t="str">
            <v>Descripción despacho estandarizado</v>
          </cell>
          <cell r="C6" t="str">
            <v>Hombre</v>
          </cell>
          <cell r="D6" t="str">
            <v>Mujer</v>
          </cell>
        </row>
        <row r="7">
          <cell r="B7" t="str">
            <v>Juzgado De Violencia Doméstica Del I Circuito Judicial De San José</v>
          </cell>
          <cell r="C7">
            <v>449</v>
          </cell>
          <cell r="D7">
            <v>1888</v>
          </cell>
        </row>
        <row r="8">
          <cell r="B8" t="str">
            <v>Jdo Civil, Trabajo y Familia Puriscal</v>
          </cell>
          <cell r="C8">
            <v>137</v>
          </cell>
          <cell r="D8">
            <v>424</v>
          </cell>
        </row>
        <row r="9">
          <cell r="B9" t="str">
            <v>Jdo Pensiones Alimentarias y Violencia Doméstica Escazú</v>
          </cell>
          <cell r="C9">
            <v>101</v>
          </cell>
          <cell r="D9">
            <v>369</v>
          </cell>
        </row>
        <row r="10">
          <cell r="B10" t="str">
            <v>Juzgado Contravencional y Menor Cuantía Mora</v>
          </cell>
          <cell r="C10">
            <v>11</v>
          </cell>
          <cell r="D10">
            <v>70</v>
          </cell>
        </row>
        <row r="11">
          <cell r="B11" t="str">
            <v>Juzgado Contravencional y Menor Cuantía Turrubares</v>
          </cell>
          <cell r="C11">
            <v>9</v>
          </cell>
          <cell r="D11">
            <v>46</v>
          </cell>
        </row>
        <row r="12">
          <cell r="B12" t="str">
            <v>Juzgado Contravencional y Menor Cuantía Santa Ana</v>
          </cell>
          <cell r="C12">
            <v>109</v>
          </cell>
          <cell r="D12">
            <v>386</v>
          </cell>
        </row>
        <row r="13">
          <cell r="B13" t="str">
            <v xml:space="preserve">Juzgado de Violencia Doméstica del II Circuito Judicial de San José </v>
          </cell>
          <cell r="C13">
            <v>1959</v>
          </cell>
          <cell r="D13">
            <v>5483</v>
          </cell>
        </row>
        <row r="14">
          <cell r="B14" t="str">
            <v>Juzgado de Violencia Doméstica Desamparados</v>
          </cell>
          <cell r="C14">
            <v>408</v>
          </cell>
          <cell r="D14">
            <v>1825</v>
          </cell>
        </row>
        <row r="15">
          <cell r="B15" t="str">
            <v>Juzgado De Pensiones Y Violencia Doméstica De Pavas (pisav Violencia Doméstica)</v>
          </cell>
          <cell r="C15">
            <v>265</v>
          </cell>
          <cell r="D15">
            <v>800</v>
          </cell>
        </row>
        <row r="16">
          <cell r="B16" t="str">
            <v>Juzgado de Violencia Doméstica Hatillo</v>
          </cell>
          <cell r="C16">
            <v>314</v>
          </cell>
          <cell r="D16">
            <v>1399</v>
          </cell>
        </row>
        <row r="17">
          <cell r="B17" t="str">
            <v>Juzgado Contravencional y Menor Cuantía Aserrí</v>
          </cell>
          <cell r="C17">
            <v>152</v>
          </cell>
          <cell r="D17">
            <v>536</v>
          </cell>
        </row>
        <row r="18">
          <cell r="B18" t="str">
            <v>Juzgado Contravencional y Menor Cuantía Acosta</v>
          </cell>
          <cell r="C18">
            <v>36</v>
          </cell>
          <cell r="D18">
            <v>121</v>
          </cell>
        </row>
        <row r="19">
          <cell r="B19" t="str">
            <v>Juzgado De Violencia Doméstica Del I Circuito Judicial De Alajuela</v>
          </cell>
          <cell r="C19">
            <v>1045</v>
          </cell>
          <cell r="D19">
            <v>3048</v>
          </cell>
        </row>
        <row r="20">
          <cell r="B20" t="str">
            <v>Juzgado Contravencional y Menor Cuantía Poás</v>
          </cell>
          <cell r="C20">
            <v>63</v>
          </cell>
          <cell r="D20">
            <v>231</v>
          </cell>
        </row>
        <row r="21">
          <cell r="B21" t="str">
            <v xml:space="preserve">Juzgado Contravencional y de Menor Cuantía de Atenas </v>
          </cell>
          <cell r="C21">
            <v>62</v>
          </cell>
          <cell r="D21">
            <v>231</v>
          </cell>
        </row>
        <row r="22">
          <cell r="B22" t="str">
            <v>Juzgado Contravencional y Menor Cuantía San Mateo</v>
          </cell>
          <cell r="C22">
            <v>14</v>
          </cell>
          <cell r="D22">
            <v>65</v>
          </cell>
        </row>
        <row r="23">
          <cell r="B23" t="str">
            <v>Juzgado Contravencional y Menor Cuantía Orotina</v>
          </cell>
          <cell r="C23">
            <v>43</v>
          </cell>
          <cell r="D23">
            <v>185</v>
          </cell>
        </row>
        <row r="24">
          <cell r="B24" t="str">
            <v>Juzgado De Violencia Doméstica Del Ii Circuito Judicial De Alajuela</v>
          </cell>
          <cell r="C24">
            <v>294</v>
          </cell>
          <cell r="D24">
            <v>1845</v>
          </cell>
        </row>
        <row r="25">
          <cell r="B25" t="str">
            <v xml:space="preserve">Juzgado Contravencional y  de Menor Cuantía de Los Chiles </v>
          </cell>
          <cell r="C25">
            <v>166</v>
          </cell>
          <cell r="D25">
            <v>51</v>
          </cell>
        </row>
        <row r="26">
          <cell r="B26" t="str">
            <v>Juzgado Contravencional y  de Menor Cuantía de Guatuso</v>
          </cell>
          <cell r="C26">
            <v>141</v>
          </cell>
          <cell r="D26">
            <v>33</v>
          </cell>
        </row>
        <row r="27">
          <cell r="B27" t="str">
            <v xml:space="preserve">Juzgado Contravencional y de Menor Cuantía de La Fortuna </v>
          </cell>
          <cell r="C27">
            <v>84</v>
          </cell>
          <cell r="D27">
            <v>269</v>
          </cell>
        </row>
        <row r="28">
          <cell r="B28" t="str">
            <v>Juzgado Civil y Trabajo San Carlos, sede Upala, Jdo Mixto de Upala</v>
          </cell>
          <cell r="C28">
            <v>425</v>
          </cell>
          <cell r="D28">
            <v>120</v>
          </cell>
        </row>
        <row r="29">
          <cell r="B29" t="str">
            <v>Juzgado de Familia y Violencia Doméstica Del III Circuito Judicial de Alajuela (San Ramón)</v>
          </cell>
          <cell r="C29">
            <v>334</v>
          </cell>
          <cell r="D29">
            <v>893</v>
          </cell>
        </row>
        <row r="30">
          <cell r="B30" t="str">
            <v>Juzgado de Familia, Penal Juvenil y Violencia Doméstica de Grecia</v>
          </cell>
          <cell r="C30">
            <v>251</v>
          </cell>
          <cell r="D30">
            <v>742</v>
          </cell>
        </row>
        <row r="31">
          <cell r="B31" t="str">
            <v>Juzgado Contravencional y Menor Cuantía Zarcero</v>
          </cell>
          <cell r="C31">
            <v>28</v>
          </cell>
          <cell r="D31">
            <v>60</v>
          </cell>
        </row>
        <row r="32">
          <cell r="B32" t="str">
            <v xml:space="preserve">Juzgado Contravencional y Menor Cuantía Valverde Vega </v>
          </cell>
          <cell r="C32">
            <v>25</v>
          </cell>
          <cell r="D32">
            <v>107</v>
          </cell>
        </row>
        <row r="33">
          <cell r="B33" t="str">
            <v>Juzgado Contravencional y Menor Cuantía Naranjo</v>
          </cell>
          <cell r="C33">
            <v>83</v>
          </cell>
          <cell r="D33">
            <v>316</v>
          </cell>
        </row>
        <row r="34">
          <cell r="B34" t="str">
            <v>Juzgado Contravencional y Menor Cuantía Palmares</v>
          </cell>
          <cell r="C34">
            <v>70</v>
          </cell>
          <cell r="D34">
            <v>249</v>
          </cell>
        </row>
        <row r="35">
          <cell r="B35" t="str">
            <v>Juzgado De Violencia Domestica De Cartago</v>
          </cell>
          <cell r="C35">
            <v>243</v>
          </cell>
          <cell r="D35">
            <v>1762</v>
          </cell>
        </row>
        <row r="36">
          <cell r="B36" t="str">
            <v>Juzgado de Familia, Penal Juvenil y Violencia Doméstica de Turrialba</v>
          </cell>
          <cell r="C36">
            <v>247</v>
          </cell>
          <cell r="D36">
            <v>1127</v>
          </cell>
        </row>
        <row r="37">
          <cell r="B37" t="str">
            <v>Juzgado De Pensiones Y Violencia Doméstica De La Unión (pisav Violencia Doméstica)</v>
          </cell>
          <cell r="C37">
            <v>144</v>
          </cell>
          <cell r="D37">
            <v>724</v>
          </cell>
        </row>
        <row r="38">
          <cell r="B38" t="str">
            <v>Juzgado Contravencional y  de Menor Cuantía de Tarrazü</v>
          </cell>
          <cell r="C38">
            <v>29</v>
          </cell>
          <cell r="D38">
            <v>228</v>
          </cell>
        </row>
        <row r="39">
          <cell r="B39" t="str">
            <v xml:space="preserve">Juzgado Contravencional y  de Menor Cuantía de Paraíso </v>
          </cell>
          <cell r="C39">
            <v>32</v>
          </cell>
          <cell r="D39">
            <v>205</v>
          </cell>
        </row>
        <row r="40">
          <cell r="B40" t="str">
            <v xml:space="preserve">Juzgado Contravencional y  de Menor Cuantía de Alvarado </v>
          </cell>
          <cell r="C40">
            <v>13</v>
          </cell>
          <cell r="D40">
            <v>57</v>
          </cell>
        </row>
        <row r="41">
          <cell r="B41" t="str">
            <v xml:space="preserve">Juzgado Contravencional y Menor Cuantía Jiménez </v>
          </cell>
          <cell r="C41">
            <v>37</v>
          </cell>
          <cell r="D41">
            <v>196</v>
          </cell>
        </row>
        <row r="42">
          <cell r="B42" t="str">
            <v xml:space="preserve">Juzgado De Violencia Doméstica De Heredia </v>
          </cell>
          <cell r="C42">
            <v>575</v>
          </cell>
          <cell r="D42">
            <v>2056</v>
          </cell>
        </row>
        <row r="43">
          <cell r="B43" t="str">
            <v xml:space="preserve">Jdo Pensiones Alimentarias y Violencia Doméstica San Joaquín </v>
          </cell>
          <cell r="C43">
            <v>161</v>
          </cell>
          <cell r="D43">
            <v>613</v>
          </cell>
        </row>
        <row r="44">
          <cell r="B44" t="str">
            <v>Juzgado Contravencional y Menor Cuantía Santo Domingo</v>
          </cell>
          <cell r="C44">
            <v>69</v>
          </cell>
          <cell r="D44">
            <v>240</v>
          </cell>
        </row>
        <row r="45">
          <cell r="B45" t="str">
            <v>Juzgado Contravencional y Menor Cuantía San Rafael</v>
          </cell>
          <cell r="C45">
            <v>134</v>
          </cell>
          <cell r="D45">
            <v>483</v>
          </cell>
        </row>
        <row r="46">
          <cell r="B46" t="str">
            <v>Juzgado Contravencional y Menor Cuantía San Isidro</v>
          </cell>
          <cell r="C46">
            <v>36</v>
          </cell>
          <cell r="D46">
            <v>147</v>
          </cell>
        </row>
        <row r="47">
          <cell r="B47" t="str">
            <v xml:space="preserve">Juzgado Civil, Trabajo, Familia, Penal Juvenil y Violencia Doméstica de Sarapiquí </v>
          </cell>
          <cell r="C47">
            <v>233</v>
          </cell>
          <cell r="D47">
            <v>520</v>
          </cell>
        </row>
        <row r="48">
          <cell r="B48" t="str">
            <v xml:space="preserve">Juzgado de Familia y Violencia Doméstica del I Circuito Judicial de Guanacaste </v>
          </cell>
          <cell r="C48">
            <v>318</v>
          </cell>
          <cell r="D48">
            <v>1070</v>
          </cell>
        </row>
        <row r="49">
          <cell r="B49" t="str">
            <v>Jdo Familia, Penal Juvenil y Violencia Doméstica Cañas</v>
          </cell>
          <cell r="C49">
            <v>61</v>
          </cell>
          <cell r="D49">
            <v>409</v>
          </cell>
        </row>
        <row r="50">
          <cell r="B50" t="str">
            <v>Juzgado Contravencional y Menor Cuantía Bagaces</v>
          </cell>
          <cell r="C50">
            <v>35</v>
          </cell>
          <cell r="D50">
            <v>163</v>
          </cell>
        </row>
        <row r="51">
          <cell r="B51" t="str">
            <v>Juzgado Contravencional y Menor Cuantía La Cruz</v>
          </cell>
          <cell r="C51">
            <v>44</v>
          </cell>
          <cell r="D51">
            <v>228</v>
          </cell>
        </row>
        <row r="52">
          <cell r="B52" t="str">
            <v>Juzgado Contravencional y Menor Cuantía Tilarán</v>
          </cell>
          <cell r="C52">
            <v>39</v>
          </cell>
          <cell r="D52">
            <v>165</v>
          </cell>
        </row>
        <row r="53">
          <cell r="B53" t="str">
            <v>Juzgado Contravencional y Menor Cuantía Abangares</v>
          </cell>
          <cell r="C53">
            <v>28</v>
          </cell>
          <cell r="D53">
            <v>172</v>
          </cell>
        </row>
        <row r="54">
          <cell r="B54" t="str">
            <v>Juzgado de Familia y Violencia Doméstica del II Circuito Judicial de Guanacaste</v>
          </cell>
          <cell r="C54">
            <v>284</v>
          </cell>
          <cell r="D54">
            <v>1069</v>
          </cell>
        </row>
        <row r="55">
          <cell r="B55" t="str">
            <v>Juzgado de Familia, Penal Juvenil y Violencia Doméstica de Santa Cruz</v>
          </cell>
          <cell r="C55">
            <v>262</v>
          </cell>
          <cell r="D55">
            <v>956</v>
          </cell>
        </row>
        <row r="56">
          <cell r="B56" t="str">
            <v>Juzgado Contravencional y Menor Cuantía Nandayure</v>
          </cell>
          <cell r="C56">
            <v>13</v>
          </cell>
          <cell r="D56">
            <v>78</v>
          </cell>
        </row>
        <row r="57">
          <cell r="B57" t="str">
            <v>Juzgado Contravencional y Menor Cuantía Carrillo</v>
          </cell>
          <cell r="C57">
            <v>107</v>
          </cell>
          <cell r="D57">
            <v>532</v>
          </cell>
        </row>
        <row r="58">
          <cell r="B58" t="str">
            <v>Juzgado Contravencional y Menor Cuantía Hojancha</v>
          </cell>
          <cell r="C58">
            <v>5</v>
          </cell>
          <cell r="D58">
            <v>39</v>
          </cell>
        </row>
        <row r="59">
          <cell r="B59" t="str">
            <v>Juzgado Contravencional y Menor Cuantía Jicaral</v>
          </cell>
          <cell r="C59">
            <v>26</v>
          </cell>
          <cell r="D59">
            <v>125</v>
          </cell>
        </row>
        <row r="60">
          <cell r="B60" t="str">
            <v>Juzgado de Violencia Doméstica de Puntarenas</v>
          </cell>
          <cell r="C60">
            <v>270</v>
          </cell>
          <cell r="D60">
            <v>1147</v>
          </cell>
        </row>
        <row r="61">
          <cell r="B61" t="str">
            <v>Jdo Civil, Trabajo y Familia Aguirre - Parrita</v>
          </cell>
          <cell r="C61">
            <v>73</v>
          </cell>
          <cell r="D61">
            <v>309</v>
          </cell>
        </row>
        <row r="62">
          <cell r="B62" t="str">
            <v>Juzgado Contravencional y Menor Cuantía  Parrita</v>
          </cell>
          <cell r="C62">
            <v>39</v>
          </cell>
          <cell r="D62">
            <v>212</v>
          </cell>
        </row>
        <row r="63">
          <cell r="B63" t="str">
            <v>Juzgado Contravencional y Menor Cuantía Esparza</v>
          </cell>
          <cell r="C63">
            <v>70</v>
          </cell>
          <cell r="D63">
            <v>325</v>
          </cell>
        </row>
        <row r="64">
          <cell r="B64" t="str">
            <v>Juzgado Contravencional y Menor Cuantía Montes de Oro</v>
          </cell>
          <cell r="C64">
            <v>36</v>
          </cell>
          <cell r="D64">
            <v>84</v>
          </cell>
        </row>
        <row r="65">
          <cell r="B65" t="str">
            <v>Juzgado Contravencional y Menor Cuantía Garabito</v>
          </cell>
          <cell r="C65">
            <v>37</v>
          </cell>
          <cell r="D65">
            <v>276</v>
          </cell>
        </row>
        <row r="66">
          <cell r="B66" t="str">
            <v>Juzgado Contravencional y Menor Cuantía Cóbano</v>
          </cell>
          <cell r="C66">
            <v>24</v>
          </cell>
          <cell r="D66">
            <v>118</v>
          </cell>
        </row>
        <row r="67">
          <cell r="B67" t="str">
            <v>Juzgado Contravencional y Menor Cuantía  Monteverde</v>
          </cell>
          <cell r="C67">
            <v>11</v>
          </cell>
          <cell r="D67">
            <v>42</v>
          </cell>
        </row>
        <row r="68">
          <cell r="B68" t="str">
            <v>Juzgado De Violencia Doméstica Del I Circuito Judicial De La Zona Sur (pérez Zeledón)</v>
          </cell>
          <cell r="C68">
            <v>405</v>
          </cell>
          <cell r="D68">
            <v>1802</v>
          </cell>
        </row>
        <row r="69">
          <cell r="B69" t="str">
            <v>Jdo Civil, Trabajo y Familia Buenos Aires</v>
          </cell>
          <cell r="C69">
            <v>73</v>
          </cell>
          <cell r="D69">
            <v>376</v>
          </cell>
        </row>
        <row r="70">
          <cell r="B70" t="str">
            <v>Jdo Familia y Violencia Doméstica Corredores</v>
          </cell>
          <cell r="C70">
            <v>203</v>
          </cell>
          <cell r="D70">
            <v>720</v>
          </cell>
        </row>
        <row r="71">
          <cell r="B71" t="str">
            <v xml:space="preserve">Juzgado de Familia, Penal Juvenil y Violencia Doméstica de Golfito </v>
          </cell>
          <cell r="C71">
            <v>80</v>
          </cell>
          <cell r="D71">
            <v>387</v>
          </cell>
        </row>
        <row r="72">
          <cell r="B72" t="str">
            <v xml:space="preserve">Jdo Civil, Trabajo y Familia Osa </v>
          </cell>
          <cell r="C72">
            <v>66</v>
          </cell>
          <cell r="D72">
            <v>300</v>
          </cell>
        </row>
        <row r="73">
          <cell r="B73" t="str">
            <v>Juzgado Contravencional y Menor Cuantía Coto Brus</v>
          </cell>
          <cell r="C73">
            <v>83</v>
          </cell>
          <cell r="D73">
            <v>375</v>
          </cell>
        </row>
        <row r="74">
          <cell r="B74" t="str">
            <v>Juzgado De Cobro, Menor Cuantía Y Contravencional De Golfito, Sede Puerto Jiménez (materia Violencia</v>
          </cell>
          <cell r="C74">
            <v>21</v>
          </cell>
          <cell r="D74">
            <v>134</v>
          </cell>
        </row>
        <row r="75">
          <cell r="B75" t="str">
            <v>Juzgado De Violencia Doméstica Del I Circuito Judicial De La Zona Atlántica</v>
          </cell>
          <cell r="C75">
            <v>130</v>
          </cell>
          <cell r="D75">
            <v>814</v>
          </cell>
        </row>
        <row r="76">
          <cell r="B76" t="str">
            <v xml:space="preserve">Juzgado Contravencional y de Menor Cuantía de Bribrí  </v>
          </cell>
          <cell r="C76">
            <v>56</v>
          </cell>
          <cell r="D76">
            <v>291</v>
          </cell>
        </row>
        <row r="77">
          <cell r="B77" t="str">
            <v>Juzgado Contravencional y Menor Cuantía Matina</v>
          </cell>
          <cell r="C77">
            <v>120</v>
          </cell>
          <cell r="D77">
            <v>448</v>
          </cell>
        </row>
        <row r="78">
          <cell r="B78" t="str">
            <v>Juzgado De Violencia Doméstica Del Ii Circuito Judicial De La Zona Atlántica</v>
          </cell>
          <cell r="C78">
            <v>378</v>
          </cell>
          <cell r="D78">
            <v>1529</v>
          </cell>
        </row>
        <row r="79">
          <cell r="B79" t="str">
            <v>Juzgado Pensiones Alimentarias y Violencia Doméstica Siquirres</v>
          </cell>
          <cell r="C79">
            <v>73</v>
          </cell>
          <cell r="D79">
            <v>383</v>
          </cell>
        </row>
        <row r="80">
          <cell r="B80" t="str">
            <v>Juzgado Contravencional y Menor Cuantía Guácimo</v>
          </cell>
          <cell r="C80">
            <v>95</v>
          </cell>
          <cell r="D80">
            <v>403</v>
          </cell>
        </row>
      </sheetData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ase "/>
      <sheetName val="Dinámicas"/>
      <sheetName val="Cuadros por despacho"/>
      <sheetName val="Cuadros Generales "/>
    </sheetNames>
    <sheetDataSet>
      <sheetData sheetId="0" refreshError="1"/>
      <sheetData sheetId="1">
        <row r="6">
          <cell r="B6" t="str">
            <v>Juzgado Primero de Familia de San José</v>
          </cell>
          <cell r="C6">
            <v>1194</v>
          </cell>
          <cell r="D6">
            <v>1012</v>
          </cell>
        </row>
        <row r="7">
          <cell r="B7" t="str">
            <v>Juzgado Segundo de Familia de San José</v>
          </cell>
          <cell r="C7">
            <v>1112</v>
          </cell>
          <cell r="D7">
            <v>1008</v>
          </cell>
        </row>
        <row r="8">
          <cell r="B8" t="str">
            <v>Juzgado de Familia, de Niñez y Adolescencia</v>
          </cell>
          <cell r="C8">
            <v>223</v>
          </cell>
          <cell r="D8">
            <v>332</v>
          </cell>
        </row>
        <row r="9">
          <cell r="B9" t="str">
            <v>Juzgado Civil, Trabajo y Familia de Puriscal</v>
          </cell>
          <cell r="C9">
            <v>294</v>
          </cell>
          <cell r="D9">
            <v>225</v>
          </cell>
        </row>
        <row r="10">
          <cell r="B10" t="str">
            <v>Juzgado de Familia del II Circuito Judicial de San José</v>
          </cell>
          <cell r="C10">
            <v>2494</v>
          </cell>
          <cell r="D10">
            <v>2075</v>
          </cell>
        </row>
        <row r="11">
          <cell r="B11" t="str">
            <v>Juzgado Civil, Trabajo y Familia Hatillo, San Sebas y Alajuelita</v>
          </cell>
          <cell r="C11">
            <v>801</v>
          </cell>
          <cell r="D11">
            <v>696</v>
          </cell>
        </row>
        <row r="12">
          <cell r="B12" t="str">
            <v>Juzgado de Familia III Circuito Judicial de San Jose</v>
          </cell>
          <cell r="C12">
            <v>1855</v>
          </cell>
          <cell r="D12">
            <v>1634</v>
          </cell>
        </row>
        <row r="13">
          <cell r="B13" t="str">
            <v>Juzgado de Familia del I Circuito Judicial de Alajuela</v>
          </cell>
          <cell r="C13">
            <v>1919</v>
          </cell>
          <cell r="D13">
            <v>1650</v>
          </cell>
        </row>
        <row r="14">
          <cell r="B14" t="str">
            <v>Juzgado de Familia del II Circuito Judicial de Alajuela</v>
          </cell>
          <cell r="C14">
            <v>839</v>
          </cell>
          <cell r="D14">
            <v>718</v>
          </cell>
        </row>
        <row r="15">
          <cell r="B15" t="str">
            <v>Juzgado Civil y de Trabajo del II Circuito Judicial de Alajuela (Upala)</v>
          </cell>
          <cell r="C15">
            <v>246</v>
          </cell>
          <cell r="D15">
            <v>1</v>
          </cell>
        </row>
        <row r="16">
          <cell r="B16" t="str">
            <v>Juzgado de Familia, Penal Juvenil y Violencia Doméstica de Grecia</v>
          </cell>
          <cell r="C16">
            <v>686</v>
          </cell>
          <cell r="D16">
            <v>587</v>
          </cell>
        </row>
        <row r="17">
          <cell r="B17" t="str">
            <v>Juzgado de Familia y Violencia Doméstica del III Circuito Judicial de Alajuela</v>
          </cell>
          <cell r="C17">
            <v>592</v>
          </cell>
          <cell r="D17">
            <v>550</v>
          </cell>
        </row>
        <row r="18">
          <cell r="B18" t="str">
            <v>Juzgado de Familia de Cartago</v>
          </cell>
          <cell r="C18">
            <v>1813</v>
          </cell>
          <cell r="D18">
            <v>1609</v>
          </cell>
        </row>
        <row r="19">
          <cell r="B19" t="str">
            <v>Juzgado de Familia, Penal Juvenil y Violencia Doméstica de Turrialba</v>
          </cell>
          <cell r="C19">
            <v>411</v>
          </cell>
          <cell r="D19">
            <v>330</v>
          </cell>
        </row>
        <row r="20">
          <cell r="B20" t="str">
            <v>Juzgado de Familia de Heredia</v>
          </cell>
          <cell r="C20">
            <v>2036</v>
          </cell>
          <cell r="D20">
            <v>1839</v>
          </cell>
        </row>
        <row r="21">
          <cell r="B21" t="str">
            <v>Juzgado Civil, Trabajo, Familia, Penal Juvenil y Violencia Doméstica de Sarapiquí</v>
          </cell>
          <cell r="C21">
            <v>239</v>
          </cell>
          <cell r="D21">
            <v>171</v>
          </cell>
        </row>
        <row r="22">
          <cell r="B22" t="str">
            <v>Juzgado de Familia y Violencia Doméstica del I Circuito Judicial de Guanacaste</v>
          </cell>
          <cell r="C22">
            <v>611</v>
          </cell>
          <cell r="D22">
            <v>555</v>
          </cell>
        </row>
        <row r="23">
          <cell r="B23" t="str">
            <v>Juzgado de Familia, Penal Juvenil y Violencia Doméstica Cañas</v>
          </cell>
          <cell r="C23">
            <v>228</v>
          </cell>
          <cell r="D23">
            <v>193</v>
          </cell>
        </row>
        <row r="24">
          <cell r="B24" t="str">
            <v xml:space="preserve">Juzgado de Familia y Violencia Doméstica del II Circuito Judicial de Guanacaste </v>
          </cell>
          <cell r="C24">
            <v>266</v>
          </cell>
          <cell r="D24">
            <v>217</v>
          </cell>
        </row>
        <row r="25">
          <cell r="B25" t="str">
            <v>Juzgado de Familia, Penal Juvenil y Violencia Doméstica de Santa Cruz</v>
          </cell>
          <cell r="C25">
            <v>305</v>
          </cell>
          <cell r="D25">
            <v>236</v>
          </cell>
        </row>
        <row r="26">
          <cell r="B26" t="str">
            <v>Juzgado de Familia Puntarenas</v>
          </cell>
          <cell r="C26">
            <v>666</v>
          </cell>
          <cell r="D26">
            <v>577</v>
          </cell>
        </row>
        <row r="27">
          <cell r="B27" t="str">
            <v>Juzgado Civil, Trabajo y Familia Aguirre - Parrita</v>
          </cell>
          <cell r="C27">
            <v>203</v>
          </cell>
          <cell r="D27">
            <v>180</v>
          </cell>
        </row>
        <row r="28">
          <cell r="B28" t="str">
            <v>Juzgado de Familia del I Circuito Judicial de la Zona Sur</v>
          </cell>
          <cell r="C28">
            <v>687</v>
          </cell>
          <cell r="D28">
            <v>653</v>
          </cell>
        </row>
        <row r="29">
          <cell r="B29" t="str">
            <v>Juzgado Civil, Trabajo y Familia de Buenos Aires</v>
          </cell>
          <cell r="C29">
            <v>149</v>
          </cell>
          <cell r="D29">
            <v>138</v>
          </cell>
        </row>
        <row r="30">
          <cell r="B30" t="str">
            <v>Juzgado de Familia, Penal Juvenil y Violencia Doméstica del II Circuito Judicial de la Zona Sur</v>
          </cell>
          <cell r="C30">
            <v>181</v>
          </cell>
          <cell r="D30">
            <v>140</v>
          </cell>
        </row>
        <row r="31">
          <cell r="B31" t="str">
            <v>Juzgado Familia, Penal Juvenil y Violencia Doméstica Corredores</v>
          </cell>
          <cell r="C31">
            <v>419</v>
          </cell>
          <cell r="D31">
            <v>463</v>
          </cell>
        </row>
        <row r="32">
          <cell r="B32" t="str">
            <v xml:space="preserve">Juzgado Civil, Trabajo y Familia de Osa </v>
          </cell>
          <cell r="C32">
            <v>172</v>
          </cell>
          <cell r="D32">
            <v>167</v>
          </cell>
        </row>
        <row r="33">
          <cell r="B33" t="str">
            <v>Juzgado de Familia del I Circuito Judicial de la Zona Atlantica</v>
          </cell>
          <cell r="C33">
            <v>576</v>
          </cell>
          <cell r="D33">
            <v>514</v>
          </cell>
        </row>
        <row r="34">
          <cell r="B34" t="str">
            <v>Juzgado de Familia del II Circuito Judicial de la Zona Atlántica</v>
          </cell>
          <cell r="C34">
            <v>984</v>
          </cell>
          <cell r="D34">
            <v>805</v>
          </cell>
        </row>
        <row r="43">
          <cell r="B43" t="str">
            <v>Juzgado Primero de Familia de San José</v>
          </cell>
          <cell r="C43">
            <v>434</v>
          </cell>
          <cell r="D43">
            <v>420</v>
          </cell>
        </row>
        <row r="44">
          <cell r="B44" t="str">
            <v>Juzgado Segundo de Familia de San José</v>
          </cell>
          <cell r="C44">
            <v>516</v>
          </cell>
          <cell r="D44">
            <v>516</v>
          </cell>
        </row>
        <row r="45">
          <cell r="B45" t="str">
            <v>Juzgado de Familia, de Niñez y Adolescencia</v>
          </cell>
          <cell r="C45">
            <v>135</v>
          </cell>
          <cell r="D45">
            <v>198</v>
          </cell>
        </row>
        <row r="46">
          <cell r="B46" t="str">
            <v>Juzgado Civil, Trabajo y Familia de Puriscal</v>
          </cell>
          <cell r="C46">
            <v>62</v>
          </cell>
          <cell r="D46">
            <v>121</v>
          </cell>
        </row>
        <row r="47">
          <cell r="B47" t="str">
            <v>Juzgado de Familia del II Circuito Judicial de San José</v>
          </cell>
          <cell r="C47">
            <v>485</v>
          </cell>
          <cell r="D47">
            <v>681</v>
          </cell>
        </row>
        <row r="48">
          <cell r="B48" t="str">
            <v>Juzgado Civil, Trabajo y Familia Hatillo, San Sebas y Alajuelita</v>
          </cell>
          <cell r="C48">
            <v>273</v>
          </cell>
          <cell r="D48">
            <v>315</v>
          </cell>
        </row>
        <row r="49">
          <cell r="B49" t="str">
            <v>Juzgado de Familia III Circuito Judicial de San Jose</v>
          </cell>
          <cell r="C49">
            <v>338</v>
          </cell>
          <cell r="D49">
            <v>483</v>
          </cell>
        </row>
        <row r="50">
          <cell r="B50" t="str">
            <v>Juzgado de Familia del I Circuito Judicial de Alajuela</v>
          </cell>
          <cell r="C50">
            <v>513</v>
          </cell>
          <cell r="D50">
            <v>537</v>
          </cell>
        </row>
        <row r="51">
          <cell r="B51" t="str">
            <v>Juzgado de Familia del II Circuito Judicial de Alajuela</v>
          </cell>
          <cell r="C51">
            <v>282</v>
          </cell>
          <cell r="D51">
            <v>326</v>
          </cell>
        </row>
        <row r="52">
          <cell r="B52" t="str">
            <v>Juzgado Civil y de Trabajo del II Circuito Judicial de Alajuela (Upala)</v>
          </cell>
          <cell r="C52">
            <v>144</v>
          </cell>
        </row>
        <row r="53">
          <cell r="B53" t="str">
            <v>Juzgado de Familia, Penal Juvenil y Violencia Doméstica de Grecia</v>
          </cell>
          <cell r="C53">
            <v>156</v>
          </cell>
          <cell r="D53">
            <v>225</v>
          </cell>
        </row>
        <row r="54">
          <cell r="B54" t="str">
            <v>Juzgado de Familia y Violencia Doméstica del III Circuito Judicial de Alajuela</v>
          </cell>
          <cell r="C54">
            <v>150</v>
          </cell>
          <cell r="D54">
            <v>201</v>
          </cell>
        </row>
        <row r="55">
          <cell r="B55" t="str">
            <v>Juzgado de Familia de Cartago</v>
          </cell>
          <cell r="C55">
            <v>380</v>
          </cell>
          <cell r="D55">
            <v>424</v>
          </cell>
        </row>
        <row r="56">
          <cell r="B56" t="str">
            <v>Juzgado de Familia, Penal Juvenil y Violencia Doméstica de Turrialba</v>
          </cell>
          <cell r="C56">
            <v>73</v>
          </cell>
          <cell r="D56">
            <v>147</v>
          </cell>
        </row>
        <row r="57">
          <cell r="B57" t="str">
            <v>Juzgado de Familia de Heredia</v>
          </cell>
          <cell r="C57">
            <v>518</v>
          </cell>
          <cell r="D57">
            <v>656</v>
          </cell>
        </row>
        <row r="58">
          <cell r="B58" t="str">
            <v>Juzgado Civil, Trabajo, Familia, Penal Juvenil y Violencia Doméstica de Sarapiquí</v>
          </cell>
          <cell r="C58">
            <v>91</v>
          </cell>
          <cell r="D58">
            <v>124</v>
          </cell>
        </row>
        <row r="59">
          <cell r="B59" t="str">
            <v>Juzgado de Familia y Violencia Doméstica del I Circuito Judicial de Guanacaste</v>
          </cell>
          <cell r="C59">
            <v>249</v>
          </cell>
          <cell r="D59">
            <v>264</v>
          </cell>
        </row>
        <row r="60">
          <cell r="B60" t="str">
            <v>Juzgado de Familia, Penal Juvenil y Violencia Doméstica Cañas</v>
          </cell>
          <cell r="C60">
            <v>75</v>
          </cell>
          <cell r="D60">
            <v>105</v>
          </cell>
        </row>
        <row r="61">
          <cell r="B61" t="str">
            <v xml:space="preserve">Juzgado de Familia y Violencia Doméstica del II Circuito Judicial de Guanacaste </v>
          </cell>
          <cell r="C61">
            <v>76</v>
          </cell>
          <cell r="D61">
            <v>112</v>
          </cell>
        </row>
        <row r="62">
          <cell r="B62" t="str">
            <v>Juzgado de Familia, Penal Juvenil y Violencia Doméstica de Santa Cruz</v>
          </cell>
          <cell r="C62">
            <v>98</v>
          </cell>
          <cell r="D62">
            <v>130</v>
          </cell>
        </row>
        <row r="63">
          <cell r="B63" t="str">
            <v>Juzgado de Familia Puntarenas</v>
          </cell>
          <cell r="C63">
            <v>250</v>
          </cell>
          <cell r="D63">
            <v>332</v>
          </cell>
        </row>
        <row r="64">
          <cell r="B64" t="str">
            <v>Juzgado Civil, Trabajo y Familia Aguirre - Parrita</v>
          </cell>
          <cell r="C64">
            <v>61</v>
          </cell>
          <cell r="D64">
            <v>74</v>
          </cell>
        </row>
        <row r="65">
          <cell r="B65" t="str">
            <v>Juzgado de Familia del I Circuito Judicial de la Zona Sur</v>
          </cell>
          <cell r="C65">
            <v>173</v>
          </cell>
          <cell r="D65">
            <v>192</v>
          </cell>
        </row>
        <row r="66">
          <cell r="B66" t="str">
            <v>Juzgado Civil, Trabajo y Familia de Buenos Aires</v>
          </cell>
          <cell r="C66">
            <v>73</v>
          </cell>
          <cell r="D66">
            <v>92</v>
          </cell>
        </row>
        <row r="67">
          <cell r="B67" t="str">
            <v>Juzgado de Familia, Penal Juvenil y Violencia Doméstica del II Circuito Judicial de la Zona Sur</v>
          </cell>
          <cell r="C67">
            <v>40</v>
          </cell>
          <cell r="D67">
            <v>87</v>
          </cell>
        </row>
        <row r="68">
          <cell r="B68" t="str">
            <v>Juzgado Familia, Penal Juvenil y Violencia Doméstica Corredores</v>
          </cell>
          <cell r="C68">
            <v>210</v>
          </cell>
          <cell r="D68">
            <v>231</v>
          </cell>
        </row>
        <row r="69">
          <cell r="B69" t="str">
            <v xml:space="preserve">Juzgado Civil, Trabajo y Familia de Osa </v>
          </cell>
          <cell r="C69">
            <v>81</v>
          </cell>
          <cell r="D69">
            <v>75</v>
          </cell>
        </row>
        <row r="70">
          <cell r="B70" t="str">
            <v>Juzgado de Familia del I Circuito Judicial de la Zona Atlantica</v>
          </cell>
          <cell r="C70">
            <v>175</v>
          </cell>
          <cell r="D70">
            <v>198</v>
          </cell>
        </row>
        <row r="71">
          <cell r="B71" t="str">
            <v>Juzgado de Familia del II Circuito Judicial de la Zona Atlántica</v>
          </cell>
          <cell r="C71">
            <v>274</v>
          </cell>
          <cell r="D71">
            <v>429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Base"/>
      <sheetName val="Dinámicas"/>
      <sheetName val="Cuadros por despacho"/>
      <sheetName val="Cuadros Generales"/>
    </sheetNames>
    <sheetDataSet>
      <sheetData sheetId="0" refreshError="1"/>
      <sheetData sheetId="1">
        <row r="6">
          <cell r="B6" t="str">
            <v>Unidad de Trámite Rápido del Ministerio Público</v>
          </cell>
          <cell r="C6">
            <v>2712</v>
          </cell>
          <cell r="D6">
            <v>1823</v>
          </cell>
        </row>
        <row r="7">
          <cell r="B7" t="str">
            <v>Fiscalía Adjunta del I Circuito Judicial de San José</v>
          </cell>
          <cell r="C7">
            <v>3661</v>
          </cell>
          <cell r="D7">
            <v>2237</v>
          </cell>
        </row>
        <row r="8">
          <cell r="B8" t="str">
            <v>Unidad de Fraudes</v>
          </cell>
          <cell r="C8">
            <v>1963</v>
          </cell>
          <cell r="D8">
            <v>1155</v>
          </cell>
        </row>
        <row r="9">
          <cell r="B9" t="str">
            <v xml:space="preserve">Fiscalía Adjunta de Probidad, Transparencia y Anticorrupción </v>
          </cell>
          <cell r="C9">
            <v>24</v>
          </cell>
          <cell r="D9">
            <v>9</v>
          </cell>
        </row>
        <row r="10">
          <cell r="B10" t="str">
            <v>Adjunta de Delitos Económicos, tributarios y de Legitimación de Capitales</v>
          </cell>
          <cell r="C10">
            <v>786</v>
          </cell>
          <cell r="D10">
            <v>180</v>
          </cell>
        </row>
        <row r="11">
          <cell r="B11" t="str">
            <v>Fiscalía Adjunta de Delitos Económicos, Tributarios y Legitimación de Capitales</v>
          </cell>
          <cell r="C11">
            <v>41</v>
          </cell>
          <cell r="D11">
            <v>7</v>
          </cell>
        </row>
        <row r="12">
          <cell r="B12" t="str">
            <v>Fiscalía Adjunta de Legitimación de Capitales</v>
          </cell>
          <cell r="C12">
            <v>3</v>
          </cell>
        </row>
        <row r="13">
          <cell r="B13" t="str">
            <v>Fiscalía de Trámite de Flagrancia de San José</v>
          </cell>
          <cell r="C13">
            <v>628</v>
          </cell>
          <cell r="D13">
            <v>466</v>
          </cell>
        </row>
        <row r="14">
          <cell r="B14" t="str">
            <v>Adjunta de Delitos Sexuales y VD</v>
          </cell>
          <cell r="C14">
            <v>455</v>
          </cell>
          <cell r="D14">
            <v>2875</v>
          </cell>
        </row>
        <row r="15">
          <cell r="B15" t="str">
            <v>Fiscalía Adjunta Contra la Delincuencia Organizada</v>
          </cell>
          <cell r="C15">
            <v>826</v>
          </cell>
          <cell r="D15">
            <v>184</v>
          </cell>
        </row>
        <row r="16">
          <cell r="B16" t="str">
            <v xml:space="preserve">Adjunta Agrario Ambiental </v>
          </cell>
          <cell r="C16">
            <v>7</v>
          </cell>
          <cell r="D16">
            <v>3</v>
          </cell>
        </row>
        <row r="17">
          <cell r="B17" t="str">
            <v>Contra trata de personas</v>
          </cell>
          <cell r="C17">
            <v>3</v>
          </cell>
          <cell r="D17">
            <v>15</v>
          </cell>
        </row>
        <row r="18">
          <cell r="B18" t="str">
            <v>Puriscal</v>
          </cell>
          <cell r="C18">
            <v>1094</v>
          </cell>
          <cell r="D18">
            <v>752</v>
          </cell>
        </row>
        <row r="19">
          <cell r="B19" t="str">
            <v xml:space="preserve">Fiscalía Adjunta del II Circuito Judicial de San José </v>
          </cell>
          <cell r="C19">
            <v>6906</v>
          </cell>
          <cell r="D19">
            <v>6782</v>
          </cell>
        </row>
        <row r="20">
          <cell r="B20" t="str">
            <v>Trámite de Flagracias del II Circuito Judicial del San José</v>
          </cell>
          <cell r="C20">
            <v>360</v>
          </cell>
          <cell r="D20">
            <v>305</v>
          </cell>
        </row>
        <row r="21">
          <cell r="B21" t="str">
            <v>Hatillo</v>
          </cell>
          <cell r="C21">
            <v>2309</v>
          </cell>
          <cell r="D21">
            <v>2626</v>
          </cell>
        </row>
        <row r="22">
          <cell r="B22" t="str">
            <v>Desamparados</v>
          </cell>
          <cell r="C22">
            <v>2131</v>
          </cell>
          <cell r="D22">
            <v>2886</v>
          </cell>
        </row>
        <row r="23">
          <cell r="B23" t="str">
            <v>Fiscalía Adjunta del III Circuito Judicial de San José, Sede Pavas</v>
          </cell>
          <cell r="C23">
            <v>3164</v>
          </cell>
          <cell r="D23">
            <v>2346</v>
          </cell>
        </row>
        <row r="24">
          <cell r="B24" t="str">
            <v>Fiscalía Adjunta del III Circuito Judicial de San José, Sede Pavas (Pisavl)</v>
          </cell>
          <cell r="C24">
            <v>100</v>
          </cell>
          <cell r="D24">
            <v>657</v>
          </cell>
        </row>
        <row r="25">
          <cell r="B25" t="str">
            <v>Fiscalía Adjunta del I Circuito Judicial de Alajuela</v>
          </cell>
          <cell r="C25">
            <v>5365</v>
          </cell>
          <cell r="D25">
            <v>4945</v>
          </cell>
        </row>
        <row r="26">
          <cell r="B26" t="str">
            <v>Fiscalía de Trámite de Flagrancias del I Circuito Judicial de Alajuela</v>
          </cell>
          <cell r="C26">
            <v>121</v>
          </cell>
          <cell r="D26">
            <v>135</v>
          </cell>
        </row>
        <row r="27">
          <cell r="B27" t="str">
            <v>Atenas</v>
          </cell>
          <cell r="C27">
            <v>953</v>
          </cell>
          <cell r="D27">
            <v>881</v>
          </cell>
        </row>
        <row r="28">
          <cell r="B28" t="str">
            <v>Adjunta del II Circuito Judicial de Alajuela</v>
          </cell>
          <cell r="C28">
            <v>2504</v>
          </cell>
          <cell r="D28">
            <v>2602</v>
          </cell>
        </row>
        <row r="29">
          <cell r="B29" t="str">
            <v>Trámite de Flagrancias del II Circuito Judicial de Alajuela</v>
          </cell>
          <cell r="C29">
            <v>136</v>
          </cell>
          <cell r="D29">
            <v>174</v>
          </cell>
        </row>
        <row r="30">
          <cell r="B30" t="str">
            <v>La Fortuna</v>
          </cell>
          <cell r="C30">
            <v>375</v>
          </cell>
          <cell r="D30">
            <v>359</v>
          </cell>
        </row>
        <row r="31">
          <cell r="B31" t="str">
            <v>Los Chiles</v>
          </cell>
          <cell r="C31">
            <v>277</v>
          </cell>
          <cell r="D31">
            <v>331</v>
          </cell>
        </row>
        <row r="32">
          <cell r="B32" t="str">
            <v>Guatuso</v>
          </cell>
          <cell r="C32">
            <v>81</v>
          </cell>
          <cell r="D32">
            <v>120</v>
          </cell>
        </row>
        <row r="33">
          <cell r="B33" t="str">
            <v>Upala</v>
          </cell>
          <cell r="C33">
            <v>697</v>
          </cell>
          <cell r="D33">
            <v>486</v>
          </cell>
        </row>
        <row r="34">
          <cell r="B34" t="str">
            <v>Fiscalia Adjunta del III Circuito Judicial de Alajuela</v>
          </cell>
          <cell r="C34">
            <v>1367</v>
          </cell>
          <cell r="D34">
            <v>1077</v>
          </cell>
        </row>
        <row r="35">
          <cell r="B35" t="str">
            <v>Trámite de Flagrancias Adjunta del III Circuito Judicial de Alajuela</v>
          </cell>
          <cell r="C35">
            <v>124</v>
          </cell>
          <cell r="D35">
            <v>84</v>
          </cell>
        </row>
        <row r="36">
          <cell r="B36" t="str">
            <v>Grecia</v>
          </cell>
          <cell r="C36">
            <v>1224</v>
          </cell>
          <cell r="D36">
            <v>1218</v>
          </cell>
        </row>
        <row r="37">
          <cell r="B37" t="str">
            <v>Fiscalía Adjunta de Cartago</v>
          </cell>
          <cell r="C37">
            <v>5169</v>
          </cell>
          <cell r="D37">
            <v>4087</v>
          </cell>
        </row>
        <row r="38">
          <cell r="B38" t="str">
            <v>Fiscalía de Trámite de Flagrancias del Circuito Judicial de Cartago</v>
          </cell>
          <cell r="C38">
            <v>186</v>
          </cell>
          <cell r="D38">
            <v>123</v>
          </cell>
        </row>
        <row r="39">
          <cell r="B39" t="str">
            <v>La Unión</v>
          </cell>
          <cell r="C39">
            <v>668</v>
          </cell>
          <cell r="D39">
            <v>819</v>
          </cell>
        </row>
        <row r="40">
          <cell r="B40" t="str">
            <v>Fiscalía de Turrialba</v>
          </cell>
          <cell r="C40">
            <v>1134</v>
          </cell>
          <cell r="D40">
            <v>1480</v>
          </cell>
        </row>
        <row r="41">
          <cell r="B41" t="str">
            <v>Tarrazú</v>
          </cell>
          <cell r="C41">
            <v>239</v>
          </cell>
          <cell r="D41">
            <v>214</v>
          </cell>
        </row>
        <row r="42">
          <cell r="B42" t="str">
            <v>Fiscalía Adjunta de Heredia</v>
          </cell>
          <cell r="C42">
            <v>4917</v>
          </cell>
          <cell r="D42">
            <v>4085</v>
          </cell>
        </row>
        <row r="43">
          <cell r="B43" t="str">
            <v>Fiscalía Adjunta de Flagrancias de Heredia</v>
          </cell>
          <cell r="C43">
            <v>208</v>
          </cell>
          <cell r="D43">
            <v>192</v>
          </cell>
        </row>
        <row r="44">
          <cell r="B44" t="str">
            <v>San Joaquín de Flores</v>
          </cell>
          <cell r="C44">
            <v>210</v>
          </cell>
          <cell r="D44">
            <v>174</v>
          </cell>
        </row>
        <row r="45">
          <cell r="B45" t="str">
            <v>Sarapiqui</v>
          </cell>
          <cell r="C45">
            <v>1006</v>
          </cell>
          <cell r="D45">
            <v>719</v>
          </cell>
        </row>
        <row r="46">
          <cell r="B46" t="str">
            <v>Fiscalía Adjunta del I Circuito Judicial de Guanacaste (Liberia)</v>
          </cell>
          <cell r="C46">
            <v>2846</v>
          </cell>
          <cell r="D46">
            <v>2063</v>
          </cell>
        </row>
        <row r="47">
          <cell r="B47" t="str">
            <v>Trámite de Flagrancia del I Circuito Judicial de Guanacaste</v>
          </cell>
          <cell r="C47">
            <v>113</v>
          </cell>
          <cell r="D47">
            <v>106</v>
          </cell>
        </row>
        <row r="48">
          <cell r="B48" t="str">
            <v>Cañas</v>
          </cell>
          <cell r="C48">
            <v>1018</v>
          </cell>
          <cell r="D48">
            <v>1123</v>
          </cell>
        </row>
        <row r="49">
          <cell r="B49" t="str">
            <v>Fiscalía Adjunta del II Circuito Judicial de Guanacaste (Nicoya)</v>
          </cell>
          <cell r="C49">
            <v>1845</v>
          </cell>
          <cell r="D49">
            <v>1624</v>
          </cell>
        </row>
        <row r="50">
          <cell r="B50" t="str">
            <v>Santa Cruz</v>
          </cell>
          <cell r="C50">
            <v>2242</v>
          </cell>
          <cell r="D50">
            <v>1910</v>
          </cell>
        </row>
        <row r="51">
          <cell r="B51" t="str">
            <v>Trámite de Flagrancias del II Circuito Judicial de Guanacaste</v>
          </cell>
          <cell r="C51">
            <v>149</v>
          </cell>
          <cell r="D51">
            <v>190</v>
          </cell>
        </row>
        <row r="52">
          <cell r="B52" t="str">
            <v>Fiscalía Adjunta de Puntarenas</v>
          </cell>
          <cell r="C52">
            <v>2674</v>
          </cell>
          <cell r="D52">
            <v>2703</v>
          </cell>
        </row>
        <row r="53">
          <cell r="B53" t="str">
            <v xml:space="preserve">Fiscalía de Flagrancia de Puntarenas </v>
          </cell>
          <cell r="C53">
            <v>99</v>
          </cell>
          <cell r="D53">
            <v>118</v>
          </cell>
        </row>
        <row r="54">
          <cell r="B54" t="str">
            <v>Cóbano</v>
          </cell>
          <cell r="C54">
            <v>255</v>
          </cell>
          <cell r="D54">
            <v>179</v>
          </cell>
        </row>
        <row r="55">
          <cell r="B55" t="str">
            <v>Garabito</v>
          </cell>
          <cell r="C55">
            <v>1898</v>
          </cell>
          <cell r="D55">
            <v>1302</v>
          </cell>
        </row>
        <row r="56">
          <cell r="B56" t="str">
            <v>Aguirre - Parrita</v>
          </cell>
          <cell r="C56">
            <v>666</v>
          </cell>
          <cell r="D56">
            <v>728</v>
          </cell>
        </row>
        <row r="57">
          <cell r="B57" t="str">
            <v>Fiscalía Adjunta del I Circuito Judicial de la Zona Sur (Pérez Zeledón)</v>
          </cell>
          <cell r="C57">
            <v>1793</v>
          </cell>
          <cell r="D57">
            <v>2068</v>
          </cell>
        </row>
        <row r="58">
          <cell r="B58" t="str">
            <v>Fiscalia de Flagrancia del I Circuito Judicial de la Zona Sur</v>
          </cell>
          <cell r="C58">
            <v>179</v>
          </cell>
          <cell r="D58">
            <v>239</v>
          </cell>
        </row>
        <row r="59">
          <cell r="B59" t="str">
            <v>Buenos Aires</v>
          </cell>
          <cell r="C59">
            <v>637</v>
          </cell>
          <cell r="D59">
            <v>454</v>
          </cell>
        </row>
        <row r="60">
          <cell r="B60" t="str">
            <v>Fiscalía Adjunta del II Circuito Judicial de la Zona Sur (Corredores)</v>
          </cell>
          <cell r="C60">
            <v>745</v>
          </cell>
          <cell r="D60">
            <v>803</v>
          </cell>
        </row>
        <row r="61">
          <cell r="B61" t="str">
            <v>Trámite de Flagrancias del II Circuito Judicial de la Zona Sur (Corredores)</v>
          </cell>
          <cell r="C61">
            <v>20</v>
          </cell>
          <cell r="D61">
            <v>43</v>
          </cell>
        </row>
        <row r="62">
          <cell r="B62" t="str">
            <v>Golfito</v>
          </cell>
          <cell r="C62">
            <v>1210</v>
          </cell>
          <cell r="D62">
            <v>1390</v>
          </cell>
        </row>
        <row r="63">
          <cell r="B63" t="str">
            <v>Osa</v>
          </cell>
          <cell r="C63">
            <v>1132</v>
          </cell>
          <cell r="D63">
            <v>995</v>
          </cell>
        </row>
        <row r="64">
          <cell r="B64" t="str">
            <v>Fiscalía de Protección de Osa (Golfito)</v>
          </cell>
          <cell r="C64">
            <v>6</v>
          </cell>
          <cell r="D64">
            <v>5</v>
          </cell>
        </row>
        <row r="65">
          <cell r="B65" t="str">
            <v>Coto Brus</v>
          </cell>
          <cell r="C65">
            <v>480</v>
          </cell>
          <cell r="D65">
            <v>591</v>
          </cell>
        </row>
        <row r="66">
          <cell r="B66" t="str">
            <v>Fiscalía Adjunta del I Circuito Judicial de La Zona Atlántica</v>
          </cell>
          <cell r="C66">
            <v>2863</v>
          </cell>
          <cell r="D66">
            <v>2348</v>
          </cell>
        </row>
        <row r="67">
          <cell r="B67" t="str">
            <v>Trámite de Flagrancias del I Circuito Judicial de la Zona Atlántica</v>
          </cell>
          <cell r="C67">
            <v>62</v>
          </cell>
          <cell r="D67">
            <v>40</v>
          </cell>
        </row>
        <row r="68">
          <cell r="B68" t="str">
            <v>Bribrí</v>
          </cell>
          <cell r="C68">
            <v>460</v>
          </cell>
          <cell r="D68">
            <v>472</v>
          </cell>
        </row>
        <row r="69">
          <cell r="B69" t="str">
            <v>Fiscalía Adjunta del II Circuito Judicial de la Zona Atlántica</v>
          </cell>
          <cell r="C69">
            <v>3345</v>
          </cell>
          <cell r="D69">
            <v>2726</v>
          </cell>
        </row>
        <row r="70">
          <cell r="B70" t="str">
            <v>Trámite de Flagrancias del II Circuito Judicial de la Zona Atlántica (Pococí)</v>
          </cell>
          <cell r="C70">
            <v>239</v>
          </cell>
          <cell r="D70">
            <v>161</v>
          </cell>
        </row>
        <row r="71">
          <cell r="B71" t="str">
            <v>Siquirres</v>
          </cell>
          <cell r="C71">
            <v>1522</v>
          </cell>
          <cell r="D71">
            <v>914</v>
          </cell>
        </row>
        <row r="81">
          <cell r="B81" t="str">
            <v>Unidad de Trámite Rápido del Ministerio Público</v>
          </cell>
          <cell r="C81">
            <v>4742</v>
          </cell>
          <cell r="D81">
            <v>1367</v>
          </cell>
        </row>
        <row r="82">
          <cell r="B82" t="str">
            <v>Fiscalía Adjunta del I Circuito Judicial de San José</v>
          </cell>
          <cell r="C82">
            <v>3130</v>
          </cell>
          <cell r="D82">
            <v>730</v>
          </cell>
        </row>
        <row r="83">
          <cell r="B83" t="str">
            <v>Unidad de Fraudes</v>
          </cell>
          <cell r="C83">
            <v>2337</v>
          </cell>
          <cell r="D83">
            <v>763</v>
          </cell>
        </row>
        <row r="84">
          <cell r="B84" t="str">
            <v xml:space="preserve">Fiscalía Adjunta de Probidad, Transparencia y Anticorrupción </v>
          </cell>
          <cell r="C84">
            <v>115</v>
          </cell>
          <cell r="D84">
            <v>28</v>
          </cell>
        </row>
        <row r="85">
          <cell r="B85" t="str">
            <v>Adjunta de Delitos Económicos, tributarios y de Legitimación de Capitales</v>
          </cell>
          <cell r="C85">
            <v>1699</v>
          </cell>
          <cell r="D85">
            <v>340</v>
          </cell>
        </row>
        <row r="86">
          <cell r="B86" t="str">
            <v>Fiscalía Adjunta de Delitos Económicos, Tributarios y Legitimación de Capitales</v>
          </cell>
          <cell r="C86">
            <v>104</v>
          </cell>
          <cell r="D86">
            <v>21</v>
          </cell>
        </row>
        <row r="87">
          <cell r="B87" t="str">
            <v>Fiscalía Adjunta de Legitimación de Capitales</v>
          </cell>
          <cell r="C87">
            <v>117</v>
          </cell>
          <cell r="D87">
            <v>49</v>
          </cell>
        </row>
        <row r="88">
          <cell r="B88" t="str">
            <v>Fiscalía de Trámite de Flagrancia de San José</v>
          </cell>
          <cell r="C88">
            <v>1710</v>
          </cell>
          <cell r="D88">
            <v>181</v>
          </cell>
        </row>
        <row r="89">
          <cell r="B89" t="str">
            <v>Adjunta de Delitos Sexuales y VD</v>
          </cell>
          <cell r="C89">
            <v>2613</v>
          </cell>
          <cell r="D89">
            <v>597</v>
          </cell>
        </row>
        <row r="90">
          <cell r="B90" t="str">
            <v>Fiscalía Adjunta Contra la Delincuencia Organizada</v>
          </cell>
          <cell r="C90">
            <v>591</v>
          </cell>
          <cell r="D90">
            <v>59</v>
          </cell>
        </row>
        <row r="91">
          <cell r="B91" t="str">
            <v xml:space="preserve">Adjunta Agrario Ambiental </v>
          </cell>
          <cell r="C91">
            <v>38</v>
          </cell>
          <cell r="D91">
            <v>21</v>
          </cell>
        </row>
        <row r="92">
          <cell r="B92" t="str">
            <v>Contra trata de personas</v>
          </cell>
          <cell r="C92">
            <v>22</v>
          </cell>
          <cell r="D92">
            <v>15</v>
          </cell>
        </row>
        <row r="93">
          <cell r="B93" t="str">
            <v>Puriscal</v>
          </cell>
          <cell r="C93">
            <v>1395</v>
          </cell>
          <cell r="D93">
            <v>254</v>
          </cell>
        </row>
        <row r="94">
          <cell r="B94" t="str">
            <v xml:space="preserve">Fiscalía Adjunta del II Circuito Judicial de San José </v>
          </cell>
          <cell r="C94">
            <v>7035</v>
          </cell>
          <cell r="D94">
            <v>1957</v>
          </cell>
        </row>
        <row r="95">
          <cell r="B95" t="str">
            <v>Trámite de Flagracias del II Circuito Judicial del San José</v>
          </cell>
          <cell r="C95">
            <v>1037</v>
          </cell>
          <cell r="D95">
            <v>95</v>
          </cell>
        </row>
        <row r="96">
          <cell r="B96" t="str">
            <v>Hatillo</v>
          </cell>
          <cell r="C96">
            <v>3726</v>
          </cell>
          <cell r="D96">
            <v>842</v>
          </cell>
        </row>
        <row r="97">
          <cell r="B97" t="str">
            <v>Desamparados</v>
          </cell>
          <cell r="C97">
            <v>3912</v>
          </cell>
          <cell r="D97">
            <v>1054</v>
          </cell>
        </row>
        <row r="98">
          <cell r="B98" t="str">
            <v>Fiscalía Adjunta del III Circuito Judicial de San José, Sede Pavas</v>
          </cell>
          <cell r="C98">
            <v>3062</v>
          </cell>
          <cell r="D98">
            <v>859</v>
          </cell>
        </row>
        <row r="99">
          <cell r="B99" t="str">
            <v>Fiscalía Adjunta del III Circuito Judicial de San José, Sede Pavas (Pisavl)</v>
          </cell>
          <cell r="C99">
            <v>702</v>
          </cell>
          <cell r="D99">
            <v>72</v>
          </cell>
        </row>
        <row r="100">
          <cell r="B100" t="str">
            <v>Fiscalía Adjunta del I Circuito Judicial de Alajuela</v>
          </cell>
          <cell r="C100">
            <v>6865</v>
          </cell>
          <cell r="D100">
            <v>1684</v>
          </cell>
        </row>
        <row r="101">
          <cell r="B101" t="str">
            <v>Fiscalía de Trámite de Flagrancias del I Circuito Judicial de Alajuela</v>
          </cell>
          <cell r="C101">
            <v>546</v>
          </cell>
          <cell r="D101">
            <v>33</v>
          </cell>
        </row>
        <row r="102">
          <cell r="B102" t="str">
            <v>Atenas</v>
          </cell>
          <cell r="C102">
            <v>1064</v>
          </cell>
          <cell r="D102">
            <v>208</v>
          </cell>
        </row>
        <row r="103">
          <cell r="B103" t="str">
            <v>Adjunta del II Circuito Judicial de Alajuela</v>
          </cell>
          <cell r="C103">
            <v>3112</v>
          </cell>
          <cell r="D103">
            <v>536</v>
          </cell>
        </row>
        <row r="104">
          <cell r="B104" t="str">
            <v>Trámite de Flagrancias del II Circuito Judicial de Alajuela</v>
          </cell>
          <cell r="C104">
            <v>719</v>
          </cell>
          <cell r="D104">
            <v>55</v>
          </cell>
        </row>
        <row r="105">
          <cell r="B105" t="str">
            <v>La Fortuna</v>
          </cell>
          <cell r="C105">
            <v>411</v>
          </cell>
          <cell r="D105">
            <v>58</v>
          </cell>
        </row>
        <row r="106">
          <cell r="B106" t="str">
            <v>Los Chiles</v>
          </cell>
          <cell r="C106">
            <v>405</v>
          </cell>
          <cell r="D106">
            <v>49</v>
          </cell>
        </row>
        <row r="107">
          <cell r="B107" t="str">
            <v>Guatuso</v>
          </cell>
          <cell r="C107">
            <v>150</v>
          </cell>
          <cell r="D107">
            <v>48</v>
          </cell>
        </row>
        <row r="108">
          <cell r="B108" t="str">
            <v>Upala</v>
          </cell>
          <cell r="C108">
            <v>624</v>
          </cell>
          <cell r="D108">
            <v>117</v>
          </cell>
        </row>
        <row r="109">
          <cell r="B109" t="str">
            <v>Fiscalia Adjunta del III Circuito Judicial de Alajuela</v>
          </cell>
          <cell r="C109">
            <v>1328</v>
          </cell>
          <cell r="D109">
            <v>308</v>
          </cell>
        </row>
        <row r="110">
          <cell r="B110" t="str">
            <v>Trámite de Flagrancias Adjunta del III Circuito Judicial de Alajuela</v>
          </cell>
          <cell r="C110">
            <v>431</v>
          </cell>
          <cell r="D110">
            <v>32</v>
          </cell>
        </row>
        <row r="111">
          <cell r="B111" t="str">
            <v>Grecia</v>
          </cell>
          <cell r="C111">
            <v>1619</v>
          </cell>
          <cell r="D111">
            <v>323</v>
          </cell>
        </row>
        <row r="112">
          <cell r="B112" t="str">
            <v>Fiscalía Adjunta de Cartago</v>
          </cell>
          <cell r="C112">
            <v>5728</v>
          </cell>
          <cell r="D112">
            <v>934</v>
          </cell>
        </row>
        <row r="113">
          <cell r="B113" t="str">
            <v>Fiscalía de Trámite de Flagrancias del Circuito Judicial de Cartago</v>
          </cell>
          <cell r="C113">
            <v>371</v>
          </cell>
          <cell r="D113">
            <v>21</v>
          </cell>
        </row>
        <row r="114">
          <cell r="B114" t="str">
            <v>La Unión</v>
          </cell>
          <cell r="C114">
            <v>962</v>
          </cell>
          <cell r="D114">
            <v>157</v>
          </cell>
        </row>
        <row r="115">
          <cell r="B115" t="str">
            <v>Fiscalía de Turrialba</v>
          </cell>
          <cell r="C115">
            <v>1851</v>
          </cell>
          <cell r="D115">
            <v>305</v>
          </cell>
        </row>
        <row r="116">
          <cell r="B116" t="str">
            <v>Tarrazú</v>
          </cell>
          <cell r="C116">
            <v>255</v>
          </cell>
          <cell r="D116">
            <v>60</v>
          </cell>
        </row>
        <row r="117">
          <cell r="B117" t="str">
            <v>Fiscalía Adjunta de Heredia</v>
          </cell>
          <cell r="C117">
            <v>5496</v>
          </cell>
          <cell r="D117">
            <v>1143</v>
          </cell>
        </row>
        <row r="118">
          <cell r="B118" t="str">
            <v>Fiscalía Adjunta de Flagrancias de Heredia</v>
          </cell>
          <cell r="C118">
            <v>624</v>
          </cell>
          <cell r="D118">
            <v>55</v>
          </cell>
        </row>
        <row r="119">
          <cell r="B119" t="str">
            <v>San Joaquín de Flores</v>
          </cell>
          <cell r="C119">
            <v>214</v>
          </cell>
          <cell r="D119">
            <v>56</v>
          </cell>
        </row>
        <row r="120">
          <cell r="B120" t="str">
            <v>Sarapiqui</v>
          </cell>
          <cell r="C120">
            <v>1458</v>
          </cell>
          <cell r="D120">
            <v>259</v>
          </cell>
        </row>
        <row r="121">
          <cell r="B121" t="str">
            <v>Fiscalía Adjunta del I Circuito Judicial de Guanacaste (Liberia)</v>
          </cell>
          <cell r="C121">
            <v>21123</v>
          </cell>
          <cell r="D121">
            <v>670</v>
          </cell>
        </row>
        <row r="122">
          <cell r="B122" t="str">
            <v>Trámite de Flagrancia del I Circuito Judicial de Guanacaste</v>
          </cell>
          <cell r="C122">
            <v>538</v>
          </cell>
          <cell r="D122">
            <v>36</v>
          </cell>
        </row>
        <row r="123">
          <cell r="B123" t="str">
            <v>Cañas</v>
          </cell>
          <cell r="C123">
            <v>1480</v>
          </cell>
          <cell r="D123">
            <v>300</v>
          </cell>
        </row>
        <row r="124">
          <cell r="B124" t="str">
            <v>Fiscalía Adjunta del II Circuito Judicial de Guanacaste (Nicoya)</v>
          </cell>
          <cell r="C124">
            <v>2355</v>
          </cell>
          <cell r="D124">
            <v>497</v>
          </cell>
        </row>
        <row r="125">
          <cell r="B125" t="str">
            <v>Santa Cruz</v>
          </cell>
          <cell r="C125">
            <v>2524</v>
          </cell>
          <cell r="D125">
            <v>463</v>
          </cell>
        </row>
        <row r="126">
          <cell r="B126" t="str">
            <v>Trámite de Flagrancias del II Circuito Judicial de Guanacaste</v>
          </cell>
          <cell r="C126">
            <v>602</v>
          </cell>
          <cell r="D126">
            <v>55</v>
          </cell>
        </row>
        <row r="127">
          <cell r="B127" t="str">
            <v>Fiscalía Adjunta de Puntarenas</v>
          </cell>
          <cell r="C127">
            <v>3829</v>
          </cell>
          <cell r="D127">
            <v>831</v>
          </cell>
        </row>
        <row r="128">
          <cell r="B128" t="str">
            <v xml:space="preserve">Fiscalía de Flagrancia de Puntarenas </v>
          </cell>
          <cell r="C128">
            <v>430</v>
          </cell>
          <cell r="D128">
            <v>32</v>
          </cell>
        </row>
        <row r="129">
          <cell r="B129" t="str">
            <v>Cóbano</v>
          </cell>
          <cell r="C129">
            <v>205</v>
          </cell>
          <cell r="D129">
            <v>51</v>
          </cell>
        </row>
        <row r="130">
          <cell r="B130" t="str">
            <v>Garabito</v>
          </cell>
          <cell r="C130">
            <v>2545</v>
          </cell>
          <cell r="D130">
            <v>721</v>
          </cell>
        </row>
        <row r="131">
          <cell r="B131" t="str">
            <v>Aguirre - Parrita</v>
          </cell>
          <cell r="C131">
            <v>979</v>
          </cell>
          <cell r="D131">
            <v>238</v>
          </cell>
        </row>
        <row r="132">
          <cell r="B132" t="str">
            <v>Fiscalía Adjunta del I Circuito Judicial de la Zona Sur (Pérez Zeledón)</v>
          </cell>
          <cell r="C132">
            <v>2761</v>
          </cell>
          <cell r="D132">
            <v>458</v>
          </cell>
        </row>
        <row r="133">
          <cell r="B133" t="str">
            <v>Fiscalia de Flagrancia del I Circuito Judicial de la Zona Sur</v>
          </cell>
          <cell r="C133">
            <v>713</v>
          </cell>
          <cell r="D133">
            <v>64</v>
          </cell>
        </row>
        <row r="134">
          <cell r="B134" t="str">
            <v>Buenos Aires</v>
          </cell>
          <cell r="C134">
            <v>736</v>
          </cell>
          <cell r="D134">
            <v>134</v>
          </cell>
        </row>
        <row r="135">
          <cell r="B135" t="str">
            <v>Fiscalía Adjunta del II Circuito Judicial de la Zona Sur (Corredores)</v>
          </cell>
          <cell r="C135">
            <v>1125</v>
          </cell>
          <cell r="D135">
            <v>252</v>
          </cell>
        </row>
        <row r="136">
          <cell r="B136" t="str">
            <v>Trámite de Flagrancias del II Circuito Judicial de la Zona Sur (Corredores)</v>
          </cell>
          <cell r="C136">
            <v>197</v>
          </cell>
          <cell r="D136">
            <v>28</v>
          </cell>
        </row>
        <row r="137">
          <cell r="B137" t="str">
            <v>Golfito</v>
          </cell>
          <cell r="C137">
            <v>2038</v>
          </cell>
          <cell r="D137">
            <v>760</v>
          </cell>
        </row>
        <row r="138">
          <cell r="B138" t="str">
            <v>Osa</v>
          </cell>
          <cell r="C138">
            <v>1685</v>
          </cell>
          <cell r="D138">
            <v>228</v>
          </cell>
        </row>
        <row r="139">
          <cell r="B139" t="str">
            <v>Fiscalía de Protección de Osa (Golfito)</v>
          </cell>
          <cell r="C139">
            <v>122</v>
          </cell>
          <cell r="D139">
            <v>5</v>
          </cell>
        </row>
        <row r="140">
          <cell r="B140" t="str">
            <v>Coto Brus</v>
          </cell>
          <cell r="C140">
            <v>787</v>
          </cell>
          <cell r="D140">
            <v>114</v>
          </cell>
        </row>
        <row r="141">
          <cell r="B141" t="str">
            <v>Fiscalía Adjunta del I Circuito Judicial de La Zona Atlántica</v>
          </cell>
          <cell r="C141">
            <v>3708</v>
          </cell>
          <cell r="D141">
            <v>769</v>
          </cell>
        </row>
        <row r="142">
          <cell r="B142" t="str">
            <v>Trámite de Flagrancias del I Circuito Judicial de la Zona Atlántica</v>
          </cell>
          <cell r="C142">
            <v>314</v>
          </cell>
          <cell r="D142">
            <v>28</v>
          </cell>
        </row>
        <row r="143">
          <cell r="B143" t="str">
            <v>Bribrí</v>
          </cell>
          <cell r="C143">
            <v>651</v>
          </cell>
          <cell r="D143">
            <v>255</v>
          </cell>
        </row>
        <row r="144">
          <cell r="B144" t="str">
            <v>Fiscalía Adjunta del II Circuito Judicial de la Zona Atlántica</v>
          </cell>
          <cell r="C144">
            <v>4112</v>
          </cell>
          <cell r="D144">
            <v>771</v>
          </cell>
        </row>
        <row r="145">
          <cell r="B145" t="str">
            <v>Trámite de Flagrancias del II Circuito Judicial de la Zona Atlántica (Pococí)</v>
          </cell>
          <cell r="C145">
            <v>811</v>
          </cell>
          <cell r="D145">
            <v>64</v>
          </cell>
        </row>
        <row r="146">
          <cell r="B146" t="str">
            <v>Siquirres</v>
          </cell>
          <cell r="C146">
            <v>1749</v>
          </cell>
          <cell r="D146">
            <v>373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6"/>
  <sheetViews>
    <sheetView workbookViewId="0">
      <selection activeCell="B5" sqref="B5"/>
    </sheetView>
  </sheetViews>
  <sheetFormatPr baseColWidth="10" defaultRowHeight="14.4"/>
  <cols>
    <col min="1" max="1" width="15.6640625" customWidth="1"/>
  </cols>
  <sheetData>
    <row r="1" spans="1:12" ht="15.6">
      <c r="A1" s="79" t="s">
        <v>277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12" ht="15.6">
      <c r="A2" s="79" t="s">
        <v>280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ht="15.6">
      <c r="A3" s="63"/>
      <c r="B3" s="63"/>
      <c r="C3" s="70"/>
      <c r="D3" s="70"/>
      <c r="E3" s="70"/>
      <c r="F3" s="70"/>
      <c r="G3" s="70"/>
      <c r="H3" s="70"/>
      <c r="I3" s="70"/>
      <c r="J3" s="70"/>
      <c r="K3" s="70"/>
      <c r="L3" s="70"/>
    </row>
    <row r="4" spans="1:12" ht="15.6">
      <c r="A4" s="64" t="s">
        <v>278</v>
      </c>
      <c r="B4" s="80" t="s">
        <v>279</v>
      </c>
      <c r="C4" s="81"/>
      <c r="D4" s="81"/>
      <c r="E4" s="81"/>
      <c r="F4" s="81"/>
      <c r="G4" s="81"/>
      <c r="H4" s="81"/>
      <c r="I4" s="81"/>
      <c r="J4" s="81"/>
      <c r="K4" s="81"/>
      <c r="L4" s="81"/>
    </row>
    <row r="5" spans="1:12" ht="15.6">
      <c r="A5" s="65"/>
      <c r="B5" s="66"/>
      <c r="C5" s="70"/>
      <c r="D5" s="70"/>
      <c r="E5" s="70"/>
      <c r="F5" s="70"/>
      <c r="G5" s="70"/>
      <c r="H5" s="70"/>
      <c r="I5" s="70"/>
      <c r="J5" s="70"/>
      <c r="K5" s="70"/>
      <c r="L5" s="70"/>
    </row>
    <row r="6" spans="1:12" ht="15.6" customHeight="1">
      <c r="A6" s="65">
        <v>1</v>
      </c>
      <c r="B6" s="67" t="s">
        <v>307</v>
      </c>
      <c r="C6" s="70"/>
      <c r="D6" s="70"/>
      <c r="E6" s="70"/>
      <c r="F6" s="70"/>
      <c r="G6" s="70"/>
      <c r="H6" s="70"/>
      <c r="I6" s="70"/>
      <c r="J6" s="70"/>
      <c r="K6" s="70"/>
      <c r="L6" s="70"/>
    </row>
    <row r="7" spans="1:12" ht="15.6">
      <c r="A7" s="65">
        <v>2</v>
      </c>
      <c r="B7" s="68" t="s">
        <v>308</v>
      </c>
      <c r="C7" s="70"/>
      <c r="D7" s="70"/>
      <c r="E7" s="70"/>
      <c r="F7" s="70"/>
      <c r="G7" s="70"/>
      <c r="H7" s="70"/>
      <c r="I7" s="70"/>
      <c r="J7" s="70"/>
      <c r="K7" s="70"/>
      <c r="L7" s="70"/>
    </row>
    <row r="8" spans="1:12" ht="15.6">
      <c r="A8" s="65">
        <v>3</v>
      </c>
      <c r="B8" s="67" t="s">
        <v>309</v>
      </c>
      <c r="C8" s="70"/>
      <c r="D8" s="70"/>
      <c r="E8" s="70"/>
      <c r="F8" s="70"/>
      <c r="G8" s="70"/>
      <c r="H8" s="70"/>
      <c r="I8" s="70"/>
      <c r="J8" s="70"/>
      <c r="K8" s="70"/>
      <c r="L8" s="70"/>
    </row>
    <row r="9" spans="1:12" ht="15.6">
      <c r="A9" s="65">
        <v>4</v>
      </c>
      <c r="B9" s="67" t="s">
        <v>310</v>
      </c>
      <c r="C9" s="70"/>
      <c r="D9" s="70"/>
      <c r="E9" s="70"/>
      <c r="F9" s="70"/>
      <c r="G9" s="70"/>
      <c r="H9" s="70"/>
      <c r="I9" s="70"/>
      <c r="J9" s="70"/>
      <c r="K9" s="70"/>
      <c r="L9" s="70"/>
    </row>
    <row r="10" spans="1:12" ht="15.6">
      <c r="A10" s="65">
        <v>5</v>
      </c>
      <c r="B10" s="67" t="s">
        <v>311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</row>
    <row r="11" spans="1:12" ht="15.6">
      <c r="A11" s="65">
        <v>6</v>
      </c>
      <c r="B11" s="68" t="s">
        <v>312</v>
      </c>
      <c r="C11" s="70"/>
      <c r="D11" s="70"/>
      <c r="E11" s="70"/>
      <c r="F11" s="70"/>
      <c r="G11" s="70"/>
      <c r="H11" s="70"/>
      <c r="I11" s="70"/>
      <c r="J11" s="70"/>
      <c r="K11" s="70"/>
      <c r="L11" s="70"/>
    </row>
    <row r="12" spans="1:12" ht="15.6">
      <c r="A12" s="65">
        <v>7</v>
      </c>
      <c r="B12" s="68" t="s">
        <v>313</v>
      </c>
      <c r="C12" s="70"/>
      <c r="D12" s="70"/>
      <c r="E12" s="70"/>
      <c r="F12" s="70"/>
      <c r="G12" s="70"/>
      <c r="H12" s="70"/>
      <c r="I12" s="70"/>
      <c r="J12" s="70"/>
      <c r="K12" s="70"/>
      <c r="L12" s="70"/>
    </row>
    <row r="13" spans="1:12" ht="15.6">
      <c r="A13" s="65">
        <v>8</v>
      </c>
      <c r="B13" s="68" t="s">
        <v>314</v>
      </c>
      <c r="C13" s="70"/>
      <c r="D13" s="70"/>
      <c r="E13" s="70"/>
      <c r="F13" s="70"/>
      <c r="G13" s="70"/>
      <c r="H13" s="70"/>
      <c r="I13" s="70"/>
      <c r="J13" s="70"/>
      <c r="K13" s="70"/>
      <c r="L13" s="70"/>
    </row>
    <row r="14" spans="1:12" ht="15.6">
      <c r="A14" s="65">
        <v>9</v>
      </c>
      <c r="B14" s="70" t="s">
        <v>315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</row>
    <row r="15" spans="1:12" ht="15.6">
      <c r="A15" s="65">
        <v>10</v>
      </c>
      <c r="B15" s="70" t="s">
        <v>316</v>
      </c>
      <c r="C15" s="70"/>
      <c r="D15" s="70"/>
      <c r="E15" s="70"/>
      <c r="F15" s="70"/>
      <c r="G15" s="70"/>
      <c r="H15" s="70"/>
      <c r="I15" s="70"/>
      <c r="J15" s="70"/>
      <c r="K15" s="70"/>
      <c r="L15" s="70"/>
    </row>
    <row r="16" spans="1:12" ht="15.6">
      <c r="A16" s="65">
        <v>11</v>
      </c>
      <c r="B16" s="71" t="s">
        <v>317</v>
      </c>
      <c r="C16" s="70"/>
      <c r="D16" s="70"/>
      <c r="E16" s="70"/>
      <c r="F16" s="70"/>
      <c r="G16" s="70"/>
      <c r="H16" s="70"/>
      <c r="I16" s="70"/>
      <c r="J16" s="70"/>
      <c r="K16" s="70"/>
      <c r="L16" s="70"/>
    </row>
    <row r="17" spans="1:12" ht="15.6">
      <c r="A17" s="65">
        <v>12</v>
      </c>
      <c r="B17" s="71" t="s">
        <v>318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</row>
    <row r="18" spans="1:12" ht="15.6">
      <c r="A18" s="65">
        <v>13</v>
      </c>
      <c r="B18" s="70" t="s">
        <v>319</v>
      </c>
      <c r="C18" s="70"/>
      <c r="D18" s="70"/>
      <c r="E18" s="70"/>
      <c r="F18" s="70"/>
      <c r="G18" s="70"/>
      <c r="H18" s="70"/>
      <c r="I18" s="70"/>
      <c r="J18" s="70"/>
      <c r="K18" s="70"/>
      <c r="L18" s="70"/>
    </row>
    <row r="19" spans="1:12" ht="15.6">
      <c r="A19" s="65">
        <v>14</v>
      </c>
      <c r="B19" s="70" t="s">
        <v>320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</row>
    <row r="20" spans="1:12" ht="15.6">
      <c r="A20" s="65">
        <v>15</v>
      </c>
      <c r="B20" s="70" t="s">
        <v>321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</row>
    <row r="21" spans="1:12" ht="15.6">
      <c r="A21" s="65">
        <v>16</v>
      </c>
      <c r="B21" s="70" t="s">
        <v>322</v>
      </c>
      <c r="C21" s="70"/>
      <c r="D21" s="70"/>
      <c r="E21" s="70"/>
      <c r="F21" s="70"/>
      <c r="G21" s="70"/>
      <c r="H21" s="70"/>
      <c r="I21" s="70"/>
      <c r="J21" s="70"/>
      <c r="K21" s="70"/>
      <c r="L21" s="70"/>
    </row>
    <row r="22" spans="1:12" ht="15.6">
      <c r="A22" s="65">
        <v>17</v>
      </c>
      <c r="B22" s="71" t="s">
        <v>323</v>
      </c>
      <c r="C22" s="70"/>
      <c r="D22" s="70"/>
      <c r="E22" s="70"/>
      <c r="F22" s="70"/>
      <c r="G22" s="70"/>
      <c r="H22" s="70"/>
      <c r="I22" s="70"/>
      <c r="J22" s="70"/>
      <c r="K22" s="70"/>
      <c r="L22" s="70"/>
    </row>
    <row r="23" spans="1:12" ht="15.6">
      <c r="A23" s="65">
        <v>18</v>
      </c>
      <c r="B23" s="70" t="s">
        <v>324</v>
      </c>
      <c r="C23" s="70"/>
      <c r="D23" s="70"/>
      <c r="E23" s="70"/>
      <c r="F23" s="70"/>
      <c r="G23" s="70"/>
      <c r="H23" s="70"/>
      <c r="I23" s="70"/>
      <c r="J23" s="70"/>
      <c r="K23" s="70"/>
      <c r="L23" s="70"/>
    </row>
    <row r="24" spans="1:12" ht="15.6">
      <c r="A24" s="65">
        <v>19</v>
      </c>
      <c r="B24" s="70" t="s">
        <v>326</v>
      </c>
      <c r="C24" s="70"/>
      <c r="D24" s="70"/>
      <c r="E24" s="70"/>
      <c r="F24" s="70"/>
      <c r="G24" s="70"/>
      <c r="H24" s="70"/>
      <c r="I24" s="70"/>
      <c r="J24" s="70"/>
      <c r="K24" s="70"/>
      <c r="L24" s="70"/>
    </row>
    <row r="25" spans="1:12" ht="15.6">
      <c r="A25" s="65">
        <v>20</v>
      </c>
      <c r="B25" s="70" t="s">
        <v>327</v>
      </c>
      <c r="C25" s="70"/>
      <c r="D25" s="70"/>
      <c r="E25" s="70"/>
      <c r="F25" s="70"/>
      <c r="G25" s="70"/>
      <c r="H25" s="70"/>
      <c r="I25" s="70"/>
      <c r="J25" s="70"/>
      <c r="K25" s="70"/>
      <c r="L25" s="70"/>
    </row>
    <row r="26" spans="1:12"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</row>
  </sheetData>
  <mergeCells count="3">
    <mergeCell ref="A1:L1"/>
    <mergeCell ref="A2:L2"/>
    <mergeCell ref="B4:L4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116"/>
  <sheetViews>
    <sheetView workbookViewId="0">
      <selection sqref="A1:D4"/>
    </sheetView>
  </sheetViews>
  <sheetFormatPr baseColWidth="10" defaultColWidth="7.21875" defaultRowHeight="14.4"/>
  <cols>
    <col min="1" max="1" width="69" style="13" customWidth="1"/>
    <col min="2" max="2" width="21.33203125" style="13" customWidth="1"/>
    <col min="3" max="3" width="17.77734375" style="13" customWidth="1"/>
    <col min="4" max="4" width="17.21875" style="13" customWidth="1"/>
    <col min="5" max="16384" width="7.21875" style="13"/>
  </cols>
  <sheetData>
    <row r="1" spans="1:5">
      <c r="A1" s="93" t="s">
        <v>293</v>
      </c>
      <c r="B1" s="93"/>
      <c r="C1" s="93"/>
      <c r="D1" s="93"/>
      <c r="E1" s="15"/>
    </row>
    <row r="2" spans="1:5">
      <c r="A2" s="93"/>
      <c r="B2" s="93"/>
      <c r="C2" s="93"/>
      <c r="D2" s="93"/>
      <c r="E2" s="15"/>
    </row>
    <row r="3" spans="1:5">
      <c r="A3" s="93"/>
      <c r="B3" s="93"/>
      <c r="C3" s="93"/>
      <c r="D3" s="93"/>
      <c r="E3" s="15"/>
    </row>
    <row r="4" spans="1:5" ht="15" thickBot="1">
      <c r="A4" s="93"/>
      <c r="B4" s="93"/>
      <c r="C4" s="93"/>
      <c r="D4" s="93"/>
      <c r="E4" s="15"/>
    </row>
    <row r="5" spans="1:5">
      <c r="A5" s="39"/>
      <c r="B5" s="39"/>
      <c r="C5" s="39"/>
      <c r="D5" s="39"/>
      <c r="E5" s="15"/>
    </row>
    <row r="6" spans="1:5" ht="15" thickBot="1">
      <c r="A6" s="37" t="s">
        <v>42</v>
      </c>
      <c r="B6" s="37" t="s">
        <v>127</v>
      </c>
      <c r="C6" s="37" t="s">
        <v>3</v>
      </c>
      <c r="D6" s="37" t="s">
        <v>4</v>
      </c>
      <c r="E6" s="15"/>
    </row>
    <row r="7" spans="1:5">
      <c r="A7" s="16"/>
      <c r="B7" s="41"/>
      <c r="C7" s="41"/>
      <c r="D7" s="15"/>
      <c r="E7" s="15"/>
    </row>
    <row r="8" spans="1:5">
      <c r="A8" s="18" t="s">
        <v>44</v>
      </c>
      <c r="B8" s="36">
        <f>SUM(C8:D8)</f>
        <v>58227</v>
      </c>
      <c r="C8" s="36">
        <f>SUM(C11:C16,C19,C22:C26,C29:C33,C36:C40,C43:C48,C51:C57,C60:C65,C68:C73,C76:C81,C84:C91,C94:C95,C98:C102,C105:C107,C110:C112)</f>
        <v>12596</v>
      </c>
      <c r="D8" s="18">
        <f>SUM(D11:D16,D19,D22:D26,D29:D33,D36:D40,D43:D48,D51:D57,D60:D65,D68:D73,D76:D81,D84:D91,D94:D95,D98:D102,D105:D107,D110:D112)</f>
        <v>45631</v>
      </c>
      <c r="E8" s="14"/>
    </row>
    <row r="9" spans="1:5">
      <c r="A9" s="18"/>
      <c r="B9" s="36"/>
      <c r="C9" s="36"/>
      <c r="D9" s="18"/>
      <c r="E9" s="14"/>
    </row>
    <row r="10" spans="1:5">
      <c r="A10" s="19" t="s">
        <v>9</v>
      </c>
      <c r="B10" s="20">
        <f>SUM(B11:B16)</f>
        <v>3999</v>
      </c>
      <c r="C10" s="21">
        <f t="shared" ref="C10:D10" si="0">SUM(C11:C16)</f>
        <v>816</v>
      </c>
      <c r="D10" s="29">
        <f t="shared" si="0"/>
        <v>3183</v>
      </c>
      <c r="E10" s="14"/>
    </row>
    <row r="11" spans="1:5">
      <c r="A11" s="22" t="s">
        <v>128</v>
      </c>
      <c r="B11" s="23">
        <f>SUM(C11:D11)</f>
        <v>2337</v>
      </c>
      <c r="C11" s="23">
        <f>VLOOKUP($A11,[1]Dinámicas!$B$6:$D$79,2,FALSE)</f>
        <v>449</v>
      </c>
      <c r="D11" s="30">
        <f>VLOOKUP($A11,[1]Dinámicas!$B$6:$D$79,3,FALSE)</f>
        <v>1888</v>
      </c>
      <c r="E11" s="14"/>
    </row>
    <row r="12" spans="1:5">
      <c r="A12" s="22" t="s">
        <v>129</v>
      </c>
      <c r="B12" s="23">
        <f t="shared" ref="B12:B73" si="1">SUM(C12:D12)</f>
        <v>561</v>
      </c>
      <c r="C12" s="15">
        <f>VLOOKUP($A12,[1]Dinámicas!$B$6:$D$79,2,FALSE)</f>
        <v>137</v>
      </c>
      <c r="D12" s="30">
        <f>VLOOKUP($A12,[1]Dinámicas!$B$6:$D$79,3,FALSE)</f>
        <v>424</v>
      </c>
      <c r="E12" s="14"/>
    </row>
    <row r="13" spans="1:5">
      <c r="A13" s="22" t="s">
        <v>130</v>
      </c>
      <c r="B13" s="23">
        <f t="shared" si="1"/>
        <v>470</v>
      </c>
      <c r="C13" s="15">
        <f>VLOOKUP($A13,[1]Dinámicas!$B$6:$D$79,2,FALSE)</f>
        <v>101</v>
      </c>
      <c r="D13" s="30">
        <f>VLOOKUP($A13,[1]Dinámicas!$B$6:$D$79,3,FALSE)</f>
        <v>369</v>
      </c>
      <c r="E13" s="14"/>
    </row>
    <row r="14" spans="1:5">
      <c r="A14" s="22" t="s">
        <v>46</v>
      </c>
      <c r="B14" s="23">
        <f t="shared" si="1"/>
        <v>81</v>
      </c>
      <c r="C14" s="15">
        <f>VLOOKUP($A14,[1]Dinámicas!$B$6:$D$79,2,FALSE)</f>
        <v>11</v>
      </c>
      <c r="D14" s="30">
        <f>VLOOKUP($A14,[1]Dinámicas!$B$6:$D$79,3,FALSE)</f>
        <v>70</v>
      </c>
      <c r="E14" s="14"/>
    </row>
    <row r="15" spans="1:5">
      <c r="A15" s="22" t="s">
        <v>49</v>
      </c>
      <c r="B15" s="23">
        <f t="shared" si="1"/>
        <v>55</v>
      </c>
      <c r="C15" s="15">
        <f>VLOOKUP($A15,[1]Dinámicas!$B$6:$D$79,2,FALSE)</f>
        <v>9</v>
      </c>
      <c r="D15" s="30">
        <f>VLOOKUP($A15,[1]Dinámicas!$B$6:$D$79,3,FALSE)</f>
        <v>46</v>
      </c>
      <c r="E15" s="14"/>
    </row>
    <row r="16" spans="1:5">
      <c r="A16" s="22" t="s">
        <v>48</v>
      </c>
      <c r="B16" s="23">
        <f t="shared" si="1"/>
        <v>495</v>
      </c>
      <c r="C16" s="15">
        <f>VLOOKUP($A16,[1]Dinámicas!$B$6:$D$79,2,FALSE)</f>
        <v>109</v>
      </c>
      <c r="D16" s="30">
        <f>VLOOKUP($A16,[1]Dinámicas!$B$6:$D$79,3,FALSE)</f>
        <v>386</v>
      </c>
      <c r="E16" s="15"/>
    </row>
    <row r="17" spans="1:5">
      <c r="A17" s="22"/>
      <c r="B17" s="23"/>
      <c r="C17" s="15"/>
      <c r="D17" s="30"/>
      <c r="E17" s="15"/>
    </row>
    <row r="18" spans="1:5">
      <c r="A18" s="19" t="s">
        <v>8</v>
      </c>
      <c r="B18" s="20">
        <f>B19</f>
        <v>7442</v>
      </c>
      <c r="C18" s="21">
        <f t="shared" ref="C18:D18" si="2">C19</f>
        <v>1959</v>
      </c>
      <c r="D18" s="29">
        <f t="shared" si="2"/>
        <v>5483</v>
      </c>
      <c r="E18" s="14"/>
    </row>
    <row r="19" spans="1:5">
      <c r="A19" s="22" t="s">
        <v>131</v>
      </c>
      <c r="B19" s="23">
        <f t="shared" si="1"/>
        <v>7442</v>
      </c>
      <c r="C19" s="15">
        <f>VLOOKUP($A19,[1]Dinámicas!$B$6:$D$79,2,FALSE)</f>
        <v>1959</v>
      </c>
      <c r="D19" s="30">
        <f>VLOOKUP($A19,[1]Dinámicas!$B$6:$D$79,3,FALSE)</f>
        <v>5483</v>
      </c>
      <c r="E19" s="15"/>
    </row>
    <row r="20" spans="1:5">
      <c r="A20" s="22"/>
      <c r="B20" s="23"/>
      <c r="C20" s="15"/>
      <c r="D20" s="30"/>
      <c r="E20" s="15"/>
    </row>
    <row r="21" spans="1:5">
      <c r="A21" s="19" t="s">
        <v>5</v>
      </c>
      <c r="B21" s="20">
        <f>SUM(B22:B26)</f>
        <v>5856</v>
      </c>
      <c r="C21" s="21">
        <f>SUM(C22:C26)</f>
        <v>1175</v>
      </c>
      <c r="D21" s="29">
        <f>SUM(D22:D26)</f>
        <v>4681</v>
      </c>
      <c r="E21" s="14"/>
    </row>
    <row r="22" spans="1:5">
      <c r="A22" s="22" t="s">
        <v>132</v>
      </c>
      <c r="B22" s="23">
        <f t="shared" si="1"/>
        <v>2233</v>
      </c>
      <c r="C22" s="15">
        <f>VLOOKUP($A22,[1]Dinámicas!$B$6:$D$79,2,FALSE)</f>
        <v>408</v>
      </c>
      <c r="D22" s="30">
        <f>VLOOKUP($A22,[1]Dinámicas!$B$6:$D$79,3,FALSE)</f>
        <v>1825</v>
      </c>
      <c r="E22" s="14"/>
    </row>
    <row r="23" spans="1:5">
      <c r="A23" s="22" t="s">
        <v>133</v>
      </c>
      <c r="B23" s="23">
        <f t="shared" si="1"/>
        <v>1065</v>
      </c>
      <c r="C23" s="15">
        <f>VLOOKUP($A23,[1]Dinámicas!$B$6:$D$79,2,FALSE)</f>
        <v>265</v>
      </c>
      <c r="D23" s="30">
        <f>VLOOKUP($A23,[1]Dinámicas!$B$6:$D$79,3,FALSE)</f>
        <v>800</v>
      </c>
      <c r="E23" s="14"/>
    </row>
    <row r="24" spans="1:5">
      <c r="A24" s="22" t="s">
        <v>134</v>
      </c>
      <c r="B24" s="23">
        <f t="shared" si="1"/>
        <v>1713</v>
      </c>
      <c r="C24" s="15">
        <f>VLOOKUP($A24,[1]Dinámicas!$B$6:$D$79,2,FALSE)</f>
        <v>314</v>
      </c>
      <c r="D24" s="30">
        <f>VLOOKUP($A24,[1]Dinámicas!$B$6:$D$79,3,FALSE)</f>
        <v>1399</v>
      </c>
      <c r="E24" s="14"/>
    </row>
    <row r="25" spans="1:5">
      <c r="A25" s="22" t="s">
        <v>56</v>
      </c>
      <c r="B25" s="23">
        <f t="shared" si="1"/>
        <v>688</v>
      </c>
      <c r="C25" s="15">
        <f>VLOOKUP($A25,[1]Dinámicas!$B$6:$D$79,2,FALSE)</f>
        <v>152</v>
      </c>
      <c r="D25" s="30">
        <f>VLOOKUP($A25,[1]Dinámicas!$B$6:$D$79,3,FALSE)</f>
        <v>536</v>
      </c>
      <c r="E25" s="14"/>
    </row>
    <row r="26" spans="1:5">
      <c r="A26" s="22" t="s">
        <v>57</v>
      </c>
      <c r="B26" s="23">
        <f t="shared" si="1"/>
        <v>157</v>
      </c>
      <c r="C26" s="15">
        <f>VLOOKUP($A26,[1]Dinámicas!$B$6:$D$79,2,FALSE)</f>
        <v>36</v>
      </c>
      <c r="D26" s="30">
        <f>VLOOKUP($A26,[1]Dinámicas!$B$6:$D$79,3,FALSE)</f>
        <v>121</v>
      </c>
      <c r="E26" s="14"/>
    </row>
    <row r="27" spans="1:5">
      <c r="A27" s="22"/>
      <c r="B27" s="23"/>
      <c r="C27" s="15"/>
      <c r="D27" s="30"/>
      <c r="E27" s="15"/>
    </row>
    <row r="28" spans="1:5">
      <c r="A28" s="19" t="s">
        <v>10</v>
      </c>
      <c r="B28" s="20">
        <f>SUM(B29:B33)</f>
        <v>4987</v>
      </c>
      <c r="C28" s="21">
        <f t="shared" ref="C28:D28" si="3">SUM(C29:C33)</f>
        <v>1227</v>
      </c>
      <c r="D28" s="29">
        <f t="shared" si="3"/>
        <v>3760</v>
      </c>
      <c r="E28" s="14"/>
    </row>
    <row r="29" spans="1:5">
      <c r="A29" s="22" t="s">
        <v>135</v>
      </c>
      <c r="B29" s="23">
        <f t="shared" si="1"/>
        <v>4093</v>
      </c>
      <c r="C29" s="15">
        <f>VLOOKUP($A29,[1]Dinámicas!$B$6:$D$79,2,FALSE)</f>
        <v>1045</v>
      </c>
      <c r="D29" s="30">
        <f>VLOOKUP($A29,[1]Dinámicas!$B$6:$D$79,3,FALSE)</f>
        <v>3048</v>
      </c>
      <c r="E29" s="14"/>
    </row>
    <row r="30" spans="1:5">
      <c r="A30" s="22" t="s">
        <v>62</v>
      </c>
      <c r="B30" s="23">
        <f t="shared" si="1"/>
        <v>294</v>
      </c>
      <c r="C30" s="15">
        <f>VLOOKUP($A30,[1]Dinámicas!$B$6:$D$79,2,FALSE)</f>
        <v>63</v>
      </c>
      <c r="D30" s="30">
        <f>VLOOKUP($A30,[1]Dinámicas!$B$6:$D$79,3,FALSE)</f>
        <v>231</v>
      </c>
      <c r="E30" s="14"/>
    </row>
    <row r="31" spans="1:5">
      <c r="A31" s="22" t="s">
        <v>136</v>
      </c>
      <c r="B31" s="23">
        <f t="shared" si="1"/>
        <v>293</v>
      </c>
      <c r="C31" s="15">
        <f>VLOOKUP($A31,[1]Dinámicas!$B$6:$D$79,2,FALSE)</f>
        <v>62</v>
      </c>
      <c r="D31" s="30">
        <f>VLOOKUP($A31,[1]Dinámicas!$B$6:$D$79,3,FALSE)</f>
        <v>231</v>
      </c>
      <c r="E31" s="14"/>
    </row>
    <row r="32" spans="1:5">
      <c r="A32" s="22" t="s">
        <v>63</v>
      </c>
      <c r="B32" s="23">
        <f t="shared" si="1"/>
        <v>79</v>
      </c>
      <c r="C32" s="15">
        <f>VLOOKUP($A32,[1]Dinámicas!$B$6:$D$79,2,FALSE)</f>
        <v>14</v>
      </c>
      <c r="D32" s="30">
        <f>VLOOKUP($A32,[1]Dinámicas!$B$6:$D$79,3,FALSE)</f>
        <v>65</v>
      </c>
      <c r="E32" s="14"/>
    </row>
    <row r="33" spans="1:5">
      <c r="A33" s="22" t="s">
        <v>61</v>
      </c>
      <c r="B33" s="23">
        <f t="shared" si="1"/>
        <v>228</v>
      </c>
      <c r="C33" s="15">
        <f>VLOOKUP($A33,[1]Dinámicas!$B$6:$D$79,2,FALSE)</f>
        <v>43</v>
      </c>
      <c r="D33" s="30">
        <f>VLOOKUP($A33,[1]Dinámicas!$B$6:$D$79,3,FALSE)</f>
        <v>185</v>
      </c>
      <c r="E33" s="15"/>
    </row>
    <row r="34" spans="1:5">
      <c r="A34" s="24"/>
      <c r="B34" s="23"/>
      <c r="C34" s="15"/>
      <c r="D34" s="30"/>
      <c r="E34" s="15"/>
    </row>
    <row r="35" spans="1:5">
      <c r="A35" s="19" t="s">
        <v>15</v>
      </c>
      <c r="B35" s="20">
        <f>SUM(B36:B40)</f>
        <v>3428</v>
      </c>
      <c r="C35" s="21">
        <f t="shared" ref="C35:D35" si="4">SUM(C36:C40)</f>
        <v>1110</v>
      </c>
      <c r="D35" s="29">
        <f t="shared" si="4"/>
        <v>2318</v>
      </c>
      <c r="E35" s="14"/>
    </row>
    <row r="36" spans="1:5">
      <c r="A36" s="22" t="s">
        <v>137</v>
      </c>
      <c r="B36" s="23">
        <f t="shared" si="1"/>
        <v>2139</v>
      </c>
      <c r="C36" s="15">
        <f>VLOOKUP($A36,[1]Dinámicas!$B$6:$D$79,2,FALSE)</f>
        <v>294</v>
      </c>
      <c r="D36" s="30">
        <f>VLOOKUP($A36,[1]Dinámicas!$B$6:$D$79,3,FALSE)</f>
        <v>1845</v>
      </c>
      <c r="E36" s="14"/>
    </row>
    <row r="37" spans="1:5">
      <c r="A37" s="22" t="s">
        <v>138</v>
      </c>
      <c r="B37" s="23">
        <f t="shared" si="1"/>
        <v>217</v>
      </c>
      <c r="C37" s="15">
        <f>VLOOKUP($A37,[1]Dinámicas!$B$6:$D$79,2,FALSE)</f>
        <v>166</v>
      </c>
      <c r="D37" s="30">
        <f>VLOOKUP($A37,[1]Dinámicas!$B$6:$D$79,3,FALSE)</f>
        <v>51</v>
      </c>
      <c r="E37" s="14"/>
    </row>
    <row r="38" spans="1:5">
      <c r="A38" s="22" t="s">
        <v>139</v>
      </c>
      <c r="B38" s="23">
        <f t="shared" si="1"/>
        <v>174</v>
      </c>
      <c r="C38" s="15">
        <f>VLOOKUP($A38,[1]Dinámicas!$B$6:$D$79,2,FALSE)</f>
        <v>141</v>
      </c>
      <c r="D38" s="30">
        <f>VLOOKUP($A38,[1]Dinámicas!$B$6:$D$79,3,FALSE)</f>
        <v>33</v>
      </c>
      <c r="E38" s="14"/>
    </row>
    <row r="39" spans="1:5">
      <c r="A39" s="22" t="s">
        <v>140</v>
      </c>
      <c r="B39" s="23">
        <f t="shared" si="1"/>
        <v>353</v>
      </c>
      <c r="C39" s="15">
        <f>VLOOKUP($A39,[1]Dinámicas!$B$6:$D$79,2,FALSE)</f>
        <v>84</v>
      </c>
      <c r="D39" s="30">
        <f>VLOOKUP($A39,[1]Dinámicas!$B$6:$D$79,3,FALSE)</f>
        <v>269</v>
      </c>
      <c r="E39" s="14"/>
    </row>
    <row r="40" spans="1:5">
      <c r="A40" s="22" t="s">
        <v>141</v>
      </c>
      <c r="B40" s="23">
        <f t="shared" si="1"/>
        <v>545</v>
      </c>
      <c r="C40" s="15">
        <f>VLOOKUP($A40,[1]Dinámicas!$B$6:$D$79,2,FALSE)</f>
        <v>425</v>
      </c>
      <c r="D40" s="30">
        <f>VLOOKUP($A40,[1]Dinámicas!$B$6:$D$79,3,FALSE)</f>
        <v>120</v>
      </c>
      <c r="E40" s="15"/>
    </row>
    <row r="41" spans="1:5">
      <c r="A41" s="24"/>
      <c r="B41" s="23"/>
      <c r="C41" s="15"/>
      <c r="D41" s="30"/>
      <c r="E41" s="15"/>
    </row>
    <row r="42" spans="1:5">
      <c r="A42" s="19" t="s">
        <v>13</v>
      </c>
      <c r="B42" s="20">
        <f>SUM(B43:B48)</f>
        <v>3158</v>
      </c>
      <c r="C42" s="21">
        <f t="shared" ref="C42:D42" si="5">SUM(C43:C48)</f>
        <v>791</v>
      </c>
      <c r="D42" s="29">
        <f t="shared" si="5"/>
        <v>2367</v>
      </c>
      <c r="E42" s="14"/>
    </row>
    <row r="43" spans="1:5">
      <c r="A43" s="22" t="s">
        <v>142</v>
      </c>
      <c r="B43" s="23">
        <f t="shared" si="1"/>
        <v>1227</v>
      </c>
      <c r="C43" s="15">
        <f>VLOOKUP($A43,[1]Dinámicas!$B$6:$D$79,2,FALSE)</f>
        <v>334</v>
      </c>
      <c r="D43" s="30">
        <f>VLOOKUP($A43,[1]Dinámicas!$B$6:$D$79,3,FALSE)</f>
        <v>893</v>
      </c>
      <c r="E43" s="14"/>
    </row>
    <row r="44" spans="1:5">
      <c r="A44" s="22" t="s">
        <v>143</v>
      </c>
      <c r="B44" s="23">
        <f t="shared" si="1"/>
        <v>993</v>
      </c>
      <c r="C44" s="15">
        <f>VLOOKUP($A44,[1]Dinámicas!$B$6:$D$79,2,FALSE)</f>
        <v>251</v>
      </c>
      <c r="D44" s="30">
        <f>VLOOKUP($A44,[1]Dinámicas!$B$6:$D$79,3,FALSE)</f>
        <v>742</v>
      </c>
      <c r="E44" s="14"/>
    </row>
    <row r="45" spans="1:5">
      <c r="A45" s="22" t="s">
        <v>144</v>
      </c>
      <c r="B45" s="23">
        <f t="shared" si="1"/>
        <v>88</v>
      </c>
      <c r="C45" s="15">
        <f>VLOOKUP($A45,[1]Dinámicas!$B$6:$D$79,2,FALSE)</f>
        <v>28</v>
      </c>
      <c r="D45" s="30">
        <f>VLOOKUP($A45,[1]Dinámicas!$B$6:$D$79,3,FALSE)</f>
        <v>60</v>
      </c>
      <c r="E45" s="14"/>
    </row>
    <row r="46" spans="1:5">
      <c r="A46" s="22" t="s">
        <v>145</v>
      </c>
      <c r="B46" s="23">
        <f t="shared" si="1"/>
        <v>132</v>
      </c>
      <c r="C46" s="15">
        <f>VLOOKUP($A46,[1]Dinámicas!$B$6:$D$79,2,FALSE)</f>
        <v>25</v>
      </c>
      <c r="D46" s="30">
        <f>VLOOKUP($A46,[1]Dinámicas!$B$6:$D$79,3,FALSE)</f>
        <v>107</v>
      </c>
      <c r="E46" s="14"/>
    </row>
    <row r="47" spans="1:5">
      <c r="A47" s="22" t="s">
        <v>146</v>
      </c>
      <c r="B47" s="23">
        <f t="shared" si="1"/>
        <v>399</v>
      </c>
      <c r="C47" s="15">
        <f>VLOOKUP($A47,[1]Dinámicas!$B$6:$D$79,2,FALSE)</f>
        <v>83</v>
      </c>
      <c r="D47" s="30">
        <f>VLOOKUP($A47,[1]Dinámicas!$B$6:$D$79,3,FALSE)</f>
        <v>316</v>
      </c>
      <c r="E47" s="14"/>
    </row>
    <row r="48" spans="1:5">
      <c r="A48" s="22" t="s">
        <v>73</v>
      </c>
      <c r="B48" s="23">
        <f t="shared" si="1"/>
        <v>319</v>
      </c>
      <c r="C48" s="15">
        <f>VLOOKUP($A48,[1]Dinámicas!$B$6:$D$79,2,FALSE)</f>
        <v>70</v>
      </c>
      <c r="D48" s="30">
        <f>VLOOKUP($A48,[1]Dinámicas!$B$6:$D$79,3,FALSE)</f>
        <v>249</v>
      </c>
      <c r="E48" s="15"/>
    </row>
    <row r="49" spans="1:5">
      <c r="A49" s="24"/>
      <c r="B49" s="23"/>
      <c r="C49" s="15"/>
      <c r="D49" s="30"/>
      <c r="E49" s="15"/>
    </row>
    <row r="50" spans="1:5">
      <c r="A50" s="19" t="s">
        <v>6</v>
      </c>
      <c r="B50" s="20">
        <f>SUM(B51:B57)</f>
        <v>5044</v>
      </c>
      <c r="C50" s="21">
        <f t="shared" ref="C50:D50" si="6">SUM(C51:C57)</f>
        <v>745</v>
      </c>
      <c r="D50" s="29">
        <f t="shared" si="6"/>
        <v>4299</v>
      </c>
      <c r="E50" s="14"/>
    </row>
    <row r="51" spans="1:5">
      <c r="A51" s="22" t="s">
        <v>147</v>
      </c>
      <c r="B51" s="23">
        <f t="shared" si="1"/>
        <v>2005</v>
      </c>
      <c r="C51" s="15">
        <f>VLOOKUP($A51,[1]Dinámicas!$B$6:$D$79,2,FALSE)</f>
        <v>243</v>
      </c>
      <c r="D51" s="30">
        <f>VLOOKUP($A51,[1]Dinámicas!$B$6:$D$79,3,FALSE)</f>
        <v>1762</v>
      </c>
      <c r="E51" s="14"/>
    </row>
    <row r="52" spans="1:5">
      <c r="A52" s="22" t="s">
        <v>148</v>
      </c>
      <c r="B52" s="23">
        <f t="shared" si="1"/>
        <v>1374</v>
      </c>
      <c r="C52" s="15">
        <f>VLOOKUP($A52,[1]Dinámicas!$B$6:$D$79,2,FALSE)</f>
        <v>247</v>
      </c>
      <c r="D52" s="30">
        <f>VLOOKUP($A52,[1]Dinámicas!$B$6:$D$79,3,FALSE)</f>
        <v>1127</v>
      </c>
      <c r="E52" s="14"/>
    </row>
    <row r="53" spans="1:5">
      <c r="A53" s="22" t="s">
        <v>149</v>
      </c>
      <c r="B53" s="23">
        <f t="shared" si="1"/>
        <v>868</v>
      </c>
      <c r="C53" s="15">
        <f>VLOOKUP($A53,[1]Dinámicas!$B$6:$D$79,2,FALSE)</f>
        <v>144</v>
      </c>
      <c r="D53" s="30">
        <f>VLOOKUP($A53,[1]Dinámicas!$B$6:$D$79,3,FALSE)</f>
        <v>724</v>
      </c>
      <c r="E53" s="14"/>
    </row>
    <row r="54" spans="1:5">
      <c r="A54" s="22" t="s">
        <v>150</v>
      </c>
      <c r="B54" s="23">
        <f t="shared" si="1"/>
        <v>257</v>
      </c>
      <c r="C54" s="15">
        <f>VLOOKUP($A54,[1]Dinámicas!$B$6:$D$79,2,FALSE)</f>
        <v>29</v>
      </c>
      <c r="D54" s="30">
        <f>VLOOKUP($A54,[1]Dinámicas!$B$6:$D$79,3,FALSE)</f>
        <v>228</v>
      </c>
      <c r="E54" s="14"/>
    </row>
    <row r="55" spans="1:5">
      <c r="A55" s="22" t="s">
        <v>151</v>
      </c>
      <c r="B55" s="23">
        <f t="shared" si="1"/>
        <v>237</v>
      </c>
      <c r="C55" s="15">
        <f>VLOOKUP($A55,[1]Dinámicas!$B$6:$D$79,2,FALSE)</f>
        <v>32</v>
      </c>
      <c r="D55" s="30">
        <f>VLOOKUP($A55,[1]Dinámicas!$B$6:$D$79,3,FALSE)</f>
        <v>205</v>
      </c>
      <c r="E55" s="14"/>
    </row>
    <row r="56" spans="1:5">
      <c r="A56" s="22" t="s">
        <v>152</v>
      </c>
      <c r="B56" s="23">
        <f t="shared" si="1"/>
        <v>70</v>
      </c>
      <c r="C56" s="15">
        <f>VLOOKUP($A56,[1]Dinámicas!$B$6:$D$79,2,FALSE)</f>
        <v>13</v>
      </c>
      <c r="D56" s="30">
        <f>VLOOKUP($A56,[1]Dinámicas!$B$6:$D$79,3,FALSE)</f>
        <v>57</v>
      </c>
      <c r="E56" s="14"/>
    </row>
    <row r="57" spans="1:5">
      <c r="A57" s="22" t="s">
        <v>153</v>
      </c>
      <c r="B57" s="23">
        <f t="shared" si="1"/>
        <v>233</v>
      </c>
      <c r="C57" s="15">
        <f>VLOOKUP($A57,[1]Dinámicas!$B$6:$D$79,2,FALSE)</f>
        <v>37</v>
      </c>
      <c r="D57" s="30">
        <f>VLOOKUP($A57,[1]Dinámicas!$B$6:$D$79,3,FALSE)</f>
        <v>196</v>
      </c>
      <c r="E57" s="15"/>
    </row>
    <row r="58" spans="1:5">
      <c r="A58" s="24"/>
      <c r="B58" s="23"/>
      <c r="C58" s="15"/>
      <c r="D58" s="30"/>
      <c r="E58" s="15"/>
    </row>
    <row r="59" spans="1:5">
      <c r="A59" s="19" t="s">
        <v>7</v>
      </c>
      <c r="B59" s="20">
        <f>SUM(B60:B65)</f>
        <v>5267</v>
      </c>
      <c r="C59" s="21">
        <f>SUM(C60:C65)</f>
        <v>1208</v>
      </c>
      <c r="D59" s="29">
        <f>SUM(D60:D65)</f>
        <v>4059</v>
      </c>
      <c r="E59" s="14"/>
    </row>
    <row r="60" spans="1:5">
      <c r="A60" s="22" t="s">
        <v>154</v>
      </c>
      <c r="B60" s="23">
        <f t="shared" si="1"/>
        <v>2631</v>
      </c>
      <c r="C60" s="15">
        <f>VLOOKUP($A60,[1]Dinámicas!$B$6:$D$79,2,FALSE)</f>
        <v>575</v>
      </c>
      <c r="D60" s="30">
        <f>VLOOKUP($A60,[1]Dinámicas!$B$6:$D$79,3,FALSE)</f>
        <v>2056</v>
      </c>
      <c r="E60" s="14"/>
    </row>
    <row r="61" spans="1:5">
      <c r="A61" s="22" t="s">
        <v>155</v>
      </c>
      <c r="B61" s="23">
        <f t="shared" si="1"/>
        <v>774</v>
      </c>
      <c r="C61" s="15">
        <f>VLOOKUP($A61,[1]Dinámicas!$B$6:$D$79,2,FALSE)</f>
        <v>161</v>
      </c>
      <c r="D61" s="30">
        <f>VLOOKUP($A61,[1]Dinámicas!$B$6:$D$79,3,FALSE)</f>
        <v>613</v>
      </c>
      <c r="E61" s="14"/>
    </row>
    <row r="62" spans="1:5">
      <c r="A62" s="22" t="s">
        <v>86</v>
      </c>
      <c r="B62" s="23">
        <f t="shared" si="1"/>
        <v>309</v>
      </c>
      <c r="C62" s="15">
        <f>VLOOKUP($A62,[1]Dinámicas!$B$6:$D$79,2,FALSE)</f>
        <v>69</v>
      </c>
      <c r="D62" s="30">
        <f>VLOOKUP($A62,[1]Dinámicas!$B$6:$D$79,3,FALSE)</f>
        <v>240</v>
      </c>
      <c r="E62" s="14"/>
    </row>
    <row r="63" spans="1:5">
      <c r="A63" s="22" t="s">
        <v>85</v>
      </c>
      <c r="B63" s="23">
        <f t="shared" si="1"/>
        <v>617</v>
      </c>
      <c r="C63" s="15">
        <f>VLOOKUP($A63,[1]Dinámicas!$B$6:$D$79,2,FALSE)</f>
        <v>134</v>
      </c>
      <c r="D63" s="30">
        <f>VLOOKUP($A63,[1]Dinámicas!$B$6:$D$79,3,FALSE)</f>
        <v>483</v>
      </c>
      <c r="E63" s="14"/>
    </row>
    <row r="64" spans="1:5">
      <c r="A64" s="22" t="s">
        <v>84</v>
      </c>
      <c r="B64" s="23">
        <f t="shared" si="1"/>
        <v>183</v>
      </c>
      <c r="C64" s="15">
        <f>VLOOKUP($A64,[1]Dinámicas!$B$6:$D$79,2,FALSE)</f>
        <v>36</v>
      </c>
      <c r="D64" s="30">
        <f>VLOOKUP($A64,[1]Dinámicas!$B$6:$D$79,3,FALSE)</f>
        <v>147</v>
      </c>
      <c r="E64" s="14"/>
    </row>
    <row r="65" spans="1:5">
      <c r="A65" s="22" t="s">
        <v>156</v>
      </c>
      <c r="B65" s="23">
        <f t="shared" si="1"/>
        <v>753</v>
      </c>
      <c r="C65" s="15">
        <f>VLOOKUP($A65,[1]Dinámicas!$B$6:$D$79,2,FALSE)</f>
        <v>233</v>
      </c>
      <c r="D65" s="30">
        <f>VLOOKUP($A65,[1]Dinámicas!$B$6:$D$79,3,FALSE)</f>
        <v>520</v>
      </c>
      <c r="E65" s="14"/>
    </row>
    <row r="66" spans="1:5">
      <c r="A66" s="24"/>
      <c r="B66" s="23"/>
      <c r="C66" s="15"/>
      <c r="D66" s="30"/>
      <c r="E66" s="15"/>
    </row>
    <row r="67" spans="1:5">
      <c r="A67" s="19" t="s">
        <v>16</v>
      </c>
      <c r="B67" s="20">
        <f>SUM(B68:B73)</f>
        <v>2732</v>
      </c>
      <c r="C67" s="21">
        <f t="shared" ref="C67:D67" si="7">SUM(C68:C73)</f>
        <v>525</v>
      </c>
      <c r="D67" s="29">
        <f t="shared" si="7"/>
        <v>2207</v>
      </c>
      <c r="E67" s="14"/>
    </row>
    <row r="68" spans="1:5">
      <c r="A68" s="22" t="s">
        <v>157</v>
      </c>
      <c r="B68" s="23">
        <f t="shared" si="1"/>
        <v>1388</v>
      </c>
      <c r="C68" s="15">
        <f>VLOOKUP($A68,[1]Dinámicas!$B$6:$D$79,2,FALSE)</f>
        <v>318</v>
      </c>
      <c r="D68" s="30">
        <f>VLOOKUP($A68,[1]Dinámicas!$B$6:$D$79,3,FALSE)</f>
        <v>1070</v>
      </c>
      <c r="E68" s="14"/>
    </row>
    <row r="69" spans="1:5">
      <c r="A69" s="22" t="s">
        <v>158</v>
      </c>
      <c r="B69" s="23">
        <f t="shared" si="1"/>
        <v>470</v>
      </c>
      <c r="C69" s="15">
        <f>VLOOKUP($A69,[1]Dinámicas!$B$6:$D$79,2,FALSE)</f>
        <v>61</v>
      </c>
      <c r="D69" s="30">
        <f>VLOOKUP($A69,[1]Dinámicas!$B$6:$D$79,3,FALSE)</f>
        <v>409</v>
      </c>
      <c r="E69" s="14"/>
    </row>
    <row r="70" spans="1:5">
      <c r="A70" s="22" t="s">
        <v>90</v>
      </c>
      <c r="B70" s="23">
        <f t="shared" si="1"/>
        <v>198</v>
      </c>
      <c r="C70" s="15">
        <f>VLOOKUP($A70,[1]Dinámicas!$B$6:$D$79,2,FALSE)</f>
        <v>35</v>
      </c>
      <c r="D70" s="30">
        <f>VLOOKUP($A70,[1]Dinámicas!$B$6:$D$79,3,FALSE)</f>
        <v>163</v>
      </c>
      <c r="E70" s="14"/>
    </row>
    <row r="71" spans="1:5">
      <c r="A71" s="22" t="s">
        <v>91</v>
      </c>
      <c r="B71" s="23">
        <f t="shared" si="1"/>
        <v>272</v>
      </c>
      <c r="C71" s="15">
        <f>VLOOKUP($A71,[1]Dinámicas!$B$6:$D$79,2,FALSE)</f>
        <v>44</v>
      </c>
      <c r="D71" s="30">
        <f>VLOOKUP($A71,[1]Dinámicas!$B$6:$D$79,3,FALSE)</f>
        <v>228</v>
      </c>
      <c r="E71" s="14"/>
    </row>
    <row r="72" spans="1:5">
      <c r="A72" s="22" t="s">
        <v>92</v>
      </c>
      <c r="B72" s="23">
        <f t="shared" si="1"/>
        <v>204</v>
      </c>
      <c r="C72" s="15">
        <f>VLOOKUP($A72,[1]Dinámicas!$B$6:$D$79,2,FALSE)</f>
        <v>39</v>
      </c>
      <c r="D72" s="30">
        <f>VLOOKUP($A72,[1]Dinámicas!$B$6:$D$79,3,FALSE)</f>
        <v>165</v>
      </c>
      <c r="E72" s="14"/>
    </row>
    <row r="73" spans="1:5">
      <c r="A73" s="22" t="s">
        <v>89</v>
      </c>
      <c r="B73" s="23">
        <f t="shared" si="1"/>
        <v>200</v>
      </c>
      <c r="C73" s="15">
        <f>VLOOKUP($A73,[1]Dinámicas!$B$6:$D$79,2,FALSE)</f>
        <v>28</v>
      </c>
      <c r="D73" s="30">
        <f>VLOOKUP($A73,[1]Dinámicas!$B$6:$D$79,3,FALSE)</f>
        <v>172</v>
      </c>
      <c r="E73" s="15"/>
    </row>
    <row r="74" spans="1:5">
      <c r="A74" s="24"/>
      <c r="B74" s="23"/>
      <c r="C74" s="15"/>
      <c r="D74" s="30"/>
      <c r="E74" s="15"/>
    </row>
    <row r="75" spans="1:5">
      <c r="A75" s="19" t="s">
        <v>18</v>
      </c>
      <c r="B75" s="20">
        <f>SUM(B76:B81)</f>
        <v>3496</v>
      </c>
      <c r="C75" s="21">
        <f t="shared" ref="C75:D75" si="8">SUM(C76:C81)</f>
        <v>697</v>
      </c>
      <c r="D75" s="29">
        <f t="shared" si="8"/>
        <v>2799</v>
      </c>
      <c r="E75" s="14"/>
    </row>
    <row r="76" spans="1:5">
      <c r="A76" s="22" t="s">
        <v>159</v>
      </c>
      <c r="B76" s="23">
        <f t="shared" ref="B76:B112" si="9">SUM(C76:D76)</f>
        <v>1353</v>
      </c>
      <c r="C76" s="15">
        <f>VLOOKUP($A76,[1]Dinámicas!$B$6:$D$79,2,FALSE)</f>
        <v>284</v>
      </c>
      <c r="D76" s="30">
        <f>VLOOKUP($A76,[1]Dinámicas!$B$6:$D$79,3,FALSE)</f>
        <v>1069</v>
      </c>
      <c r="E76" s="14"/>
    </row>
    <row r="77" spans="1:5">
      <c r="A77" s="22" t="s">
        <v>160</v>
      </c>
      <c r="B77" s="23">
        <f t="shared" si="9"/>
        <v>1218</v>
      </c>
      <c r="C77" s="15">
        <f>VLOOKUP($A77,[1]Dinámicas!$B$6:$D$79,2,FALSE)</f>
        <v>262</v>
      </c>
      <c r="D77" s="30">
        <f>VLOOKUP($A77,[1]Dinámicas!$B$6:$D$79,3,FALSE)</f>
        <v>956</v>
      </c>
      <c r="E77" s="14"/>
    </row>
    <row r="78" spans="1:5">
      <c r="A78" s="22" t="s">
        <v>98</v>
      </c>
      <c r="B78" s="23">
        <f t="shared" si="9"/>
        <v>91</v>
      </c>
      <c r="C78" s="15">
        <f>VLOOKUP($A78,[1]Dinámicas!$B$6:$D$79,2,FALSE)</f>
        <v>13</v>
      </c>
      <c r="D78" s="30">
        <f>VLOOKUP($A78,[1]Dinámicas!$B$6:$D$79,3,FALSE)</f>
        <v>78</v>
      </c>
      <c r="E78" s="14"/>
    </row>
    <row r="79" spans="1:5">
      <c r="A79" s="22" t="s">
        <v>96</v>
      </c>
      <c r="B79" s="23">
        <f t="shared" si="9"/>
        <v>639</v>
      </c>
      <c r="C79" s="15">
        <f>VLOOKUP($A79,[1]Dinámicas!$B$6:$D$79,2,FALSE)</f>
        <v>107</v>
      </c>
      <c r="D79" s="30">
        <f>VLOOKUP($A79,[1]Dinámicas!$B$6:$D$79,3,FALSE)</f>
        <v>532</v>
      </c>
      <c r="E79" s="14"/>
    </row>
    <row r="80" spans="1:5">
      <c r="A80" s="22" t="s">
        <v>99</v>
      </c>
      <c r="B80" s="23">
        <f t="shared" si="9"/>
        <v>44</v>
      </c>
      <c r="C80" s="15">
        <f>VLOOKUP($A80,[1]Dinámicas!$B$6:$D$79,2,FALSE)</f>
        <v>5</v>
      </c>
      <c r="D80" s="30">
        <f>VLOOKUP($A80,[1]Dinámicas!$B$6:$D$79,3,FALSE)</f>
        <v>39</v>
      </c>
      <c r="E80" s="14"/>
    </row>
    <row r="81" spans="1:5">
      <c r="A81" s="22" t="s">
        <v>97</v>
      </c>
      <c r="B81" s="23">
        <f t="shared" si="9"/>
        <v>151</v>
      </c>
      <c r="C81" s="15">
        <f>VLOOKUP($A81,[1]Dinámicas!$B$6:$D$79,2,FALSE)</f>
        <v>26</v>
      </c>
      <c r="D81" s="30">
        <f>VLOOKUP($A81,[1]Dinámicas!$B$6:$D$79,3,FALSE)</f>
        <v>125</v>
      </c>
      <c r="E81" s="15"/>
    </row>
    <row r="82" spans="1:5">
      <c r="A82" s="24"/>
      <c r="B82" s="23"/>
      <c r="C82" s="15"/>
      <c r="D82" s="30"/>
      <c r="E82" s="15"/>
    </row>
    <row r="83" spans="1:5">
      <c r="A83" s="19" t="s">
        <v>12</v>
      </c>
      <c r="B83" s="20">
        <f>SUM(B84:B91)</f>
        <v>3073</v>
      </c>
      <c r="C83" s="21">
        <f>SUM(C84:C91)</f>
        <v>560</v>
      </c>
      <c r="D83" s="29">
        <f>SUM(D84:D91)</f>
        <v>2513</v>
      </c>
      <c r="E83" s="14"/>
    </row>
    <row r="84" spans="1:5">
      <c r="A84" s="22" t="s">
        <v>161</v>
      </c>
      <c r="B84" s="23">
        <f t="shared" si="9"/>
        <v>1417</v>
      </c>
      <c r="C84" s="15">
        <f>VLOOKUP($A84,[1]Dinámicas!$B$6:$D$79,2,FALSE)</f>
        <v>270</v>
      </c>
      <c r="D84" s="30">
        <f>VLOOKUP($A84,[1]Dinámicas!$B$6:$D$79,3,FALSE)</f>
        <v>1147</v>
      </c>
      <c r="E84" s="14"/>
    </row>
    <row r="85" spans="1:5">
      <c r="A85" s="22" t="s">
        <v>162</v>
      </c>
      <c r="B85" s="23">
        <f t="shared" si="9"/>
        <v>382</v>
      </c>
      <c r="C85" s="15">
        <f>VLOOKUP($A85,[1]Dinámicas!$B$6:$D$79,2,FALSE)</f>
        <v>73</v>
      </c>
      <c r="D85" s="30">
        <f>VLOOKUP($A85,[1]Dinámicas!$B$6:$D$79,3,FALSE)</f>
        <v>309</v>
      </c>
      <c r="E85" s="14"/>
    </row>
    <row r="86" spans="1:5">
      <c r="A86" s="22" t="s">
        <v>163</v>
      </c>
      <c r="B86" s="23">
        <f t="shared" si="9"/>
        <v>251</v>
      </c>
      <c r="C86" s="15">
        <f>VLOOKUP($A86,[1]Dinámicas!$B$6:$D$79,2,FALSE)</f>
        <v>39</v>
      </c>
      <c r="D86" s="30">
        <f>VLOOKUP($A86,[1]Dinámicas!$B$6:$D$79,3,FALSE)</f>
        <v>212</v>
      </c>
      <c r="E86" s="14"/>
    </row>
    <row r="87" spans="1:5">
      <c r="A87" s="22" t="s">
        <v>101</v>
      </c>
      <c r="B87" s="23">
        <f t="shared" si="9"/>
        <v>395</v>
      </c>
      <c r="C87" s="15">
        <f>VLOOKUP($A87,[1]Dinámicas!$B$6:$D$79,2,FALSE)</f>
        <v>70</v>
      </c>
      <c r="D87" s="30">
        <f>VLOOKUP($A87,[1]Dinámicas!$B$6:$D$79,3,FALSE)</f>
        <v>325</v>
      </c>
      <c r="E87" s="14"/>
    </row>
    <row r="88" spans="1:5">
      <c r="A88" s="22" t="s">
        <v>105</v>
      </c>
      <c r="B88" s="23">
        <f t="shared" si="9"/>
        <v>120</v>
      </c>
      <c r="C88" s="15">
        <f>VLOOKUP($A88,[1]Dinámicas!$B$6:$D$79,2,FALSE)</f>
        <v>36</v>
      </c>
      <c r="D88" s="30">
        <f>VLOOKUP($A88,[1]Dinámicas!$B$6:$D$79,3,FALSE)</f>
        <v>84</v>
      </c>
      <c r="E88" s="14"/>
    </row>
    <row r="89" spans="1:5">
      <c r="A89" s="22" t="s">
        <v>102</v>
      </c>
      <c r="B89" s="23">
        <f t="shared" si="9"/>
        <v>313</v>
      </c>
      <c r="C89" s="15">
        <f>VLOOKUP($A89,[1]Dinámicas!$B$6:$D$79,2,FALSE)</f>
        <v>37</v>
      </c>
      <c r="D89" s="30">
        <f>VLOOKUP($A89,[1]Dinámicas!$B$6:$D$79,3,FALSE)</f>
        <v>276</v>
      </c>
      <c r="E89" s="14"/>
    </row>
    <row r="90" spans="1:5">
      <c r="A90" s="22" t="s">
        <v>100</v>
      </c>
      <c r="B90" s="23">
        <f t="shared" si="9"/>
        <v>142</v>
      </c>
      <c r="C90" s="15">
        <f>VLOOKUP($A90,[1]Dinámicas!$B$6:$D$79,2,FALSE)</f>
        <v>24</v>
      </c>
      <c r="D90" s="30">
        <f>VLOOKUP($A90,[1]Dinámicas!$B$6:$D$79,3,FALSE)</f>
        <v>118</v>
      </c>
      <c r="E90" s="14"/>
    </row>
    <row r="91" spans="1:5">
      <c r="A91" s="22" t="s">
        <v>103</v>
      </c>
      <c r="B91" s="23">
        <f t="shared" si="9"/>
        <v>53</v>
      </c>
      <c r="C91" s="15">
        <f>VLOOKUP($A91,[1]Dinámicas!$B$6:$D$79,2,FALSE)</f>
        <v>11</v>
      </c>
      <c r="D91" s="30">
        <f>VLOOKUP($A91,[1]Dinámicas!$B$6:$D$79,3,FALSE)</f>
        <v>42</v>
      </c>
      <c r="E91" s="14"/>
    </row>
    <row r="92" spans="1:5">
      <c r="A92" s="24"/>
      <c r="B92" s="23"/>
      <c r="C92" s="15"/>
      <c r="D92" s="30"/>
      <c r="E92" s="15"/>
    </row>
    <row r="93" spans="1:5">
      <c r="A93" s="19" t="s">
        <v>19</v>
      </c>
      <c r="B93" s="20">
        <f>SUM(B94:B95)</f>
        <v>2656</v>
      </c>
      <c r="C93" s="21">
        <f t="shared" ref="C93:D93" si="10">SUM(C94:C95)</f>
        <v>478</v>
      </c>
      <c r="D93" s="29">
        <f t="shared" si="10"/>
        <v>2178</v>
      </c>
      <c r="E93" s="14"/>
    </row>
    <row r="94" spans="1:5">
      <c r="A94" s="22" t="s">
        <v>164</v>
      </c>
      <c r="B94" s="23">
        <f t="shared" si="9"/>
        <v>2207</v>
      </c>
      <c r="C94" s="15">
        <f>VLOOKUP($A94,[1]Dinámicas!$B$6:$D$79,2,FALSE)</f>
        <v>405</v>
      </c>
      <c r="D94" s="30">
        <f>VLOOKUP($A94,[1]Dinámicas!$B$6:$D$79,3,FALSE)</f>
        <v>1802</v>
      </c>
      <c r="E94" s="14"/>
    </row>
    <row r="95" spans="1:5">
      <c r="A95" s="22" t="s">
        <v>165</v>
      </c>
      <c r="B95" s="23">
        <f t="shared" si="9"/>
        <v>449</v>
      </c>
      <c r="C95" s="15">
        <f>VLOOKUP($A95,[1]Dinámicas!$B$6:$D$79,2,FALSE)</f>
        <v>73</v>
      </c>
      <c r="D95" s="30">
        <f>VLOOKUP($A95,[1]Dinámicas!$B$6:$D$79,3,FALSE)</f>
        <v>376</v>
      </c>
      <c r="E95" s="15"/>
    </row>
    <row r="96" spans="1:5">
      <c r="A96" s="24"/>
      <c r="B96" s="23"/>
      <c r="C96" s="15"/>
      <c r="D96" s="30"/>
      <c r="E96" s="15"/>
    </row>
    <row r="97" spans="1:5">
      <c r="A97" s="19" t="s">
        <v>17</v>
      </c>
      <c r="B97" s="20">
        <f>SUM(B98:B102)</f>
        <v>2369</v>
      </c>
      <c r="C97" s="21">
        <f>SUM(C98:C102)</f>
        <v>453</v>
      </c>
      <c r="D97" s="29">
        <f>SUM(D98:D102)</f>
        <v>1916</v>
      </c>
      <c r="E97" s="14"/>
    </row>
    <row r="98" spans="1:5">
      <c r="A98" s="22" t="s">
        <v>166</v>
      </c>
      <c r="B98" s="23">
        <f t="shared" si="9"/>
        <v>923</v>
      </c>
      <c r="C98" s="15">
        <f>VLOOKUP($A98,[1]Dinámicas!$B$6:$D$79,2,FALSE)</f>
        <v>203</v>
      </c>
      <c r="D98" s="30">
        <f>VLOOKUP($A98,[1]Dinámicas!$B$6:$D$79,3,FALSE)</f>
        <v>720</v>
      </c>
      <c r="E98" s="14"/>
    </row>
    <row r="99" spans="1:5">
      <c r="A99" s="22" t="s">
        <v>167</v>
      </c>
      <c r="B99" s="23">
        <f t="shared" si="9"/>
        <v>467</v>
      </c>
      <c r="C99" s="15">
        <f>VLOOKUP($A99,[1]Dinámicas!$B$6:$D$79,2,FALSE)</f>
        <v>80</v>
      </c>
      <c r="D99" s="30">
        <f>VLOOKUP($A99,[1]Dinámicas!$B$6:$D$79,3,FALSE)</f>
        <v>387</v>
      </c>
      <c r="E99" s="14"/>
    </row>
    <row r="100" spans="1:5">
      <c r="A100" s="22" t="s">
        <v>168</v>
      </c>
      <c r="B100" s="23">
        <f t="shared" si="9"/>
        <v>366</v>
      </c>
      <c r="C100" s="15">
        <f>VLOOKUP($A100,[1]Dinámicas!$B$6:$D$79,2,FALSE)</f>
        <v>66</v>
      </c>
      <c r="D100" s="30">
        <f>VLOOKUP($A100,[1]Dinámicas!$B$6:$D$79,3,FALSE)</f>
        <v>300</v>
      </c>
      <c r="E100" s="15"/>
    </row>
    <row r="101" spans="1:5">
      <c r="A101" s="22" t="s">
        <v>113</v>
      </c>
      <c r="B101" s="23">
        <f t="shared" si="9"/>
        <v>458</v>
      </c>
      <c r="C101" s="15">
        <f>VLOOKUP($A101,[1]Dinámicas!$B$6:$D$79,2,FALSE)</f>
        <v>83</v>
      </c>
      <c r="D101" s="30">
        <f>VLOOKUP($A101,[1]Dinámicas!$B$6:$D$79,3,FALSE)</f>
        <v>375</v>
      </c>
      <c r="E101" s="15"/>
    </row>
    <row r="102" spans="1:5">
      <c r="A102" s="24" t="s">
        <v>169</v>
      </c>
      <c r="B102" s="23">
        <f t="shared" si="9"/>
        <v>155</v>
      </c>
      <c r="C102" s="15">
        <f>VLOOKUP($A102,[1]Dinámicas!$B$6:$D$79,2,FALSE)</f>
        <v>21</v>
      </c>
      <c r="D102" s="30">
        <f>VLOOKUP($A102,[1]Dinámicas!$B$6:$D$79,3,FALSE)</f>
        <v>134</v>
      </c>
      <c r="E102" s="15"/>
    </row>
    <row r="103" spans="1:5">
      <c r="A103" s="24"/>
      <c r="B103" s="23"/>
      <c r="C103" s="15"/>
      <c r="D103" s="30"/>
      <c r="E103" s="15"/>
    </row>
    <row r="104" spans="1:5">
      <c r="A104" s="19" t="s">
        <v>14</v>
      </c>
      <c r="B104" s="20">
        <f>SUM(B105:B107)</f>
        <v>1859</v>
      </c>
      <c r="C104" s="21">
        <f t="shared" ref="C104:D104" si="11">SUM(C105:C107)</f>
        <v>306</v>
      </c>
      <c r="D104" s="29">
        <f t="shared" si="11"/>
        <v>1553</v>
      </c>
      <c r="E104" s="14"/>
    </row>
    <row r="105" spans="1:5">
      <c r="A105" s="22" t="s">
        <v>170</v>
      </c>
      <c r="B105" s="23">
        <f t="shared" si="9"/>
        <v>944</v>
      </c>
      <c r="C105" s="15">
        <f>VLOOKUP($A105,[1]Dinámicas!$B$6:$D$79,2,FALSE)</f>
        <v>130</v>
      </c>
      <c r="D105" s="30">
        <f>VLOOKUP($A105,[1]Dinámicas!$B$6:$D$79,3,FALSE)</f>
        <v>814</v>
      </c>
      <c r="E105" s="14"/>
    </row>
    <row r="106" spans="1:5">
      <c r="A106" s="22" t="s">
        <v>171</v>
      </c>
      <c r="B106" s="23">
        <f t="shared" si="9"/>
        <v>347</v>
      </c>
      <c r="C106" s="15">
        <f>VLOOKUP($A106,[1]Dinámicas!$B$6:$D$79,2,FALSE)</f>
        <v>56</v>
      </c>
      <c r="D106" s="30">
        <f>VLOOKUP($A106,[1]Dinámicas!$B$6:$D$79,3,FALSE)</f>
        <v>291</v>
      </c>
      <c r="E106" s="14"/>
    </row>
    <row r="107" spans="1:5">
      <c r="A107" s="22" t="s">
        <v>116</v>
      </c>
      <c r="B107" s="23">
        <f t="shared" si="9"/>
        <v>568</v>
      </c>
      <c r="C107" s="15">
        <f>VLOOKUP($A107,[1]Dinámicas!$B$6:$D$79,2,FALSE)</f>
        <v>120</v>
      </c>
      <c r="D107" s="30">
        <f>VLOOKUP($A107,[1]Dinámicas!$B$6:$D$79,3,FALSE)</f>
        <v>448</v>
      </c>
      <c r="E107" s="15"/>
    </row>
    <row r="108" spans="1:5">
      <c r="A108" s="24"/>
      <c r="B108" s="23"/>
      <c r="C108" s="15"/>
      <c r="D108" s="30"/>
      <c r="E108" s="15"/>
    </row>
    <row r="109" spans="1:5">
      <c r="A109" s="19" t="s">
        <v>11</v>
      </c>
      <c r="B109" s="20">
        <f>SUM(B110:B112)</f>
        <v>2861</v>
      </c>
      <c r="C109" s="21">
        <f t="shared" ref="C109:D109" si="12">SUM(C110:C112)</f>
        <v>546</v>
      </c>
      <c r="D109" s="29">
        <f t="shared" si="12"/>
        <v>2315</v>
      </c>
      <c r="E109" s="14"/>
    </row>
    <row r="110" spans="1:5">
      <c r="A110" s="22" t="s">
        <v>172</v>
      </c>
      <c r="B110" s="23">
        <f t="shared" si="9"/>
        <v>1907</v>
      </c>
      <c r="C110" s="15">
        <f>VLOOKUP($A110,[1]Dinámicas!$B$6:$D$79,2,FALSE)</f>
        <v>378</v>
      </c>
      <c r="D110" s="30">
        <f>VLOOKUP($A110,[1]Dinámicas!$B$6:$D$79,3,FALSE)</f>
        <v>1529</v>
      </c>
      <c r="E110" s="14"/>
    </row>
    <row r="111" spans="1:5">
      <c r="A111" s="22" t="s">
        <v>173</v>
      </c>
      <c r="B111" s="23">
        <f t="shared" si="9"/>
        <v>456</v>
      </c>
      <c r="C111" s="15">
        <f>VLOOKUP($A111,[1]Dinámicas!$B$6:$D$79,2,FALSE)</f>
        <v>73</v>
      </c>
      <c r="D111" s="30">
        <f>VLOOKUP($A111,[1]Dinámicas!$B$6:$D$79,3,FALSE)</f>
        <v>383</v>
      </c>
      <c r="E111" s="14"/>
    </row>
    <row r="112" spans="1:5" ht="15" thickBot="1">
      <c r="A112" s="42" t="s">
        <v>118</v>
      </c>
      <c r="B112" s="43">
        <f t="shared" si="9"/>
        <v>498</v>
      </c>
      <c r="C112" s="1">
        <f>VLOOKUP($A112,[1]Dinámicas!$B$6:$D$80,2,FALSE)</f>
        <v>95</v>
      </c>
      <c r="D112" s="44">
        <f>VLOOKUP($A112,[1]Dinámicas!$B$6:$D$80,3,FALSE)</f>
        <v>403</v>
      </c>
      <c r="E112" s="15"/>
    </row>
    <row r="113" spans="1:5">
      <c r="A113" s="10" t="s">
        <v>20</v>
      </c>
      <c r="E113" s="14"/>
    </row>
    <row r="114" spans="1:5">
      <c r="E114" s="14"/>
    </row>
    <row r="115" spans="1:5">
      <c r="E115" s="14"/>
    </row>
    <row r="116" spans="1:5">
      <c r="E116" s="14"/>
    </row>
  </sheetData>
  <mergeCells count="1">
    <mergeCell ref="A1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114"/>
  <sheetViews>
    <sheetView workbookViewId="0">
      <selection sqref="A1:D4"/>
    </sheetView>
  </sheetViews>
  <sheetFormatPr baseColWidth="10" defaultRowHeight="14.4"/>
  <cols>
    <col min="1" max="1" width="67.77734375" bestFit="1" customWidth="1"/>
    <col min="2" max="2" width="25.21875" customWidth="1"/>
    <col min="3" max="3" width="20.5546875" customWidth="1"/>
    <col min="4" max="4" width="21" customWidth="1"/>
  </cols>
  <sheetData>
    <row r="1" spans="1:4">
      <c r="A1" s="89" t="s">
        <v>294</v>
      </c>
      <c r="B1" s="89"/>
      <c r="C1" s="89"/>
      <c r="D1" s="89"/>
    </row>
    <row r="2" spans="1:4">
      <c r="A2" s="89"/>
      <c r="B2" s="89"/>
      <c r="C2" s="89"/>
      <c r="D2" s="89"/>
    </row>
    <row r="3" spans="1:4">
      <c r="A3" s="89"/>
      <c r="B3" s="89"/>
      <c r="C3" s="89"/>
      <c r="D3" s="89"/>
    </row>
    <row r="4" spans="1:4" ht="15" thickBot="1">
      <c r="A4" s="89"/>
      <c r="B4" s="89"/>
      <c r="C4" s="89"/>
      <c r="D4" s="89"/>
    </row>
    <row r="5" spans="1:4">
      <c r="A5" s="16"/>
      <c r="B5" s="25"/>
      <c r="C5" s="25"/>
      <c r="D5" s="25"/>
    </row>
    <row r="6" spans="1:4" ht="15" thickBot="1">
      <c r="A6" s="37" t="s">
        <v>42</v>
      </c>
      <c r="B6" s="37" t="s">
        <v>282</v>
      </c>
      <c r="C6" s="37" t="s">
        <v>3</v>
      </c>
      <c r="D6" s="37" t="s">
        <v>4</v>
      </c>
    </row>
    <row r="7" spans="1:4">
      <c r="A7" s="16"/>
      <c r="B7" s="41"/>
      <c r="C7" s="41"/>
      <c r="D7" s="15"/>
    </row>
    <row r="8" spans="1:4">
      <c r="A8" s="18" t="s">
        <v>44</v>
      </c>
      <c r="B8" s="36">
        <v>58151</v>
      </c>
      <c r="C8" s="36">
        <v>46275</v>
      </c>
      <c r="D8" s="18">
        <v>11876</v>
      </c>
    </row>
    <row r="9" spans="1:4">
      <c r="A9" s="17"/>
      <c r="B9" s="36"/>
      <c r="C9" s="36"/>
      <c r="D9" s="18"/>
    </row>
    <row r="10" spans="1:4">
      <c r="A10" s="19" t="s">
        <v>9</v>
      </c>
      <c r="B10" s="20">
        <v>3964</v>
      </c>
      <c r="C10" s="21">
        <v>3187</v>
      </c>
      <c r="D10" s="29">
        <v>777</v>
      </c>
    </row>
    <row r="11" spans="1:4">
      <c r="A11" s="22" t="s">
        <v>128</v>
      </c>
      <c r="B11" s="23">
        <v>2291</v>
      </c>
      <c r="C11" s="23">
        <v>1886</v>
      </c>
      <c r="D11" s="30">
        <v>405</v>
      </c>
    </row>
    <row r="12" spans="1:4">
      <c r="A12" s="22" t="s">
        <v>129</v>
      </c>
      <c r="B12" s="23">
        <v>543</v>
      </c>
      <c r="C12" s="23">
        <v>417</v>
      </c>
      <c r="D12" s="30">
        <v>126</v>
      </c>
    </row>
    <row r="13" spans="1:4">
      <c r="A13" s="22" t="s">
        <v>130</v>
      </c>
      <c r="B13" s="23">
        <v>483</v>
      </c>
      <c r="C13" s="23">
        <v>373</v>
      </c>
      <c r="D13" s="30">
        <v>110</v>
      </c>
    </row>
    <row r="14" spans="1:4">
      <c r="A14" s="22" t="s">
        <v>46</v>
      </c>
      <c r="B14" s="23">
        <v>82</v>
      </c>
      <c r="C14" s="23">
        <v>69</v>
      </c>
      <c r="D14" s="30">
        <v>13</v>
      </c>
    </row>
    <row r="15" spans="1:4">
      <c r="A15" s="22" t="s">
        <v>49</v>
      </c>
      <c r="B15" s="23">
        <v>56</v>
      </c>
      <c r="C15" s="23">
        <v>46</v>
      </c>
      <c r="D15" s="30">
        <v>10</v>
      </c>
    </row>
    <row r="16" spans="1:4">
      <c r="A16" s="22" t="s">
        <v>48</v>
      </c>
      <c r="B16" s="23">
        <v>509</v>
      </c>
      <c r="C16" s="23">
        <v>396</v>
      </c>
      <c r="D16" s="30">
        <v>113</v>
      </c>
    </row>
    <row r="17" spans="1:4">
      <c r="A17" s="22"/>
      <c r="B17" s="23"/>
      <c r="C17" s="15"/>
      <c r="D17" s="30"/>
    </row>
    <row r="18" spans="1:4">
      <c r="A18" s="19" t="s">
        <v>8</v>
      </c>
      <c r="B18" s="20">
        <v>7375</v>
      </c>
      <c r="C18" s="21">
        <v>5245</v>
      </c>
      <c r="D18" s="29">
        <v>2130</v>
      </c>
    </row>
    <row r="19" spans="1:4">
      <c r="A19" s="22" t="s">
        <v>131</v>
      </c>
      <c r="B19" s="23">
        <v>7375</v>
      </c>
      <c r="C19" s="23">
        <v>5245</v>
      </c>
      <c r="D19" s="30">
        <v>2130</v>
      </c>
    </row>
    <row r="20" spans="1:4">
      <c r="A20" s="22"/>
      <c r="B20" s="23"/>
      <c r="C20" s="15"/>
      <c r="D20" s="30"/>
    </row>
    <row r="21" spans="1:4">
      <c r="A21" s="19" t="s">
        <v>5</v>
      </c>
      <c r="B21" s="20">
        <v>6020</v>
      </c>
      <c r="C21" s="21">
        <v>4597</v>
      </c>
      <c r="D21" s="29">
        <v>1423</v>
      </c>
    </row>
    <row r="22" spans="1:4">
      <c r="A22" s="22" t="s">
        <v>132</v>
      </c>
      <c r="B22" s="23">
        <v>2273</v>
      </c>
      <c r="C22" s="23">
        <v>1752</v>
      </c>
      <c r="D22" s="30">
        <v>521</v>
      </c>
    </row>
    <row r="23" spans="1:4">
      <c r="A23" s="22" t="s">
        <v>133</v>
      </c>
      <c r="B23" s="23">
        <v>1104</v>
      </c>
      <c r="C23" s="23">
        <v>850</v>
      </c>
      <c r="D23" s="30">
        <v>254</v>
      </c>
    </row>
    <row r="24" spans="1:4">
      <c r="A24" s="22" t="s">
        <v>134</v>
      </c>
      <c r="B24" s="23">
        <v>1782</v>
      </c>
      <c r="C24" s="23">
        <v>1335</v>
      </c>
      <c r="D24" s="30">
        <v>447</v>
      </c>
    </row>
    <row r="25" spans="1:4">
      <c r="A25" s="22" t="s">
        <v>56</v>
      </c>
      <c r="B25" s="23">
        <v>703</v>
      </c>
      <c r="C25" s="23">
        <v>541</v>
      </c>
      <c r="D25" s="30">
        <v>162</v>
      </c>
    </row>
    <row r="26" spans="1:4">
      <c r="A26" s="22" t="s">
        <v>57</v>
      </c>
      <c r="B26" s="23">
        <v>158</v>
      </c>
      <c r="C26" s="23">
        <v>119</v>
      </c>
      <c r="D26" s="30">
        <v>39</v>
      </c>
    </row>
    <row r="27" spans="1:4">
      <c r="A27" s="22"/>
      <c r="B27" s="23"/>
      <c r="C27" s="15"/>
      <c r="D27" s="30"/>
    </row>
    <row r="28" spans="1:4">
      <c r="A28" s="19" t="s">
        <v>10</v>
      </c>
      <c r="B28" s="20">
        <v>4923</v>
      </c>
      <c r="C28" s="21">
        <v>3849</v>
      </c>
      <c r="D28" s="29">
        <v>1074</v>
      </c>
    </row>
    <row r="29" spans="1:4">
      <c r="A29" s="22" t="s">
        <v>135</v>
      </c>
      <c r="B29" s="23">
        <v>3998</v>
      </c>
      <c r="C29" s="23">
        <v>3098</v>
      </c>
      <c r="D29" s="30">
        <v>900</v>
      </c>
    </row>
    <row r="30" spans="1:4">
      <c r="A30" s="22" t="s">
        <v>62</v>
      </c>
      <c r="B30" s="23">
        <v>311</v>
      </c>
      <c r="C30" s="23">
        <v>244</v>
      </c>
      <c r="D30" s="30">
        <v>67</v>
      </c>
    </row>
    <row r="31" spans="1:4">
      <c r="A31" s="22" t="s">
        <v>136</v>
      </c>
      <c r="B31" s="23">
        <v>301</v>
      </c>
      <c r="C31" s="23">
        <v>247</v>
      </c>
      <c r="D31" s="30">
        <v>54</v>
      </c>
    </row>
    <row r="32" spans="1:4">
      <c r="A32" s="22" t="s">
        <v>63</v>
      </c>
      <c r="B32" s="23">
        <v>77</v>
      </c>
      <c r="C32" s="23">
        <v>64</v>
      </c>
      <c r="D32" s="30">
        <v>13</v>
      </c>
    </row>
    <row r="33" spans="1:4">
      <c r="A33" s="22" t="s">
        <v>61</v>
      </c>
      <c r="B33" s="23">
        <v>236</v>
      </c>
      <c r="C33" s="23">
        <v>196</v>
      </c>
      <c r="D33" s="30">
        <v>40</v>
      </c>
    </row>
    <row r="34" spans="1:4">
      <c r="A34" s="24"/>
      <c r="B34" s="23"/>
      <c r="C34" s="15"/>
      <c r="D34" s="30"/>
    </row>
    <row r="35" spans="1:4">
      <c r="A35" s="19" t="s">
        <v>15</v>
      </c>
      <c r="B35" s="20">
        <v>3500</v>
      </c>
      <c r="C35" s="21">
        <v>3133</v>
      </c>
      <c r="D35" s="29">
        <v>367</v>
      </c>
    </row>
    <row r="36" spans="1:4">
      <c r="A36" s="22" t="s">
        <v>137</v>
      </c>
      <c r="B36" s="23">
        <v>2180</v>
      </c>
      <c r="C36" s="23">
        <v>1933</v>
      </c>
      <c r="D36" s="30">
        <v>247</v>
      </c>
    </row>
    <row r="37" spans="1:4">
      <c r="A37" s="22" t="s">
        <v>138</v>
      </c>
      <c r="B37" s="23">
        <v>221</v>
      </c>
      <c r="C37" s="23">
        <v>210</v>
      </c>
      <c r="D37" s="30">
        <v>11</v>
      </c>
    </row>
    <row r="38" spans="1:4">
      <c r="A38" s="22" t="s">
        <v>139</v>
      </c>
      <c r="B38" s="23">
        <v>183</v>
      </c>
      <c r="C38" s="23">
        <v>174</v>
      </c>
      <c r="D38" s="30">
        <v>9</v>
      </c>
    </row>
    <row r="39" spans="1:4">
      <c r="A39" s="22" t="s">
        <v>140</v>
      </c>
      <c r="B39" s="23">
        <v>357</v>
      </c>
      <c r="C39" s="23">
        <v>285</v>
      </c>
      <c r="D39" s="30">
        <v>72</v>
      </c>
    </row>
    <row r="40" spans="1:4">
      <c r="A40" s="22" t="s">
        <v>141</v>
      </c>
      <c r="B40" s="23">
        <v>559</v>
      </c>
      <c r="C40" s="23">
        <v>531</v>
      </c>
      <c r="D40" s="30">
        <v>28</v>
      </c>
    </row>
    <row r="41" spans="1:4">
      <c r="A41" s="24"/>
      <c r="B41" s="23"/>
      <c r="C41" s="15"/>
      <c r="D41" s="30"/>
    </row>
    <row r="42" spans="1:4">
      <c r="A42" s="19" t="s">
        <v>13</v>
      </c>
      <c r="B42" s="20">
        <v>3105</v>
      </c>
      <c r="C42" s="21">
        <v>2293</v>
      </c>
      <c r="D42" s="29">
        <v>812</v>
      </c>
    </row>
    <row r="43" spans="1:4">
      <c r="A43" s="22" t="s">
        <v>142</v>
      </c>
      <c r="B43" s="23">
        <v>1142</v>
      </c>
      <c r="C43" s="23">
        <v>825</v>
      </c>
      <c r="D43" s="30">
        <v>317</v>
      </c>
    </row>
    <row r="44" spans="1:4">
      <c r="A44" s="22" t="s">
        <v>143</v>
      </c>
      <c r="B44" s="23">
        <v>943</v>
      </c>
      <c r="C44" s="23">
        <v>679</v>
      </c>
      <c r="D44" s="30">
        <v>264</v>
      </c>
    </row>
    <row r="45" spans="1:4">
      <c r="A45" s="22" t="s">
        <v>144</v>
      </c>
      <c r="B45" s="23">
        <v>97</v>
      </c>
      <c r="C45" s="23">
        <v>75</v>
      </c>
      <c r="D45" s="30">
        <v>22</v>
      </c>
    </row>
    <row r="46" spans="1:4">
      <c r="A46" s="22" t="s">
        <v>145</v>
      </c>
      <c r="B46" s="23">
        <v>137</v>
      </c>
      <c r="C46" s="23">
        <v>114</v>
      </c>
      <c r="D46" s="30">
        <v>23</v>
      </c>
    </row>
    <row r="47" spans="1:4">
      <c r="A47" s="22" t="s">
        <v>146</v>
      </c>
      <c r="B47" s="23">
        <v>440</v>
      </c>
      <c r="C47" s="23">
        <v>342</v>
      </c>
      <c r="D47" s="30">
        <v>98</v>
      </c>
    </row>
    <row r="48" spans="1:4">
      <c r="A48" s="22" t="s">
        <v>73</v>
      </c>
      <c r="B48" s="23">
        <v>346</v>
      </c>
      <c r="C48" s="23">
        <v>258</v>
      </c>
      <c r="D48" s="30">
        <v>88</v>
      </c>
    </row>
    <row r="49" spans="1:4">
      <c r="A49" s="24"/>
      <c r="B49" s="23"/>
      <c r="C49" s="15"/>
      <c r="D49" s="30"/>
    </row>
    <row r="50" spans="1:4">
      <c r="A50" s="19" t="s">
        <v>6</v>
      </c>
      <c r="B50" s="20">
        <v>5078</v>
      </c>
      <c r="C50" s="21">
        <v>4403</v>
      </c>
      <c r="D50" s="29">
        <v>675</v>
      </c>
    </row>
    <row r="51" spans="1:4">
      <c r="A51" s="22" t="s">
        <v>147</v>
      </c>
      <c r="B51" s="23">
        <v>2010</v>
      </c>
      <c r="C51" s="23">
        <v>1783</v>
      </c>
      <c r="D51" s="30">
        <v>227</v>
      </c>
    </row>
    <row r="52" spans="1:4">
      <c r="A52" s="22" t="s">
        <v>148</v>
      </c>
      <c r="B52" s="23">
        <v>1357</v>
      </c>
      <c r="C52" s="23">
        <v>1174</v>
      </c>
      <c r="D52" s="30">
        <v>183</v>
      </c>
    </row>
    <row r="53" spans="1:4">
      <c r="A53" s="22" t="s">
        <v>149</v>
      </c>
      <c r="B53" s="23">
        <v>900</v>
      </c>
      <c r="C53" s="23">
        <v>753</v>
      </c>
      <c r="D53" s="30">
        <v>147</v>
      </c>
    </row>
    <row r="54" spans="1:4">
      <c r="A54" s="22" t="s">
        <v>150</v>
      </c>
      <c r="B54" s="23">
        <v>261</v>
      </c>
      <c r="C54" s="23">
        <v>225</v>
      </c>
      <c r="D54" s="30">
        <v>36</v>
      </c>
    </row>
    <row r="55" spans="1:4">
      <c r="A55" s="22" t="s">
        <v>151</v>
      </c>
      <c r="B55" s="23">
        <v>241</v>
      </c>
      <c r="C55" s="23">
        <v>206</v>
      </c>
      <c r="D55" s="30">
        <v>35</v>
      </c>
    </row>
    <row r="56" spans="1:4">
      <c r="A56" s="22" t="s">
        <v>152</v>
      </c>
      <c r="B56" s="23">
        <v>73</v>
      </c>
      <c r="C56" s="23">
        <v>59</v>
      </c>
      <c r="D56" s="30">
        <v>14</v>
      </c>
    </row>
    <row r="57" spans="1:4">
      <c r="A57" s="22" t="s">
        <v>153</v>
      </c>
      <c r="B57" s="23">
        <v>236</v>
      </c>
      <c r="C57" s="23">
        <v>203</v>
      </c>
      <c r="D57" s="30">
        <v>33</v>
      </c>
    </row>
    <row r="58" spans="1:4">
      <c r="A58" s="24"/>
      <c r="B58" s="23"/>
      <c r="C58" s="15"/>
      <c r="D58" s="30"/>
    </row>
    <row r="59" spans="1:4">
      <c r="A59" s="19" t="s">
        <v>7</v>
      </c>
      <c r="B59" s="20">
        <v>5302</v>
      </c>
      <c r="C59" s="21">
        <v>4185</v>
      </c>
      <c r="D59" s="29">
        <v>1117</v>
      </c>
    </row>
    <row r="60" spans="1:4">
      <c r="A60" s="22" t="s">
        <v>154</v>
      </c>
      <c r="B60" s="23">
        <v>2672</v>
      </c>
      <c r="C60" s="23">
        <v>2109</v>
      </c>
      <c r="D60" s="30">
        <v>563</v>
      </c>
    </row>
    <row r="61" spans="1:4">
      <c r="A61" s="22" t="s">
        <v>155</v>
      </c>
      <c r="B61" s="23">
        <v>779</v>
      </c>
      <c r="C61" s="23">
        <v>610</v>
      </c>
      <c r="D61" s="30">
        <v>169</v>
      </c>
    </row>
    <row r="62" spans="1:4">
      <c r="A62" s="22" t="s">
        <v>86</v>
      </c>
      <c r="B62" s="23">
        <v>322</v>
      </c>
      <c r="C62" s="23">
        <v>262</v>
      </c>
      <c r="D62" s="30">
        <v>60</v>
      </c>
    </row>
    <row r="63" spans="1:4">
      <c r="A63" s="22" t="s">
        <v>85</v>
      </c>
      <c r="B63" s="23">
        <v>609</v>
      </c>
      <c r="C63" s="23">
        <v>451</v>
      </c>
      <c r="D63" s="30">
        <v>158</v>
      </c>
    </row>
    <row r="64" spans="1:4">
      <c r="A64" s="22" t="s">
        <v>84</v>
      </c>
      <c r="B64" s="23">
        <v>189</v>
      </c>
      <c r="C64" s="23">
        <v>151</v>
      </c>
      <c r="D64" s="30">
        <v>38</v>
      </c>
    </row>
    <row r="65" spans="1:4">
      <c r="A65" s="22" t="s">
        <v>156</v>
      </c>
      <c r="B65" s="23">
        <v>731</v>
      </c>
      <c r="C65" s="23">
        <v>602</v>
      </c>
      <c r="D65" s="30">
        <v>129</v>
      </c>
    </row>
    <row r="66" spans="1:4">
      <c r="A66" s="24"/>
      <c r="B66" s="23"/>
      <c r="C66" s="23"/>
      <c r="D66" s="30"/>
    </row>
    <row r="67" spans="1:4">
      <c r="A67" s="19" t="s">
        <v>16</v>
      </c>
      <c r="B67" s="20">
        <v>2724</v>
      </c>
      <c r="C67" s="21">
        <v>2197</v>
      </c>
      <c r="D67" s="29">
        <v>527</v>
      </c>
    </row>
    <row r="68" spans="1:4">
      <c r="A68" s="22" t="s">
        <v>157</v>
      </c>
      <c r="B68" s="23">
        <v>1347</v>
      </c>
      <c r="C68" s="23">
        <v>1075</v>
      </c>
      <c r="D68" s="30">
        <v>272</v>
      </c>
    </row>
    <row r="69" spans="1:4">
      <c r="A69" s="22" t="s">
        <v>158</v>
      </c>
      <c r="B69" s="23">
        <v>474</v>
      </c>
      <c r="C69" s="23">
        <v>379</v>
      </c>
      <c r="D69" s="30">
        <v>95</v>
      </c>
    </row>
    <row r="70" spans="1:4">
      <c r="A70" s="22" t="s">
        <v>90</v>
      </c>
      <c r="B70" s="23">
        <v>211</v>
      </c>
      <c r="C70" s="23">
        <v>173</v>
      </c>
      <c r="D70" s="30">
        <v>38</v>
      </c>
    </row>
    <row r="71" spans="1:4">
      <c r="A71" s="22" t="s">
        <v>91</v>
      </c>
      <c r="B71" s="23">
        <v>277</v>
      </c>
      <c r="C71" s="23">
        <v>234</v>
      </c>
      <c r="D71" s="30">
        <v>43</v>
      </c>
    </row>
    <row r="72" spans="1:4">
      <c r="A72" s="22" t="s">
        <v>92</v>
      </c>
      <c r="B72" s="23">
        <v>209</v>
      </c>
      <c r="C72" s="23">
        <v>165</v>
      </c>
      <c r="D72" s="30">
        <v>44</v>
      </c>
    </row>
    <row r="73" spans="1:4">
      <c r="A73" s="22" t="s">
        <v>89</v>
      </c>
      <c r="B73" s="23">
        <v>206</v>
      </c>
      <c r="C73" s="23">
        <v>171</v>
      </c>
      <c r="D73" s="30">
        <v>35</v>
      </c>
    </row>
    <row r="74" spans="1:4">
      <c r="A74" s="24"/>
      <c r="B74" s="23"/>
      <c r="C74" s="15"/>
      <c r="D74" s="30"/>
    </row>
    <row r="75" spans="1:4">
      <c r="A75" s="19" t="s">
        <v>18</v>
      </c>
      <c r="B75" s="20">
        <v>3496</v>
      </c>
      <c r="C75" s="21">
        <v>2864</v>
      </c>
      <c r="D75" s="29">
        <v>632</v>
      </c>
    </row>
    <row r="76" spans="1:4">
      <c r="A76" s="22" t="s">
        <v>159</v>
      </c>
      <c r="B76" s="23">
        <v>1356</v>
      </c>
      <c r="C76" s="23">
        <v>1134</v>
      </c>
      <c r="D76" s="30">
        <v>222</v>
      </c>
    </row>
    <row r="77" spans="1:4">
      <c r="A77" s="22" t="s">
        <v>160</v>
      </c>
      <c r="B77" s="23">
        <v>1212</v>
      </c>
      <c r="C77" s="23">
        <v>959</v>
      </c>
      <c r="D77" s="30">
        <v>253</v>
      </c>
    </row>
    <row r="78" spans="1:4">
      <c r="A78" s="22" t="s">
        <v>98</v>
      </c>
      <c r="B78" s="23">
        <v>97</v>
      </c>
      <c r="C78" s="23">
        <v>78</v>
      </c>
      <c r="D78" s="30">
        <v>19</v>
      </c>
    </row>
    <row r="79" spans="1:4">
      <c r="A79" s="22" t="s">
        <v>96</v>
      </c>
      <c r="B79" s="23">
        <v>635</v>
      </c>
      <c r="C79" s="23">
        <v>531</v>
      </c>
      <c r="D79" s="30">
        <v>104</v>
      </c>
    </row>
    <row r="80" spans="1:4">
      <c r="A80" s="22" t="s">
        <v>99</v>
      </c>
      <c r="B80" s="23">
        <v>45</v>
      </c>
      <c r="C80" s="23">
        <v>37</v>
      </c>
      <c r="D80" s="30">
        <v>8</v>
      </c>
    </row>
    <row r="81" spans="1:4">
      <c r="A81" s="22" t="s">
        <v>97</v>
      </c>
      <c r="B81" s="23">
        <v>151</v>
      </c>
      <c r="C81" s="23">
        <v>125</v>
      </c>
      <c r="D81" s="30">
        <v>26</v>
      </c>
    </row>
    <row r="82" spans="1:4">
      <c r="A82" s="24"/>
      <c r="B82" s="23"/>
      <c r="C82" s="15"/>
      <c r="D82" s="30"/>
    </row>
    <row r="83" spans="1:4">
      <c r="A83" s="19" t="s">
        <v>12</v>
      </c>
      <c r="B83" s="20">
        <v>3023</v>
      </c>
      <c r="C83" s="21">
        <v>2408</v>
      </c>
      <c r="D83" s="29">
        <v>615</v>
      </c>
    </row>
    <row r="84" spans="1:4">
      <c r="A84" s="22" t="s">
        <v>161</v>
      </c>
      <c r="B84" s="23">
        <v>1337</v>
      </c>
      <c r="C84" s="23">
        <v>1059</v>
      </c>
      <c r="D84" s="30">
        <v>278</v>
      </c>
    </row>
    <row r="85" spans="1:4">
      <c r="A85" s="22" t="s">
        <v>162</v>
      </c>
      <c r="B85" s="23">
        <v>381</v>
      </c>
      <c r="C85" s="23">
        <v>314</v>
      </c>
      <c r="D85" s="30">
        <v>67</v>
      </c>
    </row>
    <row r="86" spans="1:4">
      <c r="A86" s="22" t="s">
        <v>163</v>
      </c>
      <c r="B86" s="23">
        <v>257</v>
      </c>
      <c r="C86" s="23">
        <v>210</v>
      </c>
      <c r="D86" s="30">
        <v>47</v>
      </c>
    </row>
    <row r="87" spans="1:4">
      <c r="A87" s="22" t="s">
        <v>101</v>
      </c>
      <c r="B87" s="23">
        <v>411</v>
      </c>
      <c r="C87" s="23">
        <v>296</v>
      </c>
      <c r="D87" s="30">
        <v>115</v>
      </c>
    </row>
    <row r="88" spans="1:4">
      <c r="A88" s="22" t="s">
        <v>105</v>
      </c>
      <c r="B88" s="23">
        <v>117</v>
      </c>
      <c r="C88" s="23">
        <v>91</v>
      </c>
      <c r="D88" s="30">
        <v>26</v>
      </c>
    </row>
    <row r="89" spans="1:4">
      <c r="A89" s="22" t="s">
        <v>102</v>
      </c>
      <c r="B89" s="23">
        <v>319</v>
      </c>
      <c r="C89" s="23">
        <v>279</v>
      </c>
      <c r="D89" s="30">
        <v>40</v>
      </c>
    </row>
    <row r="90" spans="1:4">
      <c r="A90" s="22" t="s">
        <v>100</v>
      </c>
      <c r="B90" s="23">
        <v>146</v>
      </c>
      <c r="C90" s="23">
        <v>119</v>
      </c>
      <c r="D90" s="30">
        <v>27</v>
      </c>
    </row>
    <row r="91" spans="1:4">
      <c r="A91" s="22" t="s">
        <v>103</v>
      </c>
      <c r="B91" s="23">
        <v>55</v>
      </c>
      <c r="C91" s="23">
        <v>40</v>
      </c>
      <c r="D91" s="30">
        <v>15</v>
      </c>
    </row>
    <row r="92" spans="1:4">
      <c r="A92" s="24"/>
      <c r="B92" s="23"/>
      <c r="C92" s="15"/>
      <c r="D92" s="30"/>
    </row>
    <row r="93" spans="1:4">
      <c r="A93" s="19" t="s">
        <v>19</v>
      </c>
      <c r="B93" s="20">
        <v>2561</v>
      </c>
      <c r="C93" s="21">
        <v>2116</v>
      </c>
      <c r="D93" s="29">
        <v>445</v>
      </c>
    </row>
    <row r="94" spans="1:4">
      <c r="A94" s="22" t="s">
        <v>164</v>
      </c>
      <c r="B94" s="23">
        <v>2110</v>
      </c>
      <c r="C94" s="23">
        <v>1733</v>
      </c>
      <c r="D94" s="30">
        <v>377</v>
      </c>
    </row>
    <row r="95" spans="1:4">
      <c r="A95" s="22" t="s">
        <v>165</v>
      </c>
      <c r="B95" s="23">
        <v>451</v>
      </c>
      <c r="C95" s="23">
        <v>383</v>
      </c>
      <c r="D95" s="30">
        <v>68</v>
      </c>
    </row>
    <row r="96" spans="1:4">
      <c r="A96" s="24"/>
      <c r="B96" s="23"/>
      <c r="C96" s="15"/>
      <c r="D96" s="30"/>
    </row>
    <row r="97" spans="1:4">
      <c r="A97" s="19" t="s">
        <v>17</v>
      </c>
      <c r="B97" s="20">
        <v>2368</v>
      </c>
      <c r="C97" s="21">
        <v>1929</v>
      </c>
      <c r="D97" s="29">
        <v>439</v>
      </c>
    </row>
    <row r="98" spans="1:4">
      <c r="A98" s="22" t="s">
        <v>166</v>
      </c>
      <c r="B98" s="23">
        <v>917</v>
      </c>
      <c r="C98" s="23">
        <v>707</v>
      </c>
      <c r="D98" s="30">
        <v>210</v>
      </c>
    </row>
    <row r="99" spans="1:4">
      <c r="A99" s="22" t="s">
        <v>167</v>
      </c>
      <c r="B99" s="23">
        <v>493</v>
      </c>
      <c r="C99" s="23">
        <v>418</v>
      </c>
      <c r="D99" s="30">
        <v>75</v>
      </c>
    </row>
    <row r="100" spans="1:4">
      <c r="A100" s="22" t="s">
        <v>168</v>
      </c>
      <c r="B100" s="23">
        <v>347</v>
      </c>
      <c r="C100" s="23">
        <v>294</v>
      </c>
      <c r="D100" s="30">
        <v>53</v>
      </c>
    </row>
    <row r="101" spans="1:4">
      <c r="A101" s="22" t="s">
        <v>113</v>
      </c>
      <c r="B101" s="23">
        <v>463</v>
      </c>
      <c r="C101" s="23">
        <v>385</v>
      </c>
      <c r="D101" s="30">
        <v>78</v>
      </c>
    </row>
    <row r="102" spans="1:4">
      <c r="A102" s="24" t="s">
        <v>169</v>
      </c>
      <c r="B102" s="23">
        <v>148</v>
      </c>
      <c r="C102" s="23">
        <v>125</v>
      </c>
      <c r="D102" s="30">
        <v>23</v>
      </c>
    </row>
    <row r="103" spans="1:4">
      <c r="A103" s="24"/>
      <c r="B103" s="23"/>
      <c r="C103" s="15"/>
      <c r="D103" s="30"/>
    </row>
    <row r="104" spans="1:4">
      <c r="A104" s="19" t="s">
        <v>14</v>
      </c>
      <c r="B104" s="20">
        <v>1840</v>
      </c>
      <c r="C104" s="21">
        <v>1511</v>
      </c>
      <c r="D104" s="29">
        <v>329</v>
      </c>
    </row>
    <row r="105" spans="1:4">
      <c r="A105" s="22" t="s">
        <v>170</v>
      </c>
      <c r="B105" s="23">
        <v>916</v>
      </c>
      <c r="C105" s="23">
        <v>785</v>
      </c>
      <c r="D105" s="30">
        <v>131</v>
      </c>
    </row>
    <row r="106" spans="1:4">
      <c r="A106" s="22" t="s">
        <v>171</v>
      </c>
      <c r="B106" s="23">
        <v>344</v>
      </c>
      <c r="C106" s="23">
        <v>295</v>
      </c>
      <c r="D106" s="30">
        <v>49</v>
      </c>
    </row>
    <row r="107" spans="1:4">
      <c r="A107" s="22" t="s">
        <v>116</v>
      </c>
      <c r="B107" s="23">
        <v>580</v>
      </c>
      <c r="C107" s="23">
        <v>431</v>
      </c>
      <c r="D107" s="30">
        <v>149</v>
      </c>
    </row>
    <row r="108" spans="1:4">
      <c r="A108" s="24"/>
      <c r="B108" s="23"/>
      <c r="C108" s="15"/>
      <c r="D108" s="30"/>
    </row>
    <row r="109" spans="1:4">
      <c r="A109" s="19" t="s">
        <v>11</v>
      </c>
      <c r="B109" s="20">
        <v>2872</v>
      </c>
      <c r="C109" s="21">
        <v>2358</v>
      </c>
      <c r="D109" s="29">
        <v>514</v>
      </c>
    </row>
    <row r="110" spans="1:4">
      <c r="A110" s="22" t="s">
        <v>172</v>
      </c>
      <c r="B110" s="23">
        <v>1900</v>
      </c>
      <c r="C110" s="23">
        <v>1564</v>
      </c>
      <c r="D110" s="30">
        <v>336</v>
      </c>
    </row>
    <row r="111" spans="1:4">
      <c r="A111" s="22" t="s">
        <v>173</v>
      </c>
      <c r="B111" s="23">
        <v>465</v>
      </c>
      <c r="C111" s="23">
        <v>383</v>
      </c>
      <c r="D111" s="30">
        <v>82</v>
      </c>
    </row>
    <row r="112" spans="1:4">
      <c r="A112" s="22" t="s">
        <v>118</v>
      </c>
      <c r="B112" s="23">
        <v>507</v>
      </c>
      <c r="C112" s="23">
        <v>411</v>
      </c>
      <c r="D112" s="30">
        <v>96</v>
      </c>
    </row>
    <row r="113" spans="1:4" ht="15" thickBot="1">
      <c r="A113" s="12"/>
      <c r="B113" s="1"/>
      <c r="C113" s="1"/>
      <c r="D113" s="1"/>
    </row>
    <row r="114" spans="1:4">
      <c r="A114" s="10" t="s">
        <v>20</v>
      </c>
    </row>
  </sheetData>
  <mergeCells count="1">
    <mergeCell ref="A1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5"/>
  <sheetViews>
    <sheetView workbookViewId="0">
      <selection sqref="A1:E5"/>
    </sheetView>
  </sheetViews>
  <sheetFormatPr baseColWidth="10" defaultRowHeight="14.4"/>
  <cols>
    <col min="1" max="1" width="23.109375" customWidth="1"/>
  </cols>
  <sheetData>
    <row r="1" spans="1:6">
      <c r="A1" s="82" t="s">
        <v>295</v>
      </c>
      <c r="B1" s="82"/>
      <c r="C1" s="82"/>
      <c r="D1" s="82"/>
      <c r="E1" s="82"/>
    </row>
    <row r="2" spans="1:6">
      <c r="A2" s="82"/>
      <c r="B2" s="82"/>
      <c r="C2" s="82"/>
      <c r="D2" s="82"/>
      <c r="E2" s="82"/>
    </row>
    <row r="3" spans="1:6">
      <c r="A3" s="82"/>
      <c r="B3" s="82"/>
      <c r="C3" s="82"/>
      <c r="D3" s="82"/>
      <c r="E3" s="82"/>
    </row>
    <row r="4" spans="1:6">
      <c r="A4" s="82"/>
      <c r="B4" s="82"/>
      <c r="C4" s="82"/>
      <c r="D4" s="82"/>
      <c r="E4" s="82"/>
    </row>
    <row r="5" spans="1:6">
      <c r="A5" s="82"/>
      <c r="B5" s="82"/>
      <c r="C5" s="82"/>
      <c r="D5" s="82"/>
      <c r="E5" s="82"/>
    </row>
    <row r="6" spans="1:6" ht="15" thickBot="1">
      <c r="A6" s="1"/>
      <c r="B6" s="1"/>
      <c r="C6" s="1"/>
      <c r="D6" s="1"/>
      <c r="E6" s="1"/>
    </row>
    <row r="7" spans="1:6" ht="14.4" customHeight="1">
      <c r="A7" s="83" t="s">
        <v>0</v>
      </c>
      <c r="B7" s="85" t="s">
        <v>1</v>
      </c>
      <c r="C7" s="85"/>
      <c r="D7" s="85" t="s">
        <v>2</v>
      </c>
      <c r="E7" s="86"/>
      <c r="F7" s="76"/>
    </row>
    <row r="8" spans="1:6" ht="15" thickBot="1">
      <c r="A8" s="84"/>
      <c r="B8" s="2" t="s">
        <v>3</v>
      </c>
      <c r="C8" s="2" t="s">
        <v>4</v>
      </c>
      <c r="D8" s="2" t="s">
        <v>3</v>
      </c>
      <c r="E8" s="72" t="s">
        <v>4</v>
      </c>
      <c r="F8" s="76"/>
    </row>
    <row r="9" spans="1:6">
      <c r="A9" s="45" t="s">
        <v>9</v>
      </c>
      <c r="B9" s="46">
        <v>2823</v>
      </c>
      <c r="C9" s="47">
        <v>2577</v>
      </c>
      <c r="D9" s="46">
        <v>1147</v>
      </c>
      <c r="E9" s="77">
        <v>1255</v>
      </c>
      <c r="F9" s="76"/>
    </row>
    <row r="10" spans="1:6">
      <c r="A10" s="45" t="s">
        <v>5</v>
      </c>
      <c r="B10" s="49">
        <v>2656</v>
      </c>
      <c r="C10" s="47">
        <v>2330</v>
      </c>
      <c r="D10" s="49">
        <v>611</v>
      </c>
      <c r="E10" s="78">
        <v>798</v>
      </c>
      <c r="F10" s="76"/>
    </row>
    <row r="11" spans="1:6">
      <c r="A11" s="45" t="s">
        <v>122</v>
      </c>
      <c r="B11" s="49">
        <v>2494</v>
      </c>
      <c r="C11" s="47">
        <v>2075</v>
      </c>
      <c r="D11" s="49">
        <v>485</v>
      </c>
      <c r="E11" s="78">
        <v>681</v>
      </c>
      <c r="F11" s="76"/>
    </row>
    <row r="12" spans="1:6">
      <c r="A12" s="45" t="s">
        <v>7</v>
      </c>
      <c r="B12" s="49">
        <v>2275</v>
      </c>
      <c r="C12" s="47">
        <v>2010</v>
      </c>
      <c r="D12" s="49">
        <v>609</v>
      </c>
      <c r="E12" s="78">
        <v>780</v>
      </c>
      <c r="F12" s="76"/>
    </row>
    <row r="13" spans="1:6">
      <c r="A13" s="45" t="s">
        <v>6</v>
      </c>
      <c r="B13" s="49">
        <v>2224</v>
      </c>
      <c r="C13" s="47">
        <v>1939</v>
      </c>
      <c r="D13" s="49">
        <v>453</v>
      </c>
      <c r="E13" s="78">
        <v>571</v>
      </c>
      <c r="F13" s="76"/>
    </row>
    <row r="14" spans="1:6">
      <c r="A14" s="45" t="s">
        <v>10</v>
      </c>
      <c r="B14" s="49">
        <v>1919</v>
      </c>
      <c r="C14" s="47">
        <v>1650</v>
      </c>
      <c r="D14" s="49">
        <v>513</v>
      </c>
      <c r="E14" s="78">
        <v>537</v>
      </c>
      <c r="F14" s="76"/>
    </row>
    <row r="15" spans="1:6">
      <c r="A15" s="45" t="s">
        <v>13</v>
      </c>
      <c r="B15" s="49">
        <v>1278</v>
      </c>
      <c r="C15" s="47">
        <v>1137</v>
      </c>
      <c r="D15" s="49">
        <v>306</v>
      </c>
      <c r="E15" s="78">
        <v>426</v>
      </c>
      <c r="F15" s="76"/>
    </row>
    <row r="16" spans="1:6">
      <c r="A16" s="45" t="s">
        <v>125</v>
      </c>
      <c r="B16" s="49">
        <v>1085</v>
      </c>
      <c r="C16" s="47">
        <v>719</v>
      </c>
      <c r="D16" s="49">
        <v>426</v>
      </c>
      <c r="E16" s="78">
        <v>326</v>
      </c>
      <c r="F16" s="76"/>
    </row>
    <row r="17" spans="1:6">
      <c r="A17" s="45" t="s">
        <v>174</v>
      </c>
      <c r="B17" s="49">
        <v>984</v>
      </c>
      <c r="C17" s="47">
        <v>805</v>
      </c>
      <c r="D17" s="49">
        <v>274</v>
      </c>
      <c r="E17" s="78">
        <v>429</v>
      </c>
      <c r="F17" s="76"/>
    </row>
    <row r="18" spans="1:6">
      <c r="A18" s="45" t="s">
        <v>12</v>
      </c>
      <c r="B18" s="49">
        <v>869</v>
      </c>
      <c r="C18" s="47">
        <v>757</v>
      </c>
      <c r="D18" s="49">
        <v>311</v>
      </c>
      <c r="E18" s="78">
        <v>406</v>
      </c>
      <c r="F18" s="76"/>
    </row>
    <row r="19" spans="1:6">
      <c r="A19" s="45" t="s">
        <v>16</v>
      </c>
      <c r="B19" s="49">
        <v>839</v>
      </c>
      <c r="C19" s="47">
        <v>748</v>
      </c>
      <c r="D19" s="49">
        <v>324</v>
      </c>
      <c r="E19" s="78">
        <v>369</v>
      </c>
      <c r="F19" s="76"/>
    </row>
    <row r="20" spans="1:6">
      <c r="A20" s="45" t="s">
        <v>175</v>
      </c>
      <c r="B20" s="49">
        <v>772</v>
      </c>
      <c r="C20" s="47">
        <v>770</v>
      </c>
      <c r="D20" s="49">
        <v>331</v>
      </c>
      <c r="E20" s="78">
        <v>393</v>
      </c>
      <c r="F20" s="76"/>
    </row>
    <row r="21" spans="1:6">
      <c r="A21" s="45" t="s">
        <v>176</v>
      </c>
      <c r="B21" s="49">
        <v>836</v>
      </c>
      <c r="C21" s="47">
        <v>791</v>
      </c>
      <c r="D21" s="49">
        <v>246</v>
      </c>
      <c r="E21" s="78">
        <v>284</v>
      </c>
      <c r="F21" s="76"/>
    </row>
    <row r="22" spans="1:6">
      <c r="A22" s="45" t="s">
        <v>177</v>
      </c>
      <c r="B22" s="49">
        <v>576</v>
      </c>
      <c r="C22" s="47">
        <v>514</v>
      </c>
      <c r="D22" s="49">
        <v>175</v>
      </c>
      <c r="E22" s="78">
        <v>198</v>
      </c>
      <c r="F22" s="76"/>
    </row>
    <row r="23" spans="1:6">
      <c r="A23" s="45" t="s">
        <v>124</v>
      </c>
      <c r="B23" s="49">
        <v>571</v>
      </c>
      <c r="C23" s="47">
        <v>453</v>
      </c>
      <c r="D23" s="49">
        <v>174</v>
      </c>
      <c r="E23" s="78">
        <v>242</v>
      </c>
      <c r="F23" s="76"/>
    </row>
    <row r="24" spans="1:6" ht="15" thickBot="1">
      <c r="A24" s="8" t="s">
        <v>284</v>
      </c>
      <c r="B24" s="9">
        <f>SUM(B9:B23)</f>
        <v>22201</v>
      </c>
      <c r="C24" s="9">
        <f t="shared" ref="C24:E24" si="0">SUM(C9:C23)</f>
        <v>19275</v>
      </c>
      <c r="D24" s="9">
        <f t="shared" si="0"/>
        <v>6385</v>
      </c>
      <c r="E24" s="9">
        <f t="shared" si="0"/>
        <v>7695</v>
      </c>
      <c r="F24" s="76"/>
    </row>
    <row r="25" spans="1:6">
      <c r="A25" s="10" t="s">
        <v>20</v>
      </c>
      <c r="B25" s="11"/>
      <c r="C25" s="11"/>
      <c r="D25" s="11"/>
      <c r="E25" s="11"/>
    </row>
  </sheetData>
  <mergeCells count="4">
    <mergeCell ref="A1:E5"/>
    <mergeCell ref="A7:A8"/>
    <mergeCell ref="B7:C7"/>
    <mergeCell ref="D7:E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20"/>
  <sheetViews>
    <sheetView workbookViewId="0">
      <selection sqref="A1:E3"/>
    </sheetView>
  </sheetViews>
  <sheetFormatPr baseColWidth="10" defaultRowHeight="14.4"/>
  <cols>
    <col min="1" max="1" width="16" customWidth="1"/>
  </cols>
  <sheetData>
    <row r="1" spans="1:5">
      <c r="A1" s="82" t="s">
        <v>296</v>
      </c>
      <c r="B1" s="82"/>
      <c r="C1" s="82"/>
      <c r="D1" s="82"/>
      <c r="E1" s="82"/>
    </row>
    <row r="2" spans="1:5">
      <c r="A2" s="82"/>
      <c r="B2" s="82"/>
      <c r="C2" s="82"/>
      <c r="D2" s="82"/>
      <c r="E2" s="82"/>
    </row>
    <row r="3" spans="1:5">
      <c r="A3" s="82"/>
      <c r="B3" s="82"/>
      <c r="C3" s="82"/>
      <c r="D3" s="82"/>
      <c r="E3" s="82"/>
    </row>
    <row r="4" spans="1:5" ht="15" thickBot="1">
      <c r="A4" s="12"/>
      <c r="B4" s="12"/>
      <c r="C4" s="12"/>
      <c r="D4" s="12"/>
      <c r="E4" s="12"/>
    </row>
    <row r="5" spans="1:5" ht="14.4" customHeight="1">
      <c r="A5" s="83" t="s">
        <v>21</v>
      </c>
      <c r="B5" s="85" t="s">
        <v>1</v>
      </c>
      <c r="C5" s="85"/>
      <c r="D5" s="85" t="s">
        <v>2</v>
      </c>
      <c r="E5" s="85"/>
    </row>
    <row r="6" spans="1:5" ht="15" thickBot="1">
      <c r="A6" s="84"/>
      <c r="B6" s="2" t="s">
        <v>3</v>
      </c>
      <c r="C6" s="2" t="s">
        <v>4</v>
      </c>
      <c r="D6" s="2" t="s">
        <v>3</v>
      </c>
      <c r="E6" s="2" t="s">
        <v>4</v>
      </c>
    </row>
    <row r="7" spans="1:5">
      <c r="A7" s="51" t="s">
        <v>22</v>
      </c>
      <c r="B7" s="47">
        <v>1990</v>
      </c>
      <c r="C7" s="48">
        <v>1789</v>
      </c>
      <c r="D7" s="47"/>
      <c r="E7" s="47"/>
    </row>
    <row r="8" spans="1:5">
      <c r="A8" s="51" t="s">
        <v>23</v>
      </c>
      <c r="B8" s="47">
        <v>34</v>
      </c>
      <c r="C8" s="50">
        <v>82</v>
      </c>
      <c r="D8" s="47"/>
      <c r="E8" s="47"/>
    </row>
    <row r="9" spans="1:5">
      <c r="A9" s="51" t="s">
        <v>24</v>
      </c>
      <c r="B9" s="47">
        <v>1634</v>
      </c>
      <c r="C9" s="50">
        <v>2036</v>
      </c>
      <c r="D9" s="47">
        <v>334</v>
      </c>
      <c r="E9" s="47">
        <v>1171</v>
      </c>
    </row>
    <row r="10" spans="1:5">
      <c r="A10" s="51" t="s">
        <v>25</v>
      </c>
      <c r="B10" s="47">
        <v>5311</v>
      </c>
      <c r="C10" s="50">
        <v>4893</v>
      </c>
      <c r="D10" s="47">
        <v>1143</v>
      </c>
      <c r="E10" s="47">
        <v>2067</v>
      </c>
    </row>
    <row r="11" spans="1:5">
      <c r="A11" s="51" t="s">
        <v>26</v>
      </c>
      <c r="B11" s="47">
        <v>4942</v>
      </c>
      <c r="C11" s="50">
        <v>4037</v>
      </c>
      <c r="D11" s="47">
        <v>1261</v>
      </c>
      <c r="E11" s="47">
        <v>1090</v>
      </c>
    </row>
    <row r="12" spans="1:5">
      <c r="A12" s="51" t="s">
        <v>27</v>
      </c>
      <c r="B12" s="47">
        <v>3624</v>
      </c>
      <c r="C12" s="50">
        <v>2981</v>
      </c>
      <c r="D12" s="47">
        <v>849</v>
      </c>
      <c r="E12" s="47">
        <v>574</v>
      </c>
    </row>
    <row r="13" spans="1:5">
      <c r="A13" s="51" t="s">
        <v>28</v>
      </c>
      <c r="B13" s="47">
        <v>1974</v>
      </c>
      <c r="C13" s="50">
        <v>1410</v>
      </c>
      <c r="D13" s="47">
        <v>501</v>
      </c>
      <c r="E13" s="47">
        <v>290</v>
      </c>
    </row>
    <row r="14" spans="1:5">
      <c r="A14" s="51" t="s">
        <v>29</v>
      </c>
      <c r="B14" s="47">
        <v>719</v>
      </c>
      <c r="C14" s="50">
        <v>456</v>
      </c>
      <c r="D14" s="47">
        <v>216</v>
      </c>
      <c r="E14" s="47">
        <v>128</v>
      </c>
    </row>
    <row r="15" spans="1:5">
      <c r="A15" s="51" t="s">
        <v>30</v>
      </c>
      <c r="B15" s="47">
        <v>183</v>
      </c>
      <c r="C15" s="50">
        <v>94</v>
      </c>
      <c r="D15" s="47">
        <v>70</v>
      </c>
      <c r="E15" s="47">
        <v>42</v>
      </c>
    </row>
    <row r="16" spans="1:5">
      <c r="A16" s="51" t="s">
        <v>31</v>
      </c>
      <c r="B16" s="47">
        <v>54</v>
      </c>
      <c r="C16" s="50">
        <v>57</v>
      </c>
      <c r="D16" s="47">
        <v>31</v>
      </c>
      <c r="E16" s="47">
        <v>15</v>
      </c>
    </row>
    <row r="17" spans="1:5">
      <c r="A17" s="51" t="s">
        <v>32</v>
      </c>
      <c r="B17" s="47">
        <v>9</v>
      </c>
      <c r="C17" s="50">
        <v>9</v>
      </c>
      <c r="D17" s="47">
        <v>6</v>
      </c>
      <c r="E17" s="47">
        <v>3</v>
      </c>
    </row>
    <row r="18" spans="1:5">
      <c r="A18" s="51" t="s">
        <v>126</v>
      </c>
      <c r="B18" s="47">
        <v>1727</v>
      </c>
      <c r="C18" s="50">
        <v>1431</v>
      </c>
      <c r="D18" s="47">
        <v>1974</v>
      </c>
      <c r="E18" s="47">
        <v>2315</v>
      </c>
    </row>
    <row r="19" spans="1:5" ht="15" thickBot="1">
      <c r="A19" s="8" t="s">
        <v>284</v>
      </c>
      <c r="B19" s="9">
        <f>SUM(B7:B18)</f>
        <v>22201</v>
      </c>
      <c r="C19" s="9">
        <f>SUM(C7:C18)</f>
        <v>19275</v>
      </c>
      <c r="D19" s="9">
        <f>SUM(D9:D18)</f>
        <v>6385</v>
      </c>
      <c r="E19" s="9">
        <f>SUM(E9:E18)</f>
        <v>7695</v>
      </c>
    </row>
    <row r="20" spans="1:5">
      <c r="A20" s="10" t="s">
        <v>20</v>
      </c>
      <c r="B20" s="11"/>
      <c r="C20" s="11"/>
      <c r="D20" s="11"/>
      <c r="E20" s="11"/>
    </row>
  </sheetData>
  <mergeCells count="4">
    <mergeCell ref="A1:E3"/>
    <mergeCell ref="A5:A6"/>
    <mergeCell ref="B5:C5"/>
    <mergeCell ref="D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15"/>
  <sheetViews>
    <sheetView workbookViewId="0">
      <selection sqref="A1:E3"/>
    </sheetView>
  </sheetViews>
  <sheetFormatPr baseColWidth="10" defaultRowHeight="14.4"/>
  <cols>
    <col min="1" max="1" width="15.6640625" customWidth="1"/>
  </cols>
  <sheetData>
    <row r="1" spans="1:5">
      <c r="A1" s="82" t="s">
        <v>297</v>
      </c>
      <c r="B1" s="82"/>
      <c r="C1" s="82"/>
      <c r="D1" s="82"/>
      <c r="E1" s="82"/>
    </row>
    <row r="2" spans="1:5">
      <c r="A2" s="82"/>
      <c r="B2" s="82"/>
      <c r="C2" s="82"/>
      <c r="D2" s="82"/>
      <c r="E2" s="82"/>
    </row>
    <row r="3" spans="1:5">
      <c r="A3" s="82"/>
      <c r="B3" s="82"/>
      <c r="C3" s="82"/>
      <c r="D3" s="82"/>
      <c r="E3" s="82"/>
    </row>
    <row r="4" spans="1:5" ht="15" thickBot="1">
      <c r="A4" s="1"/>
      <c r="B4" s="1"/>
      <c r="C4" s="1"/>
      <c r="D4" s="1"/>
      <c r="E4" s="12"/>
    </row>
    <row r="5" spans="1:5" ht="14.4" customHeight="1">
      <c r="A5" s="87" t="s">
        <v>34</v>
      </c>
      <c r="B5" s="85" t="s">
        <v>1</v>
      </c>
      <c r="C5" s="85"/>
      <c r="D5" s="85" t="s">
        <v>2</v>
      </c>
      <c r="E5" s="85"/>
    </row>
    <row r="6" spans="1:5" ht="15" thickBot="1">
      <c r="A6" s="88"/>
      <c r="B6" s="2" t="s">
        <v>3</v>
      </c>
      <c r="C6" s="2" t="s">
        <v>4</v>
      </c>
      <c r="D6" s="2" t="s">
        <v>3</v>
      </c>
      <c r="E6" s="2" t="s">
        <v>4</v>
      </c>
    </row>
    <row r="7" spans="1:5">
      <c r="A7" s="45" t="s">
        <v>36</v>
      </c>
      <c r="B7" s="47">
        <v>14291</v>
      </c>
      <c r="C7" s="47">
        <v>13241</v>
      </c>
      <c r="D7" s="52">
        <v>2995</v>
      </c>
      <c r="E7" s="52">
        <v>3067</v>
      </c>
    </row>
    <row r="8" spans="1:5">
      <c r="A8" s="45" t="s">
        <v>35</v>
      </c>
      <c r="B8" s="47">
        <v>3964</v>
      </c>
      <c r="C8" s="47">
        <v>2616</v>
      </c>
      <c r="D8" s="52">
        <v>1434</v>
      </c>
      <c r="E8" s="52">
        <v>2437</v>
      </c>
    </row>
    <row r="9" spans="1:5">
      <c r="A9" s="45" t="s">
        <v>39</v>
      </c>
      <c r="B9" s="47">
        <v>1540</v>
      </c>
      <c r="C9" s="47">
        <v>1308</v>
      </c>
      <c r="D9" s="52">
        <v>478</v>
      </c>
      <c r="E9" s="52">
        <v>630</v>
      </c>
    </row>
    <row r="10" spans="1:5">
      <c r="A10" s="45" t="s">
        <v>37</v>
      </c>
      <c r="B10" s="47">
        <v>1100</v>
      </c>
      <c r="C10" s="47">
        <v>1002</v>
      </c>
      <c r="D10" s="52">
        <v>655</v>
      </c>
      <c r="E10" s="52">
        <v>707</v>
      </c>
    </row>
    <row r="11" spans="1:5">
      <c r="A11" s="45" t="s">
        <v>126</v>
      </c>
      <c r="B11" s="47">
        <v>917</v>
      </c>
      <c r="C11" s="47">
        <v>689</v>
      </c>
      <c r="D11" s="52">
        <v>701</v>
      </c>
      <c r="E11" s="52">
        <v>706</v>
      </c>
    </row>
    <row r="12" spans="1:5">
      <c r="A12" s="45" t="s">
        <v>41</v>
      </c>
      <c r="B12" s="47">
        <v>334</v>
      </c>
      <c r="C12" s="47">
        <v>283</v>
      </c>
      <c r="D12" s="52">
        <v>89</v>
      </c>
      <c r="E12" s="52">
        <v>108</v>
      </c>
    </row>
    <row r="13" spans="1:5">
      <c r="A13" s="45" t="s">
        <v>178</v>
      </c>
      <c r="B13" s="47">
        <v>55</v>
      </c>
      <c r="C13" s="47">
        <v>136</v>
      </c>
      <c r="D13" s="52">
        <v>33</v>
      </c>
      <c r="E13" s="52">
        <v>40</v>
      </c>
    </row>
    <row r="14" spans="1:5" ht="15" thickBot="1">
      <c r="A14" s="8" t="s">
        <v>284</v>
      </c>
      <c r="B14" s="9">
        <f>SUM(B7:B13)</f>
        <v>22201</v>
      </c>
      <c r="C14" s="9">
        <f>SUM(C7:C13)</f>
        <v>19275</v>
      </c>
      <c r="D14" s="9">
        <f>SUM(D7:D13)</f>
        <v>6385</v>
      </c>
      <c r="E14" s="9">
        <f>SUM(E7:E13)</f>
        <v>7695</v>
      </c>
    </row>
    <row r="15" spans="1:5">
      <c r="A15" s="10" t="s">
        <v>20</v>
      </c>
      <c r="B15" s="11"/>
      <c r="C15" s="11"/>
      <c r="D15" s="11"/>
      <c r="E15" s="13"/>
    </row>
  </sheetData>
  <mergeCells count="4">
    <mergeCell ref="A1:E3"/>
    <mergeCell ref="A5:A6"/>
    <mergeCell ref="B5:C5"/>
    <mergeCell ref="D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68"/>
  <sheetViews>
    <sheetView workbookViewId="0">
      <selection sqref="A1:D4"/>
    </sheetView>
  </sheetViews>
  <sheetFormatPr baseColWidth="10" defaultColWidth="7.21875" defaultRowHeight="14.4"/>
  <cols>
    <col min="1" max="1" width="60.109375" style="13" bestFit="1" customWidth="1"/>
    <col min="2" max="2" width="19.33203125" style="13" customWidth="1"/>
    <col min="3" max="4" width="9.33203125" style="13" customWidth="1"/>
    <col min="5" max="5" width="7.21875" style="14"/>
    <col min="6" max="16384" width="7.21875" style="13"/>
  </cols>
  <sheetData>
    <row r="1" spans="1:4">
      <c r="A1" s="89" t="s">
        <v>298</v>
      </c>
      <c r="B1" s="89"/>
      <c r="C1" s="89"/>
      <c r="D1" s="89"/>
    </row>
    <row r="2" spans="1:4">
      <c r="A2" s="89"/>
      <c r="B2" s="89"/>
      <c r="C2" s="89"/>
      <c r="D2" s="89"/>
    </row>
    <row r="3" spans="1:4">
      <c r="A3" s="89"/>
      <c r="B3" s="89"/>
      <c r="C3" s="89"/>
      <c r="D3" s="89"/>
    </row>
    <row r="4" spans="1:4" ht="15" thickBot="1">
      <c r="A4" s="89"/>
      <c r="B4" s="89"/>
      <c r="C4" s="89"/>
      <c r="D4" s="89"/>
    </row>
    <row r="5" spans="1:4">
      <c r="A5" s="16"/>
      <c r="B5" s="25"/>
      <c r="C5" s="25"/>
      <c r="D5" s="25"/>
    </row>
    <row r="6" spans="1:4" ht="15" thickBot="1">
      <c r="A6" s="37" t="s">
        <v>283</v>
      </c>
      <c r="B6" s="37" t="s">
        <v>179</v>
      </c>
      <c r="C6" s="37" t="s">
        <v>3</v>
      </c>
      <c r="D6" s="37" t="s">
        <v>4</v>
      </c>
    </row>
    <row r="7" spans="1:4">
      <c r="A7" s="16"/>
      <c r="B7" s="41"/>
      <c r="C7" s="41"/>
      <c r="D7" s="15"/>
    </row>
    <row r="8" spans="1:4">
      <c r="A8" s="18" t="s">
        <v>44</v>
      </c>
      <c r="B8" s="36">
        <f>SUM(C8:D8)</f>
        <v>41476</v>
      </c>
      <c r="C8" s="36">
        <f>SUM(C11:C14,C17,C20:C21,C24:C24,C27:C28,C31:C32,C35:C36,C39:C40,C43:C44,C47:C48,C51:C52,C55:C56,C59:C61,C64:C64,C67:C67)</f>
        <v>22201</v>
      </c>
      <c r="D8" s="18">
        <f>SUM(D11:D14,D17,D20:D21,D24:D24,D27:D28,D31:D32,D35:D36,D39:D40,D43:D44,D47:D48,D51:D52,D55:D56,D59:D61,D64:D64,D67:D67)</f>
        <v>19275</v>
      </c>
    </row>
    <row r="9" spans="1:4">
      <c r="A9" s="17"/>
      <c r="B9" s="36"/>
      <c r="C9" s="36"/>
      <c r="D9" s="18"/>
    </row>
    <row r="10" spans="1:4">
      <c r="A10" s="19" t="s">
        <v>9</v>
      </c>
      <c r="B10" s="20">
        <f>SUM(B11:B14)</f>
        <v>5400</v>
      </c>
      <c r="C10" s="20">
        <f t="shared" ref="C10:D10" si="0">SUM(C11:C14)</f>
        <v>2823</v>
      </c>
      <c r="D10" s="29">
        <f t="shared" si="0"/>
        <v>2577</v>
      </c>
    </row>
    <row r="11" spans="1:4">
      <c r="A11" s="53" t="s">
        <v>180</v>
      </c>
      <c r="B11" s="54">
        <f>SUM(C11:D11)</f>
        <v>2206</v>
      </c>
      <c r="C11" s="54">
        <f>VLOOKUP($A11,[2]Dinámicas!$B$6:$D$34,2,FALSE)</f>
        <v>1194</v>
      </c>
      <c r="D11" s="57">
        <f>VLOOKUP($A11,[2]Dinámicas!$B$6:$D$34,3,FALSE)</f>
        <v>1012</v>
      </c>
    </row>
    <row r="12" spans="1:4">
      <c r="A12" s="53" t="s">
        <v>181</v>
      </c>
      <c r="B12" s="54">
        <f>SUM(C12:D12)</f>
        <v>2120</v>
      </c>
      <c r="C12" s="54">
        <f>VLOOKUP($A12,[2]Dinámicas!$B$6:$D$34,2,FALSE)</f>
        <v>1112</v>
      </c>
      <c r="D12" s="57">
        <f>VLOOKUP($A12,[2]Dinámicas!$B$6:$D$34,3,FALSE)</f>
        <v>1008</v>
      </c>
    </row>
    <row r="13" spans="1:4">
      <c r="A13" s="53" t="s">
        <v>182</v>
      </c>
      <c r="B13" s="54">
        <f t="shared" ref="B13:B14" si="1">SUM(C13:D13)</f>
        <v>555</v>
      </c>
      <c r="C13" s="54">
        <f>VLOOKUP($A13,[2]Dinámicas!$B$6:$D$34,2,FALSE)</f>
        <v>223</v>
      </c>
      <c r="D13" s="57">
        <f>VLOOKUP($A13,[2]Dinámicas!$B$6:$D$34,3,FALSE)</f>
        <v>332</v>
      </c>
    </row>
    <row r="14" spans="1:4">
      <c r="A14" s="53" t="s">
        <v>183</v>
      </c>
      <c r="B14" s="54">
        <f t="shared" si="1"/>
        <v>519</v>
      </c>
      <c r="C14" s="54">
        <f>VLOOKUP($A14,[2]Dinámicas!$B$6:$D$34,2,FALSE)</f>
        <v>294</v>
      </c>
      <c r="D14" s="57">
        <f>VLOOKUP($A14,[2]Dinámicas!$B$6:$D$34,3,FALSE)</f>
        <v>225</v>
      </c>
    </row>
    <row r="15" spans="1:4">
      <c r="A15" s="53"/>
      <c r="B15" s="54"/>
      <c r="C15" s="55"/>
      <c r="D15" s="57"/>
    </row>
    <row r="16" spans="1:4">
      <c r="A16" s="19" t="s">
        <v>8</v>
      </c>
      <c r="B16" s="20">
        <f>B17</f>
        <v>4569</v>
      </c>
      <c r="C16" s="21">
        <f>C17</f>
        <v>2494</v>
      </c>
      <c r="D16" s="29">
        <f>D17</f>
        <v>2075</v>
      </c>
    </row>
    <row r="17" spans="1:4">
      <c r="A17" s="53" t="s">
        <v>184</v>
      </c>
      <c r="B17" s="54">
        <f>SUM(C17:D17)</f>
        <v>4569</v>
      </c>
      <c r="C17" s="54">
        <f>VLOOKUP($A17,[2]Dinámicas!$B$6:$D$34,2,FALSE)</f>
        <v>2494</v>
      </c>
      <c r="D17" s="57">
        <f>VLOOKUP($A17,[2]Dinámicas!$B$6:$D$34,3,FALSE)</f>
        <v>2075</v>
      </c>
    </row>
    <row r="18" spans="1:4">
      <c r="A18" s="53"/>
      <c r="B18" s="54"/>
      <c r="C18" s="55"/>
      <c r="D18" s="57"/>
    </row>
    <row r="19" spans="1:4">
      <c r="A19" s="19" t="s">
        <v>5</v>
      </c>
      <c r="B19" s="20">
        <f>SUM(B20:B21)</f>
        <v>4986</v>
      </c>
      <c r="C19" s="21">
        <f>SUM(C20:C21)</f>
        <v>2656</v>
      </c>
      <c r="D19" s="29">
        <f>SUM(D20:D21)</f>
        <v>2330</v>
      </c>
    </row>
    <row r="20" spans="1:4">
      <c r="A20" s="53" t="s">
        <v>185</v>
      </c>
      <c r="B20" s="54">
        <f>SUM(C20:D20)</f>
        <v>1497</v>
      </c>
      <c r="C20" s="54">
        <f>VLOOKUP($A20,[2]Dinámicas!$B$6:$D$34,2,FALSE)</f>
        <v>801</v>
      </c>
      <c r="D20" s="57">
        <f>VLOOKUP($A20,[2]Dinámicas!$B$6:$D$34,3,FALSE)</f>
        <v>696</v>
      </c>
    </row>
    <row r="21" spans="1:4">
      <c r="A21" s="53" t="s">
        <v>186</v>
      </c>
      <c r="B21" s="54">
        <f>SUM(C21:D21)</f>
        <v>3489</v>
      </c>
      <c r="C21" s="54">
        <f>VLOOKUP($A21,[2]Dinámicas!$B$6:$D$34,2,FALSE)</f>
        <v>1855</v>
      </c>
      <c r="D21" s="57">
        <f>VLOOKUP($A21,[2]Dinámicas!$B$6:$D$34,3,FALSE)</f>
        <v>1634</v>
      </c>
    </row>
    <row r="22" spans="1:4">
      <c r="A22" s="53"/>
      <c r="B22" s="54"/>
      <c r="C22" s="55"/>
      <c r="D22" s="57"/>
    </row>
    <row r="23" spans="1:4">
      <c r="A23" s="19" t="s">
        <v>10</v>
      </c>
      <c r="B23" s="20">
        <f>SUM(B24:B24)</f>
        <v>3569</v>
      </c>
      <c r="C23" s="21">
        <f>SUM(C24:C24)</f>
        <v>1919</v>
      </c>
      <c r="D23" s="29">
        <f>SUM(D24:D24)</f>
        <v>1650</v>
      </c>
    </row>
    <row r="24" spans="1:4">
      <c r="A24" s="53" t="s">
        <v>187</v>
      </c>
      <c r="B24" s="54">
        <f>SUM(C24:D24)</f>
        <v>3569</v>
      </c>
      <c r="C24" s="54">
        <f>VLOOKUP($A24,[2]Dinámicas!$B$6:$D$34,2,FALSE)</f>
        <v>1919</v>
      </c>
      <c r="D24" s="57">
        <f>VLOOKUP($A24,[2]Dinámicas!$B$6:$D$34,3,FALSE)</f>
        <v>1650</v>
      </c>
    </row>
    <row r="25" spans="1:4">
      <c r="A25" s="56"/>
      <c r="B25" s="54"/>
      <c r="C25" s="55"/>
      <c r="D25" s="57"/>
    </row>
    <row r="26" spans="1:4">
      <c r="A26" s="19" t="s">
        <v>15</v>
      </c>
      <c r="B26" s="20">
        <f>SUM(B27:B28)</f>
        <v>1804</v>
      </c>
      <c r="C26" s="20">
        <f t="shared" ref="C26" si="2">SUM(C27:C28)</f>
        <v>1085</v>
      </c>
      <c r="D26" s="29">
        <f>SUM(D27:D28)</f>
        <v>719</v>
      </c>
    </row>
    <row r="27" spans="1:4">
      <c r="A27" s="53" t="s">
        <v>188</v>
      </c>
      <c r="B27" s="54">
        <f>SUM(C27:D27)</f>
        <v>1557</v>
      </c>
      <c r="C27" s="54">
        <f>VLOOKUP($A27,[2]Dinámicas!$B$6:$D$34,2,FALSE)</f>
        <v>839</v>
      </c>
      <c r="D27" s="57">
        <f>VLOOKUP($A27,[2]Dinámicas!$B$6:$D$34,3,FALSE)</f>
        <v>718</v>
      </c>
    </row>
    <row r="28" spans="1:4">
      <c r="A28" s="56" t="s">
        <v>189</v>
      </c>
      <c r="B28" s="54">
        <f>SUM(C28:D28)</f>
        <v>247</v>
      </c>
      <c r="C28" s="54">
        <f>VLOOKUP($A28,[2]Dinámicas!$B$6:$D$34,2,FALSE)</f>
        <v>246</v>
      </c>
      <c r="D28" s="57">
        <f>VLOOKUP($A28,[2]Dinámicas!$B$6:$D$34,3,FALSE)</f>
        <v>1</v>
      </c>
    </row>
    <row r="29" spans="1:4">
      <c r="A29" s="56"/>
      <c r="B29" s="54"/>
      <c r="C29" s="55"/>
      <c r="D29" s="57"/>
    </row>
    <row r="30" spans="1:4">
      <c r="A30" s="19" t="s">
        <v>13</v>
      </c>
      <c r="B30" s="20">
        <f>SUM(B31:B32)</f>
        <v>2415</v>
      </c>
      <c r="C30" s="21">
        <f>SUM(C31:C32)</f>
        <v>1278</v>
      </c>
      <c r="D30" s="29">
        <f>SUM(D31:D32)</f>
        <v>1137</v>
      </c>
    </row>
    <row r="31" spans="1:4">
      <c r="A31" s="53" t="s">
        <v>143</v>
      </c>
      <c r="B31" s="54">
        <f>SUM(C31:D31)</f>
        <v>1273</v>
      </c>
      <c r="C31" s="54">
        <f>VLOOKUP($A31,[2]Dinámicas!$B$6:$D$34,2,FALSE)</f>
        <v>686</v>
      </c>
      <c r="D31" s="57">
        <f>VLOOKUP($A31,[2]Dinámicas!$B$6:$D$34,3,FALSE)</f>
        <v>587</v>
      </c>
    </row>
    <row r="32" spans="1:4">
      <c r="A32" s="53" t="s">
        <v>190</v>
      </c>
      <c r="B32" s="54">
        <f>SUM(C32:D32)</f>
        <v>1142</v>
      </c>
      <c r="C32" s="54">
        <f>VLOOKUP($A32,[2]Dinámicas!$B$6:$D$34,2,FALSE)</f>
        <v>592</v>
      </c>
      <c r="D32" s="57">
        <f>VLOOKUP($A32,[2]Dinámicas!$B$6:$D$34,3,FALSE)</f>
        <v>550</v>
      </c>
    </row>
    <row r="33" spans="1:4">
      <c r="A33" s="56"/>
      <c r="B33" s="54"/>
      <c r="C33" s="55"/>
      <c r="D33" s="57"/>
    </row>
    <row r="34" spans="1:4">
      <c r="A34" s="19" t="s">
        <v>6</v>
      </c>
      <c r="B34" s="20">
        <f>SUM(B35:B36)</f>
        <v>4163</v>
      </c>
      <c r="C34" s="21">
        <f>SUM(C35:C36)</f>
        <v>2224</v>
      </c>
      <c r="D34" s="29">
        <f>SUM(D35:D36)</f>
        <v>1939</v>
      </c>
    </row>
    <row r="35" spans="1:4">
      <c r="A35" s="53" t="s">
        <v>191</v>
      </c>
      <c r="B35" s="54">
        <f>SUM(C35:D35)</f>
        <v>3422</v>
      </c>
      <c r="C35" s="54">
        <f>VLOOKUP($A35,[2]Dinámicas!$B$6:$D$34,2,FALSE)</f>
        <v>1813</v>
      </c>
      <c r="D35" s="57">
        <f>VLOOKUP($A35,[2]Dinámicas!$B$6:$D$34,3,FALSE)</f>
        <v>1609</v>
      </c>
    </row>
    <row r="36" spans="1:4">
      <c r="A36" s="53" t="s">
        <v>148</v>
      </c>
      <c r="B36" s="54">
        <f>SUM(C36:D36)</f>
        <v>741</v>
      </c>
      <c r="C36" s="54">
        <f>VLOOKUP($A36,[2]Dinámicas!$B$6:$D$34,2,FALSE)</f>
        <v>411</v>
      </c>
      <c r="D36" s="57">
        <f>VLOOKUP($A36,[2]Dinámicas!$B$6:$D$34,3,FALSE)</f>
        <v>330</v>
      </c>
    </row>
    <row r="37" spans="1:4">
      <c r="A37" s="56"/>
      <c r="B37" s="54"/>
      <c r="C37" s="55"/>
      <c r="D37" s="57"/>
    </row>
    <row r="38" spans="1:4">
      <c r="A38" s="19" t="s">
        <v>7</v>
      </c>
      <c r="B38" s="20">
        <f>SUM(B39:B40)</f>
        <v>4285</v>
      </c>
      <c r="C38" s="21">
        <f>SUM(C39:C40)</f>
        <v>2275</v>
      </c>
      <c r="D38" s="29">
        <f>SUM(D39:D40)</f>
        <v>2010</v>
      </c>
    </row>
    <row r="39" spans="1:4">
      <c r="A39" s="53" t="s">
        <v>192</v>
      </c>
      <c r="B39" s="54">
        <f>SUM(C39:D39)</f>
        <v>3875</v>
      </c>
      <c r="C39" s="54">
        <f>VLOOKUP($A39,[2]Dinámicas!$B$6:$D$34,2,FALSE)</f>
        <v>2036</v>
      </c>
      <c r="D39" s="57">
        <f>VLOOKUP($A39,[2]Dinámicas!$B$6:$D$34,3,FALSE)</f>
        <v>1839</v>
      </c>
    </row>
    <row r="40" spans="1:4">
      <c r="A40" s="53" t="s">
        <v>193</v>
      </c>
      <c r="B40" s="54">
        <f>SUM(C40:D40)</f>
        <v>410</v>
      </c>
      <c r="C40" s="54">
        <f>VLOOKUP($A40,[2]Dinámicas!$B$6:$D$34,2,FALSE)</f>
        <v>239</v>
      </c>
      <c r="D40" s="57">
        <f>VLOOKUP($A40,[2]Dinámicas!$B$6:$D$34,3,FALSE)</f>
        <v>171</v>
      </c>
    </row>
    <row r="41" spans="1:4">
      <c r="A41" s="56"/>
      <c r="B41" s="54"/>
      <c r="C41" s="55"/>
      <c r="D41" s="57"/>
    </row>
    <row r="42" spans="1:4">
      <c r="A42" s="19" t="s">
        <v>16</v>
      </c>
      <c r="B42" s="20">
        <f>SUM(B43:B44)</f>
        <v>1587</v>
      </c>
      <c r="C42" s="20">
        <f t="shared" ref="C42:D42" si="3">SUM(C43:C44)</f>
        <v>839</v>
      </c>
      <c r="D42" s="29">
        <f t="shared" si="3"/>
        <v>748</v>
      </c>
    </row>
    <row r="43" spans="1:4">
      <c r="A43" s="53" t="s">
        <v>194</v>
      </c>
      <c r="B43" s="54">
        <f>SUM(C43:D43)</f>
        <v>1166</v>
      </c>
      <c r="C43" s="54">
        <f>VLOOKUP($A43,[2]Dinámicas!$B$6:$D$34,2,FALSE)</f>
        <v>611</v>
      </c>
      <c r="D43" s="57">
        <f>VLOOKUP($A43,[2]Dinámicas!$B$6:$D$34,3,FALSE)</f>
        <v>555</v>
      </c>
    </row>
    <row r="44" spans="1:4">
      <c r="A44" s="56" t="s">
        <v>195</v>
      </c>
      <c r="B44" s="54">
        <f>SUM(C44:D44)</f>
        <v>421</v>
      </c>
      <c r="C44" s="54">
        <f>VLOOKUP($A44,[2]Dinámicas!$B$6:$D$34,2,FALSE)</f>
        <v>228</v>
      </c>
      <c r="D44" s="57">
        <f>VLOOKUP($A44,[2]Dinámicas!$B$6:$D$34,3,FALSE)</f>
        <v>193</v>
      </c>
    </row>
    <row r="45" spans="1:4">
      <c r="A45" s="56"/>
      <c r="B45" s="54"/>
      <c r="C45" s="55"/>
      <c r="D45" s="57"/>
    </row>
    <row r="46" spans="1:4">
      <c r="A46" s="19" t="s">
        <v>18</v>
      </c>
      <c r="B46" s="20">
        <f>SUM(B47:B48)</f>
        <v>1024</v>
      </c>
      <c r="C46" s="21">
        <f>SUM(C47:C48)</f>
        <v>571</v>
      </c>
      <c r="D46" s="29">
        <f>SUM(D47:D48)</f>
        <v>453</v>
      </c>
    </row>
    <row r="47" spans="1:4">
      <c r="A47" s="53" t="s">
        <v>196</v>
      </c>
      <c r="B47" s="54">
        <f t="shared" ref="B47:B67" si="4">SUM(C47:D47)</f>
        <v>483</v>
      </c>
      <c r="C47" s="54">
        <f>VLOOKUP($A47,[2]Dinámicas!$B$6:$D$34,2,FALSE)</f>
        <v>266</v>
      </c>
      <c r="D47" s="57">
        <f>VLOOKUP($A47,[2]Dinámicas!$B$6:$D$34,3,FALSE)</f>
        <v>217</v>
      </c>
    </row>
    <row r="48" spans="1:4">
      <c r="A48" s="53" t="s">
        <v>160</v>
      </c>
      <c r="B48" s="54">
        <f t="shared" si="4"/>
        <v>541</v>
      </c>
      <c r="C48" s="54">
        <f>VLOOKUP($A48,[2]Dinámicas!$B$6:$D$34,2,FALSE)</f>
        <v>305</v>
      </c>
      <c r="D48" s="57">
        <f>VLOOKUP($A48,[2]Dinámicas!$B$6:$D$34,3,FALSE)</f>
        <v>236</v>
      </c>
    </row>
    <row r="49" spans="1:4">
      <c r="A49" s="56"/>
      <c r="B49" s="54"/>
      <c r="C49" s="55"/>
      <c r="D49" s="57"/>
    </row>
    <row r="50" spans="1:4">
      <c r="A50" s="19" t="s">
        <v>12</v>
      </c>
      <c r="B50" s="20">
        <f>SUM(B51:B52)</f>
        <v>1626</v>
      </c>
      <c r="C50" s="21">
        <f>SUM(C51:C52)</f>
        <v>869</v>
      </c>
      <c r="D50" s="29">
        <f>SUM(D51:D52)</f>
        <v>757</v>
      </c>
    </row>
    <row r="51" spans="1:4">
      <c r="A51" s="53" t="s">
        <v>197</v>
      </c>
      <c r="B51" s="54">
        <f t="shared" ref="B51" si="5">SUM(C51:D51)</f>
        <v>1243</v>
      </c>
      <c r="C51" s="54">
        <f>VLOOKUP($A51,[2]Dinámicas!$B$6:$D$34,2,FALSE)</f>
        <v>666</v>
      </c>
      <c r="D51" s="57">
        <f>VLOOKUP($A51,[2]Dinámicas!$B$6:$D$34,3,FALSE)</f>
        <v>577</v>
      </c>
    </row>
    <row r="52" spans="1:4">
      <c r="A52" s="53" t="s">
        <v>198</v>
      </c>
      <c r="B52" s="54">
        <f>SUM(C52:D52)</f>
        <v>383</v>
      </c>
      <c r="C52" s="54">
        <f>VLOOKUP($A52,[2]Dinámicas!$B$6:$D$34,2,FALSE)</f>
        <v>203</v>
      </c>
      <c r="D52" s="57">
        <f>VLOOKUP($A52,[2]Dinámicas!$B$6:$D$34,3,FALSE)</f>
        <v>180</v>
      </c>
    </row>
    <row r="53" spans="1:4">
      <c r="A53" s="53"/>
      <c r="B53" s="54"/>
      <c r="C53" s="55"/>
      <c r="D53" s="57"/>
    </row>
    <row r="54" spans="1:4">
      <c r="A54" s="19" t="s">
        <v>19</v>
      </c>
      <c r="B54" s="20">
        <f>SUM(B55:B56)</f>
        <v>1627</v>
      </c>
      <c r="C54" s="20">
        <f t="shared" ref="C54" si="6">SUM(C55:C56)</f>
        <v>836</v>
      </c>
      <c r="D54" s="29">
        <f>SUM(D55:D56)</f>
        <v>791</v>
      </c>
    </row>
    <row r="55" spans="1:4">
      <c r="A55" s="53" t="s">
        <v>199</v>
      </c>
      <c r="B55" s="54">
        <f t="shared" si="4"/>
        <v>1340</v>
      </c>
      <c r="C55" s="54">
        <f>VLOOKUP($A55,[2]Dinámicas!$B$6:$D$34,2,FALSE)</f>
        <v>687</v>
      </c>
      <c r="D55" s="57">
        <f>VLOOKUP($A55,[2]Dinámicas!$B$6:$D$34,3,FALSE)</f>
        <v>653</v>
      </c>
    </row>
    <row r="56" spans="1:4">
      <c r="A56" s="53" t="s">
        <v>200</v>
      </c>
      <c r="B56" s="54">
        <f>SUM(C56:D56)</f>
        <v>287</v>
      </c>
      <c r="C56" s="54">
        <f>VLOOKUP($A56,[2]Dinámicas!$B$6:$D$34,2,FALSE)</f>
        <v>149</v>
      </c>
      <c r="D56" s="57">
        <f>VLOOKUP($A56,[2]Dinámicas!$B$6:$D$34,3,FALSE)</f>
        <v>138</v>
      </c>
    </row>
    <row r="57" spans="1:4">
      <c r="A57" s="53"/>
      <c r="B57" s="54"/>
      <c r="C57" s="55"/>
      <c r="D57" s="57"/>
    </row>
    <row r="58" spans="1:4">
      <c r="A58" s="19" t="s">
        <v>17</v>
      </c>
      <c r="B58" s="20">
        <f>SUM(B59:B61)</f>
        <v>1542</v>
      </c>
      <c r="C58" s="21">
        <f>SUM(C59:C61)</f>
        <v>772</v>
      </c>
      <c r="D58" s="29">
        <f>SUM(D59:D61)</f>
        <v>770</v>
      </c>
    </row>
    <row r="59" spans="1:4">
      <c r="A59" s="53" t="s">
        <v>201</v>
      </c>
      <c r="B59" s="54">
        <f t="shared" si="4"/>
        <v>321</v>
      </c>
      <c r="C59" s="54">
        <f>VLOOKUP($A59,[2]Dinámicas!$B$6:$D$34,2,FALSE)</f>
        <v>181</v>
      </c>
      <c r="D59" s="57">
        <f>VLOOKUP($A59,[2]Dinámicas!$B$6:$D$34,3,FALSE)</f>
        <v>140</v>
      </c>
    </row>
    <row r="60" spans="1:4">
      <c r="A60" s="53" t="s">
        <v>202</v>
      </c>
      <c r="B60" s="54">
        <f t="shared" si="4"/>
        <v>882</v>
      </c>
      <c r="C60" s="54">
        <f>VLOOKUP($A60,[2]Dinámicas!$B$6:$D$34,2,FALSE)</f>
        <v>419</v>
      </c>
      <c r="D60" s="57">
        <f>VLOOKUP($A60,[2]Dinámicas!$B$6:$D$34,3,FALSE)</f>
        <v>463</v>
      </c>
    </row>
    <row r="61" spans="1:4">
      <c r="A61" s="53" t="s">
        <v>203</v>
      </c>
      <c r="B61" s="54">
        <f t="shared" si="4"/>
        <v>339</v>
      </c>
      <c r="C61" s="54">
        <f>VLOOKUP($A61,[2]Dinámicas!$B$6:$D$34,2,FALSE)</f>
        <v>172</v>
      </c>
      <c r="D61" s="57">
        <f>VLOOKUP($A61,[2]Dinámicas!$B$6:$D$34,3,FALSE)</f>
        <v>167</v>
      </c>
    </row>
    <row r="62" spans="1:4">
      <c r="A62" s="56"/>
      <c r="B62" s="54"/>
      <c r="C62" s="55"/>
      <c r="D62" s="57"/>
    </row>
    <row r="63" spans="1:4">
      <c r="A63" s="19" t="s">
        <v>14</v>
      </c>
      <c r="B63" s="20">
        <f>SUM(B64:B64)</f>
        <v>1090</v>
      </c>
      <c r="C63" s="21">
        <f>SUM(C64:C64)</f>
        <v>576</v>
      </c>
      <c r="D63" s="29">
        <f>SUM(D64:D64)</f>
        <v>514</v>
      </c>
    </row>
    <row r="64" spans="1:4">
      <c r="A64" s="53" t="s">
        <v>204</v>
      </c>
      <c r="B64" s="54">
        <f t="shared" si="4"/>
        <v>1090</v>
      </c>
      <c r="C64" s="54">
        <f>VLOOKUP($A64,[2]Dinámicas!$B$6:$D$34,2,FALSE)</f>
        <v>576</v>
      </c>
      <c r="D64" s="57">
        <f>VLOOKUP($A64,[2]Dinámicas!$B$6:$D$34,3,FALSE)</f>
        <v>514</v>
      </c>
    </row>
    <row r="65" spans="1:4">
      <c r="A65" s="56"/>
      <c r="B65" s="54"/>
      <c r="C65" s="55"/>
      <c r="D65" s="57"/>
    </row>
    <row r="66" spans="1:4">
      <c r="A66" s="19" t="s">
        <v>11</v>
      </c>
      <c r="B66" s="20">
        <f>SUM(B67:B67)</f>
        <v>1789</v>
      </c>
      <c r="C66" s="21">
        <f>SUM(C67:C67)</f>
        <v>984</v>
      </c>
      <c r="D66" s="29">
        <f>SUM(D67:D67)</f>
        <v>805</v>
      </c>
    </row>
    <row r="67" spans="1:4" ht="15" thickBot="1">
      <c r="A67" s="58" t="s">
        <v>205</v>
      </c>
      <c r="B67" s="59">
        <f t="shared" si="4"/>
        <v>1789</v>
      </c>
      <c r="C67" s="59">
        <f>VLOOKUP($A67,[2]Dinámicas!$B$6:$D$34,2,FALSE)</f>
        <v>984</v>
      </c>
      <c r="D67" s="60">
        <f>VLOOKUP($A67,[2]Dinámicas!$B$6:$D$34,3,FALSE)</f>
        <v>805</v>
      </c>
    </row>
    <row r="68" spans="1:4">
      <c r="A68" s="10" t="s">
        <v>20</v>
      </c>
    </row>
  </sheetData>
  <mergeCells count="1">
    <mergeCell ref="A1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68"/>
  <sheetViews>
    <sheetView workbookViewId="0">
      <selection sqref="A1:D4"/>
    </sheetView>
  </sheetViews>
  <sheetFormatPr baseColWidth="10" defaultColWidth="7.21875" defaultRowHeight="14.4"/>
  <cols>
    <col min="1" max="1" width="60.109375" style="13" bestFit="1" customWidth="1"/>
    <col min="2" max="2" width="19.33203125" style="13" customWidth="1"/>
    <col min="3" max="4" width="13.21875" style="13" customWidth="1"/>
    <col min="5" max="5" width="7.21875" style="14"/>
    <col min="6" max="16384" width="7.21875" style="13"/>
  </cols>
  <sheetData>
    <row r="1" spans="1:4">
      <c r="A1" s="89" t="s">
        <v>299</v>
      </c>
      <c r="B1" s="89"/>
      <c r="C1" s="89"/>
      <c r="D1" s="89"/>
    </row>
    <row r="2" spans="1:4">
      <c r="A2" s="89"/>
      <c r="B2" s="89"/>
      <c r="C2" s="89"/>
      <c r="D2" s="89"/>
    </row>
    <row r="3" spans="1:4">
      <c r="A3" s="89"/>
      <c r="B3" s="89"/>
      <c r="C3" s="89"/>
      <c r="D3" s="89"/>
    </row>
    <row r="4" spans="1:4" ht="15" thickBot="1">
      <c r="A4" s="89"/>
      <c r="B4" s="89"/>
      <c r="C4" s="89"/>
      <c r="D4" s="89"/>
    </row>
    <row r="5" spans="1:4">
      <c r="A5" s="16"/>
      <c r="B5" s="25"/>
      <c r="C5" s="25"/>
      <c r="D5" s="25"/>
    </row>
    <row r="6" spans="1:4" ht="15" thickBot="1">
      <c r="A6" s="37" t="s">
        <v>300</v>
      </c>
      <c r="B6" s="37" t="s">
        <v>206</v>
      </c>
      <c r="C6" s="37" t="s">
        <v>3</v>
      </c>
      <c r="D6" s="37" t="s">
        <v>4</v>
      </c>
    </row>
    <row r="7" spans="1:4">
      <c r="A7" s="16"/>
      <c r="B7" s="41"/>
      <c r="C7" s="41"/>
      <c r="D7" s="15"/>
    </row>
    <row r="8" spans="1:4">
      <c r="A8" s="18" t="s">
        <v>44</v>
      </c>
      <c r="B8" s="36">
        <f>SUM(C8:D8)</f>
        <v>14080</v>
      </c>
      <c r="C8" s="36">
        <f>SUM(C11:C14,C17,C20:C21,C24:C24,C27:C28,C31:C32,C35:C36,C39:C40,C43:C44,C47:C48,C51:C52,C55:C56,C59:C61,C64:C64,C67:C67)</f>
        <v>6385</v>
      </c>
      <c r="D8" s="18">
        <f>SUM(D11:D14,D17,D20:D21,D24:D24,D27:D28,D31:D32,D35:D36,D39:D40,D43:D44,D47:D48,D51:D52,D55:D56,D59:D61,D64:D64,D67:D67)</f>
        <v>7695</v>
      </c>
    </row>
    <row r="9" spans="1:4">
      <c r="A9" s="17"/>
      <c r="B9" s="36"/>
      <c r="C9" s="18"/>
      <c r="D9" s="34"/>
    </row>
    <row r="10" spans="1:4">
      <c r="A10" s="19" t="s">
        <v>9</v>
      </c>
      <c r="B10" s="20">
        <f>SUM(B11:B14)</f>
        <v>2402</v>
      </c>
      <c r="C10" s="20">
        <f t="shared" ref="C10:D10" si="0">SUM(C11:C14)</f>
        <v>1147</v>
      </c>
      <c r="D10" s="29">
        <f t="shared" si="0"/>
        <v>1255</v>
      </c>
    </row>
    <row r="11" spans="1:4">
      <c r="A11" s="53" t="s">
        <v>180</v>
      </c>
      <c r="B11" s="54">
        <f>SUM(C11:D11)</f>
        <v>854</v>
      </c>
      <c r="C11" s="54">
        <f>VLOOKUP($A11,[2]Dinámicas!$B$43:$D$71,2,FALSE)</f>
        <v>434</v>
      </c>
      <c r="D11" s="57">
        <f>VLOOKUP($A11,[2]Dinámicas!$B$43:$D$71,3,FALSE)</f>
        <v>420</v>
      </c>
    </row>
    <row r="12" spans="1:4">
      <c r="A12" s="53" t="s">
        <v>181</v>
      </c>
      <c r="B12" s="54">
        <f>SUM(C12:D12)</f>
        <v>1032</v>
      </c>
      <c r="C12" s="54">
        <f>VLOOKUP($A12,[2]Dinámicas!$B$43:$D$71,2,FALSE)</f>
        <v>516</v>
      </c>
      <c r="D12" s="57">
        <f>VLOOKUP($A12,[2]Dinámicas!$B$43:$D$71,3,FALSE)</f>
        <v>516</v>
      </c>
    </row>
    <row r="13" spans="1:4">
      <c r="A13" s="53" t="s">
        <v>182</v>
      </c>
      <c r="B13" s="54">
        <f t="shared" ref="B13:B14" si="1">SUM(C13:D13)</f>
        <v>333</v>
      </c>
      <c r="C13" s="54">
        <f>VLOOKUP($A13,[2]Dinámicas!$B$43:$D$71,2,FALSE)</f>
        <v>135</v>
      </c>
      <c r="D13" s="57">
        <f>VLOOKUP($A13,[2]Dinámicas!$B$43:$D$71,3,FALSE)</f>
        <v>198</v>
      </c>
    </row>
    <row r="14" spans="1:4">
      <c r="A14" s="53" t="s">
        <v>183</v>
      </c>
      <c r="B14" s="54">
        <f t="shared" si="1"/>
        <v>183</v>
      </c>
      <c r="C14" s="54">
        <f>VLOOKUP($A14,[2]Dinámicas!$B$43:$D$71,2,FALSE)</f>
        <v>62</v>
      </c>
      <c r="D14" s="57">
        <f>VLOOKUP($A14,[2]Dinámicas!$B$43:$D$71,3,FALSE)</f>
        <v>121</v>
      </c>
    </row>
    <row r="15" spans="1:4">
      <c r="A15" s="53"/>
      <c r="B15" s="54"/>
      <c r="C15" s="55"/>
      <c r="D15" s="57"/>
    </row>
    <row r="16" spans="1:4">
      <c r="A16" s="19" t="s">
        <v>8</v>
      </c>
      <c r="B16" s="20">
        <f>B17</f>
        <v>1166</v>
      </c>
      <c r="C16" s="21">
        <f>C17</f>
        <v>485</v>
      </c>
      <c r="D16" s="29">
        <f>D17</f>
        <v>681</v>
      </c>
    </row>
    <row r="17" spans="1:4">
      <c r="A17" s="53" t="s">
        <v>184</v>
      </c>
      <c r="B17" s="54">
        <f>SUM(C17:D17)</f>
        <v>1166</v>
      </c>
      <c r="C17" s="54">
        <f>VLOOKUP($A17,[2]Dinámicas!$B$43:$D$71,2,FALSE)</f>
        <v>485</v>
      </c>
      <c r="D17" s="57">
        <f>VLOOKUP($A17,[2]Dinámicas!$B$43:$D$71,3,FALSE)</f>
        <v>681</v>
      </c>
    </row>
    <row r="18" spans="1:4">
      <c r="A18" s="53"/>
      <c r="B18" s="54"/>
      <c r="C18" s="55"/>
      <c r="D18" s="57"/>
    </row>
    <row r="19" spans="1:4">
      <c r="A19" s="19" t="s">
        <v>5</v>
      </c>
      <c r="B19" s="20">
        <f>SUM(B20:B21)</f>
        <v>1409</v>
      </c>
      <c r="C19" s="21">
        <f>SUM(C20:C21)</f>
        <v>611</v>
      </c>
      <c r="D19" s="29">
        <f>SUM(D20:D21)</f>
        <v>798</v>
      </c>
    </row>
    <row r="20" spans="1:4">
      <c r="A20" s="53" t="s">
        <v>185</v>
      </c>
      <c r="B20" s="54">
        <f>SUM(C20:D20)</f>
        <v>588</v>
      </c>
      <c r="C20" s="54">
        <f>VLOOKUP($A20,[2]Dinámicas!$B$43:$D$71,2,FALSE)</f>
        <v>273</v>
      </c>
      <c r="D20" s="57">
        <f>VLOOKUP($A20,[2]Dinámicas!$B$43:$D$71,3,FALSE)</f>
        <v>315</v>
      </c>
    </row>
    <row r="21" spans="1:4">
      <c r="A21" s="53" t="s">
        <v>186</v>
      </c>
      <c r="B21" s="54">
        <f>SUM(C21:D21)</f>
        <v>821</v>
      </c>
      <c r="C21" s="54">
        <f>VLOOKUP($A21,[2]Dinámicas!$B$43:$D$71,2,FALSE)</f>
        <v>338</v>
      </c>
      <c r="D21" s="57">
        <f>VLOOKUP($A21,[2]Dinámicas!$B$43:$D$71,3,FALSE)</f>
        <v>483</v>
      </c>
    </row>
    <row r="22" spans="1:4">
      <c r="A22" s="53"/>
      <c r="B22" s="54"/>
      <c r="C22" s="55"/>
      <c r="D22" s="57"/>
    </row>
    <row r="23" spans="1:4">
      <c r="A23" s="19" t="s">
        <v>10</v>
      </c>
      <c r="B23" s="20">
        <f>SUM(B24:B24)</f>
        <v>1050</v>
      </c>
      <c r="C23" s="21">
        <f>SUM(C24:C24)</f>
        <v>513</v>
      </c>
      <c r="D23" s="29">
        <f>SUM(D24:D24)</f>
        <v>537</v>
      </c>
    </row>
    <row r="24" spans="1:4">
      <c r="A24" s="53" t="s">
        <v>187</v>
      </c>
      <c r="B24" s="54">
        <f>SUM(C24:D24)</f>
        <v>1050</v>
      </c>
      <c r="C24" s="54">
        <f>VLOOKUP($A24,[2]Dinámicas!$B$43:$D$71,2,FALSE)</f>
        <v>513</v>
      </c>
      <c r="D24" s="57">
        <f>VLOOKUP($A24,[2]Dinámicas!$B$43:$D$71,3,FALSE)</f>
        <v>537</v>
      </c>
    </row>
    <row r="25" spans="1:4">
      <c r="A25" s="56"/>
      <c r="B25" s="54"/>
      <c r="C25" s="55"/>
      <c r="D25" s="57"/>
    </row>
    <row r="26" spans="1:4">
      <c r="A26" s="19" t="s">
        <v>15</v>
      </c>
      <c r="B26" s="20">
        <f>SUM(B27:B28)</f>
        <v>752</v>
      </c>
      <c r="C26" s="20">
        <f t="shared" ref="C26" si="2">SUM(C27:C28)</f>
        <v>426</v>
      </c>
      <c r="D26" s="29">
        <f>SUM(D27:D28)</f>
        <v>326</v>
      </c>
    </row>
    <row r="27" spans="1:4">
      <c r="A27" s="53" t="s">
        <v>188</v>
      </c>
      <c r="B27" s="54">
        <f>SUM(C27:D27)</f>
        <v>608</v>
      </c>
      <c r="C27" s="54">
        <f>VLOOKUP($A27,[2]Dinámicas!$B$43:$D$71,2,FALSE)</f>
        <v>282</v>
      </c>
      <c r="D27" s="57">
        <f>VLOOKUP($A27,[2]Dinámicas!$B$43:$D$71,3,FALSE)</f>
        <v>326</v>
      </c>
    </row>
    <row r="28" spans="1:4">
      <c r="A28" s="56" t="s">
        <v>189</v>
      </c>
      <c r="B28" s="54">
        <f>SUM(C28:D28)</f>
        <v>144</v>
      </c>
      <c r="C28" s="54">
        <f>VLOOKUP($A28,[2]Dinámicas!$B$43:$D$71,2,FALSE)</f>
        <v>144</v>
      </c>
      <c r="D28" s="57">
        <f>VLOOKUP($A28,[2]Dinámicas!$B$43:$D$71,3,FALSE)</f>
        <v>0</v>
      </c>
    </row>
    <row r="29" spans="1:4">
      <c r="A29" s="56"/>
      <c r="B29" s="54"/>
      <c r="C29" s="55"/>
      <c r="D29" s="57"/>
    </row>
    <row r="30" spans="1:4">
      <c r="A30" s="19" t="s">
        <v>13</v>
      </c>
      <c r="B30" s="20">
        <f>SUM(B31:B32)</f>
        <v>732</v>
      </c>
      <c r="C30" s="21">
        <f>SUM(C31:C32)</f>
        <v>306</v>
      </c>
      <c r="D30" s="29">
        <f>SUM(D31:D32)</f>
        <v>426</v>
      </c>
    </row>
    <row r="31" spans="1:4">
      <c r="A31" s="53" t="s">
        <v>143</v>
      </c>
      <c r="B31" s="54">
        <f>SUM(C31:D31)</f>
        <v>381</v>
      </c>
      <c r="C31" s="54">
        <f>VLOOKUP($A31,[2]Dinámicas!$B$43:$D$71,2,FALSE)</f>
        <v>156</v>
      </c>
      <c r="D31" s="57">
        <f>VLOOKUP($A31,[2]Dinámicas!$B$43:$D$71,3,FALSE)</f>
        <v>225</v>
      </c>
    </row>
    <row r="32" spans="1:4">
      <c r="A32" s="53" t="s">
        <v>190</v>
      </c>
      <c r="B32" s="54">
        <f>SUM(C32:D32)</f>
        <v>351</v>
      </c>
      <c r="C32" s="54">
        <f>VLOOKUP($A32,[2]Dinámicas!$B$43:$D$71,2,FALSE)</f>
        <v>150</v>
      </c>
      <c r="D32" s="57">
        <f>VLOOKUP($A32,[2]Dinámicas!$B$43:$D$71,3,FALSE)</f>
        <v>201</v>
      </c>
    </row>
    <row r="33" spans="1:4">
      <c r="A33" s="56"/>
      <c r="B33" s="54"/>
      <c r="C33" s="55"/>
      <c r="D33" s="57"/>
    </row>
    <row r="34" spans="1:4">
      <c r="A34" s="19" t="s">
        <v>6</v>
      </c>
      <c r="B34" s="20">
        <f>SUM(B35:B36)</f>
        <v>1024</v>
      </c>
      <c r="C34" s="21">
        <f>SUM(C35:C36)</f>
        <v>453</v>
      </c>
      <c r="D34" s="29">
        <f>SUM(D35:D36)</f>
        <v>571</v>
      </c>
    </row>
    <row r="35" spans="1:4">
      <c r="A35" s="53" t="s">
        <v>191</v>
      </c>
      <c r="B35" s="54">
        <f>SUM(C35:D35)</f>
        <v>804</v>
      </c>
      <c r="C35" s="54">
        <f>VLOOKUP($A35,[2]Dinámicas!$B$43:$D$71,2,FALSE)</f>
        <v>380</v>
      </c>
      <c r="D35" s="57">
        <f>VLOOKUP($A35,[2]Dinámicas!$B$43:$D$71,3,FALSE)</f>
        <v>424</v>
      </c>
    </row>
    <row r="36" spans="1:4">
      <c r="A36" s="53" t="s">
        <v>148</v>
      </c>
      <c r="B36" s="54">
        <f>SUM(C36:D36)</f>
        <v>220</v>
      </c>
      <c r="C36" s="54">
        <f>VLOOKUP($A36,[2]Dinámicas!$B$43:$D$71,2,FALSE)</f>
        <v>73</v>
      </c>
      <c r="D36" s="57">
        <f>VLOOKUP($A36,[2]Dinámicas!$B$43:$D$71,3,FALSE)</f>
        <v>147</v>
      </c>
    </row>
    <row r="37" spans="1:4">
      <c r="A37" s="56"/>
      <c r="B37" s="54"/>
      <c r="C37" s="55"/>
      <c r="D37" s="57"/>
    </row>
    <row r="38" spans="1:4">
      <c r="A38" s="19" t="s">
        <v>7</v>
      </c>
      <c r="B38" s="20">
        <f>SUM(B39:B40)</f>
        <v>1389</v>
      </c>
      <c r="C38" s="21">
        <f>SUM(C39:C40)</f>
        <v>609</v>
      </c>
      <c r="D38" s="29">
        <f>SUM(D39:D40)</f>
        <v>780</v>
      </c>
    </row>
    <row r="39" spans="1:4">
      <c r="A39" s="53" t="s">
        <v>192</v>
      </c>
      <c r="B39" s="54">
        <f>SUM(C39:D39)</f>
        <v>1174</v>
      </c>
      <c r="C39" s="54">
        <f>VLOOKUP($A39,[2]Dinámicas!$B$43:$D$71,2,FALSE)</f>
        <v>518</v>
      </c>
      <c r="D39" s="57">
        <f>VLOOKUP($A39,[2]Dinámicas!$B$43:$D$71,3,FALSE)</f>
        <v>656</v>
      </c>
    </row>
    <row r="40" spans="1:4">
      <c r="A40" s="53" t="s">
        <v>193</v>
      </c>
      <c r="B40" s="54">
        <f>SUM(C40:D40)</f>
        <v>215</v>
      </c>
      <c r="C40" s="54">
        <f>VLOOKUP($A40,[2]Dinámicas!$B$43:$D$71,2,FALSE)</f>
        <v>91</v>
      </c>
      <c r="D40" s="57">
        <f>VLOOKUP($A40,[2]Dinámicas!$B$43:$D$71,3,FALSE)</f>
        <v>124</v>
      </c>
    </row>
    <row r="41" spans="1:4">
      <c r="A41" s="56"/>
      <c r="B41" s="54"/>
      <c r="C41" s="55"/>
      <c r="D41" s="57"/>
    </row>
    <row r="42" spans="1:4">
      <c r="A42" s="19" t="s">
        <v>16</v>
      </c>
      <c r="B42" s="20">
        <f>SUM(B43:B44)</f>
        <v>693</v>
      </c>
      <c r="C42" s="20">
        <f t="shared" ref="C42:D42" si="3">SUM(C43:C44)</f>
        <v>324</v>
      </c>
      <c r="D42" s="29">
        <f t="shared" si="3"/>
        <v>369</v>
      </c>
    </row>
    <row r="43" spans="1:4">
      <c r="A43" s="53" t="s">
        <v>194</v>
      </c>
      <c r="B43" s="54">
        <f>SUM(C43:D43)</f>
        <v>513</v>
      </c>
      <c r="C43" s="54">
        <f>VLOOKUP($A43,[2]Dinámicas!$B$43:$D$71,2,FALSE)</f>
        <v>249</v>
      </c>
      <c r="D43" s="57">
        <f>VLOOKUP($A43,[2]Dinámicas!$B$43:$D$71,3,FALSE)</f>
        <v>264</v>
      </c>
    </row>
    <row r="44" spans="1:4">
      <c r="A44" s="56" t="s">
        <v>195</v>
      </c>
      <c r="B44" s="54">
        <f>SUM(C44:D44)</f>
        <v>180</v>
      </c>
      <c r="C44" s="54">
        <f>VLOOKUP($A44,[2]Dinámicas!$B$43:$D$71,2,FALSE)</f>
        <v>75</v>
      </c>
      <c r="D44" s="57">
        <f>VLOOKUP($A44,[2]Dinámicas!$B$43:$D$71,3,FALSE)</f>
        <v>105</v>
      </c>
    </row>
    <row r="45" spans="1:4">
      <c r="A45" s="56"/>
      <c r="B45" s="54"/>
      <c r="C45" s="55"/>
      <c r="D45" s="57"/>
    </row>
    <row r="46" spans="1:4">
      <c r="A46" s="19" t="s">
        <v>18</v>
      </c>
      <c r="B46" s="20">
        <f>SUM(B47:B48)</f>
        <v>416</v>
      </c>
      <c r="C46" s="21">
        <f>SUM(C47:C48)</f>
        <v>174</v>
      </c>
      <c r="D46" s="29">
        <f>SUM(D47:D48)</f>
        <v>242</v>
      </c>
    </row>
    <row r="47" spans="1:4">
      <c r="A47" s="53" t="s">
        <v>196</v>
      </c>
      <c r="B47" s="54">
        <f t="shared" ref="B47:B48" si="4">SUM(C47:D47)</f>
        <v>188</v>
      </c>
      <c r="C47" s="54">
        <f>VLOOKUP($A47,[2]Dinámicas!$B$43:$D$71,2,FALSE)</f>
        <v>76</v>
      </c>
      <c r="D47" s="57">
        <f>VLOOKUP($A47,[2]Dinámicas!$B$43:$D$71,3,FALSE)</f>
        <v>112</v>
      </c>
    </row>
    <row r="48" spans="1:4">
      <c r="A48" s="53" t="s">
        <v>160</v>
      </c>
      <c r="B48" s="54">
        <f t="shared" si="4"/>
        <v>228</v>
      </c>
      <c r="C48" s="54">
        <f>VLOOKUP($A48,[2]Dinámicas!$B$43:$D$71,2,FALSE)</f>
        <v>98</v>
      </c>
      <c r="D48" s="57">
        <f>VLOOKUP($A48,[2]Dinámicas!$B$43:$D$71,3,FALSE)</f>
        <v>130</v>
      </c>
    </row>
    <row r="49" spans="1:4">
      <c r="A49" s="56"/>
      <c r="B49" s="54"/>
      <c r="C49" s="55"/>
      <c r="D49" s="57"/>
    </row>
    <row r="50" spans="1:4">
      <c r="A50" s="19" t="s">
        <v>12</v>
      </c>
      <c r="B50" s="20">
        <f>SUM(B51:B52)</f>
        <v>717</v>
      </c>
      <c r="C50" s="21">
        <f>SUM(C51:C52)</f>
        <v>311</v>
      </c>
      <c r="D50" s="29">
        <f>SUM(D51:D52)</f>
        <v>406</v>
      </c>
    </row>
    <row r="51" spans="1:4">
      <c r="A51" s="53" t="s">
        <v>197</v>
      </c>
      <c r="B51" s="54">
        <f t="shared" ref="B51" si="5">SUM(C51:D51)</f>
        <v>582</v>
      </c>
      <c r="C51" s="54">
        <f>VLOOKUP($A51,[2]Dinámicas!$B$43:$D$71,2,FALSE)</f>
        <v>250</v>
      </c>
      <c r="D51" s="57">
        <f>VLOOKUP($A51,[2]Dinámicas!$B$43:$D$71,3,FALSE)</f>
        <v>332</v>
      </c>
    </row>
    <row r="52" spans="1:4">
      <c r="A52" s="53" t="s">
        <v>198</v>
      </c>
      <c r="B52" s="54">
        <f>SUM(C52:D52)</f>
        <v>135</v>
      </c>
      <c r="C52" s="54">
        <f>VLOOKUP($A52,[2]Dinámicas!$B$43:$D$71,2,FALSE)</f>
        <v>61</v>
      </c>
      <c r="D52" s="57">
        <f>VLOOKUP($A52,[2]Dinámicas!$B$43:$D$71,3,FALSE)</f>
        <v>74</v>
      </c>
    </row>
    <row r="53" spans="1:4">
      <c r="A53" s="53"/>
      <c r="B53" s="54"/>
      <c r="C53" s="55"/>
      <c r="D53" s="57"/>
    </row>
    <row r="54" spans="1:4">
      <c r="A54" s="19" t="s">
        <v>19</v>
      </c>
      <c r="B54" s="20">
        <f>SUM(B55:B56)</f>
        <v>530</v>
      </c>
      <c r="C54" s="20">
        <f t="shared" ref="C54" si="6">SUM(C55:C56)</f>
        <v>246</v>
      </c>
      <c r="D54" s="29">
        <f>SUM(D55:D56)</f>
        <v>284</v>
      </c>
    </row>
    <row r="55" spans="1:4">
      <c r="A55" s="53" t="s">
        <v>199</v>
      </c>
      <c r="B55" s="54">
        <f t="shared" ref="B55" si="7">SUM(C55:D55)</f>
        <v>365</v>
      </c>
      <c r="C55" s="54">
        <f>VLOOKUP($A55,[2]Dinámicas!$B$43:$D$71,2,FALSE)</f>
        <v>173</v>
      </c>
      <c r="D55" s="57">
        <f>VLOOKUP($A55,[2]Dinámicas!$B$43:$D$71,3,FALSE)</f>
        <v>192</v>
      </c>
    </row>
    <row r="56" spans="1:4">
      <c r="A56" s="53" t="s">
        <v>200</v>
      </c>
      <c r="B56" s="54">
        <f>SUM(C56:D56)</f>
        <v>165</v>
      </c>
      <c r="C56" s="54">
        <f>VLOOKUP($A56,[2]Dinámicas!$B$43:$D$71,2,FALSE)</f>
        <v>73</v>
      </c>
      <c r="D56" s="57">
        <f>VLOOKUP($A56,[2]Dinámicas!$B$43:$D$71,3,FALSE)</f>
        <v>92</v>
      </c>
    </row>
    <row r="57" spans="1:4">
      <c r="A57" s="53"/>
      <c r="B57" s="54"/>
      <c r="C57" s="55"/>
      <c r="D57" s="57"/>
    </row>
    <row r="58" spans="1:4">
      <c r="A58" s="19" t="s">
        <v>17</v>
      </c>
      <c r="B58" s="20">
        <f>SUM(B59:B61)</f>
        <v>724</v>
      </c>
      <c r="C58" s="21">
        <f>SUM(C59:C61)</f>
        <v>331</v>
      </c>
      <c r="D58" s="29">
        <f>SUM(D59:D61)</f>
        <v>393</v>
      </c>
    </row>
    <row r="59" spans="1:4">
      <c r="A59" s="53" t="s">
        <v>201</v>
      </c>
      <c r="B59" s="54">
        <f t="shared" ref="B59:B61" si="8">SUM(C59:D59)</f>
        <v>127</v>
      </c>
      <c r="C59" s="54">
        <f>VLOOKUP($A59,[2]Dinámicas!$B$43:$D$71,2,FALSE)</f>
        <v>40</v>
      </c>
      <c r="D59" s="57">
        <f>VLOOKUP($A59,[2]Dinámicas!$B$43:$D$71,3,FALSE)</f>
        <v>87</v>
      </c>
    </row>
    <row r="60" spans="1:4">
      <c r="A60" s="53" t="s">
        <v>202</v>
      </c>
      <c r="B60" s="54">
        <f t="shared" si="8"/>
        <v>441</v>
      </c>
      <c r="C60" s="54">
        <f>VLOOKUP($A60,[2]Dinámicas!$B$43:$D$71,2,FALSE)</f>
        <v>210</v>
      </c>
      <c r="D60" s="57">
        <f>VLOOKUP($A60,[2]Dinámicas!$B$43:$D$71,3,FALSE)</f>
        <v>231</v>
      </c>
    </row>
    <row r="61" spans="1:4">
      <c r="A61" s="53" t="s">
        <v>203</v>
      </c>
      <c r="B61" s="54">
        <f t="shared" si="8"/>
        <v>156</v>
      </c>
      <c r="C61" s="54">
        <f>VLOOKUP($A61,[2]Dinámicas!$B$43:$D$71,2,FALSE)</f>
        <v>81</v>
      </c>
      <c r="D61" s="57">
        <f>VLOOKUP($A61,[2]Dinámicas!$B$43:$D$71,3,FALSE)</f>
        <v>75</v>
      </c>
    </row>
    <row r="62" spans="1:4">
      <c r="A62" s="56"/>
      <c r="B62" s="54"/>
      <c r="C62" s="55"/>
      <c r="D62" s="57"/>
    </row>
    <row r="63" spans="1:4">
      <c r="A63" s="19" t="s">
        <v>14</v>
      </c>
      <c r="B63" s="20">
        <f>SUM(B64:B64)</f>
        <v>373</v>
      </c>
      <c r="C63" s="21">
        <f>SUM(C64:C64)</f>
        <v>175</v>
      </c>
      <c r="D63" s="29">
        <f>SUM(D64:D64)</f>
        <v>198</v>
      </c>
    </row>
    <row r="64" spans="1:4">
      <c r="A64" s="53" t="s">
        <v>204</v>
      </c>
      <c r="B64" s="54">
        <f t="shared" ref="B64" si="9">SUM(C64:D64)</f>
        <v>373</v>
      </c>
      <c r="C64" s="54">
        <f>VLOOKUP($A64,[2]Dinámicas!$B$43:$D$71,2,FALSE)</f>
        <v>175</v>
      </c>
      <c r="D64" s="57">
        <f>VLOOKUP($A64,[2]Dinámicas!$B$43:$D$71,3,FALSE)</f>
        <v>198</v>
      </c>
    </row>
    <row r="65" spans="1:4">
      <c r="A65" s="56"/>
      <c r="B65" s="54"/>
      <c r="C65" s="55"/>
      <c r="D65" s="57"/>
    </row>
    <row r="66" spans="1:4">
      <c r="A66" s="19" t="s">
        <v>11</v>
      </c>
      <c r="B66" s="20">
        <f>SUM(B67:B67)</f>
        <v>703</v>
      </c>
      <c r="C66" s="21">
        <f>SUM(C67:C67)</f>
        <v>274</v>
      </c>
      <c r="D66" s="29">
        <f>SUM(D67:D67)</f>
        <v>429</v>
      </c>
    </row>
    <row r="67" spans="1:4" ht="15" thickBot="1">
      <c r="A67" s="58" t="s">
        <v>205</v>
      </c>
      <c r="B67" s="59">
        <f t="shared" ref="B67" si="10">SUM(C67:D67)</f>
        <v>703</v>
      </c>
      <c r="C67" s="59">
        <f>VLOOKUP($A67,[2]Dinámicas!$B$43:$D$71,2,FALSE)</f>
        <v>274</v>
      </c>
      <c r="D67" s="60">
        <f>VLOOKUP($A67,[2]Dinámicas!$B$43:$D$71,3,FALSE)</f>
        <v>429</v>
      </c>
    </row>
    <row r="68" spans="1:4">
      <c r="A68" s="10" t="s">
        <v>20</v>
      </c>
    </row>
  </sheetData>
  <mergeCells count="1">
    <mergeCell ref="A1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F25"/>
  <sheetViews>
    <sheetView workbookViewId="0">
      <selection activeCell="A24" sqref="A24"/>
    </sheetView>
  </sheetViews>
  <sheetFormatPr baseColWidth="10" defaultRowHeight="14.4"/>
  <cols>
    <col min="1" max="1" width="22.109375" customWidth="1"/>
    <col min="6" max="6" width="11.5546875" style="76"/>
  </cols>
  <sheetData>
    <row r="1" spans="1:5">
      <c r="A1" s="82" t="s">
        <v>301</v>
      </c>
      <c r="B1" s="82"/>
      <c r="C1" s="82"/>
      <c r="D1" s="82"/>
      <c r="E1" s="82"/>
    </row>
    <row r="2" spans="1:5">
      <c r="A2" s="82"/>
      <c r="B2" s="82"/>
      <c r="C2" s="82"/>
      <c r="D2" s="82"/>
      <c r="E2" s="82"/>
    </row>
    <row r="3" spans="1:5">
      <c r="A3" s="82"/>
      <c r="B3" s="82"/>
      <c r="C3" s="82"/>
      <c r="D3" s="82"/>
      <c r="E3" s="82"/>
    </row>
    <row r="4" spans="1:5">
      <c r="A4" s="82"/>
      <c r="B4" s="82"/>
      <c r="C4" s="82"/>
      <c r="D4" s="82"/>
      <c r="E4" s="82"/>
    </row>
    <row r="5" spans="1:5">
      <c r="A5" s="82"/>
      <c r="B5" s="82"/>
      <c r="C5" s="82"/>
      <c r="D5" s="82"/>
      <c r="E5" s="82"/>
    </row>
    <row r="6" spans="1:5" ht="15" thickBot="1">
      <c r="A6" s="1"/>
      <c r="B6" s="1"/>
      <c r="C6" s="1"/>
      <c r="D6" s="1"/>
      <c r="E6" s="1"/>
    </row>
    <row r="7" spans="1:5" ht="14.4" customHeight="1">
      <c r="A7" s="83" t="s">
        <v>0</v>
      </c>
      <c r="B7" s="85" t="s">
        <v>207</v>
      </c>
      <c r="C7" s="85"/>
      <c r="D7" s="85" t="s">
        <v>208</v>
      </c>
      <c r="E7" s="86"/>
    </row>
    <row r="8" spans="1:5" ht="15" thickBot="1">
      <c r="A8" s="84"/>
      <c r="B8" s="2" t="s">
        <v>3</v>
      </c>
      <c r="C8" s="2" t="s">
        <v>4</v>
      </c>
      <c r="D8" s="2" t="s">
        <v>3</v>
      </c>
      <c r="E8" s="72" t="s">
        <v>4</v>
      </c>
    </row>
    <row r="9" spans="1:5">
      <c r="A9" s="45" t="s">
        <v>9</v>
      </c>
      <c r="B9" s="46">
        <v>12203</v>
      </c>
      <c r="C9" s="47">
        <v>9706</v>
      </c>
      <c r="D9" s="46">
        <v>18613</v>
      </c>
      <c r="E9" s="77">
        <v>4425</v>
      </c>
    </row>
    <row r="10" spans="1:5">
      <c r="A10" s="45" t="s">
        <v>16</v>
      </c>
      <c r="B10" s="49">
        <v>3977</v>
      </c>
      <c r="C10" s="47">
        <v>3292</v>
      </c>
      <c r="D10" s="49">
        <v>23141</v>
      </c>
      <c r="E10" s="78">
        <v>1006</v>
      </c>
    </row>
    <row r="11" spans="1:5">
      <c r="A11" s="45" t="s">
        <v>5</v>
      </c>
      <c r="B11" s="49">
        <v>7704</v>
      </c>
      <c r="C11" s="47">
        <v>8515</v>
      </c>
      <c r="D11" s="49">
        <v>11402</v>
      </c>
      <c r="E11" s="78">
        <v>2827</v>
      </c>
    </row>
    <row r="12" spans="1:5">
      <c r="A12" s="45" t="s">
        <v>6</v>
      </c>
      <c r="B12" s="49">
        <v>7396</v>
      </c>
      <c r="C12" s="47">
        <v>6723</v>
      </c>
      <c r="D12" s="49">
        <v>9167</v>
      </c>
      <c r="E12" s="78">
        <v>1477</v>
      </c>
    </row>
    <row r="13" spans="1:5">
      <c r="A13" s="45" t="s">
        <v>122</v>
      </c>
      <c r="B13" s="49">
        <v>7266</v>
      </c>
      <c r="C13" s="47">
        <v>7087</v>
      </c>
      <c r="D13" s="49">
        <v>8072</v>
      </c>
      <c r="E13" s="78">
        <v>2052</v>
      </c>
    </row>
    <row r="14" spans="1:5">
      <c r="A14" s="45" t="s">
        <v>10</v>
      </c>
      <c r="B14" s="49">
        <v>6439</v>
      </c>
      <c r="C14" s="47">
        <v>5961</v>
      </c>
      <c r="D14" s="49">
        <v>8475</v>
      </c>
      <c r="E14" s="78">
        <v>1925</v>
      </c>
    </row>
    <row r="15" spans="1:5">
      <c r="A15" s="45" t="s">
        <v>7</v>
      </c>
      <c r="B15" s="49">
        <v>6341</v>
      </c>
      <c r="C15" s="47">
        <v>5170</v>
      </c>
      <c r="D15" s="49">
        <v>7792</v>
      </c>
      <c r="E15" s="78">
        <v>1513</v>
      </c>
    </row>
    <row r="16" spans="1:5">
      <c r="A16" s="45" t="s">
        <v>12</v>
      </c>
      <c r="B16" s="49">
        <v>5592</v>
      </c>
      <c r="C16" s="47">
        <v>5030</v>
      </c>
      <c r="D16" s="49">
        <v>7988</v>
      </c>
      <c r="E16" s="78">
        <v>1873</v>
      </c>
    </row>
    <row r="17" spans="1:5">
      <c r="A17" s="45" t="s">
        <v>174</v>
      </c>
      <c r="B17" s="49">
        <v>5106</v>
      </c>
      <c r="C17" s="47">
        <v>3801</v>
      </c>
      <c r="D17" s="49">
        <v>6672</v>
      </c>
      <c r="E17" s="78">
        <v>1208</v>
      </c>
    </row>
    <row r="18" spans="1:5">
      <c r="A18" s="45" t="s">
        <v>17</v>
      </c>
      <c r="B18" s="49">
        <v>3593</v>
      </c>
      <c r="C18" s="47">
        <v>3827</v>
      </c>
      <c r="D18" s="49">
        <v>5954</v>
      </c>
      <c r="E18" s="78">
        <v>1387</v>
      </c>
    </row>
    <row r="19" spans="1:5">
      <c r="A19" s="45" t="s">
        <v>124</v>
      </c>
      <c r="B19" s="49">
        <v>4236</v>
      </c>
      <c r="C19" s="47">
        <v>3724</v>
      </c>
      <c r="D19" s="49">
        <v>5481</v>
      </c>
      <c r="E19" s="78">
        <v>1015</v>
      </c>
    </row>
    <row r="20" spans="1:5">
      <c r="A20" s="45" t="s">
        <v>125</v>
      </c>
      <c r="B20" s="49">
        <v>4070</v>
      </c>
      <c r="C20" s="47">
        <v>4072</v>
      </c>
      <c r="D20" s="49">
        <v>5421</v>
      </c>
      <c r="E20" s="78">
        <v>863</v>
      </c>
    </row>
    <row r="21" spans="1:5">
      <c r="A21" s="45" t="s">
        <v>177</v>
      </c>
      <c r="B21" s="49">
        <v>3385</v>
      </c>
      <c r="C21" s="47">
        <v>2860</v>
      </c>
      <c r="D21" s="49">
        <v>4673</v>
      </c>
      <c r="E21" s="78">
        <v>1052</v>
      </c>
    </row>
    <row r="22" spans="1:5">
      <c r="A22" s="45" t="s">
        <v>19</v>
      </c>
      <c r="B22" s="49">
        <v>2609</v>
      </c>
      <c r="C22" s="47">
        <v>2761</v>
      </c>
      <c r="D22" s="49">
        <v>4210</v>
      </c>
      <c r="E22" s="78">
        <v>656</v>
      </c>
    </row>
    <row r="23" spans="1:5">
      <c r="A23" s="45" t="s">
        <v>13</v>
      </c>
      <c r="B23" s="49">
        <v>2715</v>
      </c>
      <c r="C23" s="47">
        <v>2379</v>
      </c>
      <c r="D23" s="49">
        <v>3378</v>
      </c>
      <c r="E23" s="78">
        <v>663</v>
      </c>
    </row>
    <row r="24" spans="1:5" ht="15" thickBot="1">
      <c r="A24" s="8" t="s">
        <v>284</v>
      </c>
      <c r="B24" s="9">
        <f>SUM(B9:B23)</f>
        <v>82632</v>
      </c>
      <c r="C24" s="9">
        <f t="shared" ref="C24:E24" si="0">SUM(C9:C23)</f>
        <v>74908</v>
      </c>
      <c r="D24" s="9">
        <f t="shared" si="0"/>
        <v>130439</v>
      </c>
      <c r="E24" s="9">
        <f t="shared" si="0"/>
        <v>23942</v>
      </c>
    </row>
    <row r="25" spans="1:5">
      <c r="A25" s="10" t="s">
        <v>20</v>
      </c>
      <c r="B25" s="11"/>
      <c r="C25" s="11"/>
      <c r="D25" s="11"/>
      <c r="E25" s="11"/>
    </row>
  </sheetData>
  <mergeCells count="4">
    <mergeCell ref="A1:E5"/>
    <mergeCell ref="A7:A8"/>
    <mergeCell ref="B7:C7"/>
    <mergeCell ref="D7:E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F20"/>
  <sheetViews>
    <sheetView workbookViewId="0">
      <selection sqref="A1:E3"/>
    </sheetView>
  </sheetViews>
  <sheetFormatPr baseColWidth="10" defaultRowHeight="14.4"/>
  <cols>
    <col min="1" max="1" width="16.33203125" customWidth="1"/>
  </cols>
  <sheetData>
    <row r="1" spans="1:6">
      <c r="A1" s="82" t="s">
        <v>302</v>
      </c>
      <c r="B1" s="82"/>
      <c r="C1" s="82"/>
      <c r="D1" s="82"/>
      <c r="E1" s="82"/>
    </row>
    <row r="2" spans="1:6">
      <c r="A2" s="82"/>
      <c r="B2" s="82"/>
      <c r="C2" s="82"/>
      <c r="D2" s="82"/>
      <c r="E2" s="82"/>
    </row>
    <row r="3" spans="1:6">
      <c r="A3" s="82"/>
      <c r="B3" s="82"/>
      <c r="C3" s="82"/>
      <c r="D3" s="82"/>
      <c r="E3" s="82"/>
    </row>
    <row r="4" spans="1:6" ht="15" thickBot="1">
      <c r="A4" s="12"/>
      <c r="B4" s="12"/>
      <c r="C4" s="12"/>
      <c r="D4" s="12"/>
      <c r="E4" s="12"/>
    </row>
    <row r="5" spans="1:6" ht="14.4" customHeight="1">
      <c r="A5" s="83" t="s">
        <v>21</v>
      </c>
      <c r="B5" s="85" t="s">
        <v>207</v>
      </c>
      <c r="C5" s="85"/>
      <c r="D5" s="85" t="s">
        <v>208</v>
      </c>
      <c r="E5" s="86"/>
      <c r="F5" s="76"/>
    </row>
    <row r="6" spans="1:6" ht="15" thickBot="1">
      <c r="A6" s="84"/>
      <c r="B6" s="2" t="s">
        <v>3</v>
      </c>
      <c r="C6" s="2" t="s">
        <v>4</v>
      </c>
      <c r="D6" s="2" t="s">
        <v>3</v>
      </c>
      <c r="E6" s="72" t="s">
        <v>4</v>
      </c>
      <c r="F6" s="76"/>
    </row>
    <row r="7" spans="1:6">
      <c r="A7" s="51" t="s">
        <v>22</v>
      </c>
      <c r="B7" s="47">
        <v>979</v>
      </c>
      <c r="C7" s="48">
        <v>1323</v>
      </c>
      <c r="D7" s="47"/>
      <c r="E7" s="47"/>
    </row>
    <row r="8" spans="1:6">
      <c r="A8" s="51" t="s">
        <v>23</v>
      </c>
      <c r="B8" s="47">
        <v>2339</v>
      </c>
      <c r="C8" s="50">
        <v>5213</v>
      </c>
      <c r="D8" s="47"/>
      <c r="E8" s="47"/>
    </row>
    <row r="9" spans="1:6">
      <c r="A9" s="51" t="s">
        <v>24</v>
      </c>
      <c r="B9" s="47">
        <v>12907</v>
      </c>
      <c r="C9" s="50">
        <v>12594</v>
      </c>
      <c r="D9" s="47">
        <v>21377</v>
      </c>
      <c r="E9" s="47">
        <v>3489</v>
      </c>
    </row>
    <row r="10" spans="1:6">
      <c r="A10" s="51" t="s">
        <v>25</v>
      </c>
      <c r="B10" s="47">
        <v>14953</v>
      </c>
      <c r="C10" s="50">
        <v>15175</v>
      </c>
      <c r="D10" s="47">
        <v>22338</v>
      </c>
      <c r="E10" s="47">
        <v>4708</v>
      </c>
    </row>
    <row r="11" spans="1:6">
      <c r="A11" s="51" t="s">
        <v>26</v>
      </c>
      <c r="B11" s="47">
        <v>11785</v>
      </c>
      <c r="C11" s="50">
        <v>10488</v>
      </c>
      <c r="D11" s="47">
        <v>29970</v>
      </c>
      <c r="E11" s="47">
        <v>3067</v>
      </c>
    </row>
    <row r="12" spans="1:6">
      <c r="A12" s="51" t="s">
        <v>27</v>
      </c>
      <c r="B12" s="47">
        <v>10164</v>
      </c>
      <c r="C12" s="50">
        <v>7184</v>
      </c>
      <c r="D12" s="47">
        <v>10865</v>
      </c>
      <c r="E12" s="47">
        <v>2084</v>
      </c>
    </row>
    <row r="13" spans="1:6">
      <c r="A13" s="51" t="s">
        <v>28</v>
      </c>
      <c r="B13" s="47">
        <v>6885</v>
      </c>
      <c r="C13" s="50">
        <v>4299</v>
      </c>
      <c r="D13" s="47">
        <v>8556</v>
      </c>
      <c r="E13" s="47">
        <v>1267</v>
      </c>
    </row>
    <row r="14" spans="1:6">
      <c r="A14" s="51" t="s">
        <v>29</v>
      </c>
      <c r="B14" s="47">
        <v>3743</v>
      </c>
      <c r="C14" s="50">
        <v>2119</v>
      </c>
      <c r="D14" s="47">
        <v>2333</v>
      </c>
      <c r="E14" s="47">
        <v>418</v>
      </c>
    </row>
    <row r="15" spans="1:6">
      <c r="A15" s="51" t="s">
        <v>30</v>
      </c>
      <c r="B15" s="47">
        <v>1654</v>
      </c>
      <c r="C15" s="50">
        <v>1151</v>
      </c>
      <c r="D15" s="47">
        <v>762</v>
      </c>
      <c r="E15" s="47">
        <v>129</v>
      </c>
    </row>
    <row r="16" spans="1:6">
      <c r="A16" s="51" t="s">
        <v>31</v>
      </c>
      <c r="B16" s="47">
        <v>622</v>
      </c>
      <c r="C16" s="50">
        <v>570</v>
      </c>
      <c r="D16" s="47">
        <v>159</v>
      </c>
      <c r="E16" s="47">
        <v>51</v>
      </c>
    </row>
    <row r="17" spans="1:5">
      <c r="A17" s="51" t="s">
        <v>32</v>
      </c>
      <c r="B17" s="47">
        <v>119</v>
      </c>
      <c r="C17" s="50">
        <v>114</v>
      </c>
      <c r="D17" s="47">
        <v>58</v>
      </c>
      <c r="E17" s="47">
        <v>12</v>
      </c>
    </row>
    <row r="18" spans="1:5">
      <c r="A18" s="51" t="s">
        <v>126</v>
      </c>
      <c r="B18" s="47">
        <v>16482</v>
      </c>
      <c r="C18" s="50">
        <v>14678</v>
      </c>
      <c r="D18" s="47">
        <v>34021</v>
      </c>
      <c r="E18" s="47">
        <v>8717</v>
      </c>
    </row>
    <row r="19" spans="1:5" ht="15" thickBot="1">
      <c r="A19" s="8" t="s">
        <v>284</v>
      </c>
      <c r="B19" s="9">
        <f>SUM(B7:B18)</f>
        <v>82632</v>
      </c>
      <c r="C19" s="9">
        <f>SUM(C7:C18)</f>
        <v>74908</v>
      </c>
      <c r="D19" s="9">
        <f>SUM(D9:D18)</f>
        <v>130439</v>
      </c>
      <c r="E19" s="9">
        <f>SUM(E9:E18)</f>
        <v>23942</v>
      </c>
    </row>
    <row r="20" spans="1:5">
      <c r="A20" s="10" t="s">
        <v>20</v>
      </c>
      <c r="B20" s="11"/>
      <c r="C20" s="11"/>
      <c r="D20" s="11"/>
      <c r="E20" s="11"/>
    </row>
  </sheetData>
  <mergeCells count="4">
    <mergeCell ref="A1:E3"/>
    <mergeCell ref="A5:A6"/>
    <mergeCell ref="B5:C5"/>
    <mergeCell ref="D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F15"/>
  <sheetViews>
    <sheetView tabSelected="1" workbookViewId="0">
      <selection sqref="A1:E3"/>
    </sheetView>
  </sheetViews>
  <sheetFormatPr baseColWidth="10" defaultRowHeight="14.4"/>
  <sheetData>
    <row r="1" spans="1:6">
      <c r="A1" s="82" t="s">
        <v>303</v>
      </c>
      <c r="B1" s="82"/>
      <c r="C1" s="82"/>
      <c r="D1" s="82"/>
      <c r="E1" s="82"/>
    </row>
    <row r="2" spans="1:6">
      <c r="A2" s="82"/>
      <c r="B2" s="82"/>
      <c r="C2" s="82"/>
      <c r="D2" s="82"/>
      <c r="E2" s="82"/>
    </row>
    <row r="3" spans="1:6">
      <c r="A3" s="82"/>
      <c r="B3" s="82"/>
      <c r="C3" s="82"/>
      <c r="D3" s="82"/>
      <c r="E3" s="82"/>
    </row>
    <row r="4" spans="1:6" ht="15" thickBot="1">
      <c r="A4" s="1"/>
      <c r="B4" s="1"/>
      <c r="C4" s="1"/>
      <c r="D4" s="1"/>
      <c r="E4" s="12"/>
    </row>
    <row r="5" spans="1:6" ht="14.4" customHeight="1">
      <c r="A5" s="87" t="s">
        <v>34</v>
      </c>
      <c r="B5" s="85" t="s">
        <v>207</v>
      </c>
      <c r="C5" s="85"/>
      <c r="D5" s="85" t="s">
        <v>208</v>
      </c>
      <c r="E5" s="86"/>
      <c r="F5" s="76"/>
    </row>
    <row r="6" spans="1:6" ht="15" thickBot="1">
      <c r="A6" s="88"/>
      <c r="B6" s="2" t="s">
        <v>3</v>
      </c>
      <c r="C6" s="2" t="s">
        <v>4</v>
      </c>
      <c r="D6" s="2" t="s">
        <v>3</v>
      </c>
      <c r="E6" s="72" t="s">
        <v>4</v>
      </c>
      <c r="F6" s="76"/>
    </row>
    <row r="7" spans="1:6">
      <c r="A7" s="45" t="s">
        <v>35</v>
      </c>
      <c r="B7" s="47">
        <v>32793</v>
      </c>
      <c r="C7" s="47">
        <v>31280</v>
      </c>
      <c r="D7" s="52">
        <v>42788</v>
      </c>
      <c r="E7" s="52">
        <v>7562</v>
      </c>
    </row>
    <row r="8" spans="1:6">
      <c r="A8" s="45" t="s">
        <v>126</v>
      </c>
      <c r="B8" s="47">
        <v>16799</v>
      </c>
      <c r="C8" s="47">
        <v>14772</v>
      </c>
      <c r="D8" s="52">
        <v>35653</v>
      </c>
      <c r="E8" s="52">
        <v>9007</v>
      </c>
    </row>
    <row r="9" spans="1:6">
      <c r="A9" s="45" t="s">
        <v>36</v>
      </c>
      <c r="B9" s="47">
        <v>23484</v>
      </c>
      <c r="C9" s="47">
        <v>17009</v>
      </c>
      <c r="D9" s="52">
        <v>21438</v>
      </c>
      <c r="E9" s="52">
        <v>4264</v>
      </c>
    </row>
    <row r="10" spans="1:6">
      <c r="A10" s="45" t="s">
        <v>209</v>
      </c>
      <c r="B10" s="47">
        <v>3504</v>
      </c>
      <c r="C10" s="47">
        <v>4705</v>
      </c>
      <c r="D10" s="52">
        <v>24602</v>
      </c>
      <c r="E10" s="52">
        <v>1177</v>
      </c>
    </row>
    <row r="11" spans="1:6">
      <c r="A11" s="45" t="s">
        <v>37</v>
      </c>
      <c r="B11" s="47">
        <v>5206</v>
      </c>
      <c r="C11" s="47">
        <v>5487</v>
      </c>
      <c r="D11" s="52">
        <v>5207</v>
      </c>
      <c r="E11" s="52">
        <v>1594</v>
      </c>
    </row>
    <row r="12" spans="1:6">
      <c r="A12" s="45" t="s">
        <v>178</v>
      </c>
      <c r="B12" s="47">
        <v>576</v>
      </c>
      <c r="C12" s="47">
        <v>1272</v>
      </c>
      <c r="D12" s="52">
        <v>417</v>
      </c>
      <c r="E12" s="52">
        <v>234</v>
      </c>
    </row>
    <row r="13" spans="1:6">
      <c r="A13" s="45" t="s">
        <v>41</v>
      </c>
      <c r="B13" s="47">
        <v>270</v>
      </c>
      <c r="C13" s="47">
        <v>383</v>
      </c>
      <c r="D13" s="52">
        <v>334</v>
      </c>
      <c r="E13" s="52">
        <v>104</v>
      </c>
    </row>
    <row r="14" spans="1:6" ht="15" thickBot="1">
      <c r="A14" s="8" t="s">
        <v>284</v>
      </c>
      <c r="B14" s="9">
        <f>SUM(B7:B13)</f>
        <v>82632</v>
      </c>
      <c r="C14" s="9">
        <f>SUM(C7:C13)</f>
        <v>74908</v>
      </c>
      <c r="D14" s="9">
        <f>SUM(D7:D13)</f>
        <v>130439</v>
      </c>
      <c r="E14" s="9">
        <f>SUM(E7:E13)</f>
        <v>23942</v>
      </c>
    </row>
    <row r="15" spans="1:6">
      <c r="A15" s="10" t="s">
        <v>20</v>
      </c>
      <c r="B15" s="11"/>
      <c r="C15" s="11"/>
      <c r="D15" s="11"/>
      <c r="E15" s="13"/>
    </row>
  </sheetData>
  <mergeCells count="4">
    <mergeCell ref="A1:E3"/>
    <mergeCell ref="A5:A6"/>
    <mergeCell ref="B5:C5"/>
    <mergeCell ref="D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4"/>
  <sheetViews>
    <sheetView workbookViewId="0">
      <selection sqref="A1:E5"/>
    </sheetView>
  </sheetViews>
  <sheetFormatPr baseColWidth="10" defaultRowHeight="14.4"/>
  <cols>
    <col min="1" max="1" width="24.109375" customWidth="1"/>
    <col min="6" max="6" width="11.5546875" style="76"/>
  </cols>
  <sheetData>
    <row r="1" spans="1:5">
      <c r="A1" s="82" t="s">
        <v>292</v>
      </c>
      <c r="B1" s="82"/>
      <c r="C1" s="82"/>
      <c r="D1" s="82"/>
      <c r="E1" s="82"/>
    </row>
    <row r="2" spans="1:5">
      <c r="A2" s="82"/>
      <c r="B2" s="82"/>
      <c r="C2" s="82"/>
      <c r="D2" s="82"/>
      <c r="E2" s="82"/>
    </row>
    <row r="3" spans="1:5">
      <c r="A3" s="82"/>
      <c r="B3" s="82"/>
      <c r="C3" s="82"/>
      <c r="D3" s="82"/>
      <c r="E3" s="82"/>
    </row>
    <row r="4" spans="1:5">
      <c r="A4" s="82"/>
      <c r="B4" s="82"/>
      <c r="C4" s="82"/>
      <c r="D4" s="82"/>
      <c r="E4" s="82"/>
    </row>
    <row r="5" spans="1:5">
      <c r="A5" s="82"/>
      <c r="B5" s="82"/>
      <c r="C5" s="82"/>
      <c r="D5" s="82"/>
      <c r="E5" s="82"/>
    </row>
    <row r="6" spans="1:5" ht="14.4" customHeight="1">
      <c r="A6" s="83" t="s">
        <v>0</v>
      </c>
      <c r="B6" s="85" t="s">
        <v>1</v>
      </c>
      <c r="C6" s="85"/>
      <c r="D6" s="85" t="s">
        <v>2</v>
      </c>
      <c r="E6" s="86"/>
    </row>
    <row r="7" spans="1:5" ht="15" thickBot="1">
      <c r="A7" s="84"/>
      <c r="B7" s="2" t="s">
        <v>3</v>
      </c>
      <c r="C7" s="2" t="s">
        <v>4</v>
      </c>
      <c r="D7" s="2" t="s">
        <v>3</v>
      </c>
      <c r="E7" s="72" t="s">
        <v>4</v>
      </c>
    </row>
    <row r="8" spans="1:5">
      <c r="A8" s="3" t="s">
        <v>5</v>
      </c>
      <c r="B8" s="4">
        <v>578</v>
      </c>
      <c r="C8" s="5">
        <v>4716</v>
      </c>
      <c r="D8" s="4">
        <v>4786</v>
      </c>
      <c r="E8" s="73">
        <v>632</v>
      </c>
    </row>
    <row r="9" spans="1:5">
      <c r="A9" s="3" t="s">
        <v>6</v>
      </c>
      <c r="B9" s="6">
        <v>538</v>
      </c>
      <c r="C9" s="5">
        <v>4255</v>
      </c>
      <c r="D9" s="6">
        <v>4351</v>
      </c>
      <c r="E9" s="74">
        <v>525</v>
      </c>
    </row>
    <row r="10" spans="1:5">
      <c r="A10" s="3" t="s">
        <v>7</v>
      </c>
      <c r="B10" s="6">
        <v>525</v>
      </c>
      <c r="C10" s="5">
        <v>3580</v>
      </c>
      <c r="D10" s="6">
        <v>3784</v>
      </c>
      <c r="E10" s="74">
        <v>405</v>
      </c>
    </row>
    <row r="11" spans="1:5">
      <c r="A11" s="3" t="s">
        <v>8</v>
      </c>
      <c r="B11" s="6">
        <v>1172</v>
      </c>
      <c r="C11" s="5">
        <v>2689</v>
      </c>
      <c r="D11" s="6">
        <v>2877</v>
      </c>
      <c r="E11" s="74">
        <v>513</v>
      </c>
    </row>
    <row r="12" spans="1:5">
      <c r="A12" s="3" t="s">
        <v>9</v>
      </c>
      <c r="B12" s="6">
        <v>446</v>
      </c>
      <c r="C12" s="5">
        <v>2532</v>
      </c>
      <c r="D12" s="6">
        <v>2661</v>
      </c>
      <c r="E12" s="74">
        <v>366</v>
      </c>
    </row>
    <row r="13" spans="1:5">
      <c r="A13" s="3" t="s">
        <v>10</v>
      </c>
      <c r="B13" s="6">
        <v>564</v>
      </c>
      <c r="C13" s="5">
        <v>2365</v>
      </c>
      <c r="D13" s="6">
        <v>2516</v>
      </c>
      <c r="E13" s="74">
        <v>517</v>
      </c>
    </row>
    <row r="14" spans="1:5">
      <c r="A14" s="3" t="s">
        <v>11</v>
      </c>
      <c r="B14" s="6">
        <v>238</v>
      </c>
      <c r="C14" s="5">
        <v>2600</v>
      </c>
      <c r="D14" s="6">
        <v>2658</v>
      </c>
      <c r="E14" s="74">
        <v>193</v>
      </c>
    </row>
    <row r="15" spans="1:5">
      <c r="A15" s="3" t="s">
        <v>12</v>
      </c>
      <c r="B15" s="6">
        <v>217</v>
      </c>
      <c r="C15" s="5">
        <v>2518</v>
      </c>
      <c r="D15" s="6">
        <v>2608</v>
      </c>
      <c r="E15" s="74">
        <v>245</v>
      </c>
    </row>
    <row r="16" spans="1:5">
      <c r="A16" s="3" t="s">
        <v>13</v>
      </c>
      <c r="B16" s="6">
        <v>228</v>
      </c>
      <c r="C16" s="5">
        <v>1797</v>
      </c>
      <c r="D16" s="6">
        <v>1920</v>
      </c>
      <c r="E16" s="74">
        <v>258</v>
      </c>
    </row>
    <row r="17" spans="1:5">
      <c r="A17" s="3" t="s">
        <v>14</v>
      </c>
      <c r="B17" s="6">
        <v>130</v>
      </c>
      <c r="C17" s="5">
        <v>1857</v>
      </c>
      <c r="D17" s="6">
        <v>1885</v>
      </c>
      <c r="E17" s="74">
        <v>127</v>
      </c>
    </row>
    <row r="18" spans="1:5">
      <c r="A18" s="3" t="s">
        <v>15</v>
      </c>
      <c r="B18" s="6">
        <v>463</v>
      </c>
      <c r="C18" s="5">
        <v>1488</v>
      </c>
      <c r="D18" s="6">
        <v>1870</v>
      </c>
      <c r="E18" s="74">
        <v>165</v>
      </c>
    </row>
    <row r="19" spans="1:5">
      <c r="A19" s="3" t="s">
        <v>16</v>
      </c>
      <c r="B19" s="6">
        <v>149</v>
      </c>
      <c r="C19" s="5">
        <v>1629</v>
      </c>
      <c r="D19" s="6">
        <v>1717</v>
      </c>
      <c r="E19" s="74">
        <v>152</v>
      </c>
    </row>
    <row r="20" spans="1:5">
      <c r="A20" s="3" t="s">
        <v>17</v>
      </c>
      <c r="B20" s="6">
        <v>100</v>
      </c>
      <c r="C20" s="5">
        <v>1672</v>
      </c>
      <c r="D20" s="6">
        <v>1691</v>
      </c>
      <c r="E20" s="74">
        <v>132</v>
      </c>
    </row>
    <row r="21" spans="1:5">
      <c r="A21" s="3" t="s">
        <v>18</v>
      </c>
      <c r="B21" s="6">
        <v>114</v>
      </c>
      <c r="C21" s="5">
        <v>1281</v>
      </c>
      <c r="D21" s="6">
        <v>1351</v>
      </c>
      <c r="E21" s="74">
        <v>147</v>
      </c>
    </row>
    <row r="22" spans="1:5">
      <c r="A22" s="3" t="s">
        <v>19</v>
      </c>
      <c r="B22" s="7">
        <v>95</v>
      </c>
      <c r="C22" s="5">
        <v>1241</v>
      </c>
      <c r="D22" s="7">
        <v>1257</v>
      </c>
      <c r="E22" s="75">
        <v>130</v>
      </c>
    </row>
    <row r="23" spans="1:5" ht="15" thickBot="1">
      <c r="A23" s="8" t="s">
        <v>284</v>
      </c>
      <c r="B23" s="9">
        <f>SUM(B8:B22)</f>
        <v>5557</v>
      </c>
      <c r="C23" s="9">
        <f>SUM(C8:C22)</f>
        <v>36220</v>
      </c>
      <c r="D23" s="9">
        <f>SUM(D8:D22)</f>
        <v>37932</v>
      </c>
      <c r="E23" s="9">
        <f>SUM(E8:E22)</f>
        <v>4507</v>
      </c>
    </row>
    <row r="24" spans="1:5">
      <c r="A24" s="10" t="s">
        <v>20</v>
      </c>
      <c r="B24" s="11"/>
      <c r="C24" s="11"/>
      <c r="D24" s="11"/>
      <c r="E24" s="11"/>
    </row>
  </sheetData>
  <mergeCells count="4">
    <mergeCell ref="A1:E5"/>
    <mergeCell ref="A6:A7"/>
    <mergeCell ref="B6:C6"/>
    <mergeCell ref="D6:E6"/>
  </mergeCells>
  <printOptions horizontalCentered="1" verticalCentered="1"/>
  <pageMargins left="0.51181102362204722" right="0.51181102362204722" top="0.74803149606299213" bottom="0.74803149606299213" header="0.31496062992125984" footer="0.31496062992125984"/>
  <pageSetup scale="9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I105"/>
  <sheetViews>
    <sheetView workbookViewId="0">
      <selection sqref="A1:D4"/>
    </sheetView>
  </sheetViews>
  <sheetFormatPr baseColWidth="10" defaultColWidth="7.21875" defaultRowHeight="14.4"/>
  <cols>
    <col min="1" max="1" width="60.44140625" style="13" bestFit="1" customWidth="1"/>
    <col min="2" max="2" width="18.5546875" style="13" customWidth="1"/>
    <col min="3" max="4" width="11.21875" style="13" customWidth="1"/>
    <col min="5" max="9" width="7.21875" style="14"/>
    <col min="10" max="16384" width="7.21875" style="13"/>
  </cols>
  <sheetData>
    <row r="1" spans="1:4">
      <c r="A1" s="89" t="s">
        <v>305</v>
      </c>
      <c r="B1" s="89"/>
      <c r="C1" s="89"/>
      <c r="D1" s="89"/>
    </row>
    <row r="2" spans="1:4">
      <c r="A2" s="89"/>
      <c r="B2" s="89"/>
      <c r="C2" s="89"/>
      <c r="D2" s="89"/>
    </row>
    <row r="3" spans="1:4">
      <c r="A3" s="89"/>
      <c r="B3" s="89"/>
      <c r="C3" s="89"/>
      <c r="D3" s="89"/>
    </row>
    <row r="4" spans="1:4" ht="15" thickBot="1">
      <c r="A4" s="89"/>
      <c r="B4" s="89"/>
      <c r="C4" s="89"/>
      <c r="D4" s="89"/>
    </row>
    <row r="5" spans="1:4">
      <c r="A5" s="16"/>
      <c r="B5" s="25"/>
      <c r="C5" s="25"/>
      <c r="D5" s="25"/>
    </row>
    <row r="6" spans="1:4" ht="15" thickBot="1">
      <c r="A6" s="37" t="s">
        <v>304</v>
      </c>
      <c r="B6" s="37" t="s">
        <v>325</v>
      </c>
      <c r="C6" s="37" t="s">
        <v>3</v>
      </c>
      <c r="D6" s="37" t="s">
        <v>4</v>
      </c>
    </row>
    <row r="7" spans="1:4">
      <c r="A7" s="16"/>
      <c r="B7" s="41"/>
      <c r="C7" s="41"/>
      <c r="D7" s="15"/>
    </row>
    <row r="8" spans="1:4">
      <c r="A8" s="18" t="s">
        <v>44</v>
      </c>
      <c r="B8" s="36">
        <f>SUM(C8:D8)</f>
        <v>157540</v>
      </c>
      <c r="C8" s="36">
        <f>SUM(C11:C23,C26:C27,C30:C33,C36:C38,C41:C46,C49:C51,C54:C58,C61:C64,C67:C69,C72:C74,C77:C81,C84:C86,C89:C94,C97:C99,C102:C104)</f>
        <v>82632</v>
      </c>
      <c r="D8" s="18">
        <f>SUM(D11:D23,D26:D27,D30:D33,D36:D38,D41:D46,D49:D51,D54:D58,D61:D64,D67:D69,D72:D74,D77:D81,D84:D86,D89:D94,D97:D99,D102:D104)</f>
        <v>74908</v>
      </c>
    </row>
    <row r="9" spans="1:4">
      <c r="A9" s="18"/>
      <c r="B9" s="36"/>
      <c r="C9" s="36"/>
      <c r="D9" s="18"/>
    </row>
    <row r="10" spans="1:4">
      <c r="A10" s="19" t="s">
        <v>9</v>
      </c>
      <c r="B10" s="20">
        <f>SUM(B11:B23)</f>
        <v>21909</v>
      </c>
      <c r="C10" s="20">
        <f t="shared" ref="C10" si="0">SUM(C11:C23)</f>
        <v>12203</v>
      </c>
      <c r="D10" s="29">
        <f>SUM(D11:D23)</f>
        <v>9706</v>
      </c>
    </row>
    <row r="11" spans="1:4">
      <c r="A11" s="53" t="s">
        <v>211</v>
      </c>
      <c r="B11" s="54">
        <f>SUM(C11:D11)</f>
        <v>4535</v>
      </c>
      <c r="C11" s="54">
        <f>VLOOKUP($A11,[3]Dinámicas!$B$6:$D$71,2,FALSE)</f>
        <v>2712</v>
      </c>
      <c r="D11" s="57">
        <f>VLOOKUP($A11,[3]Dinámicas!$B$6:$D$71,3,FALSE)</f>
        <v>1823</v>
      </c>
    </row>
    <row r="12" spans="1:4">
      <c r="A12" s="53" t="s">
        <v>212</v>
      </c>
      <c r="B12" s="54">
        <f>SUM(C12:D12)</f>
        <v>5898</v>
      </c>
      <c r="C12" s="54">
        <f>VLOOKUP($A12,[3]Dinámicas!$B$6:$D$71,2,FALSE)</f>
        <v>3661</v>
      </c>
      <c r="D12" s="57">
        <f>VLOOKUP($A12,[3]Dinámicas!$B$6:$D$71,3,FALSE)</f>
        <v>2237</v>
      </c>
    </row>
    <row r="13" spans="1:4">
      <c r="A13" s="53" t="s">
        <v>213</v>
      </c>
      <c r="B13" s="54">
        <f t="shared" ref="B13:B22" si="1">SUM(C13:D13)</f>
        <v>3118</v>
      </c>
      <c r="C13" s="54">
        <f>VLOOKUP($A13,[3]Dinámicas!$B$6:$D$71,2,FALSE)</f>
        <v>1963</v>
      </c>
      <c r="D13" s="57">
        <f>VLOOKUP($A13,[3]Dinámicas!$B$6:$D$71,3,FALSE)</f>
        <v>1155</v>
      </c>
    </row>
    <row r="14" spans="1:4">
      <c r="A14" s="53" t="s">
        <v>214</v>
      </c>
      <c r="B14" s="54">
        <f t="shared" si="1"/>
        <v>33</v>
      </c>
      <c r="C14" s="54">
        <f>VLOOKUP($A14,[3]Dinámicas!$B$6:$D$71,2,FALSE)</f>
        <v>24</v>
      </c>
      <c r="D14" s="57">
        <f>VLOOKUP($A14,[3]Dinámicas!$B$6:$D$71,3,FALSE)</f>
        <v>9</v>
      </c>
    </row>
    <row r="15" spans="1:4">
      <c r="A15" s="53" t="s">
        <v>215</v>
      </c>
      <c r="B15" s="54">
        <f t="shared" si="1"/>
        <v>966</v>
      </c>
      <c r="C15" s="54">
        <f>VLOOKUP($A15,[3]Dinámicas!$B$6:$D$71,2,FALSE)</f>
        <v>786</v>
      </c>
      <c r="D15" s="57">
        <f>VLOOKUP($A15,[3]Dinámicas!$B$6:$D$71,3,FALSE)</f>
        <v>180</v>
      </c>
    </row>
    <row r="16" spans="1:4">
      <c r="A16" s="53" t="s">
        <v>216</v>
      </c>
      <c r="B16" s="54">
        <f t="shared" si="1"/>
        <v>48</v>
      </c>
      <c r="C16" s="54">
        <f>VLOOKUP($A16,[3]Dinámicas!$B$6:$D$71,2,FALSE)</f>
        <v>41</v>
      </c>
      <c r="D16" s="57">
        <f>VLOOKUP($A16,[3]Dinámicas!$B$6:$D$71,3,FALSE)</f>
        <v>7</v>
      </c>
    </row>
    <row r="17" spans="1:4">
      <c r="A17" s="53" t="s">
        <v>217</v>
      </c>
      <c r="B17" s="54">
        <f t="shared" si="1"/>
        <v>3</v>
      </c>
      <c r="C17" s="54">
        <f>VLOOKUP($A17,[3]Dinámicas!$B$6:$D$71,2,FALSE)</f>
        <v>3</v>
      </c>
      <c r="D17" s="57">
        <f>VLOOKUP($A17,[3]Dinámicas!$B$6:$D$71,3,FALSE)</f>
        <v>0</v>
      </c>
    </row>
    <row r="18" spans="1:4">
      <c r="A18" s="53" t="s">
        <v>218</v>
      </c>
      <c r="B18" s="54">
        <f t="shared" si="1"/>
        <v>1094</v>
      </c>
      <c r="C18" s="54">
        <f>VLOOKUP($A18,[3]Dinámicas!$B$6:$D$71,2,FALSE)</f>
        <v>628</v>
      </c>
      <c r="D18" s="57">
        <f>VLOOKUP($A18,[3]Dinámicas!$B$6:$D$71,3,FALSE)</f>
        <v>466</v>
      </c>
    </row>
    <row r="19" spans="1:4">
      <c r="A19" s="53" t="s">
        <v>219</v>
      </c>
      <c r="B19" s="54">
        <f t="shared" si="1"/>
        <v>3330</v>
      </c>
      <c r="C19" s="54">
        <f>VLOOKUP($A19,[3]Dinámicas!$B$6:$D$71,2,FALSE)</f>
        <v>455</v>
      </c>
      <c r="D19" s="57">
        <f>VLOOKUP($A19,[3]Dinámicas!$B$6:$D$71,3,FALSE)</f>
        <v>2875</v>
      </c>
    </row>
    <row r="20" spans="1:4">
      <c r="A20" s="53" t="s">
        <v>220</v>
      </c>
      <c r="B20" s="54">
        <f t="shared" si="1"/>
        <v>1010</v>
      </c>
      <c r="C20" s="54">
        <f>VLOOKUP($A20,[3]Dinámicas!$B$6:$D$71,2,FALSE)</f>
        <v>826</v>
      </c>
      <c r="D20" s="57">
        <f>VLOOKUP($A20,[3]Dinámicas!$B$6:$D$71,3,FALSE)</f>
        <v>184</v>
      </c>
    </row>
    <row r="21" spans="1:4">
      <c r="A21" s="53" t="s">
        <v>221</v>
      </c>
      <c r="B21" s="54">
        <f t="shared" si="1"/>
        <v>10</v>
      </c>
      <c r="C21" s="54">
        <f>VLOOKUP($A21,[3]Dinámicas!$B$6:$D$71,2,FALSE)</f>
        <v>7</v>
      </c>
      <c r="D21" s="57">
        <f>VLOOKUP($A21,[3]Dinámicas!$B$6:$D$71,3,FALSE)</f>
        <v>3</v>
      </c>
    </row>
    <row r="22" spans="1:4">
      <c r="A22" s="53" t="s">
        <v>222</v>
      </c>
      <c r="B22" s="54">
        <f t="shared" si="1"/>
        <v>18</v>
      </c>
      <c r="C22" s="54">
        <f>VLOOKUP($A22,[3]Dinámicas!$B$6:$D$71,2,FALSE)</f>
        <v>3</v>
      </c>
      <c r="D22" s="57">
        <f>VLOOKUP($A22,[3]Dinámicas!$B$6:$D$71,3,FALSE)</f>
        <v>15</v>
      </c>
    </row>
    <row r="23" spans="1:4">
      <c r="A23" s="53" t="s">
        <v>223</v>
      </c>
      <c r="B23" s="54">
        <f>SUM(C23:D23)</f>
        <v>1846</v>
      </c>
      <c r="C23" s="54">
        <f>VLOOKUP($A23,[3]Dinámicas!$B$6:$D$71,2,FALSE)</f>
        <v>1094</v>
      </c>
      <c r="D23" s="57">
        <f>VLOOKUP($A23,[3]Dinámicas!$B$6:$D$71,3,FALSE)</f>
        <v>752</v>
      </c>
    </row>
    <row r="24" spans="1:4">
      <c r="A24" s="53"/>
      <c r="B24" s="54"/>
      <c r="C24" s="55"/>
      <c r="D24" s="57"/>
    </row>
    <row r="25" spans="1:4">
      <c r="A25" s="19" t="s">
        <v>8</v>
      </c>
      <c r="B25" s="20">
        <f>SUM(B26:B27)</f>
        <v>14353</v>
      </c>
      <c r="C25" s="20">
        <f>SUM(C26:C27)</f>
        <v>7266</v>
      </c>
      <c r="D25" s="29">
        <f>SUM(D26:D27)</f>
        <v>7087</v>
      </c>
    </row>
    <row r="26" spans="1:4">
      <c r="A26" s="53" t="s">
        <v>224</v>
      </c>
      <c r="B26" s="54">
        <f>SUM(C26:D26)</f>
        <v>13688</v>
      </c>
      <c r="C26" s="54">
        <f>VLOOKUP($A26,[3]Dinámicas!$B$6:$D$71,2,FALSE)</f>
        <v>6906</v>
      </c>
      <c r="D26" s="57">
        <f>VLOOKUP($A26,[3]Dinámicas!$B$6:$D$71,3,FALSE)</f>
        <v>6782</v>
      </c>
    </row>
    <row r="27" spans="1:4">
      <c r="A27" s="53" t="s">
        <v>225</v>
      </c>
      <c r="B27" s="54">
        <f>SUM(C27:D27)</f>
        <v>665</v>
      </c>
      <c r="C27" s="54">
        <f>VLOOKUP($A27,[3]Dinámicas!$B$6:$D$71,2,FALSE)</f>
        <v>360</v>
      </c>
      <c r="D27" s="57">
        <f>VLOOKUP($A27,[3]Dinámicas!$B$6:$D$71,3,FALSE)</f>
        <v>305</v>
      </c>
    </row>
    <row r="28" spans="1:4">
      <c r="A28" s="53"/>
      <c r="B28" s="54"/>
      <c r="C28" s="55"/>
      <c r="D28" s="57"/>
    </row>
    <row r="29" spans="1:4">
      <c r="A29" s="19" t="s">
        <v>5</v>
      </c>
      <c r="B29" s="20">
        <f>SUM(B30:B33)</f>
        <v>16219</v>
      </c>
      <c r="C29" s="20">
        <f t="shared" ref="C29:D29" si="2">SUM(C30:C33)</f>
        <v>7704</v>
      </c>
      <c r="D29" s="29">
        <f t="shared" si="2"/>
        <v>8515</v>
      </c>
    </row>
    <row r="30" spans="1:4">
      <c r="A30" s="53" t="s">
        <v>226</v>
      </c>
      <c r="B30" s="54">
        <f>SUM(C30:D30)</f>
        <v>4935</v>
      </c>
      <c r="C30" s="54">
        <f>VLOOKUP($A30,[3]Dinámicas!$B$6:$D$71,2,FALSE)</f>
        <v>2309</v>
      </c>
      <c r="D30" s="57">
        <f>VLOOKUP($A30,[3]Dinámicas!$B$6:$D$71,3,FALSE)</f>
        <v>2626</v>
      </c>
    </row>
    <row r="31" spans="1:4">
      <c r="A31" s="53" t="s">
        <v>227</v>
      </c>
      <c r="B31" s="54">
        <f>SUM(C31:D31)</f>
        <v>5017</v>
      </c>
      <c r="C31" s="54">
        <f>VLOOKUP($A31,[3]Dinámicas!$B$6:$D$71,2,FALSE)</f>
        <v>2131</v>
      </c>
      <c r="D31" s="57">
        <f>VLOOKUP($A31,[3]Dinámicas!$B$6:$D$71,3,FALSE)</f>
        <v>2886</v>
      </c>
    </row>
    <row r="32" spans="1:4">
      <c r="A32" s="53" t="s">
        <v>228</v>
      </c>
      <c r="B32" s="54">
        <f t="shared" ref="B32" si="3">SUM(C32:D32)</f>
        <v>5510</v>
      </c>
      <c r="C32" s="54">
        <f>VLOOKUP($A32,[3]Dinámicas!$B$6:$D$71,2,FALSE)</f>
        <v>3164</v>
      </c>
      <c r="D32" s="57">
        <f>VLOOKUP($A32,[3]Dinámicas!$B$6:$D$71,3,FALSE)</f>
        <v>2346</v>
      </c>
    </row>
    <row r="33" spans="1:4">
      <c r="A33" s="53" t="s">
        <v>229</v>
      </c>
      <c r="B33" s="54">
        <f>SUM(C33:D33)</f>
        <v>757</v>
      </c>
      <c r="C33" s="54">
        <f>VLOOKUP($A33,[3]Dinámicas!$B$6:$D$71,2,FALSE)</f>
        <v>100</v>
      </c>
      <c r="D33" s="57">
        <f>VLOOKUP($A33,[3]Dinámicas!$B$6:$D$71,3,FALSE)</f>
        <v>657</v>
      </c>
    </row>
    <row r="34" spans="1:4">
      <c r="A34" s="53"/>
      <c r="B34" s="54"/>
      <c r="C34" s="55"/>
      <c r="D34" s="57"/>
    </row>
    <row r="35" spans="1:4">
      <c r="A35" s="19" t="s">
        <v>10</v>
      </c>
      <c r="B35" s="20">
        <f>SUM(B36:B38)</f>
        <v>12400</v>
      </c>
      <c r="C35" s="20">
        <f t="shared" ref="C35" si="4">SUM(C36:C38)</f>
        <v>6439</v>
      </c>
      <c r="D35" s="29">
        <f>SUM(D36:D38)</f>
        <v>5961</v>
      </c>
    </row>
    <row r="36" spans="1:4">
      <c r="A36" s="53" t="s">
        <v>230</v>
      </c>
      <c r="B36" s="54">
        <f>SUM(C36:D36)</f>
        <v>10310</v>
      </c>
      <c r="C36" s="54">
        <f>VLOOKUP($A36,[3]Dinámicas!$B$6:$D$71,2,FALSE)</f>
        <v>5365</v>
      </c>
      <c r="D36" s="57">
        <f>VLOOKUP($A36,[3]Dinámicas!$B$6:$D$71,3,FALSE)</f>
        <v>4945</v>
      </c>
    </row>
    <row r="37" spans="1:4">
      <c r="A37" s="53" t="s">
        <v>231</v>
      </c>
      <c r="B37" s="54">
        <f t="shared" ref="B37:B38" si="5">SUM(C37:D37)</f>
        <v>256</v>
      </c>
      <c r="C37" s="54">
        <f>VLOOKUP($A37,[3]Dinámicas!$B$6:$D$71,2,FALSE)</f>
        <v>121</v>
      </c>
      <c r="D37" s="57">
        <f>VLOOKUP($A37,[3]Dinámicas!$B$6:$D$71,3,FALSE)</f>
        <v>135</v>
      </c>
    </row>
    <row r="38" spans="1:4">
      <c r="A38" s="53" t="s">
        <v>232</v>
      </c>
      <c r="B38" s="54">
        <f t="shared" si="5"/>
        <v>1834</v>
      </c>
      <c r="C38" s="54">
        <f>VLOOKUP($A38,[3]Dinámicas!$B$6:$D$71,2,FALSE)</f>
        <v>953</v>
      </c>
      <c r="D38" s="57">
        <f>VLOOKUP($A38,[3]Dinámicas!$B$6:$D$71,3,FALSE)</f>
        <v>881</v>
      </c>
    </row>
    <row r="39" spans="1:4">
      <c r="A39" s="56"/>
      <c r="B39" s="54"/>
      <c r="C39" s="55"/>
      <c r="D39" s="57"/>
    </row>
    <row r="40" spans="1:4">
      <c r="A40" s="19" t="s">
        <v>15</v>
      </c>
      <c r="B40" s="20">
        <f>SUM(B41:B46)</f>
        <v>8142</v>
      </c>
      <c r="C40" s="20">
        <f t="shared" ref="C40:D40" si="6">SUM(C41:C46)</f>
        <v>4070</v>
      </c>
      <c r="D40" s="29">
        <f t="shared" si="6"/>
        <v>4072</v>
      </c>
    </row>
    <row r="41" spans="1:4">
      <c r="A41" s="53" t="s">
        <v>233</v>
      </c>
      <c r="B41" s="54">
        <f>SUM(C41:D41)</f>
        <v>5106</v>
      </c>
      <c r="C41" s="54">
        <f>VLOOKUP($A41,[3]Dinámicas!$B$6:$D$71,2,FALSE)</f>
        <v>2504</v>
      </c>
      <c r="D41" s="57">
        <f>VLOOKUP($A41,[3]Dinámicas!$B$6:$D$71,3,FALSE)</f>
        <v>2602</v>
      </c>
    </row>
    <row r="42" spans="1:4">
      <c r="A42" s="56" t="s">
        <v>234</v>
      </c>
      <c r="B42" s="54">
        <f>SUM(C42:D42)</f>
        <v>310</v>
      </c>
      <c r="C42" s="54">
        <f>VLOOKUP($A42,[3]Dinámicas!$B$6:$D$71,2,FALSE)</f>
        <v>136</v>
      </c>
      <c r="D42" s="57">
        <f>VLOOKUP($A42,[3]Dinámicas!$B$6:$D$71,3,FALSE)</f>
        <v>174</v>
      </c>
    </row>
    <row r="43" spans="1:4">
      <c r="A43" s="56" t="s">
        <v>235</v>
      </c>
      <c r="B43" s="54">
        <f t="shared" ref="B43:B46" si="7">SUM(C43:D43)</f>
        <v>734</v>
      </c>
      <c r="C43" s="54">
        <f>VLOOKUP($A43,[3]Dinámicas!$B$6:$D$71,2,FALSE)</f>
        <v>375</v>
      </c>
      <c r="D43" s="57">
        <f>VLOOKUP($A43,[3]Dinámicas!$B$6:$D$71,3,FALSE)</f>
        <v>359</v>
      </c>
    </row>
    <row r="44" spans="1:4">
      <c r="A44" s="56" t="s">
        <v>236</v>
      </c>
      <c r="B44" s="54">
        <f t="shared" si="7"/>
        <v>608</v>
      </c>
      <c r="C44" s="54">
        <f>VLOOKUP($A44,[3]Dinámicas!$B$6:$D$71,2,FALSE)</f>
        <v>277</v>
      </c>
      <c r="D44" s="57">
        <f>VLOOKUP($A44,[3]Dinámicas!$B$6:$D$71,3,FALSE)</f>
        <v>331</v>
      </c>
    </row>
    <row r="45" spans="1:4">
      <c r="A45" s="56" t="s">
        <v>237</v>
      </c>
      <c r="B45" s="54">
        <f t="shared" si="7"/>
        <v>201</v>
      </c>
      <c r="C45" s="54">
        <f>VLOOKUP($A45,[3]Dinámicas!$B$6:$D$71,2,FALSE)</f>
        <v>81</v>
      </c>
      <c r="D45" s="57">
        <f>VLOOKUP($A45,[3]Dinámicas!$B$6:$D$71,3,FALSE)</f>
        <v>120</v>
      </c>
    </row>
    <row r="46" spans="1:4">
      <c r="A46" s="56" t="s">
        <v>238</v>
      </c>
      <c r="B46" s="54">
        <f t="shared" si="7"/>
        <v>1183</v>
      </c>
      <c r="C46" s="54">
        <f>VLOOKUP($A46,[3]Dinámicas!$B$6:$D$71,2,FALSE)</f>
        <v>697</v>
      </c>
      <c r="D46" s="57">
        <f>VLOOKUP($A46,[3]Dinámicas!$B$6:$D$71,3,FALSE)</f>
        <v>486</v>
      </c>
    </row>
    <row r="47" spans="1:4">
      <c r="A47" s="56"/>
      <c r="B47" s="54"/>
      <c r="C47" s="55"/>
      <c r="D47" s="57"/>
    </row>
    <row r="48" spans="1:4">
      <c r="A48" s="19" t="s">
        <v>13</v>
      </c>
      <c r="B48" s="20">
        <f>SUM(B49:B51)</f>
        <v>5094</v>
      </c>
      <c r="C48" s="20">
        <f t="shared" ref="C48" si="8">SUM(C49:C51)</f>
        <v>2715</v>
      </c>
      <c r="D48" s="29">
        <f>SUM(D49:D51)</f>
        <v>2379</v>
      </c>
    </row>
    <row r="49" spans="1:4">
      <c r="A49" s="53" t="s">
        <v>239</v>
      </c>
      <c r="B49" s="54">
        <f>SUM(C49:D49)</f>
        <v>2444</v>
      </c>
      <c r="C49" s="54">
        <f>VLOOKUP($A49,[3]Dinámicas!$B$6:$D$71,2,FALSE)</f>
        <v>1367</v>
      </c>
      <c r="D49" s="57">
        <f>VLOOKUP($A49,[3]Dinámicas!$B$6:$D$71,3,FALSE)</f>
        <v>1077</v>
      </c>
    </row>
    <row r="50" spans="1:4">
      <c r="A50" s="53" t="s">
        <v>240</v>
      </c>
      <c r="B50" s="54">
        <f>SUM(C50:D50)</f>
        <v>208</v>
      </c>
      <c r="C50" s="54">
        <f>VLOOKUP($A50,[3]Dinámicas!$B$6:$D$71,2,FALSE)</f>
        <v>124</v>
      </c>
      <c r="D50" s="57">
        <f>VLOOKUP($A50,[3]Dinámicas!$B$6:$D$71,3,FALSE)</f>
        <v>84</v>
      </c>
    </row>
    <row r="51" spans="1:4">
      <c r="A51" s="53" t="s">
        <v>241</v>
      </c>
      <c r="B51" s="54">
        <f>SUM(C51:D51)</f>
        <v>2442</v>
      </c>
      <c r="C51" s="54">
        <f>VLOOKUP($A51,[3]Dinámicas!$B$6:$D$71,2,FALSE)</f>
        <v>1224</v>
      </c>
      <c r="D51" s="57">
        <f>VLOOKUP($A51,[3]Dinámicas!$B$6:$D$71,3,FALSE)</f>
        <v>1218</v>
      </c>
    </row>
    <row r="52" spans="1:4">
      <c r="A52" s="56"/>
      <c r="B52" s="54"/>
      <c r="C52" s="55"/>
      <c r="D52" s="57"/>
    </row>
    <row r="53" spans="1:4">
      <c r="A53" s="19" t="s">
        <v>6</v>
      </c>
      <c r="B53" s="20">
        <f>SUM(B54:B58)</f>
        <v>14119</v>
      </c>
      <c r="C53" s="20">
        <f t="shared" ref="C53:D53" si="9">SUM(C54:C58)</f>
        <v>7396</v>
      </c>
      <c r="D53" s="29">
        <f t="shared" si="9"/>
        <v>6723</v>
      </c>
    </row>
    <row r="54" spans="1:4">
      <c r="A54" s="53" t="s">
        <v>242</v>
      </c>
      <c r="B54" s="54">
        <f>SUM(C54:D54)</f>
        <v>9256</v>
      </c>
      <c r="C54" s="54">
        <f>VLOOKUP($A54,[3]Dinámicas!$B$6:$D$71,2,FALSE)</f>
        <v>5169</v>
      </c>
      <c r="D54" s="57">
        <f>VLOOKUP($A54,[3]Dinámicas!$B$6:$D$71,3,FALSE)</f>
        <v>4087</v>
      </c>
    </row>
    <row r="55" spans="1:4">
      <c r="A55" s="53" t="s">
        <v>243</v>
      </c>
      <c r="B55" s="54">
        <f>SUM(C55:D55)</f>
        <v>309</v>
      </c>
      <c r="C55" s="54">
        <f>VLOOKUP($A55,[3]Dinámicas!$B$6:$D$71,2,FALSE)</f>
        <v>186</v>
      </c>
      <c r="D55" s="57">
        <f>VLOOKUP($A55,[3]Dinámicas!$B$6:$D$71,3,FALSE)</f>
        <v>123</v>
      </c>
    </row>
    <row r="56" spans="1:4">
      <c r="A56" s="53" t="s">
        <v>244</v>
      </c>
      <c r="B56" s="54">
        <f t="shared" ref="B56:B58" si="10">SUM(C56:D56)</f>
        <v>1487</v>
      </c>
      <c r="C56" s="54">
        <f>VLOOKUP($A56,[3]Dinámicas!$B$6:$D$71,2,FALSE)</f>
        <v>668</v>
      </c>
      <c r="D56" s="57">
        <f>VLOOKUP($A56,[3]Dinámicas!$B$6:$D$71,3,FALSE)</f>
        <v>819</v>
      </c>
    </row>
    <row r="57" spans="1:4">
      <c r="A57" s="53" t="s">
        <v>245</v>
      </c>
      <c r="B57" s="54">
        <f t="shared" si="10"/>
        <v>2614</v>
      </c>
      <c r="C57" s="54">
        <f>VLOOKUP($A57,[3]Dinámicas!$B$6:$D$71,2,FALSE)</f>
        <v>1134</v>
      </c>
      <c r="D57" s="57">
        <f>VLOOKUP($A57,[3]Dinámicas!$B$6:$D$71,3,FALSE)</f>
        <v>1480</v>
      </c>
    </row>
    <row r="58" spans="1:4">
      <c r="A58" s="53" t="s">
        <v>246</v>
      </c>
      <c r="B58" s="54">
        <f t="shared" si="10"/>
        <v>453</v>
      </c>
      <c r="C58" s="54">
        <f>VLOOKUP($A58,[3]Dinámicas!$B$6:$D$71,2,FALSE)</f>
        <v>239</v>
      </c>
      <c r="D58" s="57">
        <f>VLOOKUP($A58,[3]Dinámicas!$B$6:$D$71,3,FALSE)</f>
        <v>214</v>
      </c>
    </row>
    <row r="59" spans="1:4">
      <c r="A59" s="56"/>
      <c r="B59" s="54"/>
      <c r="C59" s="55"/>
      <c r="D59" s="57"/>
    </row>
    <row r="60" spans="1:4">
      <c r="A60" s="19" t="s">
        <v>7</v>
      </c>
      <c r="B60" s="20">
        <f>SUM(B61:B64)</f>
        <v>11511</v>
      </c>
      <c r="C60" s="20">
        <f>SUM(C61:C64)</f>
        <v>6341</v>
      </c>
      <c r="D60" s="29">
        <f t="shared" ref="D60" si="11">SUM(D61:D64)</f>
        <v>5170</v>
      </c>
    </row>
    <row r="61" spans="1:4">
      <c r="A61" s="53" t="s">
        <v>247</v>
      </c>
      <c r="B61" s="54">
        <f>SUM(C61:D61)</f>
        <v>9002</v>
      </c>
      <c r="C61" s="54">
        <f>VLOOKUP($A61,[3]Dinámicas!$B$6:$D$71,2,FALSE)</f>
        <v>4917</v>
      </c>
      <c r="D61" s="57">
        <f>VLOOKUP($A61,[3]Dinámicas!$B$6:$D$71,3,FALSE)</f>
        <v>4085</v>
      </c>
    </row>
    <row r="62" spans="1:4">
      <c r="A62" s="53" t="s">
        <v>248</v>
      </c>
      <c r="B62" s="54">
        <f>SUM(C62:D62)</f>
        <v>400</v>
      </c>
      <c r="C62" s="54">
        <f>VLOOKUP($A62,[3]Dinámicas!$B$6:$D$71,2,FALSE)</f>
        <v>208</v>
      </c>
      <c r="D62" s="57">
        <f>VLOOKUP($A62,[3]Dinámicas!$B$6:$D$71,3,FALSE)</f>
        <v>192</v>
      </c>
    </row>
    <row r="63" spans="1:4">
      <c r="A63" s="53" t="s">
        <v>249</v>
      </c>
      <c r="B63" s="54">
        <f t="shared" ref="B63" si="12">SUM(C63:D63)</f>
        <v>384</v>
      </c>
      <c r="C63" s="54">
        <f>VLOOKUP($A63,[3]Dinámicas!$B$6:$D$71,2,FALSE)</f>
        <v>210</v>
      </c>
      <c r="D63" s="57">
        <f>VLOOKUP($A63,[3]Dinámicas!$B$6:$D$71,3,FALSE)</f>
        <v>174</v>
      </c>
    </row>
    <row r="64" spans="1:4">
      <c r="A64" s="53" t="s">
        <v>250</v>
      </c>
      <c r="B64" s="54">
        <f>SUM(C64:D64)</f>
        <v>1725</v>
      </c>
      <c r="C64" s="54">
        <f>VLOOKUP($A64,[3]Dinámicas!$B$6:$D$71,2,FALSE)</f>
        <v>1006</v>
      </c>
      <c r="D64" s="57">
        <f>VLOOKUP($A64,[3]Dinámicas!$B$6:$D$71,3,FALSE)</f>
        <v>719</v>
      </c>
    </row>
    <row r="65" spans="1:4">
      <c r="A65" s="56"/>
      <c r="B65" s="54"/>
      <c r="C65" s="55"/>
      <c r="D65" s="57"/>
    </row>
    <row r="66" spans="1:4">
      <c r="A66" s="19" t="s">
        <v>16</v>
      </c>
      <c r="B66" s="20">
        <f>SUM(B67:B69)</f>
        <v>7269</v>
      </c>
      <c r="C66" s="20">
        <f t="shared" ref="C66" si="13">SUM(C67:C69)</f>
        <v>3977</v>
      </c>
      <c r="D66" s="29">
        <f>SUM(D67:D69)</f>
        <v>3292</v>
      </c>
    </row>
    <row r="67" spans="1:4">
      <c r="A67" s="53" t="s">
        <v>251</v>
      </c>
      <c r="B67" s="54">
        <f>SUM(C67:D67)</f>
        <v>4909</v>
      </c>
      <c r="C67" s="54">
        <f>VLOOKUP($A67,[3]Dinámicas!$B$6:$D$71,2,FALSE)</f>
        <v>2846</v>
      </c>
      <c r="D67" s="57">
        <f>VLOOKUP($A67,[3]Dinámicas!$B$6:$D$71,3,FALSE)</f>
        <v>2063</v>
      </c>
    </row>
    <row r="68" spans="1:4">
      <c r="A68" s="56" t="s">
        <v>252</v>
      </c>
      <c r="B68" s="54">
        <f>SUM(C68:D68)</f>
        <v>219</v>
      </c>
      <c r="C68" s="54">
        <f>VLOOKUP($A68,[3]Dinámicas!$B$6:$D$71,2,FALSE)</f>
        <v>113</v>
      </c>
      <c r="D68" s="57">
        <f>VLOOKUP($A68,[3]Dinámicas!$B$6:$D$71,3,FALSE)</f>
        <v>106</v>
      </c>
    </row>
    <row r="69" spans="1:4">
      <c r="A69" s="56" t="s">
        <v>253</v>
      </c>
      <c r="B69" s="54">
        <f>SUM(C69:D69)</f>
        <v>2141</v>
      </c>
      <c r="C69" s="54">
        <f>VLOOKUP($A69,[3]Dinámicas!$B$6:$D$71,2,FALSE)</f>
        <v>1018</v>
      </c>
      <c r="D69" s="57">
        <f>VLOOKUP($A69,[3]Dinámicas!$B$6:$D$71,3,FALSE)</f>
        <v>1123</v>
      </c>
    </row>
    <row r="70" spans="1:4">
      <c r="A70" s="56"/>
      <c r="B70" s="54"/>
      <c r="C70" s="55"/>
      <c r="D70" s="57"/>
    </row>
    <row r="71" spans="1:4">
      <c r="A71" s="19" t="s">
        <v>18</v>
      </c>
      <c r="B71" s="20">
        <f>SUM(B72:B74)</f>
        <v>7960</v>
      </c>
      <c r="C71" s="20">
        <f t="shared" ref="C71" si="14">SUM(C72:C74)</f>
        <v>4236</v>
      </c>
      <c r="D71" s="29">
        <f>SUM(D72:D74)</f>
        <v>3724</v>
      </c>
    </row>
    <row r="72" spans="1:4">
      <c r="A72" s="53" t="s">
        <v>254</v>
      </c>
      <c r="B72" s="54">
        <f t="shared" ref="B72:B104" si="15">SUM(C72:D72)</f>
        <v>3469</v>
      </c>
      <c r="C72" s="54">
        <f>VLOOKUP($A72,[3]Dinámicas!$B$6:$D$71,2,FALSE)</f>
        <v>1845</v>
      </c>
      <c r="D72" s="57">
        <f>VLOOKUP($A72,[3]Dinámicas!$B$6:$D$71,3,FALSE)</f>
        <v>1624</v>
      </c>
    </row>
    <row r="73" spans="1:4">
      <c r="A73" s="53" t="s">
        <v>255</v>
      </c>
      <c r="B73" s="54">
        <f t="shared" si="15"/>
        <v>4152</v>
      </c>
      <c r="C73" s="54">
        <f>VLOOKUP($A73,[3]Dinámicas!$B$6:$D$71,2,FALSE)</f>
        <v>2242</v>
      </c>
      <c r="D73" s="57">
        <f>VLOOKUP($A73,[3]Dinámicas!$B$6:$D$71,3,FALSE)</f>
        <v>1910</v>
      </c>
    </row>
    <row r="74" spans="1:4">
      <c r="A74" s="53" t="s">
        <v>256</v>
      </c>
      <c r="B74" s="54">
        <f t="shared" si="15"/>
        <v>339</v>
      </c>
      <c r="C74" s="54">
        <f>VLOOKUP($A74,[3]Dinámicas!$B$6:$D$71,2,FALSE)</f>
        <v>149</v>
      </c>
      <c r="D74" s="57">
        <f>VLOOKUP($A74,[3]Dinámicas!$B$6:$D$71,3,FALSE)</f>
        <v>190</v>
      </c>
    </row>
    <row r="75" spans="1:4">
      <c r="A75" s="56"/>
      <c r="B75" s="54"/>
      <c r="C75" s="55"/>
      <c r="D75" s="57"/>
    </row>
    <row r="76" spans="1:4">
      <c r="A76" s="19" t="s">
        <v>12</v>
      </c>
      <c r="B76" s="20">
        <f>SUM(B77:B81)</f>
        <v>10622</v>
      </c>
      <c r="C76" s="20">
        <f t="shared" ref="C76" si="16">SUM(C77:C81)</f>
        <v>5592</v>
      </c>
      <c r="D76" s="29">
        <f>SUM(D77:D81)</f>
        <v>5030</v>
      </c>
    </row>
    <row r="77" spans="1:4">
      <c r="A77" s="53" t="s">
        <v>257</v>
      </c>
      <c r="B77" s="54">
        <f t="shared" ref="B77" si="17">SUM(C77:D77)</f>
        <v>5377</v>
      </c>
      <c r="C77" s="54">
        <f>VLOOKUP($A77,[3]Dinámicas!$B$6:$D$71,2,FALSE)</f>
        <v>2674</v>
      </c>
      <c r="D77" s="57">
        <f>VLOOKUP($A77,[3]Dinámicas!$B$6:$D$71,3,FALSE)</f>
        <v>2703</v>
      </c>
    </row>
    <row r="78" spans="1:4">
      <c r="A78" s="53" t="s">
        <v>258</v>
      </c>
      <c r="B78" s="54">
        <f>SUM(C78:D78)</f>
        <v>217</v>
      </c>
      <c r="C78" s="54">
        <f>VLOOKUP($A78,[3]Dinámicas!$B$6:$D$71,2,FALSE)</f>
        <v>99</v>
      </c>
      <c r="D78" s="57">
        <f>VLOOKUP($A78,[3]Dinámicas!$B$6:$D$71,3,FALSE)</f>
        <v>118</v>
      </c>
    </row>
    <row r="79" spans="1:4">
      <c r="A79" s="53" t="s">
        <v>259</v>
      </c>
      <c r="B79" s="54">
        <f t="shared" ref="B79:B81" si="18">SUM(C79:D79)</f>
        <v>434</v>
      </c>
      <c r="C79" s="54">
        <f>VLOOKUP($A79,[3]Dinámicas!$B$6:$D$71,2,FALSE)</f>
        <v>255</v>
      </c>
      <c r="D79" s="57">
        <f>VLOOKUP($A79,[3]Dinámicas!$B$6:$D$71,3,FALSE)</f>
        <v>179</v>
      </c>
    </row>
    <row r="80" spans="1:4">
      <c r="A80" s="53" t="s">
        <v>260</v>
      </c>
      <c r="B80" s="54">
        <f t="shared" si="18"/>
        <v>3200</v>
      </c>
      <c r="C80" s="54">
        <f>VLOOKUP($A80,[3]Dinámicas!$B$6:$D$71,2,FALSE)</f>
        <v>1898</v>
      </c>
      <c r="D80" s="57">
        <f>VLOOKUP($A80,[3]Dinámicas!$B$6:$D$71,3,FALSE)</f>
        <v>1302</v>
      </c>
    </row>
    <row r="81" spans="1:4">
      <c r="A81" s="53" t="s">
        <v>261</v>
      </c>
      <c r="B81" s="54">
        <f t="shared" si="18"/>
        <v>1394</v>
      </c>
      <c r="C81" s="54">
        <f>VLOOKUP($A81,[3]Dinámicas!$B$6:$D$71,2,FALSE)</f>
        <v>666</v>
      </c>
      <c r="D81" s="57">
        <f>VLOOKUP($A81,[3]Dinámicas!$B$6:$D$71,3,FALSE)</f>
        <v>728</v>
      </c>
    </row>
    <row r="82" spans="1:4">
      <c r="A82" s="53"/>
      <c r="B82" s="54"/>
      <c r="C82" s="55"/>
      <c r="D82" s="57"/>
    </row>
    <row r="83" spans="1:4">
      <c r="A83" s="19" t="s">
        <v>19</v>
      </c>
      <c r="B83" s="20">
        <f>SUM(B84:B86)</f>
        <v>5370</v>
      </c>
      <c r="C83" s="20">
        <f t="shared" ref="C83" si="19">SUM(C84:C86)</f>
        <v>2609</v>
      </c>
      <c r="D83" s="29">
        <f>SUM(D84:D86)</f>
        <v>2761</v>
      </c>
    </row>
    <row r="84" spans="1:4">
      <c r="A84" s="53" t="s">
        <v>262</v>
      </c>
      <c r="B84" s="54">
        <f t="shared" si="15"/>
        <v>3861</v>
      </c>
      <c r="C84" s="54">
        <f>VLOOKUP($A84,[3]Dinámicas!$B$6:$D$71,2,FALSE)</f>
        <v>1793</v>
      </c>
      <c r="D84" s="57">
        <f>VLOOKUP($A84,[3]Dinámicas!$B$6:$D$71,3,FALSE)</f>
        <v>2068</v>
      </c>
    </row>
    <row r="85" spans="1:4">
      <c r="A85" s="53" t="s">
        <v>263</v>
      </c>
      <c r="B85" s="54">
        <f>SUM(C85:D85)</f>
        <v>418</v>
      </c>
      <c r="C85" s="54">
        <f>VLOOKUP($A85,[3]Dinámicas!$B$6:$D$71,2,FALSE)</f>
        <v>179</v>
      </c>
      <c r="D85" s="57">
        <f>VLOOKUP($A85,[3]Dinámicas!$B$6:$D$71,3,FALSE)</f>
        <v>239</v>
      </c>
    </row>
    <row r="86" spans="1:4">
      <c r="A86" s="53" t="s">
        <v>264</v>
      </c>
      <c r="B86" s="54">
        <f>SUM(C86:D86)</f>
        <v>1091</v>
      </c>
      <c r="C86" s="54">
        <f>VLOOKUP($A86,[3]Dinámicas!$B$6:$D$71,2,FALSE)</f>
        <v>637</v>
      </c>
      <c r="D86" s="57">
        <f>VLOOKUP($A86,[3]Dinámicas!$B$6:$D$71,3,FALSE)</f>
        <v>454</v>
      </c>
    </row>
    <row r="87" spans="1:4">
      <c r="A87" s="53"/>
      <c r="B87" s="54"/>
      <c r="C87" s="55"/>
      <c r="D87" s="57"/>
    </row>
    <row r="88" spans="1:4">
      <c r="A88" s="19" t="s">
        <v>17</v>
      </c>
      <c r="B88" s="20">
        <f>SUM(B89:B94)</f>
        <v>7420</v>
      </c>
      <c r="C88" s="20">
        <f t="shared" ref="C88:D88" si="20">SUM(C89:C94)</f>
        <v>3593</v>
      </c>
      <c r="D88" s="29">
        <f t="shared" si="20"/>
        <v>3827</v>
      </c>
    </row>
    <row r="89" spans="1:4">
      <c r="A89" s="53" t="s">
        <v>265</v>
      </c>
      <c r="B89" s="54">
        <f t="shared" si="15"/>
        <v>1548</v>
      </c>
      <c r="C89" s="54">
        <f>VLOOKUP($A89,[3]Dinámicas!$B$6:$D$71,2,FALSE)</f>
        <v>745</v>
      </c>
      <c r="D89" s="57">
        <f>VLOOKUP($A89,[3]Dinámicas!$B$6:$D$71,3,FALSE)</f>
        <v>803</v>
      </c>
    </row>
    <row r="90" spans="1:4">
      <c r="A90" s="53" t="s">
        <v>266</v>
      </c>
      <c r="B90" s="54">
        <f t="shared" si="15"/>
        <v>63</v>
      </c>
      <c r="C90" s="54">
        <f>VLOOKUP($A90,[3]Dinámicas!$B$6:$D$71,2,FALSE)</f>
        <v>20</v>
      </c>
      <c r="D90" s="57">
        <f>VLOOKUP($A90,[3]Dinámicas!$B$6:$D$71,3,FALSE)</f>
        <v>43</v>
      </c>
    </row>
    <row r="91" spans="1:4">
      <c r="A91" s="53" t="s">
        <v>267</v>
      </c>
      <c r="B91" s="54">
        <f t="shared" si="15"/>
        <v>2600</v>
      </c>
      <c r="C91" s="54">
        <f>VLOOKUP($A91,[3]Dinámicas!$B$6:$D$71,2,FALSE)</f>
        <v>1210</v>
      </c>
      <c r="D91" s="57">
        <f>VLOOKUP($A91,[3]Dinámicas!$B$6:$D$71,3,FALSE)</f>
        <v>1390</v>
      </c>
    </row>
    <row r="92" spans="1:4">
      <c r="A92" s="53" t="s">
        <v>268</v>
      </c>
      <c r="B92" s="54">
        <f t="shared" si="15"/>
        <v>2127</v>
      </c>
      <c r="C92" s="54">
        <f>VLOOKUP($A92,[3]Dinámicas!$B$6:$D$71,2,FALSE)</f>
        <v>1132</v>
      </c>
      <c r="D92" s="57">
        <f>VLOOKUP($A92,[3]Dinámicas!$B$6:$D$71,3,FALSE)</f>
        <v>995</v>
      </c>
    </row>
    <row r="93" spans="1:4">
      <c r="A93" s="53" t="s">
        <v>269</v>
      </c>
      <c r="B93" s="54">
        <f t="shared" si="15"/>
        <v>11</v>
      </c>
      <c r="C93" s="54">
        <f>VLOOKUP($A93,[3]Dinámicas!$B$6:$D$71,2,FALSE)</f>
        <v>6</v>
      </c>
      <c r="D93" s="57">
        <f>VLOOKUP($A93,[3]Dinámicas!$B$6:$D$71,3,FALSE)</f>
        <v>5</v>
      </c>
    </row>
    <row r="94" spans="1:4">
      <c r="A94" s="53" t="s">
        <v>270</v>
      </c>
      <c r="B94" s="54">
        <f>SUM(C94:D94)</f>
        <v>1071</v>
      </c>
      <c r="C94" s="54">
        <f>VLOOKUP($A94,[3]Dinámicas!$B$6:$D$71,2,FALSE)</f>
        <v>480</v>
      </c>
      <c r="D94" s="57">
        <f>VLOOKUP($A94,[3]Dinámicas!$B$6:$D$71,3,FALSE)</f>
        <v>591</v>
      </c>
    </row>
    <row r="95" spans="1:4">
      <c r="A95" s="56"/>
      <c r="B95" s="54"/>
      <c r="C95" s="55"/>
      <c r="D95" s="57"/>
    </row>
    <row r="96" spans="1:4">
      <c r="A96" s="19" t="s">
        <v>14</v>
      </c>
      <c r="B96" s="20">
        <f>SUM(B97:B99)</f>
        <v>6245</v>
      </c>
      <c r="C96" s="20">
        <f t="shared" ref="C96:D96" si="21">SUM(C97:C99)</f>
        <v>3385</v>
      </c>
      <c r="D96" s="29">
        <f t="shared" si="21"/>
        <v>2860</v>
      </c>
    </row>
    <row r="97" spans="1:4">
      <c r="A97" s="53" t="s">
        <v>271</v>
      </c>
      <c r="B97" s="54">
        <f t="shared" si="15"/>
        <v>5211</v>
      </c>
      <c r="C97" s="54">
        <f>VLOOKUP($A97,[3]Dinámicas!$B$6:$D$71,2,FALSE)</f>
        <v>2863</v>
      </c>
      <c r="D97" s="57">
        <f>VLOOKUP($A97,[3]Dinámicas!$B$6:$D$71,3,FALSE)</f>
        <v>2348</v>
      </c>
    </row>
    <row r="98" spans="1:4">
      <c r="A98" s="53" t="s">
        <v>272</v>
      </c>
      <c r="B98" s="54">
        <f t="shared" si="15"/>
        <v>102</v>
      </c>
      <c r="C98" s="54">
        <f>VLOOKUP($A98,[3]Dinámicas!$B$6:$D$71,2,FALSE)</f>
        <v>62</v>
      </c>
      <c r="D98" s="57">
        <f>VLOOKUP($A98,[3]Dinámicas!$B$6:$D$71,3,FALSE)</f>
        <v>40</v>
      </c>
    </row>
    <row r="99" spans="1:4">
      <c r="A99" s="53" t="s">
        <v>273</v>
      </c>
      <c r="B99" s="54">
        <f t="shared" si="15"/>
        <v>932</v>
      </c>
      <c r="C99" s="54">
        <f>VLOOKUP($A99,[3]Dinámicas!$B$6:$D$71,2,FALSE)</f>
        <v>460</v>
      </c>
      <c r="D99" s="57">
        <f>VLOOKUP($A99,[3]Dinámicas!$B$6:$D$71,3,FALSE)</f>
        <v>472</v>
      </c>
    </row>
    <row r="100" spans="1:4">
      <c r="A100" s="56"/>
      <c r="B100" s="54"/>
      <c r="C100" s="55"/>
      <c r="D100" s="57"/>
    </row>
    <row r="101" spans="1:4">
      <c r="A101" s="19" t="s">
        <v>11</v>
      </c>
      <c r="B101" s="20">
        <f>SUM(B102:B104)</f>
        <v>8907</v>
      </c>
      <c r="C101" s="20">
        <f t="shared" ref="C101:D101" si="22">SUM(C102:C104)</f>
        <v>5106</v>
      </c>
      <c r="D101" s="29">
        <f t="shared" si="22"/>
        <v>3801</v>
      </c>
    </row>
    <row r="102" spans="1:4">
      <c r="A102" s="53" t="s">
        <v>274</v>
      </c>
      <c r="B102" s="54">
        <f t="shared" si="15"/>
        <v>6071</v>
      </c>
      <c r="C102" s="54">
        <f>VLOOKUP($A102,[3]Dinámicas!$B$6:$D$71,2,FALSE)</f>
        <v>3345</v>
      </c>
      <c r="D102" s="57">
        <f>VLOOKUP($A102,[3]Dinámicas!$B$6:$D$71,3,FALSE)</f>
        <v>2726</v>
      </c>
    </row>
    <row r="103" spans="1:4">
      <c r="A103" s="61" t="s">
        <v>275</v>
      </c>
      <c r="B103" s="54">
        <f t="shared" si="15"/>
        <v>400</v>
      </c>
      <c r="C103" s="54">
        <f>VLOOKUP($A103,[3]Dinámicas!$B$6:$D$71,2,FALSE)</f>
        <v>239</v>
      </c>
      <c r="D103" s="57">
        <f>VLOOKUP($A103,[3]Dinámicas!$B$6:$D$71,3,FALSE)</f>
        <v>161</v>
      </c>
    </row>
    <row r="104" spans="1:4" ht="15" thickBot="1">
      <c r="A104" s="62" t="s">
        <v>276</v>
      </c>
      <c r="B104" s="59">
        <f t="shared" si="15"/>
        <v>2436</v>
      </c>
      <c r="C104" s="59">
        <f>VLOOKUP($A104,[3]Dinámicas!$B$6:$D$71,2,FALSE)</f>
        <v>1522</v>
      </c>
      <c r="D104" s="60">
        <f>VLOOKUP($A104,[3]Dinámicas!$B$6:$D$71,3,FALSE)</f>
        <v>914</v>
      </c>
    </row>
    <row r="105" spans="1:4">
      <c r="A105" s="10" t="s">
        <v>20</v>
      </c>
    </row>
  </sheetData>
  <mergeCells count="1">
    <mergeCell ref="A1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I105"/>
  <sheetViews>
    <sheetView workbookViewId="0">
      <selection sqref="A1:D4"/>
    </sheetView>
  </sheetViews>
  <sheetFormatPr baseColWidth="10" defaultColWidth="7.21875" defaultRowHeight="14.4"/>
  <cols>
    <col min="1" max="1" width="60.44140625" style="13" bestFit="1" customWidth="1"/>
    <col min="2" max="2" width="18.5546875" style="13" customWidth="1"/>
    <col min="3" max="4" width="11.21875" style="13" customWidth="1"/>
    <col min="5" max="9" width="7.21875" style="14"/>
    <col min="10" max="16384" width="7.21875" style="13"/>
  </cols>
  <sheetData>
    <row r="1" spans="1:4">
      <c r="A1" s="89" t="s">
        <v>306</v>
      </c>
      <c r="B1" s="89"/>
      <c r="C1" s="89"/>
      <c r="D1" s="89"/>
    </row>
    <row r="2" spans="1:4">
      <c r="A2" s="89"/>
      <c r="B2" s="89"/>
      <c r="C2" s="89"/>
      <c r="D2" s="89"/>
    </row>
    <row r="3" spans="1:4">
      <c r="A3" s="89"/>
      <c r="B3" s="89"/>
      <c r="C3" s="89"/>
      <c r="D3" s="89"/>
    </row>
    <row r="4" spans="1:4" ht="15" thickBot="1">
      <c r="A4" s="89"/>
      <c r="B4" s="89"/>
      <c r="C4" s="89"/>
      <c r="D4" s="89"/>
    </row>
    <row r="5" spans="1:4">
      <c r="A5" s="16"/>
      <c r="B5" s="25"/>
      <c r="C5" s="25"/>
      <c r="D5" s="25"/>
    </row>
    <row r="6" spans="1:4" ht="15" thickBot="1">
      <c r="A6" s="37" t="s">
        <v>304</v>
      </c>
      <c r="B6" s="37" t="s">
        <v>210</v>
      </c>
      <c r="C6" s="37" t="s">
        <v>3</v>
      </c>
      <c r="D6" s="37" t="s">
        <v>4</v>
      </c>
    </row>
    <row r="7" spans="1:4">
      <c r="A7" s="16"/>
      <c r="B7" s="41"/>
      <c r="C7" s="41"/>
      <c r="D7" s="15"/>
    </row>
    <row r="8" spans="1:4">
      <c r="A8" s="18" t="s">
        <v>44</v>
      </c>
      <c r="B8" s="36">
        <f>SUM(C8:D8)</f>
        <v>154381</v>
      </c>
      <c r="C8" s="36">
        <f>SUM(C11:C23,C26:C27,C30:C33,C36:C38,C41:C46,C49:C51,C54:C58,C61:C64,C67:C69,C72:C74,C77:C81,C84:C86,C89:C94,C97:C99,C102:C104)</f>
        <v>130439</v>
      </c>
      <c r="D8" s="18">
        <f>SUM(D11:D23,D26:D27,D30:D33,D36:D38,D41:D46,D49:D51,D54:D58,D61:D64,D67:D69,D72:D74,D77:D81,D84:D86,D89:D94,D97:D99,D102:D104)</f>
        <v>23942</v>
      </c>
    </row>
    <row r="9" spans="1:4">
      <c r="A9" s="18"/>
      <c r="B9" s="36"/>
      <c r="C9" s="36"/>
      <c r="D9" s="18"/>
    </row>
    <row r="10" spans="1:4">
      <c r="A10" s="19" t="s">
        <v>9</v>
      </c>
      <c r="B10" s="20">
        <f>SUM(B11:B23)</f>
        <v>23038</v>
      </c>
      <c r="C10" s="20">
        <f t="shared" ref="C10" si="0">SUM(C11:C23)</f>
        <v>18613</v>
      </c>
      <c r="D10" s="29">
        <f>SUM(D11:D23)</f>
        <v>4425</v>
      </c>
    </row>
    <row r="11" spans="1:4">
      <c r="A11" s="53" t="s">
        <v>211</v>
      </c>
      <c r="B11" s="54">
        <f>SUM(C11:D11)</f>
        <v>6109</v>
      </c>
      <c r="C11" s="54">
        <f>VLOOKUP($A11,[3]Dinámicas!$B$81:$D$146,2,FALSE)</f>
        <v>4742</v>
      </c>
      <c r="D11" s="57">
        <f>VLOOKUP($A11,[3]Dinámicas!$B$81:$D$146,3,FALSE)</f>
        <v>1367</v>
      </c>
    </row>
    <row r="12" spans="1:4">
      <c r="A12" s="53" t="s">
        <v>212</v>
      </c>
      <c r="B12" s="54">
        <f>SUM(C12:D12)</f>
        <v>3860</v>
      </c>
      <c r="C12" s="54">
        <f>VLOOKUP($A12,[3]Dinámicas!$B$81:$D$146,2,FALSE)</f>
        <v>3130</v>
      </c>
      <c r="D12" s="57">
        <f>VLOOKUP($A12,[3]Dinámicas!$B$81:$D$146,3,FALSE)</f>
        <v>730</v>
      </c>
    </row>
    <row r="13" spans="1:4">
      <c r="A13" s="53" t="s">
        <v>213</v>
      </c>
      <c r="B13" s="54">
        <f t="shared" ref="B13:B22" si="1">SUM(C13:D13)</f>
        <v>3100</v>
      </c>
      <c r="C13" s="54">
        <f>VLOOKUP($A13,[3]Dinámicas!$B$81:$D$146,2,FALSE)</f>
        <v>2337</v>
      </c>
      <c r="D13" s="57">
        <f>VLOOKUP($A13,[3]Dinámicas!$B$81:$D$146,3,FALSE)</f>
        <v>763</v>
      </c>
    </row>
    <row r="14" spans="1:4">
      <c r="A14" s="53" t="s">
        <v>214</v>
      </c>
      <c r="B14" s="54">
        <f t="shared" si="1"/>
        <v>143</v>
      </c>
      <c r="C14" s="54">
        <f>VLOOKUP($A14,[3]Dinámicas!$B$81:$D$146,2,FALSE)</f>
        <v>115</v>
      </c>
      <c r="D14" s="57">
        <f>VLOOKUP($A14,[3]Dinámicas!$B$81:$D$146,3,FALSE)</f>
        <v>28</v>
      </c>
    </row>
    <row r="15" spans="1:4">
      <c r="A15" s="53" t="s">
        <v>215</v>
      </c>
      <c r="B15" s="54">
        <f t="shared" si="1"/>
        <v>2039</v>
      </c>
      <c r="C15" s="54">
        <f>VLOOKUP($A15,[3]Dinámicas!$B$81:$D$146,2,FALSE)</f>
        <v>1699</v>
      </c>
      <c r="D15" s="57">
        <f>VLOOKUP($A15,[3]Dinámicas!$B$81:$D$146,3,FALSE)</f>
        <v>340</v>
      </c>
    </row>
    <row r="16" spans="1:4">
      <c r="A16" s="53" t="s">
        <v>216</v>
      </c>
      <c r="B16" s="54">
        <f t="shared" si="1"/>
        <v>125</v>
      </c>
      <c r="C16" s="54">
        <f>VLOOKUP($A16,[3]Dinámicas!$B$81:$D$146,2,FALSE)</f>
        <v>104</v>
      </c>
      <c r="D16" s="57">
        <f>VLOOKUP($A16,[3]Dinámicas!$B$81:$D$146,3,FALSE)</f>
        <v>21</v>
      </c>
    </row>
    <row r="17" spans="1:4">
      <c r="A17" s="53" t="s">
        <v>217</v>
      </c>
      <c r="B17" s="54">
        <f t="shared" si="1"/>
        <v>166</v>
      </c>
      <c r="C17" s="54">
        <f>VLOOKUP($A17,[3]Dinámicas!$B$81:$D$146,2,FALSE)</f>
        <v>117</v>
      </c>
      <c r="D17" s="57">
        <f>VLOOKUP($A17,[3]Dinámicas!$B$81:$D$146,3,FALSE)</f>
        <v>49</v>
      </c>
    </row>
    <row r="18" spans="1:4">
      <c r="A18" s="53" t="s">
        <v>218</v>
      </c>
      <c r="B18" s="54">
        <f t="shared" si="1"/>
        <v>1891</v>
      </c>
      <c r="C18" s="54">
        <f>VLOOKUP($A18,[3]Dinámicas!$B$81:$D$146,2,FALSE)</f>
        <v>1710</v>
      </c>
      <c r="D18" s="57">
        <f>VLOOKUP($A18,[3]Dinámicas!$B$81:$D$146,3,FALSE)</f>
        <v>181</v>
      </c>
    </row>
    <row r="19" spans="1:4">
      <c r="A19" s="53" t="s">
        <v>219</v>
      </c>
      <c r="B19" s="54">
        <f t="shared" si="1"/>
        <v>3210</v>
      </c>
      <c r="C19" s="54">
        <f>VLOOKUP($A19,[3]Dinámicas!$B$81:$D$146,2,FALSE)</f>
        <v>2613</v>
      </c>
      <c r="D19" s="57">
        <f>VLOOKUP($A19,[3]Dinámicas!$B$81:$D$146,3,FALSE)</f>
        <v>597</v>
      </c>
    </row>
    <row r="20" spans="1:4">
      <c r="A20" s="53" t="s">
        <v>220</v>
      </c>
      <c r="B20" s="54">
        <f t="shared" si="1"/>
        <v>650</v>
      </c>
      <c r="C20" s="54">
        <f>VLOOKUP($A20,[3]Dinámicas!$B$81:$D$146,2,FALSE)</f>
        <v>591</v>
      </c>
      <c r="D20" s="57">
        <f>VLOOKUP($A20,[3]Dinámicas!$B$81:$D$146,3,FALSE)</f>
        <v>59</v>
      </c>
    </row>
    <row r="21" spans="1:4">
      <c r="A21" s="53" t="s">
        <v>221</v>
      </c>
      <c r="B21" s="54">
        <f t="shared" si="1"/>
        <v>59</v>
      </c>
      <c r="C21" s="54">
        <f>VLOOKUP($A21,[3]Dinámicas!$B$81:$D$146,2,FALSE)</f>
        <v>38</v>
      </c>
      <c r="D21" s="57">
        <f>VLOOKUP($A21,[3]Dinámicas!$B$81:$D$146,3,FALSE)</f>
        <v>21</v>
      </c>
    </row>
    <row r="22" spans="1:4">
      <c r="A22" s="53" t="s">
        <v>222</v>
      </c>
      <c r="B22" s="54">
        <f t="shared" si="1"/>
        <v>37</v>
      </c>
      <c r="C22" s="54">
        <f>VLOOKUP($A22,[3]Dinámicas!$B$81:$D$146,2,FALSE)</f>
        <v>22</v>
      </c>
      <c r="D22" s="57">
        <f>VLOOKUP($A22,[3]Dinámicas!$B$81:$D$146,3,FALSE)</f>
        <v>15</v>
      </c>
    </row>
    <row r="23" spans="1:4">
      <c r="A23" s="53" t="s">
        <v>223</v>
      </c>
      <c r="B23" s="54">
        <f>SUM(C23:D23)</f>
        <v>1649</v>
      </c>
      <c r="C23" s="54">
        <f>VLOOKUP($A23,[3]Dinámicas!$B$81:$D$146,2,FALSE)</f>
        <v>1395</v>
      </c>
      <c r="D23" s="57">
        <f>VLOOKUP($A23,[3]Dinámicas!$B$81:$D$146,3,FALSE)</f>
        <v>254</v>
      </c>
    </row>
    <row r="24" spans="1:4">
      <c r="A24" s="53"/>
      <c r="B24" s="54"/>
      <c r="C24" s="55"/>
      <c r="D24" s="57"/>
    </row>
    <row r="25" spans="1:4">
      <c r="A25" s="19" t="s">
        <v>8</v>
      </c>
      <c r="B25" s="20">
        <f>SUM(B26:B27)</f>
        <v>10124</v>
      </c>
      <c r="C25" s="20">
        <f>SUM(C26:C27)</f>
        <v>8072</v>
      </c>
      <c r="D25" s="29">
        <f>SUM(D26:D27)</f>
        <v>2052</v>
      </c>
    </row>
    <row r="26" spans="1:4">
      <c r="A26" s="53" t="s">
        <v>224</v>
      </c>
      <c r="B26" s="54">
        <f>SUM(C26:D26)</f>
        <v>8992</v>
      </c>
      <c r="C26" s="54">
        <f>VLOOKUP($A26,[3]Dinámicas!$B$81:$D$146,2,FALSE)</f>
        <v>7035</v>
      </c>
      <c r="D26" s="57">
        <f>VLOOKUP($A26,[3]Dinámicas!$B$81:$D$146,3,FALSE)</f>
        <v>1957</v>
      </c>
    </row>
    <row r="27" spans="1:4">
      <c r="A27" s="53" t="s">
        <v>225</v>
      </c>
      <c r="B27" s="54">
        <f>SUM(C27:D27)</f>
        <v>1132</v>
      </c>
      <c r="C27" s="54">
        <f>VLOOKUP($A27,[3]Dinámicas!$B$81:$D$146,2,FALSE)</f>
        <v>1037</v>
      </c>
      <c r="D27" s="57">
        <f>VLOOKUP($A27,[3]Dinámicas!$B$81:$D$146,3,FALSE)</f>
        <v>95</v>
      </c>
    </row>
    <row r="28" spans="1:4">
      <c r="A28" s="53"/>
      <c r="B28" s="54"/>
      <c r="C28" s="55"/>
      <c r="D28" s="57"/>
    </row>
    <row r="29" spans="1:4">
      <c r="A29" s="19" t="s">
        <v>5</v>
      </c>
      <c r="B29" s="20">
        <f>SUM(B30:B33)</f>
        <v>14229</v>
      </c>
      <c r="C29" s="20">
        <f t="shared" ref="C29:D29" si="2">SUM(C30:C33)</f>
        <v>11402</v>
      </c>
      <c r="D29" s="29">
        <f t="shared" si="2"/>
        <v>2827</v>
      </c>
    </row>
    <row r="30" spans="1:4">
      <c r="A30" s="53" t="s">
        <v>226</v>
      </c>
      <c r="B30" s="54">
        <f>SUM(C30:D30)</f>
        <v>4568</v>
      </c>
      <c r="C30" s="54">
        <f>VLOOKUP($A30,[3]Dinámicas!$B$81:$D$146,2,FALSE)</f>
        <v>3726</v>
      </c>
      <c r="D30" s="57">
        <f>VLOOKUP($A30,[3]Dinámicas!$B$81:$D$146,3,FALSE)</f>
        <v>842</v>
      </c>
    </row>
    <row r="31" spans="1:4">
      <c r="A31" s="53" t="s">
        <v>227</v>
      </c>
      <c r="B31" s="54">
        <f>SUM(C31:D31)</f>
        <v>4966</v>
      </c>
      <c r="C31" s="54">
        <f>VLOOKUP($A31,[3]Dinámicas!$B$81:$D$146,2,FALSE)</f>
        <v>3912</v>
      </c>
      <c r="D31" s="57">
        <f>VLOOKUP($A31,[3]Dinámicas!$B$81:$D$146,3,FALSE)</f>
        <v>1054</v>
      </c>
    </row>
    <row r="32" spans="1:4">
      <c r="A32" s="53" t="s">
        <v>228</v>
      </c>
      <c r="B32" s="54">
        <f t="shared" ref="B32" si="3">SUM(C32:D32)</f>
        <v>3921</v>
      </c>
      <c r="C32" s="54">
        <f>VLOOKUP($A32,[3]Dinámicas!$B$81:$D$146,2,FALSE)</f>
        <v>3062</v>
      </c>
      <c r="D32" s="57">
        <f>VLOOKUP($A32,[3]Dinámicas!$B$81:$D$146,3,FALSE)</f>
        <v>859</v>
      </c>
    </row>
    <row r="33" spans="1:4">
      <c r="A33" s="53" t="s">
        <v>229</v>
      </c>
      <c r="B33" s="54">
        <f>SUM(C33:D33)</f>
        <v>774</v>
      </c>
      <c r="C33" s="54">
        <f>VLOOKUP($A33,[3]Dinámicas!$B$81:$D$146,2,FALSE)</f>
        <v>702</v>
      </c>
      <c r="D33" s="57">
        <f>VLOOKUP($A33,[3]Dinámicas!$B$81:$D$146,3,FALSE)</f>
        <v>72</v>
      </c>
    </row>
    <row r="34" spans="1:4">
      <c r="A34" s="53"/>
      <c r="B34" s="54"/>
      <c r="C34" s="55"/>
      <c r="D34" s="57"/>
    </row>
    <row r="35" spans="1:4">
      <c r="A35" s="19" t="s">
        <v>10</v>
      </c>
      <c r="B35" s="20">
        <f>SUM(B36:B38)</f>
        <v>10400</v>
      </c>
      <c r="C35" s="20">
        <f t="shared" ref="C35" si="4">SUM(C36:C38)</f>
        <v>8475</v>
      </c>
      <c r="D35" s="29">
        <f>SUM(D36:D38)</f>
        <v>1925</v>
      </c>
    </row>
    <row r="36" spans="1:4">
      <c r="A36" s="53" t="s">
        <v>230</v>
      </c>
      <c r="B36" s="54">
        <f>SUM(C36:D36)</f>
        <v>8549</v>
      </c>
      <c r="C36" s="54">
        <f>VLOOKUP($A36,[3]Dinámicas!$B$81:$D$146,2,FALSE)</f>
        <v>6865</v>
      </c>
      <c r="D36" s="57">
        <f>VLOOKUP($A36,[3]Dinámicas!$B$81:$D$146,3,FALSE)</f>
        <v>1684</v>
      </c>
    </row>
    <row r="37" spans="1:4">
      <c r="A37" s="53" t="s">
        <v>231</v>
      </c>
      <c r="B37" s="54">
        <f t="shared" ref="B37:B38" si="5">SUM(C37:D37)</f>
        <v>579</v>
      </c>
      <c r="C37" s="54">
        <f>VLOOKUP($A37,[3]Dinámicas!$B$81:$D$146,2,FALSE)</f>
        <v>546</v>
      </c>
      <c r="D37" s="57">
        <f>VLOOKUP($A37,[3]Dinámicas!$B$81:$D$146,3,FALSE)</f>
        <v>33</v>
      </c>
    </row>
    <row r="38" spans="1:4">
      <c r="A38" s="53" t="s">
        <v>232</v>
      </c>
      <c r="B38" s="54">
        <f t="shared" si="5"/>
        <v>1272</v>
      </c>
      <c r="C38" s="54">
        <f>VLOOKUP($A38,[3]Dinámicas!$B$81:$D$146,2,FALSE)</f>
        <v>1064</v>
      </c>
      <c r="D38" s="57">
        <f>VLOOKUP($A38,[3]Dinámicas!$B$81:$D$146,3,FALSE)</f>
        <v>208</v>
      </c>
    </row>
    <row r="39" spans="1:4">
      <c r="A39" s="56"/>
      <c r="B39" s="54"/>
      <c r="C39" s="55"/>
      <c r="D39" s="57"/>
    </row>
    <row r="40" spans="1:4">
      <c r="A40" s="19" t="s">
        <v>15</v>
      </c>
      <c r="B40" s="20">
        <f>SUM(B41:B46)</f>
        <v>6284</v>
      </c>
      <c r="C40" s="20">
        <f t="shared" ref="C40:D40" si="6">SUM(C41:C46)</f>
        <v>5421</v>
      </c>
      <c r="D40" s="29">
        <f t="shared" si="6"/>
        <v>863</v>
      </c>
    </row>
    <row r="41" spans="1:4">
      <c r="A41" s="53" t="s">
        <v>233</v>
      </c>
      <c r="B41" s="54">
        <f>SUM(C41:D41)</f>
        <v>3648</v>
      </c>
      <c r="C41" s="54">
        <f>VLOOKUP($A41,[3]Dinámicas!$B$81:$D$146,2,FALSE)</f>
        <v>3112</v>
      </c>
      <c r="D41" s="57">
        <f>VLOOKUP($A41,[3]Dinámicas!$B$81:$D$146,3,FALSE)</f>
        <v>536</v>
      </c>
    </row>
    <row r="42" spans="1:4">
      <c r="A42" s="56" t="s">
        <v>234</v>
      </c>
      <c r="B42" s="54">
        <f>SUM(C42:D42)</f>
        <v>774</v>
      </c>
      <c r="C42" s="54">
        <f>VLOOKUP($A42,[3]Dinámicas!$B$81:$D$146,2,FALSE)</f>
        <v>719</v>
      </c>
      <c r="D42" s="57">
        <f>VLOOKUP($A42,[3]Dinámicas!$B$81:$D$146,3,FALSE)</f>
        <v>55</v>
      </c>
    </row>
    <row r="43" spans="1:4">
      <c r="A43" s="56" t="s">
        <v>235</v>
      </c>
      <c r="B43" s="54">
        <f t="shared" ref="B43:B46" si="7">SUM(C43:D43)</f>
        <v>469</v>
      </c>
      <c r="C43" s="54">
        <f>VLOOKUP($A43,[3]Dinámicas!$B$81:$D$146,2,FALSE)</f>
        <v>411</v>
      </c>
      <c r="D43" s="57">
        <f>VLOOKUP($A43,[3]Dinámicas!$B$81:$D$146,3,FALSE)</f>
        <v>58</v>
      </c>
    </row>
    <row r="44" spans="1:4">
      <c r="A44" s="56" t="s">
        <v>236</v>
      </c>
      <c r="B44" s="54">
        <f t="shared" si="7"/>
        <v>454</v>
      </c>
      <c r="C44" s="54">
        <f>VLOOKUP($A44,[3]Dinámicas!$B$81:$D$146,2,FALSE)</f>
        <v>405</v>
      </c>
      <c r="D44" s="57">
        <f>VLOOKUP($A44,[3]Dinámicas!$B$81:$D$146,3,FALSE)</f>
        <v>49</v>
      </c>
    </row>
    <row r="45" spans="1:4">
      <c r="A45" s="56" t="s">
        <v>237</v>
      </c>
      <c r="B45" s="54">
        <f t="shared" si="7"/>
        <v>198</v>
      </c>
      <c r="C45" s="54">
        <f>VLOOKUP($A45,[3]Dinámicas!$B$81:$D$146,2,FALSE)</f>
        <v>150</v>
      </c>
      <c r="D45" s="57">
        <f>VLOOKUP($A45,[3]Dinámicas!$B$81:$D$146,3,FALSE)</f>
        <v>48</v>
      </c>
    </row>
    <row r="46" spans="1:4">
      <c r="A46" s="56" t="s">
        <v>238</v>
      </c>
      <c r="B46" s="54">
        <f t="shared" si="7"/>
        <v>741</v>
      </c>
      <c r="C46" s="54">
        <f>VLOOKUP($A46,[3]Dinámicas!$B$81:$D$146,2,FALSE)</f>
        <v>624</v>
      </c>
      <c r="D46" s="57">
        <f>VLOOKUP($A46,[3]Dinámicas!$B$81:$D$146,3,FALSE)</f>
        <v>117</v>
      </c>
    </row>
    <row r="47" spans="1:4">
      <c r="A47" s="56"/>
      <c r="B47" s="54"/>
      <c r="C47" s="55"/>
      <c r="D47" s="57"/>
    </row>
    <row r="48" spans="1:4">
      <c r="A48" s="19" t="s">
        <v>13</v>
      </c>
      <c r="B48" s="20">
        <f>SUM(B49:B51)</f>
        <v>4041</v>
      </c>
      <c r="C48" s="20">
        <f t="shared" ref="C48" si="8">SUM(C49:C51)</f>
        <v>3378</v>
      </c>
      <c r="D48" s="29">
        <f>SUM(D49:D51)</f>
        <v>663</v>
      </c>
    </row>
    <row r="49" spans="1:4">
      <c r="A49" s="53" t="s">
        <v>239</v>
      </c>
      <c r="B49" s="54">
        <f>SUM(C49:D49)</f>
        <v>1636</v>
      </c>
      <c r="C49" s="54">
        <f>VLOOKUP($A49,[3]Dinámicas!$B$81:$D$146,2,FALSE)</f>
        <v>1328</v>
      </c>
      <c r="D49" s="57">
        <f>VLOOKUP($A49,[3]Dinámicas!$B$81:$D$146,3,FALSE)</f>
        <v>308</v>
      </c>
    </row>
    <row r="50" spans="1:4">
      <c r="A50" s="53" t="s">
        <v>240</v>
      </c>
      <c r="B50" s="54">
        <f>SUM(C50:D50)</f>
        <v>463</v>
      </c>
      <c r="C50" s="54">
        <f>VLOOKUP($A50,[3]Dinámicas!$B$81:$D$146,2,FALSE)</f>
        <v>431</v>
      </c>
      <c r="D50" s="57">
        <f>VLOOKUP($A50,[3]Dinámicas!$B$81:$D$146,3,FALSE)</f>
        <v>32</v>
      </c>
    </row>
    <row r="51" spans="1:4">
      <c r="A51" s="53" t="s">
        <v>241</v>
      </c>
      <c r="B51" s="54">
        <f>SUM(C51:D51)</f>
        <v>1942</v>
      </c>
      <c r="C51" s="54">
        <f>VLOOKUP($A51,[3]Dinámicas!$B$81:$D$146,2,FALSE)</f>
        <v>1619</v>
      </c>
      <c r="D51" s="57">
        <f>VLOOKUP($A51,[3]Dinámicas!$B$81:$D$146,3,FALSE)</f>
        <v>323</v>
      </c>
    </row>
    <row r="52" spans="1:4">
      <c r="A52" s="56"/>
      <c r="B52" s="54"/>
      <c r="C52" s="55"/>
      <c r="D52" s="57"/>
    </row>
    <row r="53" spans="1:4">
      <c r="A53" s="19" t="s">
        <v>6</v>
      </c>
      <c r="B53" s="20">
        <f>SUM(B54:B58)</f>
        <v>10644</v>
      </c>
      <c r="C53" s="20">
        <f t="shared" ref="C53:D53" si="9">SUM(C54:C58)</f>
        <v>9167</v>
      </c>
      <c r="D53" s="29">
        <f t="shared" si="9"/>
        <v>1477</v>
      </c>
    </row>
    <row r="54" spans="1:4">
      <c r="A54" s="53" t="s">
        <v>242</v>
      </c>
      <c r="B54" s="54">
        <f>SUM(C54:D54)</f>
        <v>6662</v>
      </c>
      <c r="C54" s="54">
        <f>VLOOKUP($A54,[3]Dinámicas!$B$81:$D$146,2,FALSE)</f>
        <v>5728</v>
      </c>
      <c r="D54" s="57">
        <f>VLOOKUP($A54,[3]Dinámicas!$B$81:$D$146,3,FALSE)</f>
        <v>934</v>
      </c>
    </row>
    <row r="55" spans="1:4">
      <c r="A55" s="53" t="s">
        <v>243</v>
      </c>
      <c r="B55" s="54">
        <f>SUM(C55:D55)</f>
        <v>392</v>
      </c>
      <c r="C55" s="54">
        <f>VLOOKUP($A55,[3]Dinámicas!$B$81:$D$146,2,FALSE)</f>
        <v>371</v>
      </c>
      <c r="D55" s="57">
        <f>VLOOKUP($A55,[3]Dinámicas!$B$81:$D$146,3,FALSE)</f>
        <v>21</v>
      </c>
    </row>
    <row r="56" spans="1:4">
      <c r="A56" s="53" t="s">
        <v>244</v>
      </c>
      <c r="B56" s="54">
        <f t="shared" ref="B56:B58" si="10">SUM(C56:D56)</f>
        <v>1119</v>
      </c>
      <c r="C56" s="54">
        <f>VLOOKUP($A56,[3]Dinámicas!$B$81:$D$146,2,FALSE)</f>
        <v>962</v>
      </c>
      <c r="D56" s="57">
        <f>VLOOKUP($A56,[3]Dinámicas!$B$81:$D$146,3,FALSE)</f>
        <v>157</v>
      </c>
    </row>
    <row r="57" spans="1:4">
      <c r="A57" s="53" t="s">
        <v>245</v>
      </c>
      <c r="B57" s="54">
        <f t="shared" si="10"/>
        <v>2156</v>
      </c>
      <c r="C57" s="54">
        <f>VLOOKUP($A57,[3]Dinámicas!$B$81:$D$146,2,FALSE)</f>
        <v>1851</v>
      </c>
      <c r="D57" s="57">
        <f>VLOOKUP($A57,[3]Dinámicas!$B$81:$D$146,3,FALSE)</f>
        <v>305</v>
      </c>
    </row>
    <row r="58" spans="1:4">
      <c r="A58" s="53" t="s">
        <v>246</v>
      </c>
      <c r="B58" s="54">
        <f t="shared" si="10"/>
        <v>315</v>
      </c>
      <c r="C58" s="54">
        <f>VLOOKUP($A58,[3]Dinámicas!$B$81:$D$146,2,FALSE)</f>
        <v>255</v>
      </c>
      <c r="D58" s="57">
        <f>VLOOKUP($A58,[3]Dinámicas!$B$81:$D$146,3,FALSE)</f>
        <v>60</v>
      </c>
    </row>
    <row r="59" spans="1:4">
      <c r="A59" s="56"/>
      <c r="B59" s="54"/>
      <c r="C59" s="55"/>
      <c r="D59" s="57"/>
    </row>
    <row r="60" spans="1:4">
      <c r="A60" s="19" t="s">
        <v>7</v>
      </c>
      <c r="B60" s="20">
        <f>SUM(B61:B64)</f>
        <v>9305</v>
      </c>
      <c r="C60" s="20">
        <f>SUM(C61:C64)</f>
        <v>7792</v>
      </c>
      <c r="D60" s="29">
        <f t="shared" ref="D60" si="11">SUM(D61:D64)</f>
        <v>1513</v>
      </c>
    </row>
    <row r="61" spans="1:4">
      <c r="A61" s="53" t="s">
        <v>247</v>
      </c>
      <c r="B61" s="54">
        <f>SUM(C61:D61)</f>
        <v>6639</v>
      </c>
      <c r="C61" s="54">
        <f>VLOOKUP($A61,[3]Dinámicas!$B$81:$D$146,2,FALSE)</f>
        <v>5496</v>
      </c>
      <c r="D61" s="57">
        <f>VLOOKUP($A61,[3]Dinámicas!$B$81:$D$146,3,FALSE)</f>
        <v>1143</v>
      </c>
    </row>
    <row r="62" spans="1:4">
      <c r="A62" s="53" t="s">
        <v>248</v>
      </c>
      <c r="B62" s="54">
        <f>SUM(C62:D62)</f>
        <v>679</v>
      </c>
      <c r="C62" s="54">
        <f>VLOOKUP($A62,[3]Dinámicas!$B$81:$D$146,2,FALSE)</f>
        <v>624</v>
      </c>
      <c r="D62" s="57">
        <f>VLOOKUP($A62,[3]Dinámicas!$B$81:$D$146,3,FALSE)</f>
        <v>55</v>
      </c>
    </row>
    <row r="63" spans="1:4">
      <c r="A63" s="53" t="s">
        <v>249</v>
      </c>
      <c r="B63" s="54">
        <f t="shared" ref="B63" si="12">SUM(C63:D63)</f>
        <v>270</v>
      </c>
      <c r="C63" s="54">
        <f>VLOOKUP($A63,[3]Dinámicas!$B$81:$D$146,2,FALSE)</f>
        <v>214</v>
      </c>
      <c r="D63" s="57">
        <f>VLOOKUP($A63,[3]Dinámicas!$B$81:$D$146,3,FALSE)</f>
        <v>56</v>
      </c>
    </row>
    <row r="64" spans="1:4">
      <c r="A64" s="53" t="s">
        <v>250</v>
      </c>
      <c r="B64" s="54">
        <f>SUM(C64:D64)</f>
        <v>1717</v>
      </c>
      <c r="C64" s="54">
        <f>VLOOKUP($A64,[3]Dinámicas!$B$81:$D$146,2,FALSE)</f>
        <v>1458</v>
      </c>
      <c r="D64" s="57">
        <f>VLOOKUP($A64,[3]Dinámicas!$B$81:$D$146,3,FALSE)</f>
        <v>259</v>
      </c>
    </row>
    <row r="65" spans="1:4">
      <c r="A65" s="56"/>
      <c r="B65" s="54"/>
      <c r="C65" s="55"/>
      <c r="D65" s="57"/>
    </row>
    <row r="66" spans="1:4">
      <c r="A66" s="19" t="s">
        <v>16</v>
      </c>
      <c r="B66" s="20">
        <f>SUM(B67:B69)</f>
        <v>24147</v>
      </c>
      <c r="C66" s="20">
        <f t="shared" ref="C66" si="13">SUM(C67:C69)</f>
        <v>23141</v>
      </c>
      <c r="D66" s="29">
        <f>SUM(D67:D69)</f>
        <v>1006</v>
      </c>
    </row>
    <row r="67" spans="1:4">
      <c r="A67" s="53" t="s">
        <v>251</v>
      </c>
      <c r="B67" s="54">
        <f>SUM(C67:D67)</f>
        <v>21793</v>
      </c>
      <c r="C67" s="54">
        <f>VLOOKUP($A67,[3]Dinámicas!$B$81:$D$146,2,FALSE)</f>
        <v>21123</v>
      </c>
      <c r="D67" s="57">
        <f>VLOOKUP($A67,[3]Dinámicas!$B$81:$D$146,3,FALSE)</f>
        <v>670</v>
      </c>
    </row>
    <row r="68" spans="1:4">
      <c r="A68" s="56" t="s">
        <v>252</v>
      </c>
      <c r="B68" s="54">
        <f>SUM(C68:D68)</f>
        <v>574</v>
      </c>
      <c r="C68" s="54">
        <f>VLOOKUP($A68,[3]Dinámicas!$B$81:$D$146,2,FALSE)</f>
        <v>538</v>
      </c>
      <c r="D68" s="57">
        <f>VLOOKUP($A68,[3]Dinámicas!$B$81:$D$146,3,FALSE)</f>
        <v>36</v>
      </c>
    </row>
    <row r="69" spans="1:4">
      <c r="A69" s="56" t="s">
        <v>253</v>
      </c>
      <c r="B69" s="54">
        <f>SUM(C69:D69)</f>
        <v>1780</v>
      </c>
      <c r="C69" s="54">
        <f>VLOOKUP($A69,[3]Dinámicas!$B$81:$D$146,2,FALSE)</f>
        <v>1480</v>
      </c>
      <c r="D69" s="57">
        <f>VLOOKUP($A69,[3]Dinámicas!$B$81:$D$146,3,FALSE)</f>
        <v>300</v>
      </c>
    </row>
    <row r="70" spans="1:4">
      <c r="A70" s="56"/>
      <c r="B70" s="54"/>
      <c r="C70" s="55"/>
      <c r="D70" s="57"/>
    </row>
    <row r="71" spans="1:4">
      <c r="A71" s="19" t="s">
        <v>18</v>
      </c>
      <c r="B71" s="20">
        <f>SUM(B72:B74)</f>
        <v>6496</v>
      </c>
      <c r="C71" s="20">
        <f t="shared" ref="C71" si="14">SUM(C72:C74)</f>
        <v>5481</v>
      </c>
      <c r="D71" s="29">
        <f>SUM(D72:D74)</f>
        <v>1015</v>
      </c>
    </row>
    <row r="72" spans="1:4">
      <c r="A72" s="53" t="s">
        <v>254</v>
      </c>
      <c r="B72" s="54">
        <f t="shared" ref="B72:B74" si="15">SUM(C72:D72)</f>
        <v>2852</v>
      </c>
      <c r="C72" s="54">
        <f>VLOOKUP($A72,[3]Dinámicas!$B$81:$D$146,2,FALSE)</f>
        <v>2355</v>
      </c>
      <c r="D72" s="57">
        <f>VLOOKUP($A72,[3]Dinámicas!$B$81:$D$146,3,FALSE)</f>
        <v>497</v>
      </c>
    </row>
    <row r="73" spans="1:4">
      <c r="A73" s="53" t="s">
        <v>255</v>
      </c>
      <c r="B73" s="54">
        <f t="shared" si="15"/>
        <v>2987</v>
      </c>
      <c r="C73" s="54">
        <f>VLOOKUP($A73,[3]Dinámicas!$B$81:$D$146,2,FALSE)</f>
        <v>2524</v>
      </c>
      <c r="D73" s="57">
        <f>VLOOKUP($A73,[3]Dinámicas!$B$81:$D$146,3,FALSE)</f>
        <v>463</v>
      </c>
    </row>
    <row r="74" spans="1:4">
      <c r="A74" s="53" t="s">
        <v>256</v>
      </c>
      <c r="B74" s="54">
        <f t="shared" si="15"/>
        <v>657</v>
      </c>
      <c r="C74" s="54">
        <f>VLOOKUP($A74,[3]Dinámicas!$B$81:$D$146,2,FALSE)</f>
        <v>602</v>
      </c>
      <c r="D74" s="57">
        <f>VLOOKUP($A74,[3]Dinámicas!$B$81:$D$146,3,FALSE)</f>
        <v>55</v>
      </c>
    </row>
    <row r="75" spans="1:4">
      <c r="A75" s="56"/>
      <c r="B75" s="54"/>
      <c r="C75" s="55"/>
      <c r="D75" s="57"/>
    </row>
    <row r="76" spans="1:4">
      <c r="A76" s="19" t="s">
        <v>12</v>
      </c>
      <c r="B76" s="20">
        <f>SUM(B77:B81)</f>
        <v>9861</v>
      </c>
      <c r="C76" s="20">
        <f t="shared" ref="C76" si="16">SUM(C77:C81)</f>
        <v>7988</v>
      </c>
      <c r="D76" s="29">
        <f>SUM(D77:D81)</f>
        <v>1873</v>
      </c>
    </row>
    <row r="77" spans="1:4">
      <c r="A77" s="53" t="s">
        <v>257</v>
      </c>
      <c r="B77" s="54">
        <f t="shared" ref="B77" si="17">SUM(C77:D77)</f>
        <v>4660</v>
      </c>
      <c r="C77" s="54">
        <f>VLOOKUP($A77,[3]Dinámicas!$B$81:$D$146,2,FALSE)</f>
        <v>3829</v>
      </c>
      <c r="D77" s="57">
        <f>VLOOKUP($A77,[3]Dinámicas!$B$81:$D$146,3,FALSE)</f>
        <v>831</v>
      </c>
    </row>
    <row r="78" spans="1:4">
      <c r="A78" s="53" t="s">
        <v>258</v>
      </c>
      <c r="B78" s="54">
        <f>SUM(C78:D78)</f>
        <v>462</v>
      </c>
      <c r="C78" s="54">
        <f>VLOOKUP($A78,[3]Dinámicas!$B$81:$D$146,2,FALSE)</f>
        <v>430</v>
      </c>
      <c r="D78" s="57">
        <f>VLOOKUP($A78,[3]Dinámicas!$B$81:$D$146,3,FALSE)</f>
        <v>32</v>
      </c>
    </row>
    <row r="79" spans="1:4">
      <c r="A79" s="53" t="s">
        <v>259</v>
      </c>
      <c r="B79" s="54">
        <f t="shared" ref="B79:B81" si="18">SUM(C79:D79)</f>
        <v>256</v>
      </c>
      <c r="C79" s="54">
        <f>VLOOKUP($A79,[3]Dinámicas!$B$81:$D$146,2,FALSE)</f>
        <v>205</v>
      </c>
      <c r="D79" s="57">
        <f>VLOOKUP($A79,[3]Dinámicas!$B$81:$D$146,3,FALSE)</f>
        <v>51</v>
      </c>
    </row>
    <row r="80" spans="1:4">
      <c r="A80" s="53" t="s">
        <v>260</v>
      </c>
      <c r="B80" s="54">
        <f t="shared" si="18"/>
        <v>3266</v>
      </c>
      <c r="C80" s="54">
        <f>VLOOKUP($A80,[3]Dinámicas!$B$81:$D$146,2,FALSE)</f>
        <v>2545</v>
      </c>
      <c r="D80" s="57">
        <f>VLOOKUP($A80,[3]Dinámicas!$B$81:$D$146,3,FALSE)</f>
        <v>721</v>
      </c>
    </row>
    <row r="81" spans="1:4">
      <c r="A81" s="53" t="s">
        <v>261</v>
      </c>
      <c r="B81" s="54">
        <f t="shared" si="18"/>
        <v>1217</v>
      </c>
      <c r="C81" s="54">
        <f>VLOOKUP($A81,[3]Dinámicas!$B$81:$D$146,2,FALSE)</f>
        <v>979</v>
      </c>
      <c r="D81" s="57">
        <f>VLOOKUP($A81,[3]Dinámicas!$B$81:$D$146,3,FALSE)</f>
        <v>238</v>
      </c>
    </row>
    <row r="82" spans="1:4">
      <c r="A82" s="53"/>
      <c r="B82" s="54"/>
      <c r="C82" s="55"/>
      <c r="D82" s="57"/>
    </row>
    <row r="83" spans="1:4">
      <c r="A83" s="19" t="s">
        <v>19</v>
      </c>
      <c r="B83" s="20">
        <f>SUM(B84:B86)</f>
        <v>4866</v>
      </c>
      <c r="C83" s="20">
        <f t="shared" ref="C83" si="19">SUM(C84:C86)</f>
        <v>4210</v>
      </c>
      <c r="D83" s="29">
        <f>SUM(D84:D86)</f>
        <v>656</v>
      </c>
    </row>
    <row r="84" spans="1:4">
      <c r="A84" s="53" t="s">
        <v>262</v>
      </c>
      <c r="B84" s="54">
        <f t="shared" ref="B84" si="20">SUM(C84:D84)</f>
        <v>3219</v>
      </c>
      <c r="C84" s="54">
        <f>VLOOKUP($A84,[3]Dinámicas!$B$81:$D$146,2,FALSE)</f>
        <v>2761</v>
      </c>
      <c r="D84" s="57">
        <f>VLOOKUP($A84,[3]Dinámicas!$B$81:$D$146,3,FALSE)</f>
        <v>458</v>
      </c>
    </row>
    <row r="85" spans="1:4">
      <c r="A85" s="53" t="s">
        <v>263</v>
      </c>
      <c r="B85" s="54">
        <f>SUM(C85:D85)</f>
        <v>777</v>
      </c>
      <c r="C85" s="54">
        <f>VLOOKUP($A85,[3]Dinámicas!$B$81:$D$146,2,FALSE)</f>
        <v>713</v>
      </c>
      <c r="D85" s="57">
        <f>VLOOKUP($A85,[3]Dinámicas!$B$81:$D$146,3,FALSE)</f>
        <v>64</v>
      </c>
    </row>
    <row r="86" spans="1:4">
      <c r="A86" s="53" t="s">
        <v>264</v>
      </c>
      <c r="B86" s="54">
        <f>SUM(C86:D86)</f>
        <v>870</v>
      </c>
      <c r="C86" s="54">
        <f>VLOOKUP($A86,[3]Dinámicas!$B$81:$D$146,2,FALSE)</f>
        <v>736</v>
      </c>
      <c r="D86" s="57">
        <f>VLOOKUP($A86,[3]Dinámicas!$B$81:$D$146,3,FALSE)</f>
        <v>134</v>
      </c>
    </row>
    <row r="87" spans="1:4">
      <c r="A87" s="53"/>
      <c r="B87" s="54"/>
      <c r="C87" s="55"/>
      <c r="D87" s="57"/>
    </row>
    <row r="88" spans="1:4">
      <c r="A88" s="19" t="s">
        <v>17</v>
      </c>
      <c r="B88" s="20">
        <f>SUM(B89:B94)</f>
        <v>7341</v>
      </c>
      <c r="C88" s="20">
        <f t="shared" ref="C88:D88" si="21">SUM(C89:C94)</f>
        <v>5954</v>
      </c>
      <c r="D88" s="29">
        <f t="shared" si="21"/>
        <v>1387</v>
      </c>
    </row>
    <row r="89" spans="1:4">
      <c r="A89" s="53" t="s">
        <v>265</v>
      </c>
      <c r="B89" s="54">
        <f t="shared" ref="B89:B93" si="22">SUM(C89:D89)</f>
        <v>1377</v>
      </c>
      <c r="C89" s="54">
        <f>VLOOKUP($A89,[3]Dinámicas!$B$81:$D$146,2,FALSE)</f>
        <v>1125</v>
      </c>
      <c r="D89" s="57">
        <f>VLOOKUP($A89,[3]Dinámicas!$B$81:$D$146,3,FALSE)</f>
        <v>252</v>
      </c>
    </row>
    <row r="90" spans="1:4">
      <c r="A90" s="53" t="s">
        <v>266</v>
      </c>
      <c r="B90" s="54">
        <f t="shared" si="22"/>
        <v>225</v>
      </c>
      <c r="C90" s="54">
        <f>VLOOKUP($A90,[3]Dinámicas!$B$81:$D$146,2,FALSE)</f>
        <v>197</v>
      </c>
      <c r="D90" s="57">
        <f>VLOOKUP($A90,[3]Dinámicas!$B$81:$D$146,3,FALSE)</f>
        <v>28</v>
      </c>
    </row>
    <row r="91" spans="1:4">
      <c r="A91" s="53" t="s">
        <v>267</v>
      </c>
      <c r="B91" s="54">
        <f t="shared" si="22"/>
        <v>2798</v>
      </c>
      <c r="C91" s="54">
        <f>VLOOKUP($A91,[3]Dinámicas!$B$81:$D$146,2,FALSE)</f>
        <v>2038</v>
      </c>
      <c r="D91" s="57">
        <f>VLOOKUP($A91,[3]Dinámicas!$B$81:$D$146,3,FALSE)</f>
        <v>760</v>
      </c>
    </row>
    <row r="92" spans="1:4">
      <c r="A92" s="53" t="s">
        <v>268</v>
      </c>
      <c r="B92" s="54">
        <f t="shared" si="22"/>
        <v>1913</v>
      </c>
      <c r="C92" s="54">
        <f>VLOOKUP($A92,[3]Dinámicas!$B$81:$D$146,2,FALSE)</f>
        <v>1685</v>
      </c>
      <c r="D92" s="57">
        <f>VLOOKUP($A92,[3]Dinámicas!$B$81:$D$146,3,FALSE)</f>
        <v>228</v>
      </c>
    </row>
    <row r="93" spans="1:4">
      <c r="A93" s="53" t="s">
        <v>269</v>
      </c>
      <c r="B93" s="54">
        <f t="shared" si="22"/>
        <v>127</v>
      </c>
      <c r="C93" s="54">
        <f>VLOOKUP($A93,[3]Dinámicas!$B$81:$D$146,2,FALSE)</f>
        <v>122</v>
      </c>
      <c r="D93" s="57">
        <f>VLOOKUP($A93,[3]Dinámicas!$B$81:$D$146,3,FALSE)</f>
        <v>5</v>
      </c>
    </row>
    <row r="94" spans="1:4">
      <c r="A94" s="53" t="s">
        <v>270</v>
      </c>
      <c r="B94" s="54">
        <f>SUM(C94:D94)</f>
        <v>901</v>
      </c>
      <c r="C94" s="54">
        <f>VLOOKUP($A94,[3]Dinámicas!$B$81:$D$146,2,FALSE)</f>
        <v>787</v>
      </c>
      <c r="D94" s="57">
        <f>VLOOKUP($A94,[3]Dinámicas!$B$81:$D$146,3,FALSE)</f>
        <v>114</v>
      </c>
    </row>
    <row r="95" spans="1:4">
      <c r="A95" s="56"/>
      <c r="B95" s="54"/>
      <c r="C95" s="55"/>
      <c r="D95" s="57"/>
    </row>
    <row r="96" spans="1:4">
      <c r="A96" s="19" t="s">
        <v>14</v>
      </c>
      <c r="B96" s="20">
        <f>SUM(B97:B99)</f>
        <v>5725</v>
      </c>
      <c r="C96" s="20">
        <f t="shared" ref="C96:D96" si="23">SUM(C97:C99)</f>
        <v>4673</v>
      </c>
      <c r="D96" s="29">
        <f t="shared" si="23"/>
        <v>1052</v>
      </c>
    </row>
    <row r="97" spans="1:4">
      <c r="A97" s="53" t="s">
        <v>271</v>
      </c>
      <c r="B97" s="54">
        <f t="shared" ref="B97:B99" si="24">SUM(C97:D97)</f>
        <v>4477</v>
      </c>
      <c r="C97" s="54">
        <f>VLOOKUP($A97,[3]Dinámicas!$B$81:$D$146,2,FALSE)</f>
        <v>3708</v>
      </c>
      <c r="D97" s="57">
        <f>VLOOKUP($A97,[3]Dinámicas!$B$81:$D$146,3,FALSE)</f>
        <v>769</v>
      </c>
    </row>
    <row r="98" spans="1:4">
      <c r="A98" s="53" t="s">
        <v>272</v>
      </c>
      <c r="B98" s="54">
        <f t="shared" si="24"/>
        <v>342</v>
      </c>
      <c r="C98" s="54">
        <f>VLOOKUP($A98,[3]Dinámicas!$B$81:$D$146,2,FALSE)</f>
        <v>314</v>
      </c>
      <c r="D98" s="57">
        <f>VLOOKUP($A98,[3]Dinámicas!$B$81:$D$146,3,FALSE)</f>
        <v>28</v>
      </c>
    </row>
    <row r="99" spans="1:4">
      <c r="A99" s="53" t="s">
        <v>273</v>
      </c>
      <c r="B99" s="54">
        <f t="shared" si="24"/>
        <v>906</v>
      </c>
      <c r="C99" s="54">
        <f>VLOOKUP($A99,[3]Dinámicas!$B$81:$D$146,2,FALSE)</f>
        <v>651</v>
      </c>
      <c r="D99" s="57">
        <f>VLOOKUP($A99,[3]Dinámicas!$B$81:$D$146,3,FALSE)</f>
        <v>255</v>
      </c>
    </row>
    <row r="100" spans="1:4">
      <c r="A100" s="56"/>
      <c r="B100" s="54"/>
      <c r="C100" s="55"/>
      <c r="D100" s="57"/>
    </row>
    <row r="101" spans="1:4">
      <c r="A101" s="19" t="s">
        <v>11</v>
      </c>
      <c r="B101" s="20">
        <f>SUM(B102:B104)</f>
        <v>7880</v>
      </c>
      <c r="C101" s="20">
        <f t="shared" ref="C101:D101" si="25">SUM(C102:C104)</f>
        <v>6672</v>
      </c>
      <c r="D101" s="29">
        <f t="shared" si="25"/>
        <v>1208</v>
      </c>
    </row>
    <row r="102" spans="1:4">
      <c r="A102" s="53" t="s">
        <v>274</v>
      </c>
      <c r="B102" s="54">
        <f t="shared" ref="B102:B104" si="26">SUM(C102:D102)</f>
        <v>4883</v>
      </c>
      <c r="C102" s="54">
        <f>VLOOKUP($A102,[3]Dinámicas!$B$81:$D$146,2,FALSE)</f>
        <v>4112</v>
      </c>
      <c r="D102" s="57">
        <f>VLOOKUP($A102,[3]Dinámicas!$B$81:$D$146,3,FALSE)</f>
        <v>771</v>
      </c>
    </row>
    <row r="103" spans="1:4">
      <c r="A103" s="61" t="s">
        <v>275</v>
      </c>
      <c r="B103" s="54">
        <f t="shared" si="26"/>
        <v>875</v>
      </c>
      <c r="C103" s="54">
        <f>VLOOKUP($A103,[3]Dinámicas!$B$81:$D$146,2,FALSE)</f>
        <v>811</v>
      </c>
      <c r="D103" s="57">
        <f>VLOOKUP($A103,[3]Dinámicas!$B$81:$D$146,3,FALSE)</f>
        <v>64</v>
      </c>
    </row>
    <row r="104" spans="1:4" ht="15" thickBot="1">
      <c r="A104" s="62" t="s">
        <v>276</v>
      </c>
      <c r="B104" s="59">
        <f t="shared" si="26"/>
        <v>2122</v>
      </c>
      <c r="C104" s="59">
        <f>VLOOKUP($A104,[3]Dinámicas!$B$81:$D$146,2,FALSE)</f>
        <v>1749</v>
      </c>
      <c r="D104" s="60">
        <f>VLOOKUP($A104,[3]Dinámicas!$B$81:$D$146,3,FALSE)</f>
        <v>373</v>
      </c>
    </row>
    <row r="105" spans="1:4">
      <c r="A105" s="10" t="s">
        <v>20</v>
      </c>
    </row>
  </sheetData>
  <mergeCells count="1">
    <mergeCell ref="A1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9"/>
  <sheetViews>
    <sheetView workbookViewId="0">
      <selection activeCell="D18" sqref="D18:E18"/>
    </sheetView>
  </sheetViews>
  <sheetFormatPr baseColWidth="10" defaultRowHeight="14.4"/>
  <cols>
    <col min="1" max="1" width="22.77734375" customWidth="1"/>
  </cols>
  <sheetData>
    <row r="1" spans="1:5">
      <c r="A1" s="82" t="s">
        <v>285</v>
      </c>
      <c r="B1" s="82"/>
      <c r="C1" s="82"/>
      <c r="D1" s="82"/>
      <c r="E1" s="82"/>
    </row>
    <row r="2" spans="1:5">
      <c r="A2" s="82"/>
      <c r="B2" s="82"/>
      <c r="C2" s="82"/>
      <c r="D2" s="82"/>
      <c r="E2" s="82"/>
    </row>
    <row r="3" spans="1:5" ht="15" thickBot="1">
      <c r="A3" s="12"/>
      <c r="B3" s="12"/>
      <c r="C3" s="12"/>
      <c r="D3" s="12"/>
      <c r="E3" s="12"/>
    </row>
    <row r="4" spans="1:5" ht="14.4" customHeight="1">
      <c r="A4" s="83" t="s">
        <v>21</v>
      </c>
      <c r="B4" s="85" t="s">
        <v>1</v>
      </c>
      <c r="C4" s="85"/>
      <c r="D4" s="85" t="s">
        <v>2</v>
      </c>
      <c r="E4" s="85"/>
    </row>
    <row r="5" spans="1:5" ht="15" thickBot="1">
      <c r="A5" s="84"/>
      <c r="B5" s="2" t="s">
        <v>3</v>
      </c>
      <c r="C5" s="2" t="s">
        <v>4</v>
      </c>
      <c r="D5" s="2" t="s">
        <v>3</v>
      </c>
      <c r="E5" s="2" t="s">
        <v>4</v>
      </c>
    </row>
    <row r="6" spans="1:5">
      <c r="A6" s="11" t="s">
        <v>22</v>
      </c>
      <c r="B6" s="5">
        <v>183</v>
      </c>
      <c r="C6" s="5">
        <v>2524</v>
      </c>
      <c r="D6" s="5">
        <v>0</v>
      </c>
      <c r="E6" s="5">
        <v>0</v>
      </c>
    </row>
    <row r="7" spans="1:5">
      <c r="A7" s="11" t="s">
        <v>23</v>
      </c>
      <c r="B7" s="5">
        <v>29</v>
      </c>
      <c r="C7" s="5">
        <v>576</v>
      </c>
      <c r="D7" s="5">
        <v>0</v>
      </c>
      <c r="E7" s="5">
        <v>0</v>
      </c>
    </row>
    <row r="8" spans="1:5">
      <c r="A8" s="11" t="s">
        <v>24</v>
      </c>
      <c r="B8" s="5">
        <v>1219</v>
      </c>
      <c r="C8" s="5">
        <v>10813</v>
      </c>
      <c r="D8" s="5">
        <v>6007</v>
      </c>
      <c r="E8" s="5">
        <v>892</v>
      </c>
    </row>
    <row r="9" spans="1:5">
      <c r="A9" s="11" t="s">
        <v>25</v>
      </c>
      <c r="B9" s="5">
        <v>1406</v>
      </c>
      <c r="C9" s="5">
        <v>11099</v>
      </c>
      <c r="D9" s="5">
        <v>11356</v>
      </c>
      <c r="E9" s="5">
        <v>1239</v>
      </c>
    </row>
    <row r="10" spans="1:5">
      <c r="A10" s="11" t="s">
        <v>26</v>
      </c>
      <c r="B10" s="5">
        <v>911</v>
      </c>
      <c r="C10" s="5">
        <v>5575</v>
      </c>
      <c r="D10" s="5">
        <v>7636</v>
      </c>
      <c r="E10" s="5">
        <v>781</v>
      </c>
    </row>
    <row r="11" spans="1:5">
      <c r="A11" s="11" t="s">
        <v>27</v>
      </c>
      <c r="B11" s="5">
        <v>477</v>
      </c>
      <c r="C11" s="5">
        <v>2556</v>
      </c>
      <c r="D11" s="5">
        <v>4078</v>
      </c>
      <c r="E11" s="5">
        <v>490</v>
      </c>
    </row>
    <row r="12" spans="1:5">
      <c r="A12" s="11" t="s">
        <v>28</v>
      </c>
      <c r="B12" s="5">
        <v>257</v>
      </c>
      <c r="C12" s="5">
        <v>1264</v>
      </c>
      <c r="D12" s="5">
        <v>1853</v>
      </c>
      <c r="E12" s="5">
        <v>290</v>
      </c>
    </row>
    <row r="13" spans="1:5">
      <c r="A13" s="11" t="s">
        <v>29</v>
      </c>
      <c r="B13" s="5">
        <v>185</v>
      </c>
      <c r="C13" s="5">
        <v>466</v>
      </c>
      <c r="D13" s="5">
        <v>514</v>
      </c>
      <c r="E13" s="5">
        <v>111</v>
      </c>
    </row>
    <row r="14" spans="1:5">
      <c r="A14" s="11" t="s">
        <v>30</v>
      </c>
      <c r="B14" s="5">
        <v>108</v>
      </c>
      <c r="C14" s="5">
        <v>196</v>
      </c>
      <c r="D14" s="5">
        <v>126</v>
      </c>
      <c r="E14" s="5">
        <v>15</v>
      </c>
    </row>
    <row r="15" spans="1:5">
      <c r="A15" s="11" t="s">
        <v>31</v>
      </c>
      <c r="B15" s="5">
        <v>80</v>
      </c>
      <c r="C15" s="5">
        <v>83</v>
      </c>
      <c r="D15" s="5">
        <v>39</v>
      </c>
      <c r="E15" s="5">
        <v>6</v>
      </c>
    </row>
    <row r="16" spans="1:5">
      <c r="A16" s="11" t="s">
        <v>32</v>
      </c>
      <c r="B16" s="5">
        <v>13</v>
      </c>
      <c r="C16" s="5">
        <v>38</v>
      </c>
      <c r="D16" s="5">
        <v>3</v>
      </c>
      <c r="E16" s="5">
        <v>0</v>
      </c>
    </row>
    <row r="17" spans="1:5">
      <c r="A17" s="11" t="s">
        <v>33</v>
      </c>
      <c r="B17" s="5">
        <v>689</v>
      </c>
      <c r="C17" s="5">
        <v>1030</v>
      </c>
      <c r="D17" s="5">
        <v>6320</v>
      </c>
      <c r="E17" s="5">
        <v>683</v>
      </c>
    </row>
    <row r="18" spans="1:5" ht="15" thickBot="1">
      <c r="A18" s="8" t="s">
        <v>284</v>
      </c>
      <c r="B18" s="9">
        <f>SUM(B6:B17)</f>
        <v>5557</v>
      </c>
      <c r="C18" s="9">
        <f>SUM(C6:C17)</f>
        <v>36220</v>
      </c>
      <c r="D18" s="9">
        <f>SUM(D6:D17)</f>
        <v>37932</v>
      </c>
      <c r="E18" s="9">
        <f>SUM(E6:E17)</f>
        <v>4507</v>
      </c>
    </row>
    <row r="19" spans="1:5">
      <c r="A19" s="10" t="s">
        <v>20</v>
      </c>
      <c r="B19" s="11"/>
      <c r="C19" s="11"/>
      <c r="D19" s="11"/>
      <c r="E19" s="11"/>
    </row>
  </sheetData>
  <mergeCells count="4">
    <mergeCell ref="A4:A5"/>
    <mergeCell ref="B4:C4"/>
    <mergeCell ref="D4:E4"/>
    <mergeCell ref="A1:E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sqref="A1:E4"/>
    </sheetView>
  </sheetViews>
  <sheetFormatPr baseColWidth="10" defaultRowHeight="14.4"/>
  <cols>
    <col min="1" max="1" width="18.44140625" customWidth="1"/>
  </cols>
  <sheetData>
    <row r="1" spans="1:5">
      <c r="A1" s="82" t="s">
        <v>291</v>
      </c>
      <c r="B1" s="82"/>
      <c r="C1" s="82"/>
      <c r="D1" s="82"/>
      <c r="E1" s="82"/>
    </row>
    <row r="2" spans="1:5">
      <c r="A2" s="82"/>
      <c r="B2" s="82"/>
      <c r="C2" s="82"/>
      <c r="D2" s="82"/>
      <c r="E2" s="82"/>
    </row>
    <row r="3" spans="1:5">
      <c r="A3" s="82"/>
      <c r="B3" s="82"/>
      <c r="C3" s="82"/>
      <c r="D3" s="82"/>
      <c r="E3" s="82"/>
    </row>
    <row r="4" spans="1:5">
      <c r="A4" s="82"/>
      <c r="B4" s="82"/>
      <c r="C4" s="82"/>
      <c r="D4" s="82"/>
      <c r="E4" s="82"/>
    </row>
    <row r="5" spans="1:5" ht="15" thickBot="1">
      <c r="A5" s="1"/>
      <c r="B5" s="1"/>
      <c r="C5" s="1"/>
      <c r="D5" s="1"/>
      <c r="E5" s="1"/>
    </row>
    <row r="6" spans="1:5" ht="14.4" customHeight="1">
      <c r="A6" s="87" t="s">
        <v>34</v>
      </c>
      <c r="B6" s="85" t="s">
        <v>1</v>
      </c>
      <c r="C6" s="85"/>
      <c r="D6" s="85" t="s">
        <v>2</v>
      </c>
      <c r="E6" s="85"/>
    </row>
    <row r="7" spans="1:5" ht="15" thickBot="1">
      <c r="A7" s="88"/>
      <c r="B7" s="2" t="s">
        <v>3</v>
      </c>
      <c r="C7" s="2" t="s">
        <v>4</v>
      </c>
      <c r="D7" s="2" t="s">
        <v>3</v>
      </c>
      <c r="E7" s="2" t="s">
        <v>4</v>
      </c>
    </row>
    <row r="8" spans="1:5">
      <c r="A8" s="3" t="s">
        <v>35</v>
      </c>
      <c r="B8" s="5">
        <v>3010</v>
      </c>
      <c r="C8" s="5">
        <v>20113</v>
      </c>
      <c r="D8" s="13">
        <v>18139</v>
      </c>
      <c r="E8" s="13">
        <v>1994</v>
      </c>
    </row>
    <row r="9" spans="1:5">
      <c r="A9" s="3" t="s">
        <v>36</v>
      </c>
      <c r="B9" s="5">
        <v>1462</v>
      </c>
      <c r="C9" s="5">
        <v>9245</v>
      </c>
      <c r="D9" s="13">
        <v>11334</v>
      </c>
      <c r="E9" s="13">
        <v>1371</v>
      </c>
    </row>
    <row r="10" spans="1:5">
      <c r="A10" s="3" t="s">
        <v>37</v>
      </c>
      <c r="B10" s="5">
        <v>431</v>
      </c>
      <c r="C10" s="5">
        <v>3237</v>
      </c>
      <c r="D10" s="13">
        <v>3443</v>
      </c>
      <c r="E10" s="13">
        <v>503</v>
      </c>
    </row>
    <row r="11" spans="1:5">
      <c r="A11" s="3" t="s">
        <v>38</v>
      </c>
      <c r="B11" s="5">
        <v>386</v>
      </c>
      <c r="C11" s="5">
        <v>2107</v>
      </c>
      <c r="D11" s="13">
        <v>3625</v>
      </c>
      <c r="E11" s="13">
        <v>395</v>
      </c>
    </row>
    <row r="12" spans="1:5">
      <c r="A12" s="3" t="s">
        <v>39</v>
      </c>
      <c r="B12" s="5">
        <v>162</v>
      </c>
      <c r="C12" s="5">
        <v>1103</v>
      </c>
      <c r="D12" s="13">
        <v>1152</v>
      </c>
      <c r="E12" s="13">
        <v>171</v>
      </c>
    </row>
    <row r="13" spans="1:5">
      <c r="A13" s="3" t="s">
        <v>40</v>
      </c>
      <c r="B13" s="5">
        <v>75</v>
      </c>
      <c r="C13" s="5">
        <v>252</v>
      </c>
      <c r="D13" s="13">
        <v>111</v>
      </c>
      <c r="E13" s="13">
        <v>47</v>
      </c>
    </row>
    <row r="14" spans="1:5">
      <c r="A14" s="3" t="s">
        <v>41</v>
      </c>
      <c r="B14" s="5">
        <v>31</v>
      </c>
      <c r="C14" s="5">
        <v>163</v>
      </c>
      <c r="D14" s="13">
        <v>128</v>
      </c>
      <c r="E14" s="13">
        <v>26</v>
      </c>
    </row>
    <row r="15" spans="1:5" ht="15" thickBot="1">
      <c r="A15" s="8" t="s">
        <v>284</v>
      </c>
      <c r="B15" s="9">
        <f>SUM(B8:B14)</f>
        <v>5557</v>
      </c>
      <c r="C15" s="9">
        <f>SUM(C8:C14)</f>
        <v>36220</v>
      </c>
      <c r="D15" s="9">
        <f>SUM(D8:D14)</f>
        <v>37932</v>
      </c>
      <c r="E15" s="9">
        <f>SUM(E8:E14)</f>
        <v>4507</v>
      </c>
    </row>
    <row r="16" spans="1:5">
      <c r="A16" s="10" t="s">
        <v>20</v>
      </c>
      <c r="B16" s="11"/>
      <c r="C16" s="11"/>
      <c r="D16" s="11"/>
      <c r="E16" s="13"/>
    </row>
  </sheetData>
  <mergeCells count="4">
    <mergeCell ref="A1:E4"/>
    <mergeCell ref="A6:A7"/>
    <mergeCell ref="B6:C6"/>
    <mergeCell ref="D6:E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16"/>
  <sheetViews>
    <sheetView workbookViewId="0">
      <selection sqref="A1:D4"/>
    </sheetView>
  </sheetViews>
  <sheetFormatPr baseColWidth="10" defaultColWidth="7.21875" defaultRowHeight="14.4"/>
  <cols>
    <col min="1" max="1" width="63.77734375" style="13" bestFit="1" customWidth="1"/>
    <col min="2" max="4" width="16.109375" style="11" customWidth="1"/>
    <col min="5" max="16384" width="7.21875" style="13"/>
  </cols>
  <sheetData>
    <row r="1" spans="1:5">
      <c r="A1" s="89" t="s">
        <v>286</v>
      </c>
      <c r="B1" s="89"/>
      <c r="C1" s="89"/>
      <c r="D1" s="89"/>
      <c r="E1" s="14"/>
    </row>
    <row r="2" spans="1:5">
      <c r="A2" s="89"/>
      <c r="B2" s="89"/>
      <c r="C2" s="89"/>
      <c r="D2" s="89"/>
      <c r="E2" s="14"/>
    </row>
    <row r="3" spans="1:5">
      <c r="A3" s="89"/>
      <c r="B3" s="89"/>
      <c r="C3" s="89"/>
      <c r="D3" s="89"/>
      <c r="E3" s="14"/>
    </row>
    <row r="4" spans="1:5">
      <c r="A4" s="89"/>
      <c r="B4" s="89"/>
      <c r="C4" s="89"/>
      <c r="D4" s="89"/>
      <c r="E4" s="14"/>
    </row>
    <row r="5" spans="1:5">
      <c r="A5" s="38"/>
      <c r="B5" s="38"/>
      <c r="C5" s="38"/>
      <c r="D5" s="38"/>
      <c r="E5" s="14"/>
    </row>
    <row r="6" spans="1:5" ht="15" thickBot="1">
      <c r="A6" s="37" t="s">
        <v>283</v>
      </c>
      <c r="B6" s="37" t="s">
        <v>43</v>
      </c>
      <c r="C6" s="37" t="s">
        <v>3</v>
      </c>
      <c r="D6" s="37" t="s">
        <v>4</v>
      </c>
      <c r="E6" s="14"/>
    </row>
    <row r="7" spans="1:5">
      <c r="A7" s="32"/>
      <c r="B7" s="35"/>
      <c r="C7" s="33"/>
      <c r="D7" s="33"/>
      <c r="E7" s="14"/>
    </row>
    <row r="8" spans="1:5">
      <c r="A8" s="18" t="s">
        <v>44</v>
      </c>
      <c r="B8" s="36">
        <f>SUM(C8:D8)</f>
        <v>41777</v>
      </c>
      <c r="C8" s="34">
        <f>SUM(C11:C16,C19,C22:C28,C31:C35,C38:C42,C45:C50,C53:C59,C62:C67,C70:C75,C78:C83,C86:C93,C96:C97,C100:C103,C106:C108,C111:C113)</f>
        <v>5557</v>
      </c>
      <c r="D8" s="34">
        <f>SUM(D11:D16,D19,D22:D28,D31:D35,D38:D42,D45:D50,D53:D59,D62:D67,D70:D75,D78:D83,D86:D93,D96:D97,D100:D103,D106:D108,D111:D113)</f>
        <v>36220</v>
      </c>
      <c r="E8" s="14"/>
    </row>
    <row r="9" spans="1:5">
      <c r="A9" s="18"/>
      <c r="B9" s="36"/>
      <c r="C9" s="34"/>
      <c r="D9" s="34"/>
      <c r="E9" s="14"/>
    </row>
    <row r="10" spans="1:5">
      <c r="A10" s="19" t="s">
        <v>9</v>
      </c>
      <c r="B10" s="20">
        <f>SUM(B11:B16)</f>
        <v>2978</v>
      </c>
      <c r="C10" s="21">
        <f>SUM(C11:C16)</f>
        <v>446</v>
      </c>
      <c r="D10" s="29">
        <f>SUM(D11:D16)</f>
        <v>2532</v>
      </c>
      <c r="E10" s="14"/>
    </row>
    <row r="11" spans="1:5">
      <c r="A11" s="22" t="s">
        <v>45</v>
      </c>
      <c r="B11" s="23">
        <f t="shared" ref="B11:B16" si="0">SUM(C11:D11)</f>
        <v>484</v>
      </c>
      <c r="C11" s="15">
        <v>30</v>
      </c>
      <c r="D11" s="30">
        <v>454</v>
      </c>
      <c r="E11" s="14"/>
    </row>
    <row r="12" spans="1:5">
      <c r="A12" s="22" t="s">
        <v>46</v>
      </c>
      <c r="B12" s="23">
        <f t="shared" si="0"/>
        <v>100</v>
      </c>
      <c r="C12" s="15">
        <v>5</v>
      </c>
      <c r="D12" s="30">
        <v>95</v>
      </c>
      <c r="E12" s="14"/>
    </row>
    <row r="13" spans="1:5">
      <c r="A13" s="22" t="s">
        <v>47</v>
      </c>
      <c r="B13" s="23">
        <f t="shared" si="0"/>
        <v>1284</v>
      </c>
      <c r="C13" s="15">
        <v>264</v>
      </c>
      <c r="D13" s="30">
        <v>1020</v>
      </c>
      <c r="E13" s="14"/>
    </row>
    <row r="14" spans="1:5">
      <c r="A14" s="22" t="s">
        <v>48</v>
      </c>
      <c r="B14" s="23">
        <f t="shared" si="0"/>
        <v>349</v>
      </c>
      <c r="C14" s="15">
        <v>34</v>
      </c>
      <c r="D14" s="30">
        <v>315</v>
      </c>
      <c r="E14" s="14"/>
    </row>
    <row r="15" spans="1:5">
      <c r="A15" s="22" t="s">
        <v>49</v>
      </c>
      <c r="B15" s="23">
        <f t="shared" si="0"/>
        <v>30</v>
      </c>
      <c r="C15" s="15">
        <v>1</v>
      </c>
      <c r="D15" s="30">
        <v>29</v>
      </c>
      <c r="E15" s="14"/>
    </row>
    <row r="16" spans="1:5">
      <c r="A16" s="22" t="s">
        <v>50</v>
      </c>
      <c r="B16" s="23">
        <f t="shared" si="0"/>
        <v>731</v>
      </c>
      <c r="C16" s="15">
        <v>112</v>
      </c>
      <c r="D16" s="30">
        <v>619</v>
      </c>
      <c r="E16" s="14"/>
    </row>
    <row r="17" spans="1:5">
      <c r="A17" s="22"/>
      <c r="B17" s="23"/>
      <c r="C17" s="15"/>
      <c r="D17" s="30"/>
      <c r="E17" s="14"/>
    </row>
    <row r="18" spans="1:5">
      <c r="A18" s="19" t="s">
        <v>8</v>
      </c>
      <c r="B18" s="20">
        <f>B19</f>
        <v>3861</v>
      </c>
      <c r="C18" s="21">
        <f>C19</f>
        <v>1172</v>
      </c>
      <c r="D18" s="29">
        <f>D19</f>
        <v>2689</v>
      </c>
      <c r="E18" s="14"/>
    </row>
    <row r="19" spans="1:5">
      <c r="A19" s="22" t="s">
        <v>51</v>
      </c>
      <c r="B19" s="23">
        <f>SUM(C19:D19)</f>
        <v>3861</v>
      </c>
      <c r="C19" s="15">
        <v>1172</v>
      </c>
      <c r="D19" s="30">
        <v>2689</v>
      </c>
      <c r="E19" s="14"/>
    </row>
    <row r="20" spans="1:5">
      <c r="A20" s="22"/>
      <c r="B20" s="23"/>
      <c r="C20" s="15"/>
      <c r="D20" s="30"/>
      <c r="E20" s="14"/>
    </row>
    <row r="21" spans="1:5">
      <c r="A21" s="19" t="s">
        <v>5</v>
      </c>
      <c r="B21" s="20">
        <f>SUM(B22:B28)</f>
        <v>5294</v>
      </c>
      <c r="C21" s="21">
        <f>SUM(C22:C28)</f>
        <v>578</v>
      </c>
      <c r="D21" s="29">
        <f>SUM(D22:D28)</f>
        <v>4716</v>
      </c>
      <c r="E21" s="14"/>
    </row>
    <row r="22" spans="1:5">
      <c r="A22" s="22" t="s">
        <v>52</v>
      </c>
      <c r="B22" s="23">
        <f t="shared" ref="B22:B28" si="1">SUM(C22:D22)</f>
        <v>2009</v>
      </c>
      <c r="C22" s="15">
        <v>302</v>
      </c>
      <c r="D22" s="30">
        <v>1707</v>
      </c>
      <c r="E22" s="14"/>
    </row>
    <row r="23" spans="1:5">
      <c r="A23" s="22" t="s">
        <v>53</v>
      </c>
      <c r="B23" s="23">
        <f t="shared" si="1"/>
        <v>877</v>
      </c>
      <c r="C23" s="15">
        <v>95</v>
      </c>
      <c r="D23" s="30">
        <v>782</v>
      </c>
      <c r="E23" s="14"/>
    </row>
    <row r="24" spans="1:5">
      <c r="A24" s="22" t="s">
        <v>54</v>
      </c>
      <c r="B24" s="23">
        <f t="shared" si="1"/>
        <v>295</v>
      </c>
      <c r="C24" s="15">
        <v>17</v>
      </c>
      <c r="D24" s="30">
        <v>278</v>
      </c>
      <c r="E24" s="14"/>
    </row>
    <row r="25" spans="1:5">
      <c r="A25" s="22" t="s">
        <v>55</v>
      </c>
      <c r="B25" s="23">
        <f t="shared" si="1"/>
        <v>631</v>
      </c>
      <c r="C25" s="15">
        <v>38</v>
      </c>
      <c r="D25" s="30">
        <v>593</v>
      </c>
      <c r="E25" s="14"/>
    </row>
    <row r="26" spans="1:5">
      <c r="A26" s="22" t="s">
        <v>56</v>
      </c>
      <c r="B26" s="23">
        <f t="shared" si="1"/>
        <v>590</v>
      </c>
      <c r="C26" s="15">
        <v>74</v>
      </c>
      <c r="D26" s="30">
        <v>516</v>
      </c>
      <c r="E26" s="14"/>
    </row>
    <row r="27" spans="1:5">
      <c r="A27" s="22" t="s">
        <v>57</v>
      </c>
      <c r="B27" s="23">
        <f t="shared" si="1"/>
        <v>201</v>
      </c>
      <c r="C27" s="15">
        <v>22</v>
      </c>
      <c r="D27" s="30">
        <v>179</v>
      </c>
      <c r="E27" s="14"/>
    </row>
    <row r="28" spans="1:5">
      <c r="A28" s="22" t="s">
        <v>58</v>
      </c>
      <c r="B28" s="23">
        <f t="shared" si="1"/>
        <v>691</v>
      </c>
      <c r="C28" s="15">
        <v>30</v>
      </c>
      <c r="D28" s="30">
        <v>661</v>
      </c>
      <c r="E28" s="14"/>
    </row>
    <row r="29" spans="1:5">
      <c r="A29" s="22"/>
      <c r="B29" s="23"/>
      <c r="C29" s="15"/>
      <c r="D29" s="30"/>
      <c r="E29" s="14"/>
    </row>
    <row r="30" spans="1:5">
      <c r="A30" s="19" t="s">
        <v>10</v>
      </c>
      <c r="B30" s="20">
        <f>SUM(B31:B35)</f>
        <v>2929</v>
      </c>
      <c r="C30" s="21">
        <f>SUM(C31:C35)</f>
        <v>564</v>
      </c>
      <c r="D30" s="29">
        <f>SUM(D31:D35)</f>
        <v>2365</v>
      </c>
      <c r="E30" s="14"/>
    </row>
    <row r="31" spans="1:5">
      <c r="A31" s="22" t="s">
        <v>59</v>
      </c>
      <c r="B31" s="23">
        <f>SUM(C31:D31)</f>
        <v>2232</v>
      </c>
      <c r="C31" s="15">
        <v>500</v>
      </c>
      <c r="D31" s="30">
        <v>1732</v>
      </c>
      <c r="E31" s="14"/>
    </row>
    <row r="32" spans="1:5">
      <c r="A32" s="22" t="s">
        <v>60</v>
      </c>
      <c r="B32" s="23">
        <f>SUM(C32:D32)</f>
        <v>162</v>
      </c>
      <c r="C32" s="15">
        <v>32</v>
      </c>
      <c r="D32" s="30">
        <v>130</v>
      </c>
      <c r="E32" s="14"/>
    </row>
    <row r="33" spans="1:5">
      <c r="A33" s="22" t="s">
        <v>61</v>
      </c>
      <c r="B33" s="23">
        <f>SUM(C33:D33)</f>
        <v>312</v>
      </c>
      <c r="C33" s="15">
        <v>14</v>
      </c>
      <c r="D33" s="30">
        <v>298</v>
      </c>
      <c r="E33" s="14"/>
    </row>
    <row r="34" spans="1:5">
      <c r="A34" s="22" t="s">
        <v>62</v>
      </c>
      <c r="B34" s="23">
        <f>SUM(C34:D34)</f>
        <v>177</v>
      </c>
      <c r="C34" s="15">
        <v>14</v>
      </c>
      <c r="D34" s="30">
        <v>163</v>
      </c>
      <c r="E34" s="14"/>
    </row>
    <row r="35" spans="1:5">
      <c r="A35" s="22" t="s">
        <v>63</v>
      </c>
      <c r="B35" s="23">
        <f>SUM(C35:D35)</f>
        <v>46</v>
      </c>
      <c r="C35" s="15">
        <v>4</v>
      </c>
      <c r="D35" s="30">
        <v>42</v>
      </c>
      <c r="E35" s="14"/>
    </row>
    <row r="36" spans="1:5">
      <c r="A36" s="24"/>
      <c r="B36" s="23"/>
      <c r="C36" s="15"/>
      <c r="D36" s="30"/>
      <c r="E36" s="14"/>
    </row>
    <row r="37" spans="1:5">
      <c r="A37" s="19" t="s">
        <v>15</v>
      </c>
      <c r="B37" s="20">
        <f>SUM(B38:B42)</f>
        <v>1951</v>
      </c>
      <c r="C37" s="21">
        <f>SUM(C38:C42)</f>
        <v>463</v>
      </c>
      <c r="D37" s="29">
        <f>SUM(D38:D42)</f>
        <v>1488</v>
      </c>
      <c r="E37" s="14"/>
    </row>
    <row r="38" spans="1:5">
      <c r="A38" s="22" t="s">
        <v>64</v>
      </c>
      <c r="B38" s="23">
        <f>SUM(C38:D38)</f>
        <v>1237</v>
      </c>
      <c r="C38" s="15">
        <v>163</v>
      </c>
      <c r="D38" s="30">
        <v>1074</v>
      </c>
      <c r="E38" s="14"/>
    </row>
    <row r="39" spans="1:5">
      <c r="A39" s="22" t="s">
        <v>65</v>
      </c>
      <c r="B39" s="23">
        <f>SUM(C39:D39)</f>
        <v>184</v>
      </c>
      <c r="C39" s="15">
        <v>150</v>
      </c>
      <c r="D39" s="30">
        <v>34</v>
      </c>
      <c r="E39" s="14"/>
    </row>
    <row r="40" spans="1:5">
      <c r="A40" s="22" t="s">
        <v>66</v>
      </c>
      <c r="B40" s="23">
        <f>SUM(C40:D40)</f>
        <v>71</v>
      </c>
      <c r="C40" s="15">
        <v>1</v>
      </c>
      <c r="D40" s="30">
        <v>70</v>
      </c>
      <c r="E40" s="14"/>
    </row>
    <row r="41" spans="1:5">
      <c r="A41" s="22" t="s">
        <v>67</v>
      </c>
      <c r="B41" s="23">
        <f>SUM(C41:D41)</f>
        <v>281</v>
      </c>
      <c r="C41" s="15">
        <v>17</v>
      </c>
      <c r="D41" s="30">
        <v>264</v>
      </c>
      <c r="E41" s="14"/>
    </row>
    <row r="42" spans="1:5">
      <c r="A42" s="22" t="s">
        <v>68</v>
      </c>
      <c r="B42" s="23">
        <f>SUM(C42:D42)</f>
        <v>178</v>
      </c>
      <c r="C42" s="15">
        <v>132</v>
      </c>
      <c r="D42" s="30">
        <v>46</v>
      </c>
      <c r="E42" s="14"/>
    </row>
    <row r="43" spans="1:5">
      <c r="A43" s="24"/>
      <c r="B43" s="23"/>
      <c r="C43" s="15"/>
      <c r="D43" s="30"/>
      <c r="E43" s="14"/>
    </row>
    <row r="44" spans="1:5">
      <c r="A44" s="19" t="s">
        <v>13</v>
      </c>
      <c r="B44" s="20">
        <f>SUM(B45:B50)</f>
        <v>2025</v>
      </c>
      <c r="C44" s="21">
        <f>SUM(C45:C50)</f>
        <v>228</v>
      </c>
      <c r="D44" s="29">
        <f>SUM(D45:D50)</f>
        <v>1797</v>
      </c>
      <c r="E44" s="14"/>
    </row>
    <row r="45" spans="1:5">
      <c r="A45" s="22" t="s">
        <v>69</v>
      </c>
      <c r="B45" s="23">
        <f t="shared" ref="B45:B50" si="2">SUM(C45:D45)</f>
        <v>519</v>
      </c>
      <c r="C45" s="15">
        <v>76</v>
      </c>
      <c r="D45" s="30">
        <v>443</v>
      </c>
      <c r="E45" s="14"/>
    </row>
    <row r="46" spans="1:5">
      <c r="A46" s="22" t="s">
        <v>70</v>
      </c>
      <c r="B46" s="23">
        <f t="shared" si="2"/>
        <v>770</v>
      </c>
      <c r="C46" s="15">
        <v>86</v>
      </c>
      <c r="D46" s="30">
        <v>684</v>
      </c>
      <c r="E46" s="14"/>
    </row>
    <row r="47" spans="1:5">
      <c r="A47" s="22" t="s">
        <v>71</v>
      </c>
      <c r="B47" s="23">
        <f t="shared" si="2"/>
        <v>62</v>
      </c>
      <c r="C47" s="15">
        <v>7</v>
      </c>
      <c r="D47" s="30">
        <v>55</v>
      </c>
      <c r="E47" s="14"/>
    </row>
    <row r="48" spans="1:5">
      <c r="A48" s="22" t="s">
        <v>72</v>
      </c>
      <c r="B48" s="23">
        <f t="shared" si="2"/>
        <v>345</v>
      </c>
      <c r="C48" s="15">
        <v>25</v>
      </c>
      <c r="D48" s="30">
        <v>320</v>
      </c>
      <c r="E48" s="14"/>
    </row>
    <row r="49" spans="1:5">
      <c r="A49" s="22" t="s">
        <v>73</v>
      </c>
      <c r="B49" s="23">
        <f t="shared" si="2"/>
        <v>223</v>
      </c>
      <c r="C49" s="15">
        <v>22</v>
      </c>
      <c r="D49" s="30">
        <v>201</v>
      </c>
      <c r="E49" s="14"/>
    </row>
    <row r="50" spans="1:5">
      <c r="A50" s="22" t="s">
        <v>74</v>
      </c>
      <c r="B50" s="23">
        <f t="shared" si="2"/>
        <v>106</v>
      </c>
      <c r="C50" s="15">
        <v>12</v>
      </c>
      <c r="D50" s="30">
        <v>94</v>
      </c>
      <c r="E50" s="14"/>
    </row>
    <row r="51" spans="1:5">
      <c r="A51" s="24"/>
      <c r="B51" s="23"/>
      <c r="C51" s="15"/>
      <c r="D51" s="30"/>
      <c r="E51" s="14"/>
    </row>
    <row r="52" spans="1:5">
      <c r="A52" s="19" t="s">
        <v>6</v>
      </c>
      <c r="B52" s="20">
        <f>SUM(B53:B59)</f>
        <v>4793</v>
      </c>
      <c r="C52" s="21">
        <f>SUM(C53:C59)</f>
        <v>538</v>
      </c>
      <c r="D52" s="29">
        <f>SUM(D53:D59)</f>
        <v>4255</v>
      </c>
      <c r="E52" s="14"/>
    </row>
    <row r="53" spans="1:5">
      <c r="A53" s="22" t="s">
        <v>75</v>
      </c>
      <c r="B53" s="23">
        <f t="shared" ref="B53:B59" si="3">SUM(C53:D53)</f>
        <v>2116</v>
      </c>
      <c r="C53" s="15">
        <v>288</v>
      </c>
      <c r="D53" s="30">
        <v>1828</v>
      </c>
      <c r="E53" s="14"/>
    </row>
    <row r="54" spans="1:5">
      <c r="A54" s="22" t="s">
        <v>76</v>
      </c>
      <c r="B54" s="23">
        <f t="shared" si="3"/>
        <v>704</v>
      </c>
      <c r="C54" s="15">
        <v>74</v>
      </c>
      <c r="D54" s="30">
        <v>630</v>
      </c>
      <c r="E54" s="14"/>
    </row>
    <row r="55" spans="1:5">
      <c r="A55" s="22" t="s">
        <v>77</v>
      </c>
      <c r="B55" s="23">
        <f t="shared" si="3"/>
        <v>1016</v>
      </c>
      <c r="C55" s="15">
        <v>115</v>
      </c>
      <c r="D55" s="30">
        <v>901</v>
      </c>
      <c r="E55" s="14"/>
    </row>
    <row r="56" spans="1:5">
      <c r="A56" s="22" t="s">
        <v>78</v>
      </c>
      <c r="B56" s="23">
        <f t="shared" si="3"/>
        <v>92</v>
      </c>
      <c r="C56" s="15">
        <v>9</v>
      </c>
      <c r="D56" s="30">
        <v>83</v>
      </c>
      <c r="E56" s="14"/>
    </row>
    <row r="57" spans="1:5">
      <c r="A57" s="22" t="s">
        <v>79</v>
      </c>
      <c r="B57" s="23">
        <f t="shared" si="3"/>
        <v>203</v>
      </c>
      <c r="C57" s="15">
        <v>24</v>
      </c>
      <c r="D57" s="30">
        <v>179</v>
      </c>
      <c r="E57" s="14"/>
    </row>
    <row r="58" spans="1:5">
      <c r="A58" s="22" t="s">
        <v>80</v>
      </c>
      <c r="B58" s="23">
        <f t="shared" si="3"/>
        <v>435</v>
      </c>
      <c r="C58" s="15">
        <v>16</v>
      </c>
      <c r="D58" s="30">
        <v>419</v>
      </c>
      <c r="E58" s="14"/>
    </row>
    <row r="59" spans="1:5">
      <c r="A59" s="22" t="s">
        <v>81</v>
      </c>
      <c r="B59" s="23">
        <f t="shared" si="3"/>
        <v>227</v>
      </c>
      <c r="C59" s="15">
        <v>12</v>
      </c>
      <c r="D59" s="30">
        <v>215</v>
      </c>
      <c r="E59" s="14"/>
    </row>
    <row r="60" spans="1:5">
      <c r="A60" s="24"/>
      <c r="B60" s="23"/>
      <c r="C60" s="15"/>
      <c r="D60" s="30"/>
      <c r="E60" s="14"/>
    </row>
    <row r="61" spans="1:5">
      <c r="A61" s="19" t="s">
        <v>7</v>
      </c>
      <c r="B61" s="20">
        <f>SUM(B62:B67)</f>
        <v>4105</v>
      </c>
      <c r="C61" s="21">
        <f>SUM(C62:C67)</f>
        <v>525</v>
      </c>
      <c r="D61" s="29">
        <f>SUM(D62:D67)</f>
        <v>3580</v>
      </c>
      <c r="E61" s="14"/>
    </row>
    <row r="62" spans="1:5">
      <c r="A62" s="22" t="s">
        <v>82</v>
      </c>
      <c r="B62" s="23">
        <f t="shared" ref="B62:B67" si="4">SUM(C62:D62)</f>
        <v>1948</v>
      </c>
      <c r="C62" s="15">
        <v>307</v>
      </c>
      <c r="D62" s="30">
        <v>1641</v>
      </c>
      <c r="E62" s="14"/>
    </row>
    <row r="63" spans="1:5">
      <c r="A63" s="22" t="s">
        <v>83</v>
      </c>
      <c r="B63" s="23">
        <f t="shared" si="4"/>
        <v>611</v>
      </c>
      <c r="C63" s="15">
        <v>113</v>
      </c>
      <c r="D63" s="30">
        <v>498</v>
      </c>
      <c r="E63" s="14"/>
    </row>
    <row r="64" spans="1:5">
      <c r="A64" s="22" t="s">
        <v>84</v>
      </c>
      <c r="B64" s="23">
        <f t="shared" si="4"/>
        <v>168</v>
      </c>
      <c r="C64" s="15">
        <v>5</v>
      </c>
      <c r="D64" s="30">
        <v>163</v>
      </c>
      <c r="E64" s="14"/>
    </row>
    <row r="65" spans="1:5">
      <c r="A65" s="22" t="s">
        <v>85</v>
      </c>
      <c r="B65" s="23">
        <f t="shared" si="4"/>
        <v>363</v>
      </c>
      <c r="C65" s="15">
        <v>40</v>
      </c>
      <c r="D65" s="30">
        <v>323</v>
      </c>
      <c r="E65" s="14"/>
    </row>
    <row r="66" spans="1:5">
      <c r="A66" s="22" t="s">
        <v>86</v>
      </c>
      <c r="B66" s="23">
        <f t="shared" si="4"/>
        <v>253</v>
      </c>
      <c r="C66" s="15">
        <v>19</v>
      </c>
      <c r="D66" s="30">
        <v>234</v>
      </c>
      <c r="E66" s="14"/>
    </row>
    <row r="67" spans="1:5">
      <c r="A67" s="22" t="s">
        <v>87</v>
      </c>
      <c r="B67" s="23">
        <f t="shared" si="4"/>
        <v>762</v>
      </c>
      <c r="C67" s="15">
        <v>41</v>
      </c>
      <c r="D67" s="30">
        <v>721</v>
      </c>
      <c r="E67" s="14"/>
    </row>
    <row r="68" spans="1:5">
      <c r="A68" s="24"/>
      <c r="B68" s="23"/>
      <c r="C68" s="15"/>
      <c r="D68" s="30"/>
      <c r="E68" s="14"/>
    </row>
    <row r="69" spans="1:5">
      <c r="A69" s="19" t="s">
        <v>16</v>
      </c>
      <c r="B69" s="20">
        <f>SUM(B70:B75)</f>
        <v>1778</v>
      </c>
      <c r="C69" s="21">
        <f>SUM(C70:C75)</f>
        <v>149</v>
      </c>
      <c r="D69" s="29">
        <f>SUM(D70:D75)</f>
        <v>1629</v>
      </c>
      <c r="E69" s="14"/>
    </row>
    <row r="70" spans="1:5">
      <c r="A70" s="22" t="s">
        <v>88</v>
      </c>
      <c r="B70" s="23">
        <f t="shared" ref="B70:B75" si="5">SUM(C70:D70)</f>
        <v>820</v>
      </c>
      <c r="C70" s="15">
        <v>94</v>
      </c>
      <c r="D70" s="30">
        <v>726</v>
      </c>
      <c r="E70" s="14"/>
    </row>
    <row r="71" spans="1:5">
      <c r="A71" s="22" t="s">
        <v>89</v>
      </c>
      <c r="B71" s="23">
        <f t="shared" si="5"/>
        <v>123</v>
      </c>
      <c r="C71" s="15">
        <v>3</v>
      </c>
      <c r="D71" s="30">
        <v>120</v>
      </c>
      <c r="E71" s="14"/>
    </row>
    <row r="72" spans="1:5">
      <c r="A72" s="22" t="s">
        <v>90</v>
      </c>
      <c r="B72" s="23">
        <f t="shared" si="5"/>
        <v>244</v>
      </c>
      <c r="C72" s="15">
        <v>17</v>
      </c>
      <c r="D72" s="30">
        <v>227</v>
      </c>
      <c r="E72" s="14"/>
    </row>
    <row r="73" spans="1:5">
      <c r="A73" s="22" t="s">
        <v>91</v>
      </c>
      <c r="B73" s="23">
        <f t="shared" si="5"/>
        <v>184</v>
      </c>
      <c r="C73" s="15">
        <v>8</v>
      </c>
      <c r="D73" s="30">
        <v>176</v>
      </c>
      <c r="E73" s="14"/>
    </row>
    <row r="74" spans="1:5">
      <c r="A74" s="22" t="s">
        <v>92</v>
      </c>
      <c r="B74" s="23">
        <f t="shared" si="5"/>
        <v>142</v>
      </c>
      <c r="C74" s="15">
        <v>7</v>
      </c>
      <c r="D74" s="30">
        <v>135</v>
      </c>
      <c r="E74" s="14"/>
    </row>
    <row r="75" spans="1:5">
      <c r="A75" s="22" t="s">
        <v>93</v>
      </c>
      <c r="B75" s="23">
        <f t="shared" si="5"/>
        <v>265</v>
      </c>
      <c r="C75" s="15">
        <v>20</v>
      </c>
      <c r="D75" s="30">
        <v>245</v>
      </c>
      <c r="E75" s="14"/>
    </row>
    <row r="76" spans="1:5">
      <c r="A76" s="24"/>
      <c r="B76" s="23"/>
      <c r="C76" s="15"/>
      <c r="D76" s="30"/>
      <c r="E76" s="14"/>
    </row>
    <row r="77" spans="1:5">
      <c r="A77" s="19" t="s">
        <v>18</v>
      </c>
      <c r="B77" s="20">
        <f>SUM(B78:B83)</f>
        <v>1395</v>
      </c>
      <c r="C77" s="21">
        <f>SUM(C78:C83)</f>
        <v>114</v>
      </c>
      <c r="D77" s="29">
        <f>SUM(D78:D83)</f>
        <v>1281</v>
      </c>
      <c r="E77" s="14"/>
    </row>
    <row r="78" spans="1:5">
      <c r="A78" s="22" t="s">
        <v>94</v>
      </c>
      <c r="B78" s="23">
        <f t="shared" ref="B78:B83" si="6">SUM(C78:D78)</f>
        <v>460</v>
      </c>
      <c r="C78" s="15">
        <v>44</v>
      </c>
      <c r="D78" s="30">
        <v>416</v>
      </c>
      <c r="E78" s="14"/>
    </row>
    <row r="79" spans="1:5">
      <c r="A79" s="22" t="s">
        <v>95</v>
      </c>
      <c r="B79" s="23">
        <f t="shared" si="6"/>
        <v>398</v>
      </c>
      <c r="C79" s="15">
        <v>38</v>
      </c>
      <c r="D79" s="30">
        <v>360</v>
      </c>
      <c r="E79" s="14"/>
    </row>
    <row r="80" spans="1:5">
      <c r="A80" s="22" t="s">
        <v>96</v>
      </c>
      <c r="B80" s="23">
        <f t="shared" si="6"/>
        <v>296</v>
      </c>
      <c r="C80" s="15">
        <v>14</v>
      </c>
      <c r="D80" s="30">
        <v>282</v>
      </c>
      <c r="E80" s="14"/>
    </row>
    <row r="81" spans="1:5">
      <c r="A81" s="22" t="s">
        <v>97</v>
      </c>
      <c r="B81" s="23">
        <f t="shared" si="6"/>
        <v>89</v>
      </c>
      <c r="C81" s="15">
        <v>3</v>
      </c>
      <c r="D81" s="30">
        <v>86</v>
      </c>
      <c r="E81" s="14"/>
    </row>
    <row r="82" spans="1:5">
      <c r="A82" s="22" t="s">
        <v>98</v>
      </c>
      <c r="B82" s="23">
        <f t="shared" si="6"/>
        <v>93</v>
      </c>
      <c r="C82" s="15">
        <v>11</v>
      </c>
      <c r="D82" s="30">
        <v>82</v>
      </c>
      <c r="E82" s="14"/>
    </row>
    <row r="83" spans="1:5">
      <c r="A83" s="22" t="s">
        <v>99</v>
      </c>
      <c r="B83" s="23">
        <f t="shared" si="6"/>
        <v>59</v>
      </c>
      <c r="C83" s="15">
        <v>4</v>
      </c>
      <c r="D83" s="30">
        <v>55</v>
      </c>
      <c r="E83" s="14"/>
    </row>
    <row r="84" spans="1:5">
      <c r="A84" s="24"/>
      <c r="B84" s="23"/>
      <c r="C84" s="15"/>
      <c r="D84" s="30"/>
      <c r="E84" s="14"/>
    </row>
    <row r="85" spans="1:5">
      <c r="A85" s="19" t="s">
        <v>12</v>
      </c>
      <c r="B85" s="20">
        <f>SUM(B86:B93)</f>
        <v>2735</v>
      </c>
      <c r="C85" s="21">
        <f>SUM(C86:C93)</f>
        <v>217</v>
      </c>
      <c r="D85" s="29">
        <f>SUM(D86:D93)</f>
        <v>2518</v>
      </c>
      <c r="E85" s="14"/>
    </row>
    <row r="86" spans="1:5">
      <c r="A86" s="22" t="s">
        <v>100</v>
      </c>
      <c r="B86" s="23">
        <f t="shared" ref="B86:B93" si="7">SUM(C86:D86)</f>
        <v>97</v>
      </c>
      <c r="C86" s="15">
        <v>7</v>
      </c>
      <c r="D86" s="30">
        <v>90</v>
      </c>
      <c r="E86" s="14"/>
    </row>
    <row r="87" spans="1:5">
      <c r="A87" s="22" t="s">
        <v>101</v>
      </c>
      <c r="B87" s="23">
        <f t="shared" si="7"/>
        <v>396</v>
      </c>
      <c r="C87" s="15">
        <v>18</v>
      </c>
      <c r="D87" s="30">
        <v>378</v>
      </c>
      <c r="E87" s="14"/>
    </row>
    <row r="88" spans="1:5">
      <c r="A88" s="22" t="s">
        <v>102</v>
      </c>
      <c r="B88" s="23">
        <f t="shared" si="7"/>
        <v>218</v>
      </c>
      <c r="C88" s="15">
        <v>21</v>
      </c>
      <c r="D88" s="30">
        <v>197</v>
      </c>
      <c r="E88" s="14"/>
    </row>
    <row r="89" spans="1:5">
      <c r="A89" s="22" t="s">
        <v>103</v>
      </c>
      <c r="B89" s="23">
        <f t="shared" si="7"/>
        <v>86</v>
      </c>
      <c r="C89" s="15">
        <v>3</v>
      </c>
      <c r="D89" s="30">
        <v>83</v>
      </c>
      <c r="E89" s="14"/>
    </row>
    <row r="90" spans="1:5">
      <c r="A90" s="22" t="s">
        <v>104</v>
      </c>
      <c r="B90" s="23">
        <f t="shared" si="7"/>
        <v>1225</v>
      </c>
      <c r="C90" s="15">
        <v>100</v>
      </c>
      <c r="D90" s="30">
        <v>1125</v>
      </c>
      <c r="E90" s="14"/>
    </row>
    <row r="91" spans="1:5">
      <c r="A91" s="22" t="s">
        <v>105</v>
      </c>
      <c r="B91" s="23">
        <f t="shared" si="7"/>
        <v>107</v>
      </c>
      <c r="C91" s="15">
        <v>14</v>
      </c>
      <c r="D91" s="30">
        <v>93</v>
      </c>
      <c r="E91" s="14"/>
    </row>
    <row r="92" spans="1:5">
      <c r="A92" s="22" t="s">
        <v>106</v>
      </c>
      <c r="B92" s="23">
        <f t="shared" si="7"/>
        <v>210</v>
      </c>
      <c r="C92" s="15">
        <v>31</v>
      </c>
      <c r="D92" s="30">
        <v>179</v>
      </c>
      <c r="E92" s="14"/>
    </row>
    <row r="93" spans="1:5">
      <c r="A93" s="22" t="s">
        <v>107</v>
      </c>
      <c r="B93" s="23">
        <f t="shared" si="7"/>
        <v>396</v>
      </c>
      <c r="C93" s="15">
        <v>23</v>
      </c>
      <c r="D93" s="30">
        <v>373</v>
      </c>
      <c r="E93" s="14"/>
    </row>
    <row r="94" spans="1:5">
      <c r="A94" s="24"/>
      <c r="B94" s="23"/>
      <c r="C94" s="15"/>
      <c r="D94" s="30"/>
      <c r="E94" s="14"/>
    </row>
    <row r="95" spans="1:5">
      <c r="A95" s="19" t="s">
        <v>19</v>
      </c>
      <c r="B95" s="20">
        <f>SUM(B96:B97)</f>
        <v>1336</v>
      </c>
      <c r="C95" s="21">
        <f>SUM(C96:C97)</f>
        <v>95</v>
      </c>
      <c r="D95" s="29">
        <f>SUM(D96:D97)</f>
        <v>1241</v>
      </c>
      <c r="E95" s="14"/>
    </row>
    <row r="96" spans="1:5">
      <c r="A96" s="22" t="s">
        <v>108</v>
      </c>
      <c r="B96" s="23">
        <f>SUM(C96:D96)</f>
        <v>1012</v>
      </c>
      <c r="C96" s="15">
        <v>73</v>
      </c>
      <c r="D96" s="30">
        <v>939</v>
      </c>
      <c r="E96" s="14"/>
    </row>
    <row r="97" spans="1:5">
      <c r="A97" s="22" t="s">
        <v>109</v>
      </c>
      <c r="B97" s="23">
        <f>SUM(C97:D97)</f>
        <v>324</v>
      </c>
      <c r="C97" s="15">
        <v>22</v>
      </c>
      <c r="D97" s="30">
        <v>302</v>
      </c>
      <c r="E97" s="14"/>
    </row>
    <row r="98" spans="1:5">
      <c r="A98" s="24"/>
      <c r="B98" s="23"/>
      <c r="C98" s="15"/>
      <c r="D98" s="30"/>
      <c r="E98" s="14"/>
    </row>
    <row r="99" spans="1:5">
      <c r="A99" s="19" t="s">
        <v>17</v>
      </c>
      <c r="B99" s="20">
        <f>SUM(B100:B103)</f>
        <v>1772</v>
      </c>
      <c r="C99" s="21">
        <f>SUM(C100:C103)</f>
        <v>100</v>
      </c>
      <c r="D99" s="29">
        <f>SUM(D100:D103)</f>
        <v>1672</v>
      </c>
      <c r="E99" s="14"/>
    </row>
    <row r="100" spans="1:5">
      <c r="A100" s="22" t="s">
        <v>110</v>
      </c>
      <c r="B100" s="23">
        <f>SUM(C100:D100)</f>
        <v>462</v>
      </c>
      <c r="C100" s="15">
        <v>26</v>
      </c>
      <c r="D100" s="30">
        <v>436</v>
      </c>
      <c r="E100" s="14"/>
    </row>
    <row r="101" spans="1:5">
      <c r="A101" s="22" t="s">
        <v>111</v>
      </c>
      <c r="B101" s="23">
        <f>SUM(C101:D101)</f>
        <v>723</v>
      </c>
      <c r="C101" s="15">
        <v>29</v>
      </c>
      <c r="D101" s="30">
        <v>694</v>
      </c>
      <c r="E101" s="14"/>
    </row>
    <row r="102" spans="1:5">
      <c r="A102" s="22" t="s">
        <v>112</v>
      </c>
      <c r="B102" s="23">
        <f>SUM(C102:D102)</f>
        <v>274</v>
      </c>
      <c r="C102" s="15">
        <v>15</v>
      </c>
      <c r="D102" s="30">
        <v>259</v>
      </c>
      <c r="E102" s="14"/>
    </row>
    <row r="103" spans="1:5">
      <c r="A103" s="22" t="s">
        <v>113</v>
      </c>
      <c r="B103" s="23">
        <f>SUM(C103:D103)</f>
        <v>313</v>
      </c>
      <c r="C103" s="15">
        <v>30</v>
      </c>
      <c r="D103" s="30">
        <v>283</v>
      </c>
      <c r="E103" s="14"/>
    </row>
    <row r="104" spans="1:5">
      <c r="A104" s="24"/>
      <c r="B104" s="23"/>
      <c r="C104" s="15"/>
      <c r="D104" s="30"/>
      <c r="E104" s="14"/>
    </row>
    <row r="105" spans="1:5">
      <c r="A105" s="19" t="s">
        <v>14</v>
      </c>
      <c r="B105" s="20">
        <f>SUM(B106:B108)</f>
        <v>1987</v>
      </c>
      <c r="C105" s="21">
        <f>SUM(C106:C108)</f>
        <v>130</v>
      </c>
      <c r="D105" s="29">
        <f>SUM(D106:D108)</f>
        <v>1857</v>
      </c>
      <c r="E105" s="14"/>
    </row>
    <row r="106" spans="1:5">
      <c r="A106" s="22" t="s">
        <v>114</v>
      </c>
      <c r="B106" s="23">
        <f>SUM(C106:D106)</f>
        <v>1061</v>
      </c>
      <c r="C106" s="15">
        <v>88</v>
      </c>
      <c r="D106" s="30">
        <v>973</v>
      </c>
      <c r="E106" s="14"/>
    </row>
    <row r="107" spans="1:5">
      <c r="A107" s="22" t="s">
        <v>115</v>
      </c>
      <c r="B107" s="23">
        <f>SUM(C107:D107)</f>
        <v>360</v>
      </c>
      <c r="C107" s="15">
        <v>16</v>
      </c>
      <c r="D107" s="30">
        <v>344</v>
      </c>
      <c r="E107" s="14"/>
    </row>
    <row r="108" spans="1:5">
      <c r="A108" s="22" t="s">
        <v>116</v>
      </c>
      <c r="B108" s="23">
        <f>SUM(C108:D108)</f>
        <v>566</v>
      </c>
      <c r="C108" s="15">
        <v>26</v>
      </c>
      <c r="D108" s="30">
        <v>540</v>
      </c>
      <c r="E108" s="14"/>
    </row>
    <row r="109" spans="1:5">
      <c r="A109" s="24"/>
      <c r="B109" s="23"/>
      <c r="C109" s="15"/>
      <c r="D109" s="30"/>
      <c r="E109" s="14"/>
    </row>
    <row r="110" spans="1:5">
      <c r="A110" s="19" t="s">
        <v>11</v>
      </c>
      <c r="B110" s="20">
        <f>SUM(B111:B113)</f>
        <v>2838</v>
      </c>
      <c r="C110" s="21">
        <f>SUM(C111:C113)</f>
        <v>238</v>
      </c>
      <c r="D110" s="29">
        <f>SUM(D111:D113)</f>
        <v>2600</v>
      </c>
      <c r="E110" s="14"/>
    </row>
    <row r="111" spans="1:5">
      <c r="A111" s="22" t="s">
        <v>117</v>
      </c>
      <c r="B111" s="23">
        <f>SUM(C111:D111)</f>
        <v>1553</v>
      </c>
      <c r="C111" s="15">
        <v>181</v>
      </c>
      <c r="D111" s="30">
        <v>1372</v>
      </c>
      <c r="E111" s="14"/>
    </row>
    <row r="112" spans="1:5">
      <c r="A112" s="22" t="s">
        <v>118</v>
      </c>
      <c r="B112" s="23">
        <f>SUM(C112:D112)</f>
        <v>612</v>
      </c>
      <c r="C112" s="15">
        <v>29</v>
      </c>
      <c r="D112" s="30">
        <v>583</v>
      </c>
      <c r="E112" s="14"/>
    </row>
    <row r="113" spans="1:5">
      <c r="A113" s="26" t="s">
        <v>119</v>
      </c>
      <c r="B113" s="27">
        <f>SUM(C113:D113)</f>
        <v>673</v>
      </c>
      <c r="C113" s="28">
        <v>28</v>
      </c>
      <c r="D113" s="31">
        <v>645</v>
      </c>
      <c r="E113" s="14"/>
    </row>
    <row r="114" spans="1:5">
      <c r="A114" s="10" t="s">
        <v>20</v>
      </c>
      <c r="B114" s="15"/>
      <c r="C114" s="15"/>
      <c r="D114" s="15"/>
      <c r="E114" s="14"/>
    </row>
    <row r="115" spans="1:5">
      <c r="A115" s="14"/>
      <c r="B115" s="14"/>
      <c r="C115" s="14"/>
      <c r="D115" s="14"/>
    </row>
    <row r="116" spans="1:5">
      <c r="A116" s="14"/>
      <c r="B116" s="15"/>
      <c r="C116" s="15"/>
      <c r="D116" s="15"/>
    </row>
  </sheetData>
  <mergeCells count="1">
    <mergeCell ref="A1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D115"/>
  <sheetViews>
    <sheetView workbookViewId="0">
      <selection sqref="A1:D4"/>
    </sheetView>
  </sheetViews>
  <sheetFormatPr baseColWidth="10" defaultColWidth="7.21875" defaultRowHeight="14.4"/>
  <cols>
    <col min="1" max="1" width="63.77734375" style="13" bestFit="1" customWidth="1"/>
    <col min="2" max="4" width="16.109375" style="11" customWidth="1"/>
    <col min="5" max="16384" width="7.21875" style="13"/>
  </cols>
  <sheetData>
    <row r="1" spans="1:4" ht="11.25" customHeight="1">
      <c r="A1" s="89" t="s">
        <v>287</v>
      </c>
      <c r="B1" s="89"/>
      <c r="C1" s="89"/>
      <c r="D1" s="89"/>
    </row>
    <row r="2" spans="1:4" ht="11.25" customHeight="1">
      <c r="A2" s="89"/>
      <c r="B2" s="89"/>
      <c r="C2" s="89"/>
      <c r="D2" s="89"/>
    </row>
    <row r="3" spans="1:4" ht="10.8" customHeight="1">
      <c r="A3" s="89"/>
      <c r="B3" s="89"/>
      <c r="C3" s="89"/>
      <c r="D3" s="89"/>
    </row>
    <row r="4" spans="1:4" ht="10.8" customHeight="1" thickBot="1">
      <c r="A4" s="89"/>
      <c r="B4" s="89"/>
      <c r="C4" s="89"/>
      <c r="D4" s="89"/>
    </row>
    <row r="5" spans="1:4">
      <c r="A5" s="16"/>
      <c r="B5" s="25"/>
      <c r="C5" s="25"/>
      <c r="D5" s="25"/>
    </row>
    <row r="6" spans="1:4" ht="15" thickBot="1">
      <c r="A6" s="37" t="s">
        <v>283</v>
      </c>
      <c r="B6" s="37" t="s">
        <v>206</v>
      </c>
      <c r="C6" s="37" t="s">
        <v>3</v>
      </c>
      <c r="D6" s="37" t="s">
        <v>4</v>
      </c>
    </row>
    <row r="7" spans="1:4">
      <c r="A7" s="16"/>
      <c r="B7" s="40"/>
      <c r="C7" s="15"/>
      <c r="D7" s="15"/>
    </row>
    <row r="8" spans="1:4">
      <c r="A8" s="18" t="s">
        <v>44</v>
      </c>
      <c r="B8" s="34">
        <f>SUM(C8:D8)</f>
        <v>42439</v>
      </c>
      <c r="C8" s="18">
        <f>SUM(C11:C16,C19,C22:C28,C31:C35,C38:C42,C45:C50,C53:C59,C62:C67,C70:C75,C78:C83,C86:C94,C97:C98,C101:C104,C107:C109,C112:C114)</f>
        <v>37932</v>
      </c>
      <c r="D8" s="18">
        <f>SUM(D11:D16,D19,D22:D28,D31:D35,D38:D42,D45:D50,D53:D59,D62:D67,D70:D75,D78:D83,D86:D94,D97:D98,D101:D104,D107:D109,D112:D114)</f>
        <v>4507</v>
      </c>
    </row>
    <row r="9" spans="1:4">
      <c r="A9" s="18"/>
      <c r="B9" s="34"/>
      <c r="C9" s="18"/>
      <c r="D9" s="18"/>
    </row>
    <row r="10" spans="1:4">
      <c r="A10" s="19" t="s">
        <v>9</v>
      </c>
      <c r="B10" s="21">
        <f>SUM(B11:B16)</f>
        <v>3027</v>
      </c>
      <c r="C10" s="21">
        <v>2661</v>
      </c>
      <c r="D10" s="21">
        <v>366</v>
      </c>
    </row>
    <row r="11" spans="1:4">
      <c r="A11" s="22" t="s">
        <v>45</v>
      </c>
      <c r="B11" s="15">
        <f>SUM(C11:D11)</f>
        <v>496</v>
      </c>
      <c r="C11" s="15">
        <v>464</v>
      </c>
      <c r="D11" s="15">
        <v>32</v>
      </c>
    </row>
    <row r="12" spans="1:4">
      <c r="A12" s="22" t="s">
        <v>46</v>
      </c>
      <c r="B12" s="15">
        <f t="shared" ref="B12:B16" si="0">SUM(C12:D12)</f>
        <v>103</v>
      </c>
      <c r="C12" s="15">
        <v>92</v>
      </c>
      <c r="D12" s="15">
        <v>11</v>
      </c>
    </row>
    <row r="13" spans="1:4">
      <c r="A13" s="22" t="s">
        <v>47</v>
      </c>
      <c r="B13" s="15">
        <f t="shared" si="0"/>
        <v>1289</v>
      </c>
      <c r="C13" s="15">
        <v>1100</v>
      </c>
      <c r="D13" s="15">
        <v>189</v>
      </c>
    </row>
    <row r="14" spans="1:4">
      <c r="A14" s="22" t="s">
        <v>48</v>
      </c>
      <c r="B14" s="15">
        <f t="shared" si="0"/>
        <v>365</v>
      </c>
      <c r="C14" s="15">
        <v>330</v>
      </c>
      <c r="D14" s="15">
        <v>35</v>
      </c>
    </row>
    <row r="15" spans="1:4">
      <c r="A15" s="22" t="s">
        <v>49</v>
      </c>
      <c r="B15" s="15">
        <f t="shared" si="0"/>
        <v>33</v>
      </c>
      <c r="C15" s="15">
        <v>28</v>
      </c>
      <c r="D15" s="15">
        <v>5</v>
      </c>
    </row>
    <row r="16" spans="1:4">
      <c r="A16" s="22" t="s">
        <v>50</v>
      </c>
      <c r="B16" s="15">
        <f t="shared" si="0"/>
        <v>741</v>
      </c>
      <c r="C16" s="15">
        <v>647</v>
      </c>
      <c r="D16" s="15">
        <v>94</v>
      </c>
    </row>
    <row r="17" spans="1:4">
      <c r="A17" s="22"/>
      <c r="B17" s="15"/>
      <c r="C17" s="15"/>
      <c r="D17" s="15"/>
    </row>
    <row r="18" spans="1:4">
      <c r="A18" s="19" t="s">
        <v>8</v>
      </c>
      <c r="B18" s="21">
        <f>B19</f>
        <v>3390</v>
      </c>
      <c r="C18" s="21">
        <v>2877</v>
      </c>
      <c r="D18" s="21">
        <v>513</v>
      </c>
    </row>
    <row r="19" spans="1:4">
      <c r="A19" s="22" t="s">
        <v>51</v>
      </c>
      <c r="B19" s="15">
        <f t="shared" ref="B19" si="1">SUM(C19:D19)</f>
        <v>3390</v>
      </c>
      <c r="C19" s="15">
        <v>2877</v>
      </c>
      <c r="D19" s="15">
        <v>513</v>
      </c>
    </row>
    <row r="20" spans="1:4">
      <c r="A20" s="22"/>
      <c r="B20" s="15"/>
      <c r="C20" s="15"/>
      <c r="D20" s="15"/>
    </row>
    <row r="21" spans="1:4">
      <c r="A21" s="19" t="s">
        <v>5</v>
      </c>
      <c r="B21" s="21">
        <f>SUM(B22:B28)</f>
        <v>5418</v>
      </c>
      <c r="C21" s="21">
        <v>4786</v>
      </c>
      <c r="D21" s="21">
        <v>632</v>
      </c>
    </row>
    <row r="22" spans="1:4">
      <c r="A22" s="22" t="s">
        <v>52</v>
      </c>
      <c r="B22" s="15">
        <f t="shared" ref="B22:B28" si="2">SUM(C22:D22)</f>
        <v>2048</v>
      </c>
      <c r="C22" s="15">
        <v>1742</v>
      </c>
      <c r="D22" s="15">
        <v>306</v>
      </c>
    </row>
    <row r="23" spans="1:4">
      <c r="A23" s="22" t="s">
        <v>53</v>
      </c>
      <c r="B23" s="15">
        <f t="shared" si="2"/>
        <v>905</v>
      </c>
      <c r="C23" s="15">
        <v>796</v>
      </c>
      <c r="D23" s="15">
        <v>109</v>
      </c>
    </row>
    <row r="24" spans="1:4">
      <c r="A24" s="22" t="s">
        <v>54</v>
      </c>
      <c r="B24" s="15">
        <f t="shared" si="2"/>
        <v>313</v>
      </c>
      <c r="C24" s="15">
        <v>289</v>
      </c>
      <c r="D24" s="15">
        <v>24</v>
      </c>
    </row>
    <row r="25" spans="1:4">
      <c r="A25" s="22" t="s">
        <v>55</v>
      </c>
      <c r="B25" s="15">
        <f t="shared" si="2"/>
        <v>636</v>
      </c>
      <c r="C25" s="15">
        <v>598</v>
      </c>
      <c r="D25" s="15">
        <v>38</v>
      </c>
    </row>
    <row r="26" spans="1:4">
      <c r="A26" s="22" t="s">
        <v>56</v>
      </c>
      <c r="B26" s="15">
        <f t="shared" si="2"/>
        <v>609</v>
      </c>
      <c r="C26" s="15">
        <v>527</v>
      </c>
      <c r="D26" s="15">
        <v>82</v>
      </c>
    </row>
    <row r="27" spans="1:4">
      <c r="A27" s="22" t="s">
        <v>57</v>
      </c>
      <c r="B27" s="15">
        <f t="shared" si="2"/>
        <v>202</v>
      </c>
      <c r="C27" s="15">
        <v>177</v>
      </c>
      <c r="D27" s="15">
        <v>25</v>
      </c>
    </row>
    <row r="28" spans="1:4">
      <c r="A28" s="22" t="s">
        <v>58</v>
      </c>
      <c r="B28" s="15">
        <f t="shared" si="2"/>
        <v>705</v>
      </c>
      <c r="C28" s="15">
        <v>657</v>
      </c>
      <c r="D28" s="15">
        <v>48</v>
      </c>
    </row>
    <row r="29" spans="1:4">
      <c r="A29" s="22"/>
      <c r="B29" s="15"/>
      <c r="C29" s="15"/>
      <c r="D29" s="15"/>
    </row>
    <row r="30" spans="1:4">
      <c r="A30" s="19" t="s">
        <v>10</v>
      </c>
      <c r="B30" s="21">
        <f>SUM(B31:B35)</f>
        <v>3033</v>
      </c>
      <c r="C30" s="21">
        <v>2516</v>
      </c>
      <c r="D30" s="21">
        <v>517</v>
      </c>
    </row>
    <row r="31" spans="1:4">
      <c r="A31" s="22" t="s">
        <v>59</v>
      </c>
      <c r="B31" s="15">
        <f t="shared" ref="B31:B35" si="3">SUM(C31:D31)</f>
        <v>2256</v>
      </c>
      <c r="C31" s="15">
        <v>1829</v>
      </c>
      <c r="D31" s="15">
        <v>427</v>
      </c>
    </row>
    <row r="32" spans="1:4">
      <c r="A32" s="22" t="s">
        <v>60</v>
      </c>
      <c r="B32" s="15">
        <f t="shared" si="3"/>
        <v>183</v>
      </c>
      <c r="C32" s="15">
        <v>151</v>
      </c>
      <c r="D32" s="15">
        <v>32</v>
      </c>
    </row>
    <row r="33" spans="1:4">
      <c r="A33" s="22" t="s">
        <v>61</v>
      </c>
      <c r="B33" s="15">
        <f t="shared" si="3"/>
        <v>345</v>
      </c>
      <c r="C33" s="15">
        <v>312</v>
      </c>
      <c r="D33" s="15">
        <v>33</v>
      </c>
    </row>
    <row r="34" spans="1:4">
      <c r="A34" s="22" t="s">
        <v>62</v>
      </c>
      <c r="B34" s="15">
        <f t="shared" si="3"/>
        <v>202</v>
      </c>
      <c r="C34" s="15">
        <v>179</v>
      </c>
      <c r="D34" s="15">
        <v>23</v>
      </c>
    </row>
    <row r="35" spans="1:4">
      <c r="A35" s="22" t="s">
        <v>63</v>
      </c>
      <c r="B35" s="15">
        <f t="shared" si="3"/>
        <v>47</v>
      </c>
      <c r="C35" s="15">
        <v>45</v>
      </c>
      <c r="D35" s="15">
        <v>2</v>
      </c>
    </row>
    <row r="36" spans="1:4">
      <c r="A36" s="24"/>
      <c r="B36" s="15"/>
      <c r="C36" s="15"/>
      <c r="D36" s="15"/>
    </row>
    <row r="37" spans="1:4">
      <c r="A37" s="19" t="s">
        <v>15</v>
      </c>
      <c r="B37" s="21">
        <f>SUM(B38:B42)</f>
        <v>2035</v>
      </c>
      <c r="C37" s="21">
        <v>1870</v>
      </c>
      <c r="D37" s="21">
        <v>165</v>
      </c>
    </row>
    <row r="38" spans="1:4">
      <c r="A38" s="22" t="s">
        <v>64</v>
      </c>
      <c r="B38" s="15">
        <f t="shared" ref="B38:B42" si="4">SUM(C38:D38)</f>
        <v>1276</v>
      </c>
      <c r="C38" s="15">
        <v>1162</v>
      </c>
      <c r="D38" s="15">
        <v>114</v>
      </c>
    </row>
    <row r="39" spans="1:4">
      <c r="A39" s="22" t="s">
        <v>65</v>
      </c>
      <c r="B39" s="15">
        <f t="shared" si="4"/>
        <v>200</v>
      </c>
      <c r="C39" s="15">
        <v>193</v>
      </c>
      <c r="D39" s="15">
        <v>7</v>
      </c>
    </row>
    <row r="40" spans="1:4">
      <c r="A40" s="22" t="s">
        <v>66</v>
      </c>
      <c r="B40" s="15">
        <f t="shared" si="4"/>
        <v>73</v>
      </c>
      <c r="C40" s="15">
        <v>71</v>
      </c>
      <c r="D40" s="15">
        <v>2</v>
      </c>
    </row>
    <row r="41" spans="1:4">
      <c r="A41" s="22" t="s">
        <v>67</v>
      </c>
      <c r="B41" s="15">
        <f t="shared" si="4"/>
        <v>306</v>
      </c>
      <c r="C41" s="15">
        <v>266</v>
      </c>
      <c r="D41" s="15">
        <v>40</v>
      </c>
    </row>
    <row r="42" spans="1:4">
      <c r="A42" s="22" t="s">
        <v>68</v>
      </c>
      <c r="B42" s="15">
        <f t="shared" si="4"/>
        <v>180</v>
      </c>
      <c r="C42" s="15">
        <v>178</v>
      </c>
      <c r="D42" s="15">
        <v>2</v>
      </c>
    </row>
    <row r="43" spans="1:4">
      <c r="A43" s="24"/>
      <c r="B43" s="15"/>
      <c r="C43" s="15"/>
      <c r="D43" s="15"/>
    </row>
    <row r="44" spans="1:4">
      <c r="A44" s="19" t="s">
        <v>13</v>
      </c>
      <c r="B44" s="21">
        <f>SUM(B45:B50)</f>
        <v>2178</v>
      </c>
      <c r="C44" s="21">
        <v>1920</v>
      </c>
      <c r="D44" s="21">
        <v>258</v>
      </c>
    </row>
    <row r="45" spans="1:4">
      <c r="A45" s="22" t="s">
        <v>69</v>
      </c>
      <c r="B45" s="15">
        <f t="shared" ref="B45:B50" si="5">SUM(C45:D45)</f>
        <v>540</v>
      </c>
      <c r="C45" s="15">
        <v>469</v>
      </c>
      <c r="D45" s="15">
        <v>71</v>
      </c>
    </row>
    <row r="46" spans="1:4">
      <c r="A46" s="22" t="s">
        <v>70</v>
      </c>
      <c r="B46" s="15">
        <f t="shared" si="5"/>
        <v>801</v>
      </c>
      <c r="C46" s="15">
        <v>706</v>
      </c>
      <c r="D46" s="15">
        <v>95</v>
      </c>
    </row>
    <row r="47" spans="1:4">
      <c r="A47" s="22" t="s">
        <v>71</v>
      </c>
      <c r="B47" s="15">
        <f t="shared" si="5"/>
        <v>64</v>
      </c>
      <c r="C47" s="15">
        <v>57</v>
      </c>
      <c r="D47" s="15">
        <v>7</v>
      </c>
    </row>
    <row r="48" spans="1:4">
      <c r="A48" s="22" t="s">
        <v>72</v>
      </c>
      <c r="B48" s="15">
        <f t="shared" si="5"/>
        <v>415</v>
      </c>
      <c r="C48" s="15">
        <v>367</v>
      </c>
      <c r="D48" s="15">
        <v>48</v>
      </c>
    </row>
    <row r="49" spans="1:4">
      <c r="A49" s="22" t="s">
        <v>73</v>
      </c>
      <c r="B49" s="15">
        <f t="shared" si="5"/>
        <v>249</v>
      </c>
      <c r="C49" s="15">
        <v>223</v>
      </c>
      <c r="D49" s="15">
        <v>26</v>
      </c>
    </row>
    <row r="50" spans="1:4">
      <c r="A50" s="22" t="s">
        <v>74</v>
      </c>
      <c r="B50" s="15">
        <f t="shared" si="5"/>
        <v>109</v>
      </c>
      <c r="C50" s="15">
        <v>98</v>
      </c>
      <c r="D50" s="15">
        <v>11</v>
      </c>
    </row>
    <row r="51" spans="1:4">
      <c r="A51" s="24"/>
      <c r="B51" s="15"/>
      <c r="C51" s="15"/>
      <c r="D51" s="15"/>
    </row>
    <row r="52" spans="1:4">
      <c r="A52" s="19" t="s">
        <v>6</v>
      </c>
      <c r="B52" s="21">
        <f>SUM(B53:B59)</f>
        <v>4876</v>
      </c>
      <c r="C52" s="21">
        <v>4351</v>
      </c>
      <c r="D52" s="21">
        <v>525</v>
      </c>
    </row>
    <row r="53" spans="1:4">
      <c r="A53" s="22" t="s">
        <v>75</v>
      </c>
      <c r="B53" s="15">
        <f t="shared" ref="B53:B59" si="6">SUM(C53:D53)</f>
        <v>2144</v>
      </c>
      <c r="C53" s="15">
        <v>1883</v>
      </c>
      <c r="D53" s="15">
        <v>261</v>
      </c>
    </row>
    <row r="54" spans="1:4">
      <c r="A54" s="22" t="s">
        <v>76</v>
      </c>
      <c r="B54" s="15">
        <f t="shared" si="6"/>
        <v>724</v>
      </c>
      <c r="C54" s="15">
        <v>642</v>
      </c>
      <c r="D54" s="15">
        <v>82</v>
      </c>
    </row>
    <row r="55" spans="1:4">
      <c r="A55" s="22" t="s">
        <v>77</v>
      </c>
      <c r="B55" s="15">
        <f t="shared" si="6"/>
        <v>1012</v>
      </c>
      <c r="C55" s="15">
        <v>917</v>
      </c>
      <c r="D55" s="15">
        <v>95</v>
      </c>
    </row>
    <row r="56" spans="1:4">
      <c r="A56" s="22" t="s">
        <v>78</v>
      </c>
      <c r="B56" s="15">
        <f t="shared" si="6"/>
        <v>92</v>
      </c>
      <c r="C56" s="15">
        <v>84</v>
      </c>
      <c r="D56" s="15">
        <v>8</v>
      </c>
    </row>
    <row r="57" spans="1:4">
      <c r="A57" s="22" t="s">
        <v>79</v>
      </c>
      <c r="B57" s="15">
        <f t="shared" si="6"/>
        <v>204</v>
      </c>
      <c r="C57" s="15">
        <v>186</v>
      </c>
      <c r="D57" s="15">
        <v>18</v>
      </c>
    </row>
    <row r="58" spans="1:4">
      <c r="A58" s="22" t="s">
        <v>80</v>
      </c>
      <c r="B58" s="15">
        <f t="shared" si="6"/>
        <v>452</v>
      </c>
      <c r="C58" s="15">
        <v>433</v>
      </c>
      <c r="D58" s="15">
        <v>19</v>
      </c>
    </row>
    <row r="59" spans="1:4">
      <c r="A59" s="22" t="s">
        <v>81</v>
      </c>
      <c r="B59" s="15">
        <f t="shared" si="6"/>
        <v>248</v>
      </c>
      <c r="C59" s="15">
        <v>206</v>
      </c>
      <c r="D59" s="15">
        <v>42</v>
      </c>
    </row>
    <row r="60" spans="1:4">
      <c r="A60" s="24"/>
      <c r="B60" s="15"/>
      <c r="C60" s="15"/>
      <c r="D60" s="15"/>
    </row>
    <row r="61" spans="1:4">
      <c r="A61" s="19" t="s">
        <v>7</v>
      </c>
      <c r="B61" s="21">
        <f>SUM(B62:B67)</f>
        <v>4189</v>
      </c>
      <c r="C61" s="21">
        <v>3784</v>
      </c>
      <c r="D61" s="21">
        <v>405</v>
      </c>
    </row>
    <row r="62" spans="1:4">
      <c r="A62" s="22" t="s">
        <v>82</v>
      </c>
      <c r="B62" s="15">
        <f t="shared" ref="B62:B67" si="7">SUM(C62:D62)</f>
        <v>1976</v>
      </c>
      <c r="C62" s="15">
        <v>1754</v>
      </c>
      <c r="D62" s="15">
        <v>222</v>
      </c>
    </row>
    <row r="63" spans="1:4">
      <c r="A63" s="22" t="s">
        <v>83</v>
      </c>
      <c r="B63" s="15">
        <f t="shared" si="7"/>
        <v>614</v>
      </c>
      <c r="C63" s="15">
        <v>561</v>
      </c>
      <c r="D63" s="15">
        <v>53</v>
      </c>
    </row>
    <row r="64" spans="1:4">
      <c r="A64" s="22" t="s">
        <v>84</v>
      </c>
      <c r="B64" s="15">
        <f t="shared" si="7"/>
        <v>179</v>
      </c>
      <c r="C64" s="15">
        <v>169</v>
      </c>
      <c r="D64" s="15">
        <v>10</v>
      </c>
    </row>
    <row r="65" spans="1:4">
      <c r="A65" s="22" t="s">
        <v>85</v>
      </c>
      <c r="B65" s="15">
        <f t="shared" si="7"/>
        <v>378</v>
      </c>
      <c r="C65" s="15">
        <v>330</v>
      </c>
      <c r="D65" s="15">
        <v>48</v>
      </c>
    </row>
    <row r="66" spans="1:4">
      <c r="A66" s="22" t="s">
        <v>86</v>
      </c>
      <c r="B66" s="15">
        <f t="shared" si="7"/>
        <v>274</v>
      </c>
      <c r="C66" s="15">
        <v>247</v>
      </c>
      <c r="D66" s="15">
        <v>27</v>
      </c>
    </row>
    <row r="67" spans="1:4">
      <c r="A67" s="22" t="s">
        <v>87</v>
      </c>
      <c r="B67" s="15">
        <f t="shared" si="7"/>
        <v>768</v>
      </c>
      <c r="C67" s="15">
        <v>723</v>
      </c>
      <c r="D67" s="15">
        <v>45</v>
      </c>
    </row>
    <row r="68" spans="1:4">
      <c r="A68" s="24"/>
      <c r="B68" s="15"/>
      <c r="C68" s="15"/>
      <c r="D68" s="15"/>
    </row>
    <row r="69" spans="1:4">
      <c r="A69" s="19" t="s">
        <v>16</v>
      </c>
      <c r="B69" s="21">
        <f>SUM(B70:B75)</f>
        <v>1869</v>
      </c>
      <c r="C69" s="21">
        <v>1717</v>
      </c>
      <c r="D69" s="21">
        <v>152</v>
      </c>
    </row>
    <row r="70" spans="1:4">
      <c r="A70" s="22" t="s">
        <v>88</v>
      </c>
      <c r="B70" s="15">
        <f t="shared" ref="B70:B75" si="8">SUM(C70:D70)</f>
        <v>868</v>
      </c>
      <c r="C70" s="15">
        <v>789</v>
      </c>
      <c r="D70" s="15">
        <v>79</v>
      </c>
    </row>
    <row r="71" spans="1:4">
      <c r="A71" s="22" t="s">
        <v>89</v>
      </c>
      <c r="B71" s="15">
        <f t="shared" si="8"/>
        <v>136</v>
      </c>
      <c r="C71" s="15">
        <v>123</v>
      </c>
      <c r="D71" s="15">
        <v>13</v>
      </c>
    </row>
    <row r="72" spans="1:4">
      <c r="A72" s="22" t="s">
        <v>90</v>
      </c>
      <c r="B72" s="15">
        <f t="shared" si="8"/>
        <v>258</v>
      </c>
      <c r="C72" s="15">
        <v>235</v>
      </c>
      <c r="D72" s="15">
        <v>23</v>
      </c>
    </row>
    <row r="73" spans="1:4">
      <c r="A73" s="22" t="s">
        <v>91</v>
      </c>
      <c r="B73" s="15">
        <f t="shared" si="8"/>
        <v>183</v>
      </c>
      <c r="C73" s="15">
        <v>177</v>
      </c>
      <c r="D73" s="15">
        <v>6</v>
      </c>
    </row>
    <row r="74" spans="1:4">
      <c r="A74" s="22" t="s">
        <v>92</v>
      </c>
      <c r="B74" s="15">
        <f t="shared" si="8"/>
        <v>146</v>
      </c>
      <c r="C74" s="15">
        <v>139</v>
      </c>
      <c r="D74" s="15">
        <v>7</v>
      </c>
    </row>
    <row r="75" spans="1:4">
      <c r="A75" s="22" t="s">
        <v>93</v>
      </c>
      <c r="B75" s="15">
        <f t="shared" si="8"/>
        <v>278</v>
      </c>
      <c r="C75" s="15">
        <v>254</v>
      </c>
      <c r="D75" s="15">
        <v>24</v>
      </c>
    </row>
    <row r="76" spans="1:4">
      <c r="A76" s="24"/>
      <c r="B76" s="15"/>
      <c r="C76" s="15"/>
      <c r="D76" s="15"/>
    </row>
    <row r="77" spans="1:4">
      <c r="A77" s="19" t="s">
        <v>18</v>
      </c>
      <c r="B77" s="21">
        <f>SUM(B78:B83)</f>
        <v>1498</v>
      </c>
      <c r="C77" s="21">
        <v>1351</v>
      </c>
      <c r="D77" s="21">
        <v>147</v>
      </c>
    </row>
    <row r="78" spans="1:4">
      <c r="A78" s="22" t="s">
        <v>94</v>
      </c>
      <c r="B78" s="15">
        <f t="shared" ref="B78:B83" si="9">SUM(C78:D78)</f>
        <v>489</v>
      </c>
      <c r="C78" s="15">
        <v>444</v>
      </c>
      <c r="D78" s="15">
        <v>45</v>
      </c>
    </row>
    <row r="79" spans="1:4">
      <c r="A79" s="22" t="s">
        <v>95</v>
      </c>
      <c r="B79" s="15">
        <f t="shared" si="9"/>
        <v>445</v>
      </c>
      <c r="C79" s="15">
        <v>393</v>
      </c>
      <c r="D79" s="15">
        <v>52</v>
      </c>
    </row>
    <row r="80" spans="1:4">
      <c r="A80" s="22" t="s">
        <v>96</v>
      </c>
      <c r="B80" s="15">
        <f t="shared" si="9"/>
        <v>302</v>
      </c>
      <c r="C80" s="15">
        <v>276</v>
      </c>
      <c r="D80" s="15">
        <v>26</v>
      </c>
    </row>
    <row r="81" spans="1:4">
      <c r="A81" s="22" t="s">
        <v>97</v>
      </c>
      <c r="B81" s="15">
        <f t="shared" si="9"/>
        <v>94</v>
      </c>
      <c r="C81" s="15">
        <v>87</v>
      </c>
      <c r="D81" s="15">
        <v>7</v>
      </c>
    </row>
    <row r="82" spans="1:4">
      <c r="A82" s="22" t="s">
        <v>98</v>
      </c>
      <c r="B82" s="15">
        <f t="shared" si="9"/>
        <v>103</v>
      </c>
      <c r="C82" s="15">
        <v>93</v>
      </c>
      <c r="D82" s="15">
        <v>10</v>
      </c>
    </row>
    <row r="83" spans="1:4">
      <c r="A83" s="22" t="s">
        <v>99</v>
      </c>
      <c r="B83" s="15">
        <f t="shared" si="9"/>
        <v>65</v>
      </c>
      <c r="C83" s="15">
        <v>58</v>
      </c>
      <c r="D83" s="15">
        <v>7</v>
      </c>
    </row>
    <row r="84" spans="1:4">
      <c r="A84" s="24"/>
      <c r="B84" s="15"/>
      <c r="C84" s="15"/>
      <c r="D84" s="15"/>
    </row>
    <row r="85" spans="1:4">
      <c r="A85" s="19" t="s">
        <v>12</v>
      </c>
      <c r="B85" s="21">
        <f>SUM(B86:B94)</f>
        <v>2853</v>
      </c>
      <c r="C85" s="21">
        <v>2608</v>
      </c>
      <c r="D85" s="21">
        <v>245</v>
      </c>
    </row>
    <row r="86" spans="1:4">
      <c r="A86" s="22" t="s">
        <v>100</v>
      </c>
      <c r="B86" s="15">
        <f t="shared" ref="B86:B94" si="10">SUM(C86:D86)</f>
        <v>98</v>
      </c>
      <c r="C86" s="15">
        <v>93</v>
      </c>
      <c r="D86" s="15">
        <v>5</v>
      </c>
    </row>
    <row r="87" spans="1:4">
      <c r="A87" s="22" t="s">
        <v>101</v>
      </c>
      <c r="B87" s="15">
        <f t="shared" si="10"/>
        <v>413</v>
      </c>
      <c r="C87" s="15">
        <v>389</v>
      </c>
      <c r="D87" s="15">
        <v>24</v>
      </c>
    </row>
    <row r="88" spans="1:4">
      <c r="A88" s="22" t="s">
        <v>102</v>
      </c>
      <c r="B88" s="15">
        <f t="shared" si="10"/>
        <v>227</v>
      </c>
      <c r="C88" s="15">
        <v>207</v>
      </c>
      <c r="D88" s="15">
        <v>20</v>
      </c>
    </row>
    <row r="89" spans="1:4">
      <c r="A89" s="22" t="s">
        <v>103</v>
      </c>
      <c r="B89" s="15">
        <f t="shared" si="10"/>
        <v>101</v>
      </c>
      <c r="C89" s="15">
        <v>92</v>
      </c>
      <c r="D89" s="15">
        <v>9</v>
      </c>
    </row>
    <row r="90" spans="1:4">
      <c r="A90" s="22" t="s">
        <v>104</v>
      </c>
      <c r="B90" s="15">
        <f t="shared" si="10"/>
        <v>1252</v>
      </c>
      <c r="C90" s="15">
        <v>1154</v>
      </c>
      <c r="D90" s="15">
        <v>98</v>
      </c>
    </row>
    <row r="91" spans="1:4">
      <c r="A91" s="22" t="s">
        <v>105</v>
      </c>
      <c r="B91" s="15">
        <f t="shared" si="10"/>
        <v>112</v>
      </c>
      <c r="C91" s="15">
        <v>100</v>
      </c>
      <c r="D91" s="15">
        <v>12</v>
      </c>
    </row>
    <row r="92" spans="1:4">
      <c r="A92" s="22" t="s">
        <v>106</v>
      </c>
      <c r="B92" s="15">
        <f t="shared" si="10"/>
        <v>182</v>
      </c>
      <c r="C92" s="15">
        <v>161</v>
      </c>
      <c r="D92" s="15">
        <v>21</v>
      </c>
    </row>
    <row r="93" spans="1:4">
      <c r="A93" s="22" t="s">
        <v>107</v>
      </c>
      <c r="B93" s="15">
        <f t="shared" si="10"/>
        <v>433</v>
      </c>
      <c r="C93" s="15">
        <v>385</v>
      </c>
      <c r="D93" s="15">
        <v>48</v>
      </c>
    </row>
    <row r="94" spans="1:4">
      <c r="A94" s="22" t="s">
        <v>281</v>
      </c>
      <c r="B94" s="15">
        <f t="shared" si="10"/>
        <v>35</v>
      </c>
      <c r="C94" s="15">
        <v>27</v>
      </c>
      <c r="D94" s="15">
        <v>8</v>
      </c>
    </row>
    <row r="95" spans="1:4">
      <c r="A95" s="24"/>
      <c r="B95" s="15"/>
      <c r="C95" s="15"/>
      <c r="D95" s="15"/>
    </row>
    <row r="96" spans="1:4">
      <c r="A96" s="19" t="s">
        <v>19</v>
      </c>
      <c r="B96" s="21">
        <f>SUM(B97:B98)</f>
        <v>1387</v>
      </c>
      <c r="C96" s="21">
        <v>1257</v>
      </c>
      <c r="D96" s="21">
        <v>130</v>
      </c>
    </row>
    <row r="97" spans="1:4">
      <c r="A97" s="22" t="s">
        <v>108</v>
      </c>
      <c r="B97" s="15">
        <f t="shared" ref="B97:B98" si="11">SUM(C97:D97)</f>
        <v>1050</v>
      </c>
      <c r="C97" s="15">
        <v>942</v>
      </c>
      <c r="D97" s="15">
        <v>108</v>
      </c>
    </row>
    <row r="98" spans="1:4">
      <c r="A98" s="22" t="s">
        <v>109</v>
      </c>
      <c r="B98" s="15">
        <f t="shared" si="11"/>
        <v>337</v>
      </c>
      <c r="C98" s="15">
        <v>315</v>
      </c>
      <c r="D98" s="15">
        <v>22</v>
      </c>
    </row>
    <row r="99" spans="1:4">
      <c r="A99" s="24"/>
      <c r="B99" s="15"/>
      <c r="C99" s="15"/>
      <c r="D99" s="15"/>
    </row>
    <row r="100" spans="1:4">
      <c r="A100" s="19" t="s">
        <v>17</v>
      </c>
      <c r="B100" s="21">
        <f>SUM(B101:B104)</f>
        <v>1823</v>
      </c>
      <c r="C100" s="21">
        <v>1691</v>
      </c>
      <c r="D100" s="21">
        <v>132</v>
      </c>
    </row>
    <row r="101" spans="1:4">
      <c r="A101" s="22" t="s">
        <v>110</v>
      </c>
      <c r="B101" s="15">
        <f t="shared" ref="B101:B104" si="12">SUM(C101:D101)</f>
        <v>475</v>
      </c>
      <c r="C101" s="15">
        <v>451</v>
      </c>
      <c r="D101" s="15">
        <v>24</v>
      </c>
    </row>
    <row r="102" spans="1:4">
      <c r="A102" s="22" t="s">
        <v>111</v>
      </c>
      <c r="B102" s="15">
        <f t="shared" si="12"/>
        <v>754</v>
      </c>
      <c r="C102" s="15">
        <v>709</v>
      </c>
      <c r="D102" s="15">
        <v>45</v>
      </c>
    </row>
    <row r="103" spans="1:4">
      <c r="A103" s="22" t="s">
        <v>112</v>
      </c>
      <c r="B103" s="15">
        <f t="shared" si="12"/>
        <v>281</v>
      </c>
      <c r="C103" s="15">
        <v>258</v>
      </c>
      <c r="D103" s="15">
        <v>23</v>
      </c>
    </row>
    <row r="104" spans="1:4">
      <c r="A104" s="22" t="s">
        <v>113</v>
      </c>
      <c r="B104" s="15">
        <f t="shared" si="12"/>
        <v>313</v>
      </c>
      <c r="C104" s="15">
        <v>273</v>
      </c>
      <c r="D104" s="15">
        <v>40</v>
      </c>
    </row>
    <row r="105" spans="1:4">
      <c r="A105" s="24"/>
      <c r="B105" s="15"/>
      <c r="C105" s="15"/>
      <c r="D105" s="15"/>
    </row>
    <row r="106" spans="1:4">
      <c r="A106" s="19" t="s">
        <v>14</v>
      </c>
      <c r="B106" s="21">
        <f>SUM(B107:B109)</f>
        <v>2012</v>
      </c>
      <c r="C106" s="21">
        <v>1885</v>
      </c>
      <c r="D106" s="21">
        <v>127</v>
      </c>
    </row>
    <row r="107" spans="1:4">
      <c r="A107" s="22" t="s">
        <v>114</v>
      </c>
      <c r="B107" s="15">
        <f t="shared" ref="B107:B109" si="13">SUM(C107:D107)</f>
        <v>1077</v>
      </c>
      <c r="C107" s="15">
        <v>1003</v>
      </c>
      <c r="D107" s="15">
        <v>74</v>
      </c>
    </row>
    <row r="108" spans="1:4">
      <c r="A108" s="22" t="s">
        <v>115</v>
      </c>
      <c r="B108" s="15">
        <f t="shared" si="13"/>
        <v>360</v>
      </c>
      <c r="C108" s="15">
        <v>343</v>
      </c>
      <c r="D108" s="15">
        <v>17</v>
      </c>
    </row>
    <row r="109" spans="1:4">
      <c r="A109" s="22" t="s">
        <v>116</v>
      </c>
      <c r="B109" s="15">
        <f t="shared" si="13"/>
        <v>575</v>
      </c>
      <c r="C109" s="15">
        <v>539</v>
      </c>
      <c r="D109" s="15">
        <v>36</v>
      </c>
    </row>
    <row r="110" spans="1:4">
      <c r="A110" s="24"/>
      <c r="B110" s="15"/>
      <c r="C110" s="15"/>
      <c r="D110" s="15"/>
    </row>
    <row r="111" spans="1:4">
      <c r="A111" s="19" t="s">
        <v>11</v>
      </c>
      <c r="B111" s="21">
        <f>SUM(B112:B114)</f>
        <v>2851</v>
      </c>
      <c r="C111" s="21">
        <v>2658</v>
      </c>
      <c r="D111" s="21">
        <v>193</v>
      </c>
    </row>
    <row r="112" spans="1:4">
      <c r="A112" s="22" t="s">
        <v>117</v>
      </c>
      <c r="B112" s="15">
        <f t="shared" ref="B112:B114" si="14">SUM(C112:D112)</f>
        <v>1527</v>
      </c>
      <c r="C112" s="15">
        <v>1424</v>
      </c>
      <c r="D112" s="15">
        <v>103</v>
      </c>
    </row>
    <row r="113" spans="1:4">
      <c r="A113" s="22" t="s">
        <v>118</v>
      </c>
      <c r="B113" s="15">
        <f t="shared" si="14"/>
        <v>645</v>
      </c>
      <c r="C113" s="15">
        <v>595</v>
      </c>
      <c r="D113" s="15">
        <v>50</v>
      </c>
    </row>
    <row r="114" spans="1:4" ht="15" thickBot="1">
      <c r="A114" s="42" t="s">
        <v>119</v>
      </c>
      <c r="B114" s="1">
        <f t="shared" si="14"/>
        <v>679</v>
      </c>
      <c r="C114" s="1">
        <v>639</v>
      </c>
      <c r="D114" s="1">
        <v>40</v>
      </c>
    </row>
    <row r="115" spans="1:4">
      <c r="A115" s="10" t="s">
        <v>20</v>
      </c>
    </row>
  </sheetData>
  <mergeCells count="1">
    <mergeCell ref="A1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24"/>
  <sheetViews>
    <sheetView workbookViewId="0">
      <selection sqref="A1:E5"/>
    </sheetView>
  </sheetViews>
  <sheetFormatPr baseColWidth="10" defaultRowHeight="14.4"/>
  <cols>
    <col min="1" max="1" width="23" customWidth="1"/>
    <col min="6" max="6" width="11.5546875" style="76"/>
  </cols>
  <sheetData>
    <row r="1" spans="1:5">
      <c r="A1" s="82" t="s">
        <v>290</v>
      </c>
      <c r="B1" s="82"/>
      <c r="C1" s="82"/>
      <c r="D1" s="82"/>
      <c r="E1" s="82"/>
    </row>
    <row r="2" spans="1:5">
      <c r="A2" s="82"/>
      <c r="B2" s="82"/>
      <c r="C2" s="82"/>
      <c r="D2" s="82"/>
      <c r="E2" s="82"/>
    </row>
    <row r="3" spans="1:5">
      <c r="A3" s="82"/>
      <c r="B3" s="82"/>
      <c r="C3" s="82"/>
      <c r="D3" s="82"/>
      <c r="E3" s="82"/>
    </row>
    <row r="4" spans="1:5">
      <c r="A4" s="82"/>
      <c r="B4" s="82"/>
      <c r="C4" s="82"/>
      <c r="D4" s="82"/>
      <c r="E4" s="82"/>
    </row>
    <row r="5" spans="1:5">
      <c r="A5" s="82"/>
      <c r="B5" s="82"/>
      <c r="C5" s="82"/>
      <c r="D5" s="82"/>
      <c r="E5" s="82"/>
    </row>
    <row r="6" spans="1:5" ht="14.4" customHeight="1">
      <c r="A6" s="83" t="s">
        <v>0</v>
      </c>
      <c r="B6" s="85" t="s">
        <v>120</v>
      </c>
      <c r="C6" s="85"/>
      <c r="D6" s="85" t="s">
        <v>121</v>
      </c>
      <c r="E6" s="86"/>
    </row>
    <row r="7" spans="1:5" ht="15" thickBot="1">
      <c r="A7" s="84"/>
      <c r="B7" s="2" t="s">
        <v>3</v>
      </c>
      <c r="C7" s="2" t="s">
        <v>4</v>
      </c>
      <c r="D7" s="2" t="s">
        <v>3</v>
      </c>
      <c r="E7" s="72" t="s">
        <v>4</v>
      </c>
    </row>
    <row r="8" spans="1:5">
      <c r="A8" s="3" t="s">
        <v>122</v>
      </c>
      <c r="B8" s="4">
        <v>1959</v>
      </c>
      <c r="C8" s="5">
        <v>5483</v>
      </c>
      <c r="D8" s="4">
        <v>5245</v>
      </c>
      <c r="E8" s="73">
        <v>2130</v>
      </c>
    </row>
    <row r="9" spans="1:5">
      <c r="A9" s="3" t="s">
        <v>123</v>
      </c>
      <c r="B9" s="6">
        <v>1175</v>
      </c>
      <c r="C9" s="5">
        <v>4681</v>
      </c>
      <c r="D9" s="6">
        <v>4597</v>
      </c>
      <c r="E9" s="74">
        <v>1423</v>
      </c>
    </row>
    <row r="10" spans="1:5">
      <c r="A10" s="3" t="s">
        <v>7</v>
      </c>
      <c r="B10" s="6">
        <v>1208</v>
      </c>
      <c r="C10" s="5">
        <v>4059</v>
      </c>
      <c r="D10" s="6">
        <v>4185</v>
      </c>
      <c r="E10" s="74">
        <v>1117</v>
      </c>
    </row>
    <row r="11" spans="1:5">
      <c r="A11" s="3" t="s">
        <v>6</v>
      </c>
      <c r="B11" s="6">
        <v>745</v>
      </c>
      <c r="C11" s="5">
        <v>4299</v>
      </c>
      <c r="D11" s="6">
        <v>4403</v>
      </c>
      <c r="E11" s="74">
        <v>675</v>
      </c>
    </row>
    <row r="12" spans="1:5">
      <c r="A12" s="3" t="s">
        <v>10</v>
      </c>
      <c r="B12" s="6">
        <v>1227</v>
      </c>
      <c r="C12" s="5">
        <v>3760</v>
      </c>
      <c r="D12" s="6">
        <v>3849</v>
      </c>
      <c r="E12" s="74">
        <v>1074</v>
      </c>
    </row>
    <row r="13" spans="1:5">
      <c r="A13" s="3" t="s">
        <v>9</v>
      </c>
      <c r="B13" s="6">
        <v>816</v>
      </c>
      <c r="C13" s="5">
        <v>3183</v>
      </c>
      <c r="D13" s="6">
        <v>3187</v>
      </c>
      <c r="E13" s="74">
        <v>777</v>
      </c>
    </row>
    <row r="14" spans="1:5">
      <c r="A14" s="3" t="s">
        <v>124</v>
      </c>
      <c r="B14" s="6">
        <v>697</v>
      </c>
      <c r="C14" s="5">
        <v>2799</v>
      </c>
      <c r="D14" s="6">
        <v>2864</v>
      </c>
      <c r="E14" s="74">
        <v>632</v>
      </c>
    </row>
    <row r="15" spans="1:5">
      <c r="A15" s="3" t="s">
        <v>125</v>
      </c>
      <c r="B15" s="6">
        <v>1110</v>
      </c>
      <c r="C15" s="5">
        <v>2318</v>
      </c>
      <c r="D15" s="6">
        <v>3133</v>
      </c>
      <c r="E15" s="74">
        <v>367</v>
      </c>
    </row>
    <row r="16" spans="1:5">
      <c r="A16" s="3" t="s">
        <v>13</v>
      </c>
      <c r="B16" s="6">
        <v>791</v>
      </c>
      <c r="C16" s="5">
        <v>2367</v>
      </c>
      <c r="D16" s="6">
        <v>2293</v>
      </c>
      <c r="E16" s="74">
        <v>812</v>
      </c>
    </row>
    <row r="17" spans="1:5">
      <c r="A17" s="3" t="s">
        <v>12</v>
      </c>
      <c r="B17" s="6">
        <v>560</v>
      </c>
      <c r="C17" s="5">
        <v>2513</v>
      </c>
      <c r="D17" s="6">
        <v>2408</v>
      </c>
      <c r="E17" s="74">
        <v>615</v>
      </c>
    </row>
    <row r="18" spans="1:5">
      <c r="A18" s="3" t="s">
        <v>11</v>
      </c>
      <c r="B18" s="6">
        <v>546</v>
      </c>
      <c r="C18" s="5">
        <v>2315</v>
      </c>
      <c r="D18" s="6">
        <v>2358</v>
      </c>
      <c r="E18" s="74">
        <v>514</v>
      </c>
    </row>
    <row r="19" spans="1:5">
      <c r="A19" s="3" t="s">
        <v>16</v>
      </c>
      <c r="B19" s="6">
        <v>525</v>
      </c>
      <c r="C19" s="5">
        <v>2207</v>
      </c>
      <c r="D19" s="6">
        <v>2197</v>
      </c>
      <c r="E19" s="74">
        <v>527</v>
      </c>
    </row>
    <row r="20" spans="1:5">
      <c r="A20" s="3" t="s">
        <v>19</v>
      </c>
      <c r="B20" s="6">
        <v>478</v>
      </c>
      <c r="C20" s="5">
        <v>2178</v>
      </c>
      <c r="D20" s="6">
        <v>2116</v>
      </c>
      <c r="E20" s="74">
        <v>445</v>
      </c>
    </row>
    <row r="21" spans="1:5">
      <c r="A21" s="3" t="s">
        <v>17</v>
      </c>
      <c r="B21" s="6">
        <v>453</v>
      </c>
      <c r="C21" s="5">
        <v>1916</v>
      </c>
      <c r="D21" s="6">
        <v>1929</v>
      </c>
      <c r="E21" s="74">
        <v>439</v>
      </c>
    </row>
    <row r="22" spans="1:5">
      <c r="A22" s="3" t="s">
        <v>14</v>
      </c>
      <c r="B22" s="7">
        <v>306</v>
      </c>
      <c r="C22" s="5">
        <v>1553</v>
      </c>
      <c r="D22" s="7">
        <v>1511</v>
      </c>
      <c r="E22" s="75">
        <v>329</v>
      </c>
    </row>
    <row r="23" spans="1:5" ht="15" thickBot="1">
      <c r="A23" s="8" t="s">
        <v>284</v>
      </c>
      <c r="B23" s="9">
        <f>SUM(B8:B22)</f>
        <v>12596</v>
      </c>
      <c r="C23" s="9">
        <f t="shared" ref="C23:E23" si="0">SUM(C8:C22)</f>
        <v>45631</v>
      </c>
      <c r="D23" s="9">
        <f t="shared" si="0"/>
        <v>46275</v>
      </c>
      <c r="E23" s="9">
        <f t="shared" si="0"/>
        <v>11876</v>
      </c>
    </row>
    <row r="24" spans="1:5">
      <c r="A24" s="10" t="s">
        <v>20</v>
      </c>
      <c r="B24" s="11"/>
      <c r="C24" s="11"/>
      <c r="D24" s="11"/>
      <c r="E24" s="11"/>
    </row>
  </sheetData>
  <mergeCells count="4">
    <mergeCell ref="A1:E5"/>
    <mergeCell ref="A6:A7"/>
    <mergeCell ref="B6:C6"/>
    <mergeCell ref="D6:E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9"/>
  <sheetViews>
    <sheetView workbookViewId="0">
      <selection activeCell="E10" sqref="E10"/>
    </sheetView>
  </sheetViews>
  <sheetFormatPr baseColWidth="10" defaultRowHeight="14.4"/>
  <cols>
    <col min="1" max="1" width="16.6640625" customWidth="1"/>
  </cols>
  <sheetData>
    <row r="1" spans="1:6">
      <c r="A1" s="82" t="s">
        <v>288</v>
      </c>
      <c r="B1" s="82"/>
      <c r="C1" s="82"/>
      <c r="D1" s="82"/>
      <c r="E1" s="82"/>
    </row>
    <row r="2" spans="1:6">
      <c r="A2" s="82"/>
      <c r="B2" s="82"/>
      <c r="C2" s="82"/>
      <c r="D2" s="82"/>
      <c r="E2" s="82"/>
    </row>
    <row r="3" spans="1:6">
      <c r="A3" s="82"/>
      <c r="B3" s="82"/>
      <c r="C3" s="82"/>
      <c r="D3" s="82"/>
      <c r="E3" s="82"/>
    </row>
    <row r="4" spans="1:6" ht="14.4" customHeight="1">
      <c r="A4" s="90" t="s">
        <v>21</v>
      </c>
      <c r="B4" s="91" t="s">
        <v>120</v>
      </c>
      <c r="C4" s="91"/>
      <c r="D4" s="91" t="s">
        <v>121</v>
      </c>
      <c r="E4" s="92"/>
      <c r="F4" s="76"/>
    </row>
    <row r="5" spans="1:6" ht="15" thickBot="1">
      <c r="A5" s="84"/>
      <c r="B5" s="2" t="s">
        <v>3</v>
      </c>
      <c r="C5" s="2" t="s">
        <v>4</v>
      </c>
      <c r="D5" s="2" t="s">
        <v>3</v>
      </c>
      <c r="E5" s="72" t="s">
        <v>4</v>
      </c>
      <c r="F5" s="76"/>
    </row>
    <row r="6" spans="1:6">
      <c r="A6" s="11" t="s">
        <v>22</v>
      </c>
      <c r="B6" s="5">
        <v>438</v>
      </c>
      <c r="C6" s="5">
        <v>943</v>
      </c>
      <c r="D6" s="5"/>
      <c r="E6" s="5"/>
    </row>
    <row r="7" spans="1:6">
      <c r="A7" s="11" t="s">
        <v>23</v>
      </c>
      <c r="B7" s="5">
        <v>711</v>
      </c>
      <c r="C7" s="5">
        <v>1969</v>
      </c>
      <c r="D7" s="5"/>
      <c r="E7" s="5"/>
    </row>
    <row r="8" spans="1:6">
      <c r="A8" s="11" t="s">
        <v>24</v>
      </c>
      <c r="B8" s="5">
        <v>1278</v>
      </c>
      <c r="C8" s="5">
        <v>9762</v>
      </c>
      <c r="D8" s="5">
        <v>7831</v>
      </c>
      <c r="E8" s="5">
        <v>1975</v>
      </c>
    </row>
    <row r="9" spans="1:6">
      <c r="A9" s="11" t="s">
        <v>25</v>
      </c>
      <c r="B9" s="5">
        <v>2387</v>
      </c>
      <c r="C9" s="5">
        <v>11484</v>
      </c>
      <c r="D9" s="5">
        <v>11326</v>
      </c>
      <c r="E9" s="5">
        <v>2744</v>
      </c>
    </row>
    <row r="10" spans="1:6">
      <c r="A10" s="11" t="s">
        <v>26</v>
      </c>
      <c r="B10" s="5">
        <v>2000</v>
      </c>
      <c r="C10" s="5">
        <v>7929</v>
      </c>
      <c r="D10" s="5">
        <v>8132</v>
      </c>
      <c r="E10" s="5">
        <v>1889</v>
      </c>
    </row>
    <row r="11" spans="1:6">
      <c r="A11" s="11" t="s">
        <v>27</v>
      </c>
      <c r="B11" s="5">
        <v>1650</v>
      </c>
      <c r="C11" s="5">
        <v>5254</v>
      </c>
      <c r="D11" s="5">
        <v>5383</v>
      </c>
      <c r="E11" s="5">
        <v>1277</v>
      </c>
    </row>
    <row r="12" spans="1:6">
      <c r="A12" s="11" t="s">
        <v>28</v>
      </c>
      <c r="B12" s="5">
        <v>1125</v>
      </c>
      <c r="C12" s="5">
        <v>3213</v>
      </c>
      <c r="D12" s="5">
        <v>3038</v>
      </c>
      <c r="E12" s="5">
        <v>770</v>
      </c>
    </row>
    <row r="13" spans="1:6">
      <c r="A13" s="11" t="s">
        <v>29</v>
      </c>
      <c r="B13" s="5">
        <v>1188</v>
      </c>
      <c r="C13" s="5">
        <v>1921</v>
      </c>
      <c r="D13" s="5">
        <v>1034</v>
      </c>
      <c r="E13" s="5">
        <v>322</v>
      </c>
    </row>
    <row r="14" spans="1:6">
      <c r="A14" s="11" t="s">
        <v>30</v>
      </c>
      <c r="B14" s="5">
        <v>927</v>
      </c>
      <c r="C14" s="5">
        <v>1203</v>
      </c>
      <c r="D14" s="5">
        <v>384</v>
      </c>
      <c r="E14" s="5">
        <v>82</v>
      </c>
    </row>
    <row r="15" spans="1:6">
      <c r="A15" s="11" t="s">
        <v>31</v>
      </c>
      <c r="B15" s="5">
        <v>458</v>
      </c>
      <c r="C15" s="5">
        <v>679</v>
      </c>
      <c r="D15" s="5">
        <v>113</v>
      </c>
      <c r="E15" s="5">
        <v>43</v>
      </c>
    </row>
    <row r="16" spans="1:6">
      <c r="A16" s="11" t="s">
        <v>32</v>
      </c>
      <c r="B16" s="5">
        <v>106</v>
      </c>
      <c r="C16" s="5">
        <v>122</v>
      </c>
      <c r="D16" s="5">
        <v>17</v>
      </c>
      <c r="E16" s="5">
        <v>4</v>
      </c>
    </row>
    <row r="17" spans="1:5">
      <c r="A17" s="11" t="s">
        <v>126</v>
      </c>
      <c r="B17" s="5">
        <v>328</v>
      </c>
      <c r="C17" s="5">
        <v>1152</v>
      </c>
      <c r="D17" s="5">
        <v>9017</v>
      </c>
      <c r="E17" s="5">
        <v>2770</v>
      </c>
    </row>
    <row r="18" spans="1:5" ht="15" thickBot="1">
      <c r="A18" s="8" t="s">
        <v>284</v>
      </c>
      <c r="B18" s="9">
        <f>SUM(B6:B17)</f>
        <v>12596</v>
      </c>
      <c r="C18" s="9">
        <f>SUM(C6:C17)</f>
        <v>45631</v>
      </c>
      <c r="D18" s="9">
        <f>SUM(D6:D17)</f>
        <v>46275</v>
      </c>
      <c r="E18" s="9">
        <f>SUM(E6:E17)</f>
        <v>11876</v>
      </c>
    </row>
    <row r="19" spans="1:5">
      <c r="A19" s="10" t="s">
        <v>20</v>
      </c>
      <c r="B19" s="11"/>
      <c r="C19" s="11"/>
      <c r="D19" s="11"/>
      <c r="E19" s="11"/>
    </row>
  </sheetData>
  <mergeCells count="4">
    <mergeCell ref="A1:E3"/>
    <mergeCell ref="A4:A5"/>
    <mergeCell ref="B4:C4"/>
    <mergeCell ref="D4:E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F15"/>
  <sheetViews>
    <sheetView workbookViewId="0">
      <selection sqref="A1:E3"/>
    </sheetView>
  </sheetViews>
  <sheetFormatPr baseColWidth="10" defaultRowHeight="14.4"/>
  <cols>
    <col min="1" max="1" width="15.44140625" customWidth="1"/>
  </cols>
  <sheetData>
    <row r="1" spans="1:6">
      <c r="A1" s="82" t="s">
        <v>289</v>
      </c>
      <c r="B1" s="82"/>
      <c r="C1" s="82"/>
      <c r="D1" s="82"/>
      <c r="E1" s="82"/>
    </row>
    <row r="2" spans="1:6">
      <c r="A2" s="82"/>
      <c r="B2" s="82"/>
      <c r="C2" s="82"/>
      <c r="D2" s="82"/>
      <c r="E2" s="82"/>
    </row>
    <row r="3" spans="1:6">
      <c r="A3" s="82"/>
      <c r="B3" s="82"/>
      <c r="C3" s="82"/>
      <c r="D3" s="82"/>
      <c r="E3" s="82"/>
    </row>
    <row r="4" spans="1:6" ht="15" thickBot="1">
      <c r="A4" s="1"/>
      <c r="B4" s="1"/>
      <c r="C4" s="1"/>
      <c r="D4" s="1"/>
      <c r="E4" s="12"/>
    </row>
    <row r="5" spans="1:6" ht="14.4" customHeight="1">
      <c r="A5" s="87" t="s">
        <v>34</v>
      </c>
      <c r="B5" s="85" t="s">
        <v>120</v>
      </c>
      <c r="C5" s="85"/>
      <c r="D5" s="85" t="s">
        <v>121</v>
      </c>
      <c r="E5" s="86"/>
      <c r="F5" s="76"/>
    </row>
    <row r="6" spans="1:6" ht="15" thickBot="1">
      <c r="A6" s="88"/>
      <c r="B6" s="2" t="s">
        <v>3</v>
      </c>
      <c r="C6" s="2" t="s">
        <v>4</v>
      </c>
      <c r="D6" s="2" t="s">
        <v>3</v>
      </c>
      <c r="E6" s="72" t="s">
        <v>4</v>
      </c>
      <c r="F6" s="76"/>
    </row>
    <row r="7" spans="1:6">
      <c r="A7" s="3" t="s">
        <v>35</v>
      </c>
      <c r="B7" s="5">
        <v>5178</v>
      </c>
      <c r="C7" s="5">
        <v>19789</v>
      </c>
      <c r="D7" s="13">
        <v>21476</v>
      </c>
      <c r="E7" s="13">
        <v>5058</v>
      </c>
    </row>
    <row r="8" spans="1:6">
      <c r="A8" s="3" t="s">
        <v>36</v>
      </c>
      <c r="B8" s="5">
        <v>4226</v>
      </c>
      <c r="C8" s="5">
        <v>12957</v>
      </c>
      <c r="D8" s="13">
        <v>12174</v>
      </c>
      <c r="E8" s="13">
        <v>3331</v>
      </c>
    </row>
    <row r="9" spans="1:6">
      <c r="A9" s="3" t="s">
        <v>39</v>
      </c>
      <c r="B9" s="5">
        <v>1082</v>
      </c>
      <c r="C9" s="5">
        <v>5350</v>
      </c>
      <c r="D9" s="13">
        <v>4872</v>
      </c>
      <c r="E9" s="13">
        <v>986</v>
      </c>
    </row>
    <row r="10" spans="1:6">
      <c r="A10" s="3" t="s">
        <v>37</v>
      </c>
      <c r="B10" s="5">
        <v>1125</v>
      </c>
      <c r="C10" s="5">
        <v>3786</v>
      </c>
      <c r="D10" s="13">
        <v>3036</v>
      </c>
      <c r="E10" s="13">
        <v>1185</v>
      </c>
    </row>
    <row r="11" spans="1:6">
      <c r="A11" s="3" t="s">
        <v>33</v>
      </c>
      <c r="B11" s="5">
        <v>625</v>
      </c>
      <c r="C11" s="5">
        <v>2245</v>
      </c>
      <c r="D11" s="13">
        <v>4371</v>
      </c>
      <c r="E11" s="13">
        <v>1084</v>
      </c>
    </row>
    <row r="12" spans="1:6">
      <c r="A12" s="3" t="s">
        <v>40</v>
      </c>
      <c r="B12" s="5">
        <v>288</v>
      </c>
      <c r="C12" s="5">
        <v>1222</v>
      </c>
      <c r="D12" s="13">
        <v>205</v>
      </c>
      <c r="E12" s="13">
        <v>174</v>
      </c>
    </row>
    <row r="13" spans="1:6">
      <c r="A13" s="3" t="s">
        <v>41</v>
      </c>
      <c r="B13" s="5">
        <v>72</v>
      </c>
      <c r="C13" s="5">
        <v>282</v>
      </c>
      <c r="D13" s="13">
        <v>141</v>
      </c>
      <c r="E13" s="13">
        <v>58</v>
      </c>
    </row>
    <row r="14" spans="1:6" ht="15" thickBot="1">
      <c r="A14" s="8" t="s">
        <v>284</v>
      </c>
      <c r="B14" s="9">
        <f>SUM(B7:B13)</f>
        <v>12596</v>
      </c>
      <c r="C14" s="9">
        <f t="shared" ref="C14:D14" si="0">SUM(C7:C13)</f>
        <v>45631</v>
      </c>
      <c r="D14" s="9">
        <f t="shared" si="0"/>
        <v>46275</v>
      </c>
      <c r="E14" s="9">
        <f>SUM(E7:E13)</f>
        <v>11876</v>
      </c>
      <c r="F14" s="76"/>
    </row>
    <row r="15" spans="1:6">
      <c r="A15" s="10" t="s">
        <v>20</v>
      </c>
      <c r="B15" s="11"/>
      <c r="C15" s="11"/>
      <c r="D15" s="11"/>
      <c r="E15" s="13"/>
    </row>
  </sheetData>
  <mergeCells count="4">
    <mergeCell ref="A1:E3"/>
    <mergeCell ref="A5:A6"/>
    <mergeCell ref="B5:C5"/>
    <mergeCell ref="D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5</vt:i4>
      </vt:variant>
    </vt:vector>
  </HeadingPairs>
  <TitlesOfParts>
    <vt:vector size="26" baseType="lpstr">
      <vt:lpstr>Índice</vt:lpstr>
      <vt:lpstr>C1</vt:lpstr>
      <vt:lpstr>C2</vt:lpstr>
      <vt:lpstr>C3</vt:lpstr>
      <vt:lpstr>C4</vt:lpstr>
      <vt:lpstr>C5</vt:lpstr>
      <vt:lpstr>C6</vt:lpstr>
      <vt:lpstr>C7</vt:lpstr>
      <vt:lpstr>C8</vt:lpstr>
      <vt:lpstr>C9</vt:lpstr>
      <vt:lpstr>C10</vt:lpstr>
      <vt:lpstr>C11</vt:lpstr>
      <vt:lpstr>C12</vt:lpstr>
      <vt:lpstr>C13</vt:lpstr>
      <vt:lpstr>C14</vt:lpstr>
      <vt:lpstr>C15</vt:lpstr>
      <vt:lpstr>C16</vt:lpstr>
      <vt:lpstr>C17</vt:lpstr>
      <vt:lpstr>C18</vt:lpstr>
      <vt:lpstr>C19</vt:lpstr>
      <vt:lpstr>C20</vt:lpstr>
      <vt:lpstr>'C15'!Área_de_impresión</vt:lpstr>
      <vt:lpstr>'C20'!Área_de_impresión</vt:lpstr>
      <vt:lpstr>'C4'!Área_de_impresión</vt:lpstr>
      <vt:lpstr>'C5'!Área_de_impresión</vt:lpstr>
      <vt:lpstr>'C9'!Área_de_impresión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fchavarria</dc:creator>
  <cp:lastModifiedBy>fchavarria</cp:lastModifiedBy>
  <cp:lastPrinted>2016-05-18T17:25:33Z</cp:lastPrinted>
  <dcterms:created xsi:type="dcterms:W3CDTF">2016-05-18T14:12:41Z</dcterms:created>
  <dcterms:modified xsi:type="dcterms:W3CDTF">2016-07-22T21:21:40Z</dcterms:modified>
</cp:coreProperties>
</file>