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adística\Anuarios\ANUARIO 2017\Para publicar\Cont Adm\"/>
    </mc:Choice>
  </mc:AlternateContent>
  <xr:revisionPtr revIDLastSave="0" documentId="8_{A7CB2426-7E47-489C-B08F-BFE6C7F84FC7}" xr6:coauthVersionLast="37" xr6:coauthVersionMax="37" xr10:uidLastSave="{00000000-0000-0000-0000-000000000000}"/>
  <bookViews>
    <workbookView xWindow="0" yWindow="0" windowWidth="20730" windowHeight="11760" xr2:uid="{00000000-000D-0000-FFFF-FFFF00000000}"/>
  </bookViews>
  <sheets>
    <sheet name="Indice" sheetId="15" r:id="rId1"/>
    <sheet name="c-1" sheetId="2" r:id="rId2"/>
    <sheet name="c-2" sheetId="4" r:id="rId3"/>
    <sheet name="c-3" sheetId="10" r:id="rId4"/>
    <sheet name="c-4" sheetId="5" r:id="rId5"/>
    <sheet name="c-5" sheetId="6" r:id="rId6"/>
    <sheet name="c-6" sheetId="11" r:id="rId7"/>
    <sheet name="c-7" sheetId="12" r:id="rId8"/>
    <sheet name="c-8" sheetId="13" r:id="rId9"/>
    <sheet name="c-9" sheetId="14" r:id="rId10"/>
    <sheet name="c-10" sheetId="3" r:id="rId11"/>
    <sheet name="c-11" sheetId="7" r:id="rId12"/>
    <sheet name="c-12" sheetId="8" r:id="rId13"/>
    <sheet name="c-13" sheetId="9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Print_Area" localSheetId="1">'c-1'!$A$1:$E$26</definedName>
    <definedName name="_xlnm.Print_Area" localSheetId="10">'c-10'!$A$1:$K$19</definedName>
    <definedName name="_xlnm.Print_Area" localSheetId="11">'c-11'!$A$1:$B$20</definedName>
    <definedName name="_xlnm.Print_Area" localSheetId="12">'c-12'!$A$1:$B$19</definedName>
    <definedName name="_xlnm.Print_Area" localSheetId="13">'c-13'!$A$1:$B$28</definedName>
    <definedName name="_xlnm.Print_Area" localSheetId="2">'c-2'!$A$1:$E$48</definedName>
    <definedName name="_xlnm.Print_Area" localSheetId="3">'c-3'!$A$1:$N$59</definedName>
    <definedName name="_xlnm.Print_Area" localSheetId="4">'c-4'!$A$1:$E$35</definedName>
    <definedName name="_xlnm.Print_Area" localSheetId="5">'c-5'!$A$1:$E$53</definedName>
    <definedName name="_xlnm.Print_Area" localSheetId="6">'c-6'!$A$1:$C$23</definedName>
    <definedName name="_xlnm.Print_Area" localSheetId="7">'c-7'!$A$1:$C$28</definedName>
    <definedName name="_xlnm.Print_Area" localSheetId="8">'c-8'!$A$1:$C$30</definedName>
    <definedName name="_xlnm.Print_Area" localSheetId="9">'c-9'!$A$1:$C$23</definedName>
    <definedName name="_xlnm.Print_Area" localSheetId="0">Indice!$A$1:$B$51</definedName>
    <definedName name="_xlnm.Database">#REF!</definedName>
    <definedName name="cccc">#REF!</definedName>
    <definedName name="dd" localSheetId="0">#REF!</definedName>
    <definedName name="dd">#REF!</definedName>
    <definedName name="ddd" localSheetId="0">#REF!</definedName>
    <definedName name="ddd">[1]c30!#REF!</definedName>
    <definedName name="dfg">[1]c30!#REF!</definedName>
    <definedName name="Excel_BuiltIn__FilterDatabase">NA()</definedName>
    <definedName name="Excel_BuiltIn__FilterDatabase_1" localSheetId="0">[2]C1!#REF!</definedName>
    <definedName name="Excel_BuiltIn__FilterDatabase_1">#REF!</definedName>
    <definedName name="Excel_BuiltIn__FilterDatabase_2">#REF!</definedName>
    <definedName name="Excel_BuiltIn__FilterDatabase_3" localSheetId="0">[2]C4!#REF!</definedName>
    <definedName name="Excel_BuiltIn__FilterDatabase_3">#REF!</definedName>
    <definedName name="Excel_BuiltIn__FilterDatabase_3_1">#REF!</definedName>
    <definedName name="Excel_BuiltIn__FilterDatabase_3_7" localSheetId="0">#REF!</definedName>
    <definedName name="Excel_BuiltIn__FilterDatabase_3_7">#REF!</definedName>
    <definedName name="Excel_BuiltIn__FilterDatabase_4" localSheetId="0">#REF!</definedName>
    <definedName name="Excel_BuiltIn__FilterDatabase_4">[3]C4!#REF!</definedName>
    <definedName name="Excel_BuiltIn__FilterDatabase_4_7" localSheetId="0">#REF!</definedName>
    <definedName name="Excel_BuiltIn__FilterDatabase_4_7">#REF!</definedName>
    <definedName name="Excel_BuiltIn__FilterDatabase_5" localSheetId="0">#REF!</definedName>
    <definedName name="Excel_BuiltIn__FilterDatabase_5">#REF!</definedName>
    <definedName name="Excel_BuiltIn__FilterDatabase_5_1">"$#REF!.$A$65:$H$11834"</definedName>
    <definedName name="Excel_BuiltIn__FilterDatabase_5_1_1">"$#REF!.$#REF!$#REF!:$#REF!$#REF!"</definedName>
    <definedName name="Excel_BuiltIn__FilterDatabase_5_1_1_1">"$#REF!.$#REF!$#REF!:$#REF!$#REF!"</definedName>
    <definedName name="Excel_BuiltIn__FilterDatabase_6" localSheetId="0">#REF!</definedName>
    <definedName name="Excel_BuiltIn__FilterDatabase_6">#REF!</definedName>
    <definedName name="Excel_BuiltIn__FilterDatabase_6_1">"$#REF!.$#REF!$#REF!:$#REF!$#REF!"</definedName>
    <definedName name="Excel_BuiltIn__FilterDatabase_7" localSheetId="0">#REF!</definedName>
    <definedName name="Excel_BuiltIn__FilterDatabase_7">"$#REF!.$#REF!$#REF!:$#REF!$#REF!"</definedName>
    <definedName name="Excel_BuiltIn__FilterDatabase_7_1" localSheetId="0">#REF!</definedName>
    <definedName name="Excel_BuiltIn__FilterDatabase_7_1">NA()</definedName>
    <definedName name="Excel_BuiltIn__FilterDatabase_8">#N/A</definedName>
    <definedName name="Excel_BuiltIn__FilterDatabase_8_1">NA()</definedName>
    <definedName name="Excel_BuiltIn__FilterDatabase_9">"$#REF!.$#REF!$#REF!:$#REF!$#REF!"</definedName>
    <definedName name="Excel_BuiltIn_Print_Area_1" localSheetId="0">#REF!</definedName>
    <definedName name="Excel_BuiltIn_Print_Area_1">[1]c30!#REF!</definedName>
    <definedName name="Excel_BuiltIn_Print_Area_1_1">"$C_81.$#REF!$#REF!:$#REF!$#REF!"</definedName>
    <definedName name="Excel_BuiltIn_Print_Area_2_1">"$#REF!.$#REF!$#REF!:$#REF!$#REF!"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0">#REF!</definedName>
    <definedName name="FOFO1">#REF!</definedName>
    <definedName name="FOFO1_1" localSheetId="0">#REF!</definedName>
    <definedName name="FOFO1_1">#REF!</definedName>
    <definedName name="FOFO1_2" localSheetId="0">#REF!</definedName>
    <definedName name="FOFO1_2">#REF!</definedName>
    <definedName name="FOFO1_3" localSheetId="0">#REF!</definedName>
    <definedName name="FOFO1_3">#REF!</definedName>
    <definedName name="FOFO1_4" localSheetId="0">#REF!</definedName>
    <definedName name="FOFO1_4">#REF!</definedName>
    <definedName name="FOFO1_5" localSheetId="0">#REF!</definedName>
    <definedName name="FOFO1_5">#REF!</definedName>
    <definedName name="FOFO1_6" localSheetId="0">#REF!</definedName>
    <definedName name="FOFO1_6">#REF!</definedName>
    <definedName name="FOFO1_7" localSheetId="0">#REF!</definedName>
    <definedName name="FOFO1_7">#REF!</definedName>
    <definedName name="H" localSheetId="0">#REF!</definedName>
    <definedName name="H">#REF!</definedName>
    <definedName name="HJ" localSheetId="0">#REF!</definedName>
    <definedName name="HJ">#REF!</definedName>
    <definedName name="Listadesplegable1_6" localSheetId="0">'[4]menores sentenciados'!#REF!</definedName>
    <definedName name="Listadesplegable1_6">'[5]menores sentenciados'!#REF!</definedName>
    <definedName name="n">#REF!</definedName>
    <definedName name="Nuevo" localSheetId="0">#REF!</definedName>
    <definedName name="nuevo">[1]c30!#REF!</definedName>
    <definedName name="sadss">#REF!</definedName>
    <definedName name="sds">#REF!</definedName>
    <definedName name="SHARED_FORMULA_1_6_1_6_9">SUM(#REF!)</definedName>
    <definedName name="SHARED_FORMULA_2_21_2_21_9">SUM(#REF!)</definedName>
    <definedName name="ss">[3]C4!#REF!</definedName>
    <definedName name="sss">#REF!</definedName>
    <definedName name="sssss">#REF!</definedName>
    <definedName name="ssssss">#REF!</definedName>
    <definedName name="Texto7_6">#REF!</definedName>
    <definedName name="Texto8_6">#REF!</definedName>
    <definedName name="xxx">'[6]Juzgados '!#REF!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3" l="1"/>
  <c r="D11" i="3"/>
  <c r="E11" i="3"/>
  <c r="F11" i="3"/>
  <c r="G11" i="3"/>
  <c r="H11" i="3"/>
  <c r="I11" i="3"/>
  <c r="J11" i="3"/>
  <c r="K11" i="3"/>
  <c r="B14" i="3"/>
  <c r="B15" i="3"/>
  <c r="B11" i="13" l="1"/>
  <c r="C36" i="6" l="1"/>
  <c r="D36" i="6"/>
  <c r="E36" i="6"/>
  <c r="C16" i="6"/>
  <c r="D16" i="6"/>
  <c r="D14" i="6" s="1"/>
  <c r="E16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17" i="5"/>
  <c r="B18" i="5"/>
  <c r="B19" i="5"/>
  <c r="B20" i="5"/>
  <c r="B21" i="5"/>
  <c r="B22" i="5"/>
  <c r="B23" i="5"/>
  <c r="B24" i="5"/>
  <c r="B25" i="5"/>
  <c r="B26" i="5"/>
  <c r="B27" i="5"/>
  <c r="B28" i="5"/>
  <c r="B30" i="5"/>
  <c r="B31" i="5"/>
  <c r="B32" i="5"/>
  <c r="C33" i="10"/>
  <c r="D33" i="10"/>
  <c r="E33" i="10"/>
  <c r="F33" i="10"/>
  <c r="G33" i="10"/>
  <c r="H33" i="10"/>
  <c r="I33" i="10"/>
  <c r="J33" i="10"/>
  <c r="K33" i="10"/>
  <c r="L33" i="10"/>
  <c r="M33" i="10"/>
  <c r="N33" i="10"/>
  <c r="B33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B29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B23" i="10"/>
  <c r="C18" i="10"/>
  <c r="D18" i="10"/>
  <c r="E18" i="10"/>
  <c r="F18" i="10"/>
  <c r="G18" i="10"/>
  <c r="H18" i="10"/>
  <c r="I18" i="10"/>
  <c r="J18" i="10"/>
  <c r="K18" i="10"/>
  <c r="L18" i="10"/>
  <c r="M18" i="10"/>
  <c r="M11" i="10" s="1"/>
  <c r="N18" i="10"/>
  <c r="B18" i="10"/>
  <c r="C13" i="10"/>
  <c r="D13" i="10"/>
  <c r="D11" i="10" s="1"/>
  <c r="E13" i="10"/>
  <c r="F13" i="10"/>
  <c r="F11" i="10" s="1"/>
  <c r="G13" i="10"/>
  <c r="H13" i="10"/>
  <c r="H11" i="10" s="1"/>
  <c r="I13" i="10"/>
  <c r="J13" i="10"/>
  <c r="J11" i="10" s="1"/>
  <c r="K13" i="10"/>
  <c r="L13" i="10"/>
  <c r="L11" i="10" s="1"/>
  <c r="M13" i="10"/>
  <c r="N13" i="10"/>
  <c r="N11" i="10" s="1"/>
  <c r="B13" i="10"/>
  <c r="C32" i="4"/>
  <c r="D32" i="4"/>
  <c r="E32" i="4"/>
  <c r="B32" i="4"/>
  <c r="C29" i="4"/>
  <c r="D29" i="4"/>
  <c r="E29" i="4"/>
  <c r="B29" i="4"/>
  <c r="C24" i="4"/>
  <c r="D24" i="4"/>
  <c r="E24" i="4"/>
  <c r="B24" i="4"/>
  <c r="C21" i="4"/>
  <c r="D21" i="4"/>
  <c r="E21" i="4"/>
  <c r="C16" i="4"/>
  <c r="D16" i="4"/>
  <c r="E16" i="4"/>
  <c r="B21" i="4"/>
  <c r="B16" i="4"/>
  <c r="B14" i="4" s="1"/>
  <c r="B36" i="6" l="1"/>
  <c r="C14" i="6"/>
  <c r="E14" i="6"/>
  <c r="E14" i="4"/>
  <c r="D14" i="4"/>
  <c r="C14" i="4"/>
  <c r="B11" i="10"/>
  <c r="K11" i="10"/>
  <c r="G11" i="10"/>
  <c r="C11" i="10"/>
  <c r="I11" i="10"/>
  <c r="E11" i="10"/>
  <c r="B14" i="2" l="1"/>
  <c r="B15" i="2"/>
  <c r="B16" i="2"/>
  <c r="B17" i="2"/>
  <c r="B18" i="2"/>
  <c r="B19" i="2"/>
  <c r="B20" i="2"/>
  <c r="B21" i="2"/>
  <c r="B22" i="2"/>
  <c r="B23" i="2"/>
  <c r="B11" i="14" l="1"/>
  <c r="B25" i="12"/>
  <c r="B19" i="11"/>
  <c r="B18" i="11"/>
  <c r="B17" i="11"/>
  <c r="B16" i="11"/>
  <c r="B15" i="11"/>
  <c r="B14" i="11"/>
  <c r="B13" i="11"/>
  <c r="B13" i="9"/>
  <c r="B11" i="12" l="1"/>
  <c r="B11" i="11"/>
  <c r="B13" i="8"/>
  <c r="B17" i="7"/>
  <c r="B17" i="6" l="1"/>
  <c r="B16" i="6" s="1"/>
  <c r="B14" i="6" s="1"/>
  <c r="C29" i="5"/>
  <c r="D29" i="5"/>
  <c r="D14" i="5" s="1"/>
  <c r="E29" i="5"/>
  <c r="E14" i="5" s="1"/>
  <c r="B16" i="5"/>
  <c r="C14" i="5" l="1"/>
  <c r="B29" i="5"/>
  <c r="B14" i="5" s="1"/>
  <c r="B13" i="3"/>
  <c r="B11" i="3" l="1"/>
  <c r="B13" i="2"/>
</calcChain>
</file>

<file path=xl/sharedStrings.xml><?xml version="1.0" encoding="utf-8"?>
<sst xmlns="http://schemas.openxmlformats.org/spreadsheetml/2006/main" count="482" uniqueCount="270">
  <si>
    <t>CUADRO N° 1</t>
  </si>
  <si>
    <t>POR: DESPACHO JUDICIAL</t>
  </si>
  <si>
    <t>Despacho Judicial</t>
  </si>
  <si>
    <t>Juzgado</t>
  </si>
  <si>
    <t>Tribunal Procesal</t>
  </si>
  <si>
    <t>Variable</t>
  </si>
  <si>
    <t>Total</t>
  </si>
  <si>
    <t>Contencioso Adm</t>
  </si>
  <si>
    <t xml:space="preserve">Contencioso </t>
  </si>
  <si>
    <t>y Civil de Hacienda</t>
  </si>
  <si>
    <t>Administrativo</t>
  </si>
  <si>
    <t>Anterior Legislación</t>
  </si>
  <si>
    <t>Nueva Legislación</t>
  </si>
  <si>
    <t>Entrados</t>
  </si>
  <si>
    <t>Legajos de Ejecución</t>
  </si>
  <si>
    <t>Reentrados</t>
  </si>
  <si>
    <t>Fenecidos</t>
  </si>
  <si>
    <t>Inactivos</t>
  </si>
  <si>
    <t>Auto Carác. Sentencia (Trib. Apel)</t>
  </si>
  <si>
    <t>Interlocutoria (Trib. Apel)</t>
  </si>
  <si>
    <t>Autosentencias</t>
  </si>
  <si>
    <t>Auto-sent</t>
  </si>
  <si>
    <t>Auto-sent aplicación resol Adm</t>
  </si>
  <si>
    <t>Auto-sent caducidad</t>
  </si>
  <si>
    <t>Auto-sent cumplimiento cond. omisiva</t>
  </si>
  <si>
    <t>Auto-sent Defensas Previas</t>
  </si>
  <si>
    <t>Auto-sent Desistimiento</t>
  </si>
  <si>
    <t>Auto-sent Desistimiento parcial</t>
  </si>
  <si>
    <t>Auto-sent inadmisibilidad</t>
  </si>
  <si>
    <t>Auto-sent incid. cobro honorarios</t>
  </si>
  <si>
    <t>Auto-sent incid. de ejecución provis.</t>
  </si>
  <si>
    <t>Auto-sent Liquidación</t>
  </si>
  <si>
    <t>Auto-sent medida cautelar</t>
  </si>
  <si>
    <t>Auto-sent Medida Cautelar anticipada</t>
  </si>
  <si>
    <t xml:space="preserve">Auto-sent satisfacción extraprocesal </t>
  </si>
  <si>
    <t>Trámite</t>
  </si>
  <si>
    <t>Alzada</t>
  </si>
  <si>
    <t>Suspendido</t>
  </si>
  <si>
    <t>En Consulta Sala</t>
  </si>
  <si>
    <t xml:space="preserve">Elaborado por: Subproceso de Estadística, Dirección de Planificación. </t>
  </si>
  <si>
    <t>Activos al iniciar</t>
  </si>
  <si>
    <t xml:space="preserve">Activos al finalizar </t>
  </si>
  <si>
    <t>TOTAL</t>
  </si>
  <si>
    <t>Demanda</t>
  </si>
  <si>
    <t>Demostrativa</t>
  </si>
  <si>
    <t>Conclusiva</t>
  </si>
  <si>
    <t>Ejecución</t>
  </si>
  <si>
    <t>Conciliación</t>
  </si>
  <si>
    <t>Juicio Oral</t>
  </si>
  <si>
    <t>Sentencia escrita</t>
  </si>
  <si>
    <t>CUADRO N° 2</t>
  </si>
  <si>
    <t>SEGÚN: TIPO DE ASUNTO</t>
  </si>
  <si>
    <t>Tipo de Asunto</t>
  </si>
  <si>
    <t>Ordinarios</t>
  </si>
  <si>
    <t>De Tránsito</t>
  </si>
  <si>
    <t>Mandato Constitucional</t>
  </si>
  <si>
    <t>Ejecutivo Hipotecario</t>
  </si>
  <si>
    <t>Del Instituto Costarricense de Electricidad</t>
  </si>
  <si>
    <t>Otras</t>
  </si>
  <si>
    <t>Otros de Conocimiento</t>
  </si>
  <si>
    <t>Act Jud No Contenciosa</t>
  </si>
  <si>
    <t>Ad-Perpetuam</t>
  </si>
  <si>
    <t>Amparo de legalidad</t>
  </si>
  <si>
    <t>Consignación de Pago</t>
  </si>
  <si>
    <t>Ejecución de acto firme y favorable</t>
  </si>
  <si>
    <t>Empleo Público</t>
  </si>
  <si>
    <t>Información Posesoria</t>
  </si>
  <si>
    <t>Interdicto</t>
  </si>
  <si>
    <t>Jerarquía Impropia</t>
  </si>
  <si>
    <t>Localización Derechos</t>
  </si>
  <si>
    <t>Medida cautelar anticipada</t>
  </si>
  <si>
    <t>Monitorio Arrendaticio</t>
  </si>
  <si>
    <t>Otros Asuntos</t>
  </si>
  <si>
    <t>CUADRO N° 3</t>
  </si>
  <si>
    <t>SEGÚN: MOTIVO DE TÉRMINO</t>
  </si>
  <si>
    <t>DESPACHO JUDICIAL</t>
  </si>
  <si>
    <t>MOTIVO DE TÉRMINO</t>
  </si>
  <si>
    <t>Autosentencia</t>
  </si>
  <si>
    <t>Archivado</t>
  </si>
  <si>
    <t>Desistimiento</t>
  </si>
  <si>
    <t>Demanda inadmisible</t>
  </si>
  <si>
    <t>Satisfac. Extraprocesal</t>
  </si>
  <si>
    <t>Caducidad</t>
  </si>
  <si>
    <t>Cump. Conduc. Omisiva</t>
  </si>
  <si>
    <t>Modifica. Conduc. Omisiva</t>
  </si>
  <si>
    <t>Conciliación Homologación</t>
  </si>
  <si>
    <t>Acuerdo de Partes</t>
  </si>
  <si>
    <t>Acumulación</t>
  </si>
  <si>
    <t>Incompetencia</t>
  </si>
  <si>
    <t>Otras razones</t>
  </si>
  <si>
    <t>Sentencias</t>
  </si>
  <si>
    <t xml:space="preserve"> Con lugar </t>
  </si>
  <si>
    <t xml:space="preserve"> Sin lugar</t>
  </si>
  <si>
    <t>Sentencias dictadas</t>
  </si>
  <si>
    <t>CUADRO N° 4</t>
  </si>
  <si>
    <t>RESOLUCIONES DICTADAS</t>
  </si>
  <si>
    <t>CUADRO N° 5</t>
  </si>
  <si>
    <t>SEGÚN: MEDIDAS CAUTELARES O INTRAPROCESALES</t>
  </si>
  <si>
    <t>VARIABLE</t>
  </si>
  <si>
    <t>CUADRO N° 6</t>
  </si>
  <si>
    <t>Activos al finalizar</t>
  </si>
  <si>
    <t>Medida Cautelar</t>
  </si>
  <si>
    <t>Conocimiento</t>
  </si>
  <si>
    <t>CUADRO N° 7</t>
  </si>
  <si>
    <t>Demanda Inadmisible</t>
  </si>
  <si>
    <t>Sentencia Dictada</t>
  </si>
  <si>
    <t>Mal Admitida</t>
  </si>
  <si>
    <t>Deniega</t>
  </si>
  <si>
    <t>Acoge</t>
  </si>
  <si>
    <t>Sentencia Con Lugar</t>
  </si>
  <si>
    <t>Sentencia Sin Lugar</t>
  </si>
  <si>
    <t>CUADRO N° 8</t>
  </si>
  <si>
    <t>POR: AÑO</t>
  </si>
  <si>
    <t>TIPO DE ASUNTO</t>
  </si>
  <si>
    <t>AÑO</t>
  </si>
  <si>
    <t>Ejecutivo Prendario</t>
  </si>
  <si>
    <t>Ejecutivo Simple</t>
  </si>
  <si>
    <t>Expropiación</t>
  </si>
  <si>
    <t>Lesividad</t>
  </si>
  <si>
    <t>Incidentes Varios</t>
  </si>
  <si>
    <r>
      <t xml:space="preserve">Medida cautelar anticipada </t>
    </r>
    <r>
      <rPr>
        <vertAlign val="superscript"/>
        <sz val="12"/>
        <rFont val="Times New Roman"/>
        <family val="1"/>
      </rPr>
      <t>(1)</t>
    </r>
  </si>
  <si>
    <t>Monitorio</t>
  </si>
  <si>
    <t>Embargo Preventivo</t>
  </si>
  <si>
    <t>Actividad Judicial No Contenciosa</t>
  </si>
  <si>
    <t>Consignación Alquiler</t>
  </si>
  <si>
    <t>Apelación Por Inadmisión</t>
  </si>
  <si>
    <t>Abreviado</t>
  </si>
  <si>
    <t>Consignación Pago</t>
  </si>
  <si>
    <t>Desahucio</t>
  </si>
  <si>
    <t>Incidente Suspensión Acto</t>
  </si>
  <si>
    <t>SEGÚN: TIPO DE RESOLUCIÓN</t>
  </si>
  <si>
    <t>(Nueva Legislación)</t>
  </si>
  <si>
    <t>TIPO DE RESOLUCIÓN</t>
  </si>
  <si>
    <t>CANTIDAD DE VOTOS</t>
  </si>
  <si>
    <t>23 Meses 0 Semanas</t>
  </si>
  <si>
    <t>Sentencia dictada</t>
  </si>
  <si>
    <t>24 Meses 0 Semanas</t>
  </si>
  <si>
    <t>16 Meses 3 Semanas</t>
  </si>
  <si>
    <t xml:space="preserve">Conciliación </t>
  </si>
  <si>
    <t>17 Meses 1 Semana</t>
  </si>
  <si>
    <t>6 Meses 2 Semanas</t>
  </si>
  <si>
    <t>27 Meses 3 Semanas</t>
  </si>
  <si>
    <r>
      <t>Acumulación</t>
    </r>
    <r>
      <rPr>
        <vertAlign val="superscript"/>
        <sz val="12"/>
        <rFont val="Times New Roman"/>
        <family val="1"/>
      </rPr>
      <t>(1)</t>
    </r>
  </si>
  <si>
    <t>29 Meses 0 Semanas</t>
  </si>
  <si>
    <t xml:space="preserve">Otras razones </t>
  </si>
  <si>
    <t xml:space="preserve">4 Meses 3 Semanas </t>
  </si>
  <si>
    <t xml:space="preserve">DURACIÓN PROMEDIO </t>
  </si>
  <si>
    <t>10 Meses 1 Semana</t>
  </si>
  <si>
    <t>7 Meses 1 Semana</t>
  </si>
  <si>
    <t>9 Meses 1 Semana</t>
  </si>
  <si>
    <t>11 Meses 1 Semana</t>
  </si>
  <si>
    <t>16 Meses 2 Semanas</t>
  </si>
  <si>
    <t>3 Meses 0 Semanas</t>
  </si>
  <si>
    <t>Modifica Conducta Omisiva</t>
  </si>
  <si>
    <t>7 Meses 2 Semanas</t>
  </si>
  <si>
    <t>27 Meses 0 Semanas</t>
  </si>
  <si>
    <t>12 Meses 3 Semana</t>
  </si>
  <si>
    <t>13 Meses 2 Semanas</t>
  </si>
  <si>
    <t>DURACIÓN PROMEDIO</t>
  </si>
  <si>
    <t>8 Meses 3 Semanas</t>
  </si>
  <si>
    <t>20 Meses 3 Semanas</t>
  </si>
  <si>
    <t>Jerarquía impropia</t>
  </si>
  <si>
    <t>Empleo público</t>
  </si>
  <si>
    <t>26 Meses 0 Semanas</t>
  </si>
  <si>
    <t>Ejecución de sentencia</t>
  </si>
  <si>
    <t>14 Meses 2 Semanas</t>
  </si>
  <si>
    <t>Ejecución de sentencia Mandato Constitucional</t>
  </si>
  <si>
    <t>4 Meses 1 Semana</t>
  </si>
  <si>
    <t>Ejecución de sentencia de Tránsito</t>
  </si>
  <si>
    <t>5 Meses 0 Semanas</t>
  </si>
  <si>
    <t>Ejecución de Acto Firme y Favorable</t>
  </si>
  <si>
    <t>Del Instituto Costarricense de Electricidad (Expropiación)</t>
  </si>
  <si>
    <t>3 Meses 1 Semana</t>
  </si>
  <si>
    <t>0 Meses 0 Semanas</t>
  </si>
  <si>
    <t>0 Meses 2 Semanas</t>
  </si>
  <si>
    <t>Medida cautelar</t>
  </si>
  <si>
    <t>6 Meses 0 Semanas</t>
  </si>
  <si>
    <t>Por el Estado (Expropiación)</t>
  </si>
  <si>
    <t>Otros asuntos</t>
  </si>
  <si>
    <t>10 Meses 2 Semanas</t>
  </si>
  <si>
    <t>11 Meses 2 Semanas</t>
  </si>
  <si>
    <t>Ejecución acto firme y favorable</t>
  </si>
  <si>
    <t>12 Meses 2 Semanas</t>
  </si>
  <si>
    <t>15 Meses 1 Semana</t>
  </si>
  <si>
    <t>10 Meses 0 Semanas</t>
  </si>
  <si>
    <t>29 Meses 3 Semanas</t>
  </si>
  <si>
    <t xml:space="preserve">Medida cautelar </t>
  </si>
  <si>
    <t>6 Meses 3 Semanas</t>
  </si>
  <si>
    <t>Otros de conocimiento</t>
  </si>
  <si>
    <t>31 Meses 1 Semana</t>
  </si>
  <si>
    <t>23 Meses 1 Semana</t>
  </si>
  <si>
    <t>CUADRO N° 9</t>
  </si>
  <si>
    <t>MATERIA CONTENCIOSA ADMINISTRATIVA: MOVIMIENTO OCURRIDO EN LOS JUZGADOS</t>
  </si>
  <si>
    <t>DURANTE: EL 2017</t>
  </si>
  <si>
    <t>MATERIA CONTENCIOSA ADMINISTRATIVA: CASOS ENTRADOS EN LOS JUZGADOS</t>
  </si>
  <si>
    <t>Ejecución de Sentencia</t>
  </si>
  <si>
    <t>Ejecutivos</t>
  </si>
  <si>
    <t>Por el Estado</t>
  </si>
  <si>
    <t>DURANTE: EL PERÍODO 2005-2017</t>
  </si>
  <si>
    <t xml:space="preserve">1-/ Del 2008 al 2015 no se contemplaba en la estadística el tipo de carpeta denominado "Legajo de Medida Anticipada" en el Tribunal Contencioso Administrativo (código 1027); sin embargo, </t>
  </si>
  <si>
    <t xml:space="preserve">      para el 2016 se incorporan las "Medidas Cautelares Anticipadas", producto del Rediseño de Procesos.</t>
  </si>
  <si>
    <t>MATERIA CONTENCIOSA ADMINISTRATIVA: CASOS TERMINADOS EN LOS JUZGADOS</t>
  </si>
  <si>
    <t>Auto</t>
  </si>
  <si>
    <t>Adición y Aclaración</t>
  </si>
  <si>
    <t>Auto acumulación</t>
  </si>
  <si>
    <t>Auto costas y/o intereses</t>
  </si>
  <si>
    <t>Auto Integración de Litis</t>
  </si>
  <si>
    <t>Auto provisionalísima</t>
  </si>
  <si>
    <t>Homologación en principal</t>
  </si>
  <si>
    <t xml:space="preserve">Incompetencia </t>
  </si>
  <si>
    <t>Intraprocesal</t>
  </si>
  <si>
    <t>Providencias</t>
  </si>
  <si>
    <t>Sentencia en conflicto de competencia</t>
  </si>
  <si>
    <t>Sentencia en excepciones</t>
  </si>
  <si>
    <t xml:space="preserve">Sentencia en Jerarquía Impropia </t>
  </si>
  <si>
    <t>Sentencia en Medidas Cautelares</t>
  </si>
  <si>
    <t>Sentencia en Principal</t>
  </si>
  <si>
    <t>Sentencia en tercerías</t>
  </si>
  <si>
    <t>1-/ Se excluyen siete asuntos, considerados estadísticamente como puntos extremos.</t>
  </si>
  <si>
    <t xml:space="preserve">JUZGADO CONTENCIOSO ADMINISTRATIVO: </t>
  </si>
  <si>
    <t>DURACIÓN PROMEDIO DE LOS CASOS TERMINADOS</t>
  </si>
  <si>
    <t xml:space="preserve">TRIBUNAL PROCESAL CONTENCIOSO ADMINISTRATIVO: </t>
  </si>
  <si>
    <t>TRIBUNAL PROCESAL CONTENCIOSO ADMINISTRATIVO:</t>
  </si>
  <si>
    <t>DURACIÓN PROMEDIO DE LOS CASOS TERMINADOS POR SENTENCIA</t>
  </si>
  <si>
    <r>
      <t xml:space="preserve">DURACIÓN PROMEDIO </t>
    </r>
    <r>
      <rPr>
        <b/>
        <vertAlign val="superscript"/>
        <sz val="12"/>
        <color indexed="8"/>
        <rFont val="Times New Roman"/>
        <family val="1"/>
      </rPr>
      <t>1/</t>
    </r>
  </si>
  <si>
    <t>CUADRO N° 10</t>
  </si>
  <si>
    <t>Juzgado Contencioso Administrativo y Civil de Hacienda (Anterior Legislación)</t>
  </si>
  <si>
    <t>Tribunal Procesal Contencioso Administrativo (Nueva Legislación)</t>
  </si>
  <si>
    <r>
      <t xml:space="preserve">Sin Fase </t>
    </r>
    <r>
      <rPr>
        <b/>
        <vertAlign val="superscript"/>
        <sz val="12"/>
        <rFont val="Times New Roman"/>
        <family val="1"/>
      </rPr>
      <t>1/</t>
    </r>
  </si>
  <si>
    <t>Aud. Prelim. Adm. de Prueba</t>
  </si>
  <si>
    <t>MATERIA CONTENCIOSA ADMINISTRATIVA: CIRCULANTE AL FINALIZAR EL AÑO EN LOS JUZGADOS</t>
  </si>
  <si>
    <t>SEGÚN: DESPACHO JUDICIAL</t>
  </si>
  <si>
    <t>POR: FASE DEL EXPEDIENTE</t>
  </si>
  <si>
    <t>FASE DEL EXPEDIENTE</t>
  </si>
  <si>
    <t xml:space="preserve">1-/ El personal judicial del despacho no asignó la información correspondiente a la fase del expediente en el Sistema Costarricense de Gestión de Despachos Judiciales. </t>
  </si>
  <si>
    <t>CUADRO N° 11</t>
  </si>
  <si>
    <t xml:space="preserve">MATERIA CONTENCIOSA ADMINISTRATIVA: </t>
  </si>
  <si>
    <t>MOVIMIENTO OCURRIDO EN LOS JUZGADOS</t>
  </si>
  <si>
    <t>CUADRO N° 12</t>
  </si>
  <si>
    <t>CASOS ENTRADOS EN LOS JUZGADOS</t>
  </si>
  <si>
    <t>CUADRO N° 13</t>
  </si>
  <si>
    <t>CASOS TERMINADOS EN LOS JUZGADOS</t>
  </si>
  <si>
    <t>Índice de Cuadros Estadísticos</t>
  </si>
  <si>
    <t>Cuadro Nº</t>
  </si>
  <si>
    <t xml:space="preserve">Descripción </t>
  </si>
  <si>
    <t>Juzgados Contenciosos Administrativos 2017</t>
  </si>
  <si>
    <t>MATERIA CONTENCIOSA ADMINISTRATIVA: RESOLUCIONES DICTADAS EN LOS JUZGADOS</t>
  </si>
  <si>
    <t xml:space="preserve">Sentencias Dictadas </t>
  </si>
  <si>
    <t>TIPO DE MEDIDA</t>
  </si>
  <si>
    <t>Materia Contenciosa Administrativa: Movimiento ocurrido en los juzgados</t>
  </si>
  <si>
    <t>Por: Despacho judicial</t>
  </si>
  <si>
    <t xml:space="preserve">Durante: el 2017 </t>
  </si>
  <si>
    <t>Materia Contenciosa Administrativa: Casos entrados en los juzgados</t>
  </si>
  <si>
    <t>Según: Tipo de asunto</t>
  </si>
  <si>
    <t>Por: Año</t>
  </si>
  <si>
    <t xml:space="preserve">Durante: el período 2005-2017 </t>
  </si>
  <si>
    <t>Materia Contenciosa Administrativa: Casos terminados en los juzgados</t>
  </si>
  <si>
    <t>Según: Motivo de término</t>
  </si>
  <si>
    <t>Materia Contenciosa Administrativa: Resoluciones dictadas en los juzgados</t>
  </si>
  <si>
    <t>Según: Tipo de resolución</t>
  </si>
  <si>
    <t>Juzgado Contencioso Administrativo: Duración promedio de los casos terminados</t>
  </si>
  <si>
    <t>Durante: el 2017</t>
  </si>
  <si>
    <t>Tribunal Procesal Contencioso Administrativo: Duración promedio de los casos terminados</t>
  </si>
  <si>
    <t>Tribunal Procesal Contencioso Administrativo: Duración promedio de los casos terminados por sentencia</t>
  </si>
  <si>
    <t>Materia Contenciosa Administrativa: Circulante al finalizar el año en los juzgados</t>
  </si>
  <si>
    <t>Según: Despacho judicial</t>
  </si>
  <si>
    <t>Por: Fase del expediente</t>
  </si>
  <si>
    <t>Según: Medidas cautelares o intraprocesales</t>
  </si>
  <si>
    <t>Juzgado Contencioso Administrativo y Civil de Hacienda (Nueva Legislación)</t>
  </si>
  <si>
    <t>Cumplimiento Conducta Omisiva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</si>
</sst>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MS Sans Serif"/>
      <family val="2"/>
    </font>
    <font>
      <b/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vertAlign val="superscript"/>
      <sz val="12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6">
    <xf numFmtId="0" fontId="0" fillId="0" borderId="0"/>
    <xf numFmtId="0" fontId="8" fillId="0" borderId="0"/>
    <xf numFmtId="0" fontId="11" fillId="0" borderId="0"/>
    <xf numFmtId="0" fontId="8" fillId="0" borderId="0"/>
    <xf numFmtId="0" fontId="13" fillId="0" borderId="0"/>
    <xf numFmtId="0" fontId="13" fillId="0" borderId="0"/>
  </cellStyleXfs>
  <cellXfs count="196">
    <xf numFmtId="0" fontId="0" fillId="0" borderId="0" xfId="0"/>
    <xf numFmtId="0" fontId="1" fillId="0" borderId="0" xfId="0" applyFont="1" applyFill="1" applyProtection="1">
      <protection locked="0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Continuous"/>
    </xf>
    <xf numFmtId="0" fontId="1" fillId="0" borderId="4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14" fontId="2" fillId="0" borderId="11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>
      <alignment horizontal="center"/>
    </xf>
    <xf numFmtId="3" fontId="2" fillId="0" borderId="7" xfId="0" quotePrefix="1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1" xfId="0" applyFont="1" applyFill="1" applyBorder="1"/>
    <xf numFmtId="3" fontId="2" fillId="0" borderId="9" xfId="0" applyNumberFormat="1" applyFont="1" applyFill="1" applyBorder="1" applyAlignment="1">
      <alignment horizontal="center"/>
    </xf>
    <xf numFmtId="3" fontId="2" fillId="0" borderId="0" xfId="0" quotePrefix="1" applyNumberFormat="1" applyFont="1" applyFill="1" applyBorder="1" applyAlignment="1">
      <alignment horizontal="center"/>
    </xf>
    <xf numFmtId="3" fontId="2" fillId="0" borderId="12" xfId="0" quotePrefix="1" applyNumberFormat="1" applyFont="1" applyFill="1" applyBorder="1" applyAlignment="1">
      <alignment horizontal="center"/>
    </xf>
    <xf numFmtId="3" fontId="2" fillId="0" borderId="5" xfId="0" quotePrefix="1" applyNumberFormat="1" applyFont="1" applyFill="1" applyBorder="1" applyAlignment="1">
      <alignment horizontal="center"/>
    </xf>
    <xf numFmtId="3" fontId="2" fillId="0" borderId="9" xfId="0" quotePrefix="1" applyNumberFormat="1" applyFont="1" applyFill="1" applyBorder="1" applyAlignment="1">
      <alignment horizontal="center"/>
    </xf>
    <xf numFmtId="0" fontId="2" fillId="0" borderId="0" xfId="0" applyFont="1" applyFill="1" applyProtection="1">
      <protection locked="0"/>
    </xf>
    <xf numFmtId="0" fontId="6" fillId="0" borderId="0" xfId="0" applyFont="1" applyFill="1"/>
    <xf numFmtId="0" fontId="6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fill"/>
      <protection locked="0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/>
    </xf>
    <xf numFmtId="0" fontId="6" fillId="0" borderId="2" xfId="0" applyFont="1" applyFill="1" applyBorder="1"/>
    <xf numFmtId="0" fontId="6" fillId="0" borderId="12" xfId="0" applyFont="1" applyFill="1" applyBorder="1"/>
    <xf numFmtId="0" fontId="6" fillId="0" borderId="9" xfId="0" applyFont="1" applyFill="1" applyBorder="1"/>
    <xf numFmtId="0" fontId="2" fillId="0" borderId="0" xfId="1" applyFont="1" applyFill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5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/>
    <xf numFmtId="0" fontId="2" fillId="0" borderId="9" xfId="0" applyFont="1" applyFill="1" applyBorder="1"/>
    <xf numFmtId="0" fontId="1" fillId="0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" fillId="0" borderId="0" xfId="0" applyFont="1" applyFill="1" applyBorder="1"/>
    <xf numFmtId="1" fontId="4" fillId="0" borderId="5" xfId="0" applyNumberFormat="1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1" fillId="0" borderId="13" xfId="0" applyFont="1" applyFill="1" applyBorder="1" applyAlignment="1">
      <alignment horizontal="center"/>
    </xf>
    <xf numFmtId="3" fontId="9" fillId="0" borderId="5" xfId="0" applyNumberFormat="1" applyFont="1" applyFill="1" applyBorder="1" applyAlignment="1">
      <alignment horizontal="center"/>
    </xf>
    <xf numFmtId="3" fontId="9" fillId="0" borderId="7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" fillId="0" borderId="11" xfId="0" applyFont="1" applyFill="1" applyBorder="1"/>
    <xf numFmtId="3" fontId="1" fillId="0" borderId="5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2" fillId="0" borderId="11" xfId="0" quotePrefix="1" applyNumberFormat="1" applyFont="1" applyFill="1" applyBorder="1" applyAlignment="1">
      <alignment horizontal="center"/>
    </xf>
    <xf numFmtId="0" fontId="5" fillId="0" borderId="0" xfId="2" applyFont="1" applyFill="1"/>
    <xf numFmtId="0" fontId="1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12" fillId="0" borderId="12" xfId="0" applyFont="1" applyFill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3" fontId="2" fillId="0" borderId="5" xfId="0" applyNumberFormat="1" applyFont="1" applyFill="1" applyBorder="1"/>
    <xf numFmtId="3" fontId="2" fillId="0" borderId="1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0" fillId="0" borderId="17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7" xfId="2" applyFont="1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9" xfId="0" applyNumberFormat="1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8" xfId="2" applyFont="1" applyFill="1" applyBorder="1"/>
    <xf numFmtId="0" fontId="5" fillId="0" borderId="9" xfId="2" applyFont="1" applyFill="1" applyBorder="1"/>
    <xf numFmtId="0" fontId="5" fillId="0" borderId="12" xfId="2" applyFont="1" applyFill="1" applyBorder="1"/>
    <xf numFmtId="0" fontId="4" fillId="0" borderId="7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19" xfId="2" applyFont="1" applyFill="1" applyBorder="1"/>
    <xf numFmtId="0" fontId="5" fillId="0" borderId="20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1" fontId="4" fillId="0" borderId="18" xfId="2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 indent="2"/>
    </xf>
    <xf numFmtId="3" fontId="2" fillId="0" borderId="10" xfId="0" quotePrefix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Continuous"/>
    </xf>
    <xf numFmtId="0" fontId="5" fillId="0" borderId="11" xfId="0" applyFont="1" applyFill="1" applyBorder="1" applyAlignment="1">
      <alignment horizontal="left" vertical="center" wrapText="1" indent="2"/>
    </xf>
    <xf numFmtId="0" fontId="1" fillId="0" borderId="3" xfId="0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wrapText="1"/>
    </xf>
    <xf numFmtId="3" fontId="10" fillId="0" borderId="0" xfId="0" applyNumberFormat="1" applyFont="1" applyFill="1" applyBorder="1" applyAlignment="1">
      <alignment horizontal="center" wrapText="1"/>
    </xf>
    <xf numFmtId="3" fontId="5" fillId="0" borderId="5" xfId="0" applyNumberFormat="1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Continuous" vertical="center"/>
    </xf>
    <xf numFmtId="3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/>
    <xf numFmtId="0" fontId="2" fillId="0" borderId="2" xfId="0" applyFont="1" applyFill="1" applyBorder="1" applyAlignment="1">
      <alignment horizontal="center"/>
    </xf>
    <xf numFmtId="3" fontId="14" fillId="0" borderId="5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horizontal="left"/>
    </xf>
    <xf numFmtId="3" fontId="10" fillId="0" borderId="5" xfId="0" applyNumberFormat="1" applyFont="1" applyFill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right" wrapText="1" indent="2"/>
    </xf>
    <xf numFmtId="0" fontId="9" fillId="0" borderId="11" xfId="0" applyFont="1" applyFill="1" applyBorder="1" applyAlignment="1"/>
    <xf numFmtId="3" fontId="10" fillId="0" borderId="18" xfId="2" applyNumberFormat="1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Continuous" vertical="center"/>
    </xf>
    <xf numFmtId="3" fontId="5" fillId="0" borderId="5" xfId="2" applyNumberFormat="1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Continuous"/>
      <protection locked="0"/>
    </xf>
    <xf numFmtId="3" fontId="6" fillId="0" borderId="5" xfId="0" applyNumberFormat="1" applyFont="1" applyFill="1" applyBorder="1"/>
    <xf numFmtId="3" fontId="6" fillId="0" borderId="0" xfId="0" applyNumberFormat="1" applyFont="1" applyFill="1"/>
    <xf numFmtId="3" fontId="6" fillId="0" borderId="5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11" xfId="0" applyFont="1" applyFill="1" applyBorder="1" applyAlignment="1">
      <alignment horizontal="left"/>
    </xf>
    <xf numFmtId="0" fontId="17" fillId="0" borderId="0" xfId="5" applyFont="1" applyAlignment="1">
      <alignment horizontal="centerContinuous"/>
    </xf>
    <xf numFmtId="0" fontId="1" fillId="0" borderId="0" xfId="5" applyFont="1" applyAlignment="1">
      <alignment horizontal="centerContinuous"/>
    </xf>
    <xf numFmtId="0" fontId="6" fillId="0" borderId="0" xfId="5" applyFont="1"/>
    <xf numFmtId="0" fontId="6" fillId="0" borderId="0" xfId="5" applyFont="1" applyAlignment="1">
      <alignment horizontal="center"/>
    </xf>
    <xf numFmtId="0" fontId="2" fillId="2" borderId="1" xfId="5" applyFont="1" applyFill="1" applyBorder="1" applyAlignment="1">
      <alignment horizontal="center"/>
    </xf>
    <xf numFmtId="0" fontId="2" fillId="2" borderId="6" xfId="5" applyFont="1" applyFill="1" applyBorder="1"/>
    <xf numFmtId="0" fontId="1" fillId="2" borderId="0" xfId="5" applyFont="1" applyFill="1" applyBorder="1" applyAlignment="1">
      <alignment horizontal="center"/>
    </xf>
    <xf numFmtId="0" fontId="1" fillId="2" borderId="7" xfId="5" applyFont="1" applyFill="1" applyBorder="1" applyAlignment="1">
      <alignment horizontal="center"/>
    </xf>
    <xf numFmtId="0" fontId="2" fillId="2" borderId="12" xfId="5" applyFont="1" applyFill="1" applyBorder="1" applyAlignment="1">
      <alignment horizontal="center"/>
    </xf>
    <xf numFmtId="0" fontId="2" fillId="2" borderId="10" xfId="5" applyFont="1" applyFill="1" applyBorder="1"/>
    <xf numFmtId="0" fontId="10" fillId="0" borderId="0" xfId="2" applyFont="1" applyFill="1" applyBorder="1" applyAlignment="1">
      <alignment vertical="center" wrapText="1"/>
    </xf>
    <xf numFmtId="0" fontId="6" fillId="0" borderId="6" xfId="5" applyFont="1" applyBorder="1"/>
    <xf numFmtId="0" fontId="6" fillId="0" borderId="7" xfId="5" applyFont="1" applyBorder="1"/>
    <xf numFmtId="0" fontId="6" fillId="0" borderId="10" xfId="5" applyFont="1" applyBorder="1"/>
    <xf numFmtId="3" fontId="2" fillId="0" borderId="0" xfId="0" applyNumberFormat="1" applyFont="1" applyFill="1" applyBorder="1" applyAlignment="1" applyProtection="1">
      <alignment horizontal="center"/>
      <protection locked="0"/>
    </xf>
    <xf numFmtId="0" fontId="6" fillId="0" borderId="1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6" fillId="0" borderId="12" xfId="5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6">
    <cellStyle name="Normal" xfId="0" builtinId="0"/>
    <cellStyle name="Normal 2 2" xfId="3" xr:uid="{00000000-0005-0000-0000-000001000000}"/>
    <cellStyle name="Normal 3" xfId="1" xr:uid="{00000000-0005-0000-0000-000002000000}"/>
    <cellStyle name="Normal 4" xfId="4" xr:uid="{00000000-0005-0000-0000-000003000000}"/>
    <cellStyle name="Normal 4 2" xfId="5" xr:uid="{00000000-0005-0000-0000-000004000000}"/>
    <cellStyle name="Normal_08-Tribunal Contencioso Administrativo  1098-PLA-08 y 064-est-08" xfId="2" xr:uid="{00000000-0005-0000-0000-000005000000}"/>
  </cellStyles>
  <dxfs count="0"/>
  <tableStyles count="0" defaultTableStyle="TableStyleMedium2" defaultPivotStyle="PivotStyleLight16"/>
  <colors>
    <mruColors>
      <color rgb="FFFFCCFF"/>
      <color rgb="FFFF99FF"/>
      <color rgb="FFFF66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s%202016\Redacci&#243;n%202015\25.Jdos%20PJ%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len%20Vargas\Produccion\CUADROS%20PENAL\JUZGADOS%20PENALES%20JUVENILES\bases\Entrada%20x%20delito%20Jdos%20Penales%20Juveniles%202012-%20Kar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uccion-copiar\bases\Entrada%20x%20delito%20Jdos%20Penales%20Juveniles%202012-%20Kare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selyn\Joselyn\ericka\Trabajo%20Especial\Cuadros%20anuales%20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D\2017\EQUIPO%20DE%20UNIDAD%20DE%20CALIDAD%20DEL%20DATO\Cuadros%202017\Anual%202017\No%20Penal\Contencioso%20Administrativo\CONTENCIOSO%20ADMINISTRATIVO%20Digitaci&#243;n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-10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TR "/>
      <sheetName val="II TR"/>
      <sheetName val="III TR"/>
      <sheetName val="IV TR"/>
      <sheetName val="C6-anual"/>
      <sheetName val="menores sentenciados"/>
      <sheetName val="C-5"/>
      <sheetName val="c-8"/>
      <sheetName val="c9"/>
      <sheetName val="c-10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TR "/>
      <sheetName val="II TR"/>
      <sheetName val="III TR"/>
      <sheetName val="IV TR"/>
      <sheetName val="C6-anual"/>
      <sheetName val="menores sentenciados"/>
      <sheetName val="C-5"/>
      <sheetName val="c-8"/>
      <sheetName val="c9"/>
      <sheetName val="c-10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ral II instancia"/>
      <sheetName val="Civil II instancia"/>
      <sheetName val="Contravenciones"/>
      <sheetName val="Tránsito"/>
      <sheetName val="Pensiones Alimentarias"/>
      <sheetName val="Laboral"/>
      <sheetName val="C1"/>
      <sheetName val="Civil"/>
      <sheetName val="Violencia"/>
      <sheetName val="Familia"/>
      <sheetName val="Cobro"/>
      <sheetName val="Contencioso"/>
      <sheetName val="Agrario"/>
      <sheetName val="Tribunales"/>
      <sheetName val="Juzgados "/>
      <sheetName val="Juzgados PJ"/>
      <sheetName val="Fiscalías PJ"/>
      <sheetName val="Fiscalí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1.1"/>
      <sheetName val="c-2"/>
      <sheetName val="C-3"/>
      <sheetName val="C-3.1"/>
      <sheetName val="C-4"/>
      <sheetName val="C-4.1"/>
      <sheetName val="C-4.2"/>
      <sheetName val="c-5"/>
      <sheetName val="c-6"/>
      <sheetName val="c-7"/>
      <sheetName val="c-8"/>
      <sheetName val="c-9"/>
      <sheetName val="c-10"/>
      <sheetName val="c-11"/>
    </sheetNames>
    <sheetDataSet>
      <sheetData sheetId="0"/>
      <sheetData sheetId="1"/>
      <sheetData sheetId="2"/>
      <sheetData sheetId="3">
        <row r="176">
          <cell r="D176">
            <v>60</v>
          </cell>
        </row>
        <row r="180">
          <cell r="D180">
            <v>72</v>
          </cell>
        </row>
        <row r="187">
          <cell r="D187">
            <v>18</v>
          </cell>
        </row>
        <row r="189">
          <cell r="D189">
            <v>13</v>
          </cell>
        </row>
        <row r="190">
          <cell r="D190">
            <v>249</v>
          </cell>
        </row>
        <row r="191">
          <cell r="D191">
            <v>22</v>
          </cell>
        </row>
        <row r="192">
          <cell r="D192">
            <v>2921</v>
          </cell>
          <cell r="E192">
            <v>6652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1"/>
  <sheetViews>
    <sheetView tabSelected="1" zoomScaleNormal="100" zoomScaleSheetLayoutView="100" workbookViewId="0">
      <pane ySplit="6" topLeftCell="A33" activePane="bottomLeft" state="frozen"/>
      <selection pane="bottomLeft" activeCell="B35" sqref="B35"/>
    </sheetView>
  </sheetViews>
  <sheetFormatPr baseColWidth="10" defaultColWidth="0" defaultRowHeight="15.75" customHeight="1" zeroHeight="1" x14ac:dyDescent="0.25"/>
  <cols>
    <col min="1" max="1" width="16" style="163" customWidth="1"/>
    <col min="2" max="2" width="93.5703125" style="162" bestFit="1" customWidth="1"/>
    <col min="3" max="16384" width="11.42578125" style="162" hidden="1"/>
  </cols>
  <sheetData>
    <row r="1" spans="1:2" ht="18.75" x14ac:dyDescent="0.3">
      <c r="A1" s="160" t="s">
        <v>242</v>
      </c>
      <c r="B1" s="161"/>
    </row>
    <row r="2" spans="1:2" ht="18.75" x14ac:dyDescent="0.3">
      <c r="A2" s="160" t="s">
        <v>245</v>
      </c>
      <c r="B2" s="161"/>
    </row>
    <row r="3" spans="1:2" ht="15.75" customHeight="1" x14ac:dyDescent="0.25"/>
    <row r="4" spans="1:2" ht="15.75" customHeight="1" x14ac:dyDescent="0.25">
      <c r="A4" s="164"/>
      <c r="B4" s="165"/>
    </row>
    <row r="5" spans="1:2" x14ac:dyDescent="0.25">
      <c r="A5" s="166" t="s">
        <v>243</v>
      </c>
      <c r="B5" s="167" t="s">
        <v>244</v>
      </c>
    </row>
    <row r="6" spans="1:2" ht="15.75" customHeight="1" x14ac:dyDescent="0.25">
      <c r="A6" s="168"/>
      <c r="B6" s="169"/>
    </row>
    <row r="7" spans="1:2" s="163" customFormat="1" ht="15.75" customHeight="1" x14ac:dyDescent="0.25">
      <c r="A7" s="175">
        <v>1</v>
      </c>
      <c r="B7" s="171" t="s">
        <v>249</v>
      </c>
    </row>
    <row r="8" spans="1:2" ht="15.75" customHeight="1" x14ac:dyDescent="0.25">
      <c r="A8" s="176"/>
      <c r="B8" s="172" t="s">
        <v>250</v>
      </c>
    </row>
    <row r="9" spans="1:2" ht="15.75" customHeight="1" x14ac:dyDescent="0.25">
      <c r="A9" s="177"/>
      <c r="B9" s="173" t="s">
        <v>251</v>
      </c>
    </row>
    <row r="10" spans="1:2" ht="15.75" customHeight="1" x14ac:dyDescent="0.25">
      <c r="A10" s="175">
        <v>2</v>
      </c>
      <c r="B10" s="171" t="s">
        <v>252</v>
      </c>
    </row>
    <row r="11" spans="1:2" ht="15.75" customHeight="1" x14ac:dyDescent="0.25">
      <c r="A11" s="176"/>
      <c r="B11" s="172" t="s">
        <v>253</v>
      </c>
    </row>
    <row r="12" spans="1:2" ht="15.75" customHeight="1" x14ac:dyDescent="0.25">
      <c r="A12" s="176"/>
      <c r="B12" s="172" t="s">
        <v>250</v>
      </c>
    </row>
    <row r="13" spans="1:2" ht="15.75" customHeight="1" x14ac:dyDescent="0.25">
      <c r="A13" s="177"/>
      <c r="B13" s="173" t="s">
        <v>251</v>
      </c>
    </row>
    <row r="14" spans="1:2" ht="15.75" customHeight="1" x14ac:dyDescent="0.25">
      <c r="A14" s="175">
        <v>3</v>
      </c>
      <c r="B14" s="171" t="s">
        <v>252</v>
      </c>
    </row>
    <row r="15" spans="1:2" ht="15.75" customHeight="1" x14ac:dyDescent="0.25">
      <c r="A15" s="176"/>
      <c r="B15" s="172" t="s">
        <v>253</v>
      </c>
    </row>
    <row r="16" spans="1:2" ht="15.75" customHeight="1" x14ac:dyDescent="0.25">
      <c r="A16" s="176"/>
      <c r="B16" s="172" t="s">
        <v>254</v>
      </c>
    </row>
    <row r="17" spans="1:2" ht="15.75" customHeight="1" x14ac:dyDescent="0.25">
      <c r="A17" s="177"/>
      <c r="B17" s="173" t="s">
        <v>255</v>
      </c>
    </row>
    <row r="18" spans="1:2" ht="15.75" customHeight="1" x14ac:dyDescent="0.25">
      <c r="A18" s="175">
        <v>4</v>
      </c>
      <c r="B18" s="171" t="s">
        <v>256</v>
      </c>
    </row>
    <row r="19" spans="1:2" ht="15.75" customHeight="1" x14ac:dyDescent="0.25">
      <c r="A19" s="176"/>
      <c r="B19" s="172" t="s">
        <v>257</v>
      </c>
    </row>
    <row r="20" spans="1:2" ht="15.75" customHeight="1" x14ac:dyDescent="0.25">
      <c r="A20" s="176"/>
      <c r="B20" s="172" t="s">
        <v>250</v>
      </c>
    </row>
    <row r="21" spans="1:2" ht="15.75" customHeight="1" x14ac:dyDescent="0.25">
      <c r="A21" s="177"/>
      <c r="B21" s="173" t="s">
        <v>251</v>
      </c>
    </row>
    <row r="22" spans="1:2" ht="15.75" customHeight="1" x14ac:dyDescent="0.25">
      <c r="A22" s="175">
        <v>5</v>
      </c>
      <c r="B22" s="171" t="s">
        <v>258</v>
      </c>
    </row>
    <row r="23" spans="1:2" ht="15.75" customHeight="1" x14ac:dyDescent="0.25">
      <c r="A23" s="176"/>
      <c r="B23" s="172" t="s">
        <v>259</v>
      </c>
    </row>
    <row r="24" spans="1:2" ht="15.75" customHeight="1" x14ac:dyDescent="0.25">
      <c r="A24" s="176"/>
      <c r="B24" s="172" t="s">
        <v>250</v>
      </c>
    </row>
    <row r="25" spans="1:2" ht="15.75" customHeight="1" x14ac:dyDescent="0.25">
      <c r="A25" s="177"/>
      <c r="B25" s="173" t="s">
        <v>251</v>
      </c>
    </row>
    <row r="26" spans="1:2" ht="15.75" customHeight="1" x14ac:dyDescent="0.25">
      <c r="A26" s="175">
        <v>6</v>
      </c>
      <c r="B26" s="171" t="s">
        <v>260</v>
      </c>
    </row>
    <row r="27" spans="1:2" ht="15.75" customHeight="1" x14ac:dyDescent="0.25">
      <c r="A27" s="176"/>
      <c r="B27" s="172" t="s">
        <v>259</v>
      </c>
    </row>
    <row r="28" spans="1:2" ht="15.75" customHeight="1" x14ac:dyDescent="0.25">
      <c r="A28" s="177"/>
      <c r="B28" s="173" t="s">
        <v>261</v>
      </c>
    </row>
    <row r="29" spans="1:2" ht="15.75" customHeight="1" x14ac:dyDescent="0.25">
      <c r="A29" s="175">
        <v>7</v>
      </c>
      <c r="B29" s="171" t="s">
        <v>262</v>
      </c>
    </row>
    <row r="30" spans="1:2" ht="15.75" customHeight="1" x14ac:dyDescent="0.25">
      <c r="A30" s="176"/>
      <c r="B30" s="172" t="s">
        <v>259</v>
      </c>
    </row>
    <row r="31" spans="1:2" ht="15.75" customHeight="1" x14ac:dyDescent="0.25">
      <c r="A31" s="177"/>
      <c r="B31" s="173" t="s">
        <v>261</v>
      </c>
    </row>
    <row r="32" spans="1:2" ht="15.75" customHeight="1" x14ac:dyDescent="0.25">
      <c r="A32" s="175">
        <v>8</v>
      </c>
      <c r="B32" s="171" t="s">
        <v>262</v>
      </c>
    </row>
    <row r="33" spans="1:2" ht="15.75" customHeight="1" x14ac:dyDescent="0.25">
      <c r="A33" s="176"/>
      <c r="B33" s="172" t="s">
        <v>253</v>
      </c>
    </row>
    <row r="34" spans="1:2" ht="15.75" customHeight="1" x14ac:dyDescent="0.25">
      <c r="A34" s="177"/>
      <c r="B34" s="173" t="s">
        <v>261</v>
      </c>
    </row>
    <row r="35" spans="1:2" ht="15.75" customHeight="1" x14ac:dyDescent="0.25">
      <c r="A35" s="175">
        <v>9</v>
      </c>
      <c r="B35" s="171" t="s">
        <v>263</v>
      </c>
    </row>
    <row r="36" spans="1:2" ht="15.75" customHeight="1" x14ac:dyDescent="0.25">
      <c r="A36" s="176"/>
      <c r="B36" s="172" t="s">
        <v>253</v>
      </c>
    </row>
    <row r="37" spans="1:2" ht="15.75" customHeight="1" x14ac:dyDescent="0.25">
      <c r="A37" s="177"/>
      <c r="B37" s="173" t="s">
        <v>261</v>
      </c>
    </row>
    <row r="38" spans="1:2" ht="15.75" customHeight="1" x14ac:dyDescent="0.25">
      <c r="A38" s="175">
        <v>10</v>
      </c>
      <c r="B38" s="171" t="s">
        <v>264</v>
      </c>
    </row>
    <row r="39" spans="1:2" ht="15.75" customHeight="1" x14ac:dyDescent="0.25">
      <c r="A39" s="176"/>
      <c r="B39" s="172" t="s">
        <v>265</v>
      </c>
    </row>
    <row r="40" spans="1:2" ht="15.75" customHeight="1" x14ac:dyDescent="0.25">
      <c r="A40" s="176"/>
      <c r="B40" s="172" t="s">
        <v>266</v>
      </c>
    </row>
    <row r="41" spans="1:2" ht="15.75" customHeight="1" x14ac:dyDescent="0.25">
      <c r="A41" s="177"/>
      <c r="B41" s="173" t="s">
        <v>251</v>
      </c>
    </row>
    <row r="42" spans="1:2" ht="15.75" customHeight="1" x14ac:dyDescent="0.25">
      <c r="A42" s="175">
        <v>11</v>
      </c>
      <c r="B42" s="171" t="s">
        <v>249</v>
      </c>
    </row>
    <row r="43" spans="1:2" ht="15.75" customHeight="1" x14ac:dyDescent="0.25">
      <c r="A43" s="176"/>
      <c r="B43" s="172" t="s">
        <v>267</v>
      </c>
    </row>
    <row r="44" spans="1:2" ht="15.75" customHeight="1" x14ac:dyDescent="0.25">
      <c r="A44" s="177"/>
      <c r="B44" s="173" t="s">
        <v>251</v>
      </c>
    </row>
    <row r="45" spans="1:2" ht="15.75" customHeight="1" x14ac:dyDescent="0.25">
      <c r="A45" s="175">
        <v>12</v>
      </c>
      <c r="B45" s="171" t="s">
        <v>252</v>
      </c>
    </row>
    <row r="46" spans="1:2" ht="15.75" customHeight="1" x14ac:dyDescent="0.25">
      <c r="A46" s="176"/>
      <c r="B46" s="172" t="s">
        <v>267</v>
      </c>
    </row>
    <row r="47" spans="1:2" ht="15.75" customHeight="1" x14ac:dyDescent="0.25">
      <c r="A47" s="177"/>
      <c r="B47" s="173" t="s">
        <v>251</v>
      </c>
    </row>
    <row r="48" spans="1:2" ht="15.75" customHeight="1" x14ac:dyDescent="0.25">
      <c r="A48" s="175">
        <v>13</v>
      </c>
      <c r="B48" s="171" t="s">
        <v>256</v>
      </c>
    </row>
    <row r="49" spans="1:2" ht="15.75" customHeight="1" x14ac:dyDescent="0.25">
      <c r="A49" s="176"/>
      <c r="B49" s="172" t="s">
        <v>267</v>
      </c>
    </row>
    <row r="50" spans="1:2" ht="15.75" customHeight="1" x14ac:dyDescent="0.25">
      <c r="A50" s="177"/>
      <c r="B50" s="173" t="s">
        <v>251</v>
      </c>
    </row>
    <row r="51" spans="1:2" ht="15.75" customHeight="1" x14ac:dyDescent="0.25"/>
  </sheetData>
  <mergeCells count="13">
    <mergeCell ref="A48:A50"/>
    <mergeCell ref="A29:A31"/>
    <mergeCell ref="A32:A34"/>
    <mergeCell ref="A35:A37"/>
    <mergeCell ref="A38:A41"/>
    <mergeCell ref="A42:A44"/>
    <mergeCell ref="A45:A47"/>
    <mergeCell ref="A26:A28"/>
    <mergeCell ref="A7:A9"/>
    <mergeCell ref="A10:A13"/>
    <mergeCell ref="A14:A17"/>
    <mergeCell ref="A18:A21"/>
    <mergeCell ref="A22:A25"/>
  </mergeCells>
  <printOptions horizontalCentered="1" verticalCentered="1"/>
  <pageMargins left="0" right="0" top="0" bottom="0" header="0" footer="0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zoomScaleSheetLayoutView="100" workbookViewId="0">
      <selection activeCell="B1" sqref="B1"/>
    </sheetView>
  </sheetViews>
  <sheetFormatPr baseColWidth="10" defaultColWidth="0" defaultRowHeight="15.75" zeroHeight="1" x14ac:dyDescent="0.25"/>
  <cols>
    <col min="1" max="1" width="25.42578125" style="30" customWidth="1"/>
    <col min="2" max="2" width="19.140625" style="30" customWidth="1"/>
    <col min="3" max="3" width="21.85546875" style="30" customWidth="1"/>
    <col min="4" max="4" width="20.85546875" style="30" customWidth="1"/>
    <col min="5" max="5" width="21.5703125" style="30" customWidth="1"/>
    <col min="6" max="16384" width="11.42578125" style="30" hidden="1"/>
  </cols>
  <sheetData>
    <row r="1" spans="1:5" x14ac:dyDescent="0.25">
      <c r="A1" s="1" t="s">
        <v>0</v>
      </c>
      <c r="B1" s="77"/>
      <c r="C1" s="73"/>
      <c r="D1" s="73"/>
      <c r="E1" s="73"/>
    </row>
    <row r="2" spans="1:5" x14ac:dyDescent="0.25">
      <c r="A2" s="1"/>
      <c r="B2" s="2"/>
      <c r="C2" s="3"/>
      <c r="D2" s="3"/>
      <c r="E2" s="3"/>
    </row>
    <row r="3" spans="1:5" x14ac:dyDescent="0.25">
      <c r="A3" s="111" t="s">
        <v>192</v>
      </c>
      <c r="B3" s="111"/>
      <c r="C3" s="111"/>
      <c r="D3" s="111"/>
      <c r="E3" s="111"/>
    </row>
    <row r="4" spans="1:5" x14ac:dyDescent="0.25">
      <c r="A4" s="111" t="s">
        <v>1</v>
      </c>
      <c r="B4" s="111"/>
      <c r="C4" s="111"/>
      <c r="D4" s="111"/>
      <c r="E4" s="111"/>
    </row>
    <row r="5" spans="1:5" x14ac:dyDescent="0.25">
      <c r="A5" s="111" t="s">
        <v>193</v>
      </c>
      <c r="B5" s="111"/>
      <c r="C5" s="111"/>
      <c r="D5" s="111"/>
      <c r="E5" s="111"/>
    </row>
    <row r="6" spans="1:5" x14ac:dyDescent="0.25">
      <c r="A6" s="3"/>
      <c r="B6" s="4"/>
      <c r="C6" s="4"/>
      <c r="D6" s="4"/>
      <c r="E6" s="4"/>
    </row>
    <row r="7" spans="1:5" x14ac:dyDescent="0.25">
      <c r="A7" s="5"/>
      <c r="B7" s="6"/>
      <c r="C7" s="7" t="s">
        <v>2</v>
      </c>
      <c r="D7" s="8"/>
      <c r="E7" s="8"/>
    </row>
    <row r="8" spans="1:5" x14ac:dyDescent="0.25">
      <c r="A8" s="9"/>
      <c r="B8" s="10"/>
      <c r="C8" s="6" t="s">
        <v>3</v>
      </c>
      <c r="D8" s="6" t="s">
        <v>3</v>
      </c>
      <c r="E8" s="11" t="s">
        <v>4</v>
      </c>
    </row>
    <row r="9" spans="1:5" x14ac:dyDescent="0.25">
      <c r="A9" s="9" t="s">
        <v>5</v>
      </c>
      <c r="B9" s="10" t="s">
        <v>6</v>
      </c>
      <c r="C9" s="10" t="s">
        <v>7</v>
      </c>
      <c r="D9" s="10" t="s">
        <v>7</v>
      </c>
      <c r="E9" s="12" t="s">
        <v>8</v>
      </c>
    </row>
    <row r="10" spans="1:5" x14ac:dyDescent="0.25">
      <c r="A10" s="9"/>
      <c r="B10" s="10"/>
      <c r="C10" s="10" t="s">
        <v>9</v>
      </c>
      <c r="D10" s="10" t="s">
        <v>9</v>
      </c>
      <c r="E10" s="12" t="s">
        <v>10</v>
      </c>
    </row>
    <row r="11" spans="1:5" x14ac:dyDescent="0.25">
      <c r="A11" s="13"/>
      <c r="B11" s="14"/>
      <c r="C11" s="14" t="s">
        <v>11</v>
      </c>
      <c r="D11" s="14" t="s">
        <v>12</v>
      </c>
      <c r="E11" s="15" t="s">
        <v>12</v>
      </c>
    </row>
    <row r="12" spans="1:5" x14ac:dyDescent="0.25">
      <c r="A12" s="16"/>
      <c r="B12" s="17"/>
      <c r="C12" s="17"/>
      <c r="D12" s="17"/>
      <c r="E12" s="18"/>
    </row>
    <row r="13" spans="1:5" x14ac:dyDescent="0.25">
      <c r="A13" s="19" t="s">
        <v>40</v>
      </c>
      <c r="B13" s="20">
        <f>SUM(C13:E13)</f>
        <v>18232</v>
      </c>
      <c r="C13" s="21">
        <v>210</v>
      </c>
      <c r="D13" s="21">
        <v>3590</v>
      </c>
      <c r="E13" s="21">
        <v>14432</v>
      </c>
    </row>
    <row r="14" spans="1:5" x14ac:dyDescent="0.25">
      <c r="A14" s="23" t="s">
        <v>13</v>
      </c>
      <c r="B14" s="20">
        <f t="shared" ref="B14:B23" si="0">SUM(C14:E14)</f>
        <v>14508</v>
      </c>
      <c r="C14" s="21">
        <v>23</v>
      </c>
      <c r="D14" s="21">
        <v>1530</v>
      </c>
      <c r="E14" s="21">
        <v>12955</v>
      </c>
    </row>
    <row r="15" spans="1:5" x14ac:dyDescent="0.25">
      <c r="A15" s="23" t="s">
        <v>15</v>
      </c>
      <c r="B15" s="20">
        <f t="shared" si="0"/>
        <v>973</v>
      </c>
      <c r="C15" s="27">
        <v>71</v>
      </c>
      <c r="D15" s="27">
        <v>501</v>
      </c>
      <c r="E15" s="25">
        <v>401</v>
      </c>
    </row>
    <row r="16" spans="1:5" x14ac:dyDescent="0.25">
      <c r="A16" s="23" t="s">
        <v>14</v>
      </c>
      <c r="B16" s="20">
        <f t="shared" si="0"/>
        <v>4998</v>
      </c>
      <c r="C16" s="21">
        <v>53</v>
      </c>
      <c r="D16" s="27">
        <v>902</v>
      </c>
      <c r="E16" s="25">
        <v>4043</v>
      </c>
    </row>
    <row r="17" spans="1:5" x14ac:dyDescent="0.25">
      <c r="A17" s="23" t="s">
        <v>16</v>
      </c>
      <c r="B17" s="20">
        <f t="shared" si="0"/>
        <v>20170</v>
      </c>
      <c r="C17" s="27">
        <v>212</v>
      </c>
      <c r="D17" s="27">
        <v>3355</v>
      </c>
      <c r="E17" s="25">
        <v>16603</v>
      </c>
    </row>
    <row r="18" spans="1:5" x14ac:dyDescent="0.25">
      <c r="A18" s="23" t="s">
        <v>17</v>
      </c>
      <c r="B18" s="20">
        <f t="shared" si="0"/>
        <v>348</v>
      </c>
      <c r="C18" s="27">
        <v>0</v>
      </c>
      <c r="D18" s="27">
        <v>42</v>
      </c>
      <c r="E18" s="25">
        <v>306</v>
      </c>
    </row>
    <row r="19" spans="1:5" x14ac:dyDescent="0.25">
      <c r="A19" s="23" t="s">
        <v>41</v>
      </c>
      <c r="B19" s="20">
        <f t="shared" si="0"/>
        <v>18193</v>
      </c>
      <c r="C19" s="27">
        <v>145</v>
      </c>
      <c r="D19" s="27">
        <v>3126</v>
      </c>
      <c r="E19" s="25">
        <v>14922</v>
      </c>
    </row>
    <row r="20" spans="1:5" x14ac:dyDescent="0.25">
      <c r="A20" s="112" t="s">
        <v>35</v>
      </c>
      <c r="B20" s="20">
        <f t="shared" si="0"/>
        <v>17567</v>
      </c>
      <c r="C20" s="27">
        <v>141</v>
      </c>
      <c r="D20" s="27">
        <v>3074</v>
      </c>
      <c r="E20" s="25">
        <v>14352</v>
      </c>
    </row>
    <row r="21" spans="1:5" x14ac:dyDescent="0.25">
      <c r="A21" s="112" t="s">
        <v>36</v>
      </c>
      <c r="B21" s="20">
        <f t="shared" si="0"/>
        <v>53</v>
      </c>
      <c r="C21" s="27">
        <v>4</v>
      </c>
      <c r="D21" s="27">
        <v>49</v>
      </c>
      <c r="E21" s="25">
        <v>0</v>
      </c>
    </row>
    <row r="22" spans="1:5" x14ac:dyDescent="0.25">
      <c r="A22" s="112" t="s">
        <v>37</v>
      </c>
      <c r="B22" s="20">
        <f t="shared" si="0"/>
        <v>572</v>
      </c>
      <c r="C22" s="27">
        <v>0</v>
      </c>
      <c r="D22" s="27">
        <v>2</v>
      </c>
      <c r="E22" s="25">
        <v>570</v>
      </c>
    </row>
    <row r="23" spans="1:5" x14ac:dyDescent="0.25">
      <c r="A23" s="112" t="s">
        <v>38</v>
      </c>
      <c r="B23" s="20">
        <f t="shared" si="0"/>
        <v>1</v>
      </c>
      <c r="C23" s="27">
        <v>0</v>
      </c>
      <c r="D23" s="27">
        <v>1</v>
      </c>
      <c r="E23" s="25">
        <v>0</v>
      </c>
    </row>
    <row r="24" spans="1:5" s="31" customFormat="1" x14ac:dyDescent="0.25">
      <c r="A24" s="109"/>
      <c r="B24" s="80"/>
      <c r="C24" s="110"/>
      <c r="D24" s="110"/>
      <c r="E24" s="110"/>
    </row>
    <row r="25" spans="1:5" x14ac:dyDescent="0.25">
      <c r="A25" s="29" t="s">
        <v>39</v>
      </c>
      <c r="B25" s="4"/>
      <c r="C25" s="4"/>
      <c r="D25" s="4"/>
      <c r="E25" s="4"/>
    </row>
    <row r="26" spans="1:5" x14ac:dyDescent="0.25"/>
    <row r="27" spans="1:5" hidden="1" x14ac:dyDescent="0.25"/>
    <row r="28" spans="1:5" hidden="1" x14ac:dyDescent="0.25"/>
    <row r="29" spans="1:5" hidden="1" x14ac:dyDescent="0.25"/>
    <row r="30" spans="1:5" hidden="1" x14ac:dyDescent="0.25"/>
    <row r="31" spans="1:5" hidden="1" x14ac:dyDescent="0.25"/>
  </sheetData>
  <printOptions horizontalCentered="1" verticalCentered="1"/>
  <pageMargins left="0" right="0" top="0" bottom="0" header="0" footer="0"/>
  <pageSetup scale="70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zoomScaleSheetLayoutView="80" workbookViewId="0">
      <pane ySplit="12" topLeftCell="A26" activePane="bottomLeft" state="frozen"/>
      <selection pane="bottomLeft" activeCell="A2" sqref="A2"/>
    </sheetView>
  </sheetViews>
  <sheetFormatPr baseColWidth="10" defaultColWidth="0" defaultRowHeight="15.75" zeroHeight="1" x14ac:dyDescent="0.25"/>
  <cols>
    <col min="1" max="1" width="39.85546875" style="30" customWidth="1"/>
    <col min="2" max="2" width="17.7109375" style="30" customWidth="1"/>
    <col min="3" max="3" width="21.85546875" style="30" customWidth="1"/>
    <col min="4" max="4" width="21.140625" style="30" customWidth="1"/>
    <col min="5" max="5" width="20.28515625" style="30" customWidth="1"/>
    <col min="6" max="6" width="0" style="31" hidden="1" customWidth="1"/>
    <col min="7" max="16384" width="11.42578125" style="30" hidden="1"/>
  </cols>
  <sheetData>
    <row r="1" spans="1:5" x14ac:dyDescent="0.25">
      <c r="A1" s="42" t="s">
        <v>50</v>
      </c>
      <c r="B1" s="73"/>
      <c r="C1" s="77"/>
      <c r="D1" s="77"/>
      <c r="E1" s="77"/>
    </row>
    <row r="2" spans="1:5" x14ac:dyDescent="0.25">
      <c r="A2" s="42"/>
      <c r="B2" s="3"/>
      <c r="C2" s="43"/>
      <c r="D2" s="43"/>
      <c r="E2" s="43"/>
    </row>
    <row r="3" spans="1:5" x14ac:dyDescent="0.25">
      <c r="A3" s="115" t="s">
        <v>194</v>
      </c>
      <c r="B3" s="115"/>
      <c r="C3" s="115"/>
      <c r="D3" s="115"/>
      <c r="E3" s="115"/>
    </row>
    <row r="4" spans="1:5" x14ac:dyDescent="0.25">
      <c r="A4" s="115" t="s">
        <v>51</v>
      </c>
      <c r="B4" s="115"/>
      <c r="C4" s="115"/>
      <c r="D4" s="115"/>
      <c r="E4" s="115"/>
    </row>
    <row r="5" spans="1:5" x14ac:dyDescent="0.25">
      <c r="A5" s="115" t="s">
        <v>1</v>
      </c>
      <c r="B5" s="115"/>
      <c r="C5" s="115"/>
      <c r="D5" s="115"/>
      <c r="E5" s="115"/>
    </row>
    <row r="6" spans="1:5" x14ac:dyDescent="0.25">
      <c r="A6" s="115" t="s">
        <v>193</v>
      </c>
      <c r="B6" s="115"/>
      <c r="C6" s="115"/>
      <c r="D6" s="115"/>
      <c r="E6" s="115"/>
    </row>
    <row r="7" spans="1:5" x14ac:dyDescent="0.25">
      <c r="A7" s="42"/>
      <c r="B7" s="42"/>
      <c r="C7" s="9"/>
      <c r="D7" s="9"/>
      <c r="E7" s="43"/>
    </row>
    <row r="8" spans="1:5" x14ac:dyDescent="0.25">
      <c r="A8" s="44"/>
      <c r="B8" s="45"/>
      <c r="C8" s="7" t="s">
        <v>2</v>
      </c>
      <c r="D8" s="8"/>
      <c r="E8" s="8"/>
    </row>
    <row r="9" spans="1:5" x14ac:dyDescent="0.25">
      <c r="A9" s="22"/>
      <c r="B9" s="46"/>
      <c r="C9" s="6" t="s">
        <v>3</v>
      </c>
      <c r="D9" s="6" t="s">
        <v>3</v>
      </c>
      <c r="E9" s="11" t="s">
        <v>4</v>
      </c>
    </row>
    <row r="10" spans="1:5" x14ac:dyDescent="0.25">
      <c r="A10" s="47" t="s">
        <v>52</v>
      </c>
      <c r="B10" s="48" t="s">
        <v>6</v>
      </c>
      <c r="C10" s="10" t="s">
        <v>7</v>
      </c>
      <c r="D10" s="10" t="s">
        <v>7</v>
      </c>
      <c r="E10" s="12" t="s">
        <v>8</v>
      </c>
    </row>
    <row r="11" spans="1:5" x14ac:dyDescent="0.25">
      <c r="A11" s="3"/>
      <c r="B11" s="46"/>
      <c r="C11" s="10" t="s">
        <v>9</v>
      </c>
      <c r="D11" s="10" t="s">
        <v>9</v>
      </c>
      <c r="E11" s="12" t="s">
        <v>10</v>
      </c>
    </row>
    <row r="12" spans="1:5" x14ac:dyDescent="0.25">
      <c r="A12" s="49"/>
      <c r="B12" s="50"/>
      <c r="C12" s="14" t="s">
        <v>11</v>
      </c>
      <c r="D12" s="14" t="s">
        <v>12</v>
      </c>
      <c r="E12" s="15" t="s">
        <v>12</v>
      </c>
    </row>
    <row r="13" spans="1:5" x14ac:dyDescent="0.25">
      <c r="A13" s="47"/>
      <c r="B13" s="121"/>
      <c r="C13" s="122"/>
      <c r="D13" s="121"/>
      <c r="E13" s="122"/>
    </row>
    <row r="14" spans="1:5" x14ac:dyDescent="0.25">
      <c r="A14" s="116" t="s">
        <v>42</v>
      </c>
      <c r="B14" s="67">
        <f>SUM(B16,B21,B24,B29,B32)</f>
        <v>14508</v>
      </c>
      <c r="C14" s="68">
        <f t="shared" ref="C14:E14" si="0">SUM(C16,C21,C24,C29,C32)</f>
        <v>23</v>
      </c>
      <c r="D14" s="67">
        <f t="shared" si="0"/>
        <v>1530</v>
      </c>
      <c r="E14" s="68">
        <f t="shared" si="0"/>
        <v>12955</v>
      </c>
    </row>
    <row r="15" spans="1:5" x14ac:dyDescent="0.25">
      <c r="A15" s="22"/>
      <c r="B15" s="20"/>
      <c r="C15" s="77"/>
      <c r="D15" s="20"/>
      <c r="E15" s="77"/>
    </row>
    <row r="16" spans="1:5" x14ac:dyDescent="0.25">
      <c r="A16" s="118" t="s">
        <v>195</v>
      </c>
      <c r="B16" s="123">
        <f>SUM(B17:B19)</f>
        <v>1216</v>
      </c>
      <c r="C16" s="124">
        <f t="shared" ref="C16:E16" si="1">SUM(C17:C19)</f>
        <v>3</v>
      </c>
      <c r="D16" s="123">
        <f t="shared" si="1"/>
        <v>1132</v>
      </c>
      <c r="E16" s="124">
        <f t="shared" si="1"/>
        <v>81</v>
      </c>
    </row>
    <row r="17" spans="1:5" x14ac:dyDescent="0.25">
      <c r="A17" s="104" t="s">
        <v>53</v>
      </c>
      <c r="B17" s="125">
        <v>166</v>
      </c>
      <c r="C17" s="126">
        <v>2</v>
      </c>
      <c r="D17" s="125">
        <v>99</v>
      </c>
      <c r="E17" s="126">
        <v>65</v>
      </c>
    </row>
    <row r="18" spans="1:5" x14ac:dyDescent="0.25">
      <c r="A18" s="104" t="s">
        <v>54</v>
      </c>
      <c r="B18" s="125">
        <v>182</v>
      </c>
      <c r="C18" s="126">
        <v>0</v>
      </c>
      <c r="D18" s="125">
        <v>176</v>
      </c>
      <c r="E18" s="126">
        <v>6</v>
      </c>
    </row>
    <row r="19" spans="1:5" x14ac:dyDescent="0.25">
      <c r="A19" s="104" t="s">
        <v>55</v>
      </c>
      <c r="B19" s="125">
        <v>868</v>
      </c>
      <c r="C19" s="126">
        <v>1</v>
      </c>
      <c r="D19" s="125">
        <v>857</v>
      </c>
      <c r="E19" s="126">
        <v>10</v>
      </c>
    </row>
    <row r="20" spans="1:5" x14ac:dyDescent="0.25">
      <c r="A20" s="117"/>
      <c r="B20" s="125"/>
      <c r="C20" s="126"/>
      <c r="D20" s="125"/>
      <c r="E20" s="126"/>
    </row>
    <row r="21" spans="1:5" x14ac:dyDescent="0.25">
      <c r="A21" s="118" t="s">
        <v>196</v>
      </c>
      <c r="B21" s="123">
        <f>SUM(B22)</f>
        <v>1</v>
      </c>
      <c r="C21" s="124">
        <f t="shared" ref="C21:E21" si="2">SUM(C22)</f>
        <v>1</v>
      </c>
      <c r="D21" s="123">
        <f t="shared" si="2"/>
        <v>0</v>
      </c>
      <c r="E21" s="124">
        <f t="shared" si="2"/>
        <v>0</v>
      </c>
    </row>
    <row r="22" spans="1:5" x14ac:dyDescent="0.25">
      <c r="A22" s="104" t="s">
        <v>56</v>
      </c>
      <c r="B22" s="125">
        <v>1</v>
      </c>
      <c r="C22" s="126">
        <v>1</v>
      </c>
      <c r="D22" s="125">
        <v>0</v>
      </c>
      <c r="E22" s="126">
        <v>0</v>
      </c>
    </row>
    <row r="23" spans="1:5" x14ac:dyDescent="0.25">
      <c r="A23" s="117"/>
      <c r="B23" s="125"/>
      <c r="C23" s="126"/>
      <c r="D23" s="125"/>
      <c r="E23" s="126"/>
    </row>
    <row r="24" spans="1:5" x14ac:dyDescent="0.25">
      <c r="A24" s="118" t="s">
        <v>117</v>
      </c>
      <c r="B24" s="123">
        <f>SUM(B25:B27)</f>
        <v>108</v>
      </c>
      <c r="C24" s="124">
        <f t="shared" ref="C24:E24" si="3">SUM(C25:C27)</f>
        <v>4</v>
      </c>
      <c r="D24" s="123">
        <f t="shared" si="3"/>
        <v>101</v>
      </c>
      <c r="E24" s="124">
        <f t="shared" si="3"/>
        <v>3</v>
      </c>
    </row>
    <row r="25" spans="1:5" x14ac:dyDescent="0.25">
      <c r="A25" s="104" t="s">
        <v>197</v>
      </c>
      <c r="B25" s="125">
        <v>73</v>
      </c>
      <c r="C25" s="126">
        <v>3</v>
      </c>
      <c r="D25" s="125">
        <v>68</v>
      </c>
      <c r="E25" s="126">
        <v>2</v>
      </c>
    </row>
    <row r="26" spans="1:5" x14ac:dyDescent="0.25">
      <c r="A26" s="104" t="s">
        <v>57</v>
      </c>
      <c r="B26" s="125">
        <v>12</v>
      </c>
      <c r="C26" s="126">
        <v>1</v>
      </c>
      <c r="D26" s="125">
        <v>10</v>
      </c>
      <c r="E26" s="126">
        <v>1</v>
      </c>
    </row>
    <row r="27" spans="1:5" x14ac:dyDescent="0.25">
      <c r="A27" s="104" t="s">
        <v>58</v>
      </c>
      <c r="B27" s="125">
        <v>23</v>
      </c>
      <c r="C27" s="126">
        <v>0</v>
      </c>
      <c r="D27" s="125">
        <v>23</v>
      </c>
      <c r="E27" s="126">
        <v>0</v>
      </c>
    </row>
    <row r="28" spans="1:5" x14ac:dyDescent="0.25">
      <c r="A28" s="117"/>
      <c r="B28" s="125"/>
      <c r="C28" s="126"/>
      <c r="D28" s="125"/>
      <c r="E28" s="126"/>
    </row>
    <row r="29" spans="1:5" x14ac:dyDescent="0.25">
      <c r="A29" s="118" t="s">
        <v>53</v>
      </c>
      <c r="B29" s="123">
        <f>SUM(B30)</f>
        <v>1853</v>
      </c>
      <c r="C29" s="124">
        <f t="shared" ref="C29:E29" si="4">SUM(C30)</f>
        <v>2</v>
      </c>
      <c r="D29" s="123">
        <f t="shared" si="4"/>
        <v>31</v>
      </c>
      <c r="E29" s="124">
        <f t="shared" si="4"/>
        <v>1820</v>
      </c>
    </row>
    <row r="30" spans="1:5" x14ac:dyDescent="0.25">
      <c r="A30" s="119" t="s">
        <v>59</v>
      </c>
      <c r="B30" s="125">
        <v>1853</v>
      </c>
      <c r="C30" s="126">
        <v>2</v>
      </c>
      <c r="D30" s="125">
        <v>31</v>
      </c>
      <c r="E30" s="126">
        <v>1820</v>
      </c>
    </row>
    <row r="31" spans="1:5" x14ac:dyDescent="0.25">
      <c r="A31" s="117"/>
      <c r="B31" s="125"/>
      <c r="C31" s="126"/>
      <c r="D31" s="125"/>
      <c r="E31" s="126"/>
    </row>
    <row r="32" spans="1:5" x14ac:dyDescent="0.25">
      <c r="A32" s="118" t="s">
        <v>178</v>
      </c>
      <c r="B32" s="123">
        <f>SUM(B33:B45)</f>
        <v>11330</v>
      </c>
      <c r="C32" s="124">
        <f t="shared" ref="C32:E32" si="5">SUM(C33:C45)</f>
        <v>13</v>
      </c>
      <c r="D32" s="123">
        <f t="shared" si="5"/>
        <v>266</v>
      </c>
      <c r="E32" s="124">
        <f t="shared" si="5"/>
        <v>11051</v>
      </c>
    </row>
    <row r="33" spans="1:5" x14ac:dyDescent="0.25">
      <c r="A33" s="104" t="s">
        <v>60</v>
      </c>
      <c r="B33" s="125">
        <v>132</v>
      </c>
      <c r="C33" s="126">
        <v>0</v>
      </c>
      <c r="D33" s="125">
        <v>131</v>
      </c>
      <c r="E33" s="126">
        <v>1</v>
      </c>
    </row>
    <row r="34" spans="1:5" x14ac:dyDescent="0.25">
      <c r="A34" s="104" t="s">
        <v>61</v>
      </c>
      <c r="B34" s="125">
        <v>1</v>
      </c>
      <c r="C34" s="126">
        <v>0</v>
      </c>
      <c r="D34" s="125">
        <v>1</v>
      </c>
      <c r="E34" s="126">
        <v>0</v>
      </c>
    </row>
    <row r="35" spans="1:5" x14ac:dyDescent="0.25">
      <c r="A35" s="104" t="s">
        <v>62</v>
      </c>
      <c r="B35" s="125">
        <v>9718</v>
      </c>
      <c r="C35" s="126">
        <v>0</v>
      </c>
      <c r="D35" s="125">
        <v>0</v>
      </c>
      <c r="E35" s="126">
        <v>9718</v>
      </c>
    </row>
    <row r="36" spans="1:5" x14ac:dyDescent="0.25">
      <c r="A36" s="104" t="s">
        <v>63</v>
      </c>
      <c r="B36" s="125">
        <v>3</v>
      </c>
      <c r="C36" s="126">
        <v>0</v>
      </c>
      <c r="D36" s="125">
        <v>3</v>
      </c>
      <c r="E36" s="126">
        <v>0</v>
      </c>
    </row>
    <row r="37" spans="1:5" x14ac:dyDescent="0.25">
      <c r="A37" s="104" t="s">
        <v>64</v>
      </c>
      <c r="B37" s="125">
        <v>42</v>
      </c>
      <c r="C37" s="126">
        <v>0</v>
      </c>
      <c r="D37" s="125">
        <v>3</v>
      </c>
      <c r="E37" s="126">
        <v>39</v>
      </c>
    </row>
    <row r="38" spans="1:5" x14ac:dyDescent="0.25">
      <c r="A38" s="104" t="s">
        <v>65</v>
      </c>
      <c r="B38" s="125">
        <v>10</v>
      </c>
      <c r="C38" s="126">
        <v>2</v>
      </c>
      <c r="D38" s="125">
        <v>1</v>
      </c>
      <c r="E38" s="126">
        <v>7</v>
      </c>
    </row>
    <row r="39" spans="1:5" x14ac:dyDescent="0.25">
      <c r="A39" s="104" t="s">
        <v>66</v>
      </c>
      <c r="B39" s="125">
        <v>61</v>
      </c>
      <c r="C39" s="126">
        <v>6</v>
      </c>
      <c r="D39" s="125">
        <v>54</v>
      </c>
      <c r="E39" s="126">
        <v>1</v>
      </c>
    </row>
    <row r="40" spans="1:5" x14ac:dyDescent="0.25">
      <c r="A40" s="104" t="s">
        <v>67</v>
      </c>
      <c r="B40" s="125">
        <v>31</v>
      </c>
      <c r="C40" s="126">
        <v>0</v>
      </c>
      <c r="D40" s="125">
        <v>29</v>
      </c>
      <c r="E40" s="126">
        <v>2</v>
      </c>
    </row>
    <row r="41" spans="1:5" x14ac:dyDescent="0.25">
      <c r="A41" s="104" t="s">
        <v>68</v>
      </c>
      <c r="B41" s="125">
        <v>639</v>
      </c>
      <c r="C41" s="126">
        <v>0</v>
      </c>
      <c r="D41" s="125">
        <v>0</v>
      </c>
      <c r="E41" s="126">
        <v>639</v>
      </c>
    </row>
    <row r="42" spans="1:5" x14ac:dyDescent="0.25">
      <c r="A42" s="53" t="s">
        <v>69</v>
      </c>
      <c r="B42" s="125">
        <v>5</v>
      </c>
      <c r="C42" s="126">
        <v>1</v>
      </c>
      <c r="D42" s="125">
        <v>3</v>
      </c>
      <c r="E42" s="126">
        <v>1</v>
      </c>
    </row>
    <row r="43" spans="1:5" x14ac:dyDescent="0.25">
      <c r="A43" s="104" t="s">
        <v>70</v>
      </c>
      <c r="B43" s="125">
        <v>642</v>
      </c>
      <c r="C43" s="126">
        <v>0</v>
      </c>
      <c r="D43" s="125">
        <v>1</v>
      </c>
      <c r="E43" s="126">
        <v>641</v>
      </c>
    </row>
    <row r="44" spans="1:5" x14ac:dyDescent="0.25">
      <c r="A44" s="104" t="s">
        <v>71</v>
      </c>
      <c r="B44" s="125">
        <v>2</v>
      </c>
      <c r="C44" s="126">
        <v>1</v>
      </c>
      <c r="D44" s="125">
        <v>1</v>
      </c>
      <c r="E44" s="126">
        <v>0</v>
      </c>
    </row>
    <row r="45" spans="1:5" x14ac:dyDescent="0.25">
      <c r="A45" s="104" t="s">
        <v>72</v>
      </c>
      <c r="B45" s="125">
        <v>44</v>
      </c>
      <c r="C45" s="126">
        <v>3</v>
      </c>
      <c r="D45" s="125">
        <v>39</v>
      </c>
      <c r="E45" s="126">
        <v>2</v>
      </c>
    </row>
    <row r="46" spans="1:5" x14ac:dyDescent="0.25">
      <c r="A46" s="54"/>
      <c r="B46" s="50"/>
      <c r="C46" s="120"/>
      <c r="D46" s="56"/>
      <c r="E46" s="120"/>
    </row>
    <row r="47" spans="1:5" x14ac:dyDescent="0.25">
      <c r="A47" s="29" t="s">
        <v>39</v>
      </c>
      <c r="B47" s="3"/>
      <c r="C47" s="43"/>
      <c r="D47" s="43"/>
      <c r="E47" s="43"/>
    </row>
    <row r="48" spans="1:5" x14ac:dyDescent="0.25"/>
    <row r="49" hidden="1" x14ac:dyDescent="0.25"/>
  </sheetData>
  <printOptions horizontalCentered="1" verticalCentered="1"/>
  <pageMargins left="0" right="0" top="0" bottom="0" header="0" footer="0"/>
  <pageSetup scale="6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9"/>
  <sheetViews>
    <sheetView zoomScaleSheetLayoutView="80" workbookViewId="0">
      <pane ySplit="9" topLeftCell="A38" activePane="bottomLeft" state="frozen"/>
      <selection pane="bottomLeft" activeCell="B2" sqref="B2"/>
    </sheetView>
  </sheetViews>
  <sheetFormatPr baseColWidth="10" defaultColWidth="0" defaultRowHeight="15.75" zeroHeight="1" x14ac:dyDescent="0.25"/>
  <cols>
    <col min="1" max="1" width="40.42578125" style="30" customWidth="1"/>
    <col min="2" max="14" width="10.7109375" style="30" customWidth="1"/>
    <col min="15" max="15" width="0" style="30" hidden="1" customWidth="1"/>
    <col min="16" max="16384" width="11.42578125" style="30" hidden="1"/>
  </cols>
  <sheetData>
    <row r="1" spans="1:15" x14ac:dyDescent="0.25">
      <c r="A1" s="57" t="s">
        <v>73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x14ac:dyDescent="0.25">
      <c r="A2" s="57"/>
      <c r="B2" s="57"/>
      <c r="C2" s="57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5" x14ac:dyDescent="0.25">
      <c r="A3" s="127" t="s">
        <v>194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5" x14ac:dyDescent="0.25">
      <c r="A4" s="127" t="s">
        <v>51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1:15" x14ac:dyDescent="0.25">
      <c r="A5" s="127" t="s">
        <v>112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1:15" x14ac:dyDescent="0.25">
      <c r="A6" s="127" t="s">
        <v>198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1:15" x14ac:dyDescent="0.25">
      <c r="A7" s="47"/>
      <c r="B7" s="47"/>
      <c r="C7" s="47"/>
      <c r="D7" s="47"/>
      <c r="E7" s="47"/>
      <c r="F7" s="47"/>
      <c r="G7" s="47"/>
      <c r="H7" s="22"/>
      <c r="I7" s="22"/>
      <c r="J7" s="22"/>
      <c r="K7" s="22"/>
      <c r="L7" s="22"/>
      <c r="M7" s="22"/>
      <c r="N7" s="22"/>
    </row>
    <row r="8" spans="1:15" x14ac:dyDescent="0.25">
      <c r="A8" s="178" t="s">
        <v>113</v>
      </c>
      <c r="B8" s="7" t="s">
        <v>114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31"/>
    </row>
    <row r="9" spans="1:15" x14ac:dyDescent="0.25">
      <c r="A9" s="179"/>
      <c r="B9" s="136">
        <v>2005</v>
      </c>
      <c r="C9" s="136">
        <v>2006</v>
      </c>
      <c r="D9" s="136">
        <v>2007</v>
      </c>
      <c r="E9" s="136">
        <v>2008</v>
      </c>
      <c r="F9" s="136">
        <v>2009</v>
      </c>
      <c r="G9" s="136">
        <v>2010</v>
      </c>
      <c r="H9" s="137">
        <v>2011</v>
      </c>
      <c r="I9" s="137">
        <v>2012</v>
      </c>
      <c r="J9" s="137">
        <v>2013</v>
      </c>
      <c r="K9" s="137">
        <v>2014</v>
      </c>
      <c r="L9" s="137">
        <v>2015</v>
      </c>
      <c r="M9" s="137">
        <v>2016</v>
      </c>
      <c r="N9" s="113">
        <v>2017</v>
      </c>
      <c r="O9" s="31"/>
    </row>
    <row r="10" spans="1:15" x14ac:dyDescent="0.25">
      <c r="A10" s="47"/>
      <c r="B10" s="133"/>
      <c r="C10" s="22"/>
      <c r="D10" s="45"/>
      <c r="E10" s="45"/>
      <c r="F10" s="44"/>
      <c r="G10" s="45"/>
      <c r="H10" s="78"/>
      <c r="I10" s="135"/>
      <c r="J10" s="78"/>
      <c r="K10" s="135"/>
      <c r="L10" s="78"/>
      <c r="M10" s="78"/>
      <c r="N10" s="135"/>
    </row>
    <row r="11" spans="1:15" x14ac:dyDescent="0.25">
      <c r="A11" s="116" t="s">
        <v>6</v>
      </c>
      <c r="B11" s="67">
        <f>SUM(B13,B18,B23,B29,B33)</f>
        <v>26755</v>
      </c>
      <c r="C11" s="68">
        <f t="shared" ref="C11:N11" si="0">SUM(C13,C18,C23,C29,C33)</f>
        <v>31182</v>
      </c>
      <c r="D11" s="67">
        <f t="shared" si="0"/>
        <v>34612</v>
      </c>
      <c r="E11" s="67">
        <f t="shared" si="0"/>
        <v>24862</v>
      </c>
      <c r="F11" s="68">
        <f t="shared" si="0"/>
        <v>5303</v>
      </c>
      <c r="G11" s="67">
        <f t="shared" si="0"/>
        <v>6599</v>
      </c>
      <c r="H11" s="67">
        <f t="shared" si="0"/>
        <v>9006</v>
      </c>
      <c r="I11" s="68">
        <f t="shared" si="0"/>
        <v>8330</v>
      </c>
      <c r="J11" s="67">
        <f t="shared" si="0"/>
        <v>10128</v>
      </c>
      <c r="K11" s="68">
        <f t="shared" si="0"/>
        <v>13953</v>
      </c>
      <c r="L11" s="67">
        <f t="shared" si="0"/>
        <v>12742</v>
      </c>
      <c r="M11" s="67">
        <f t="shared" si="0"/>
        <v>14758</v>
      </c>
      <c r="N11" s="68">
        <f t="shared" si="0"/>
        <v>14508</v>
      </c>
      <c r="O11" s="31"/>
    </row>
    <row r="12" spans="1:15" x14ac:dyDescent="0.25">
      <c r="A12" s="22"/>
      <c r="B12" s="134"/>
      <c r="C12" s="132"/>
      <c r="D12" s="79"/>
      <c r="E12" s="79"/>
      <c r="F12" s="132"/>
      <c r="G12" s="79"/>
      <c r="H12" s="79"/>
      <c r="I12" s="132"/>
      <c r="J12" s="79"/>
      <c r="K12" s="132"/>
      <c r="L12" s="79"/>
      <c r="M12" s="79"/>
      <c r="N12" s="132"/>
    </row>
    <row r="13" spans="1:15" x14ac:dyDescent="0.25">
      <c r="A13" s="118" t="s">
        <v>195</v>
      </c>
      <c r="B13" s="67">
        <f>SUM(B14:B16)</f>
        <v>409</v>
      </c>
      <c r="C13" s="68">
        <f t="shared" ref="C13:N13" si="1">SUM(C14:C16)</f>
        <v>679</v>
      </c>
      <c r="D13" s="67">
        <f t="shared" si="1"/>
        <v>698</v>
      </c>
      <c r="E13" s="67">
        <f t="shared" si="1"/>
        <v>1291</v>
      </c>
      <c r="F13" s="68">
        <f t="shared" si="1"/>
        <v>1453</v>
      </c>
      <c r="G13" s="67">
        <f t="shared" si="1"/>
        <v>1730</v>
      </c>
      <c r="H13" s="67">
        <f t="shared" si="1"/>
        <v>1212</v>
      </c>
      <c r="I13" s="68">
        <f t="shared" si="1"/>
        <v>875</v>
      </c>
      <c r="J13" s="67">
        <f t="shared" si="1"/>
        <v>986</v>
      </c>
      <c r="K13" s="68">
        <f t="shared" si="1"/>
        <v>1177</v>
      </c>
      <c r="L13" s="67">
        <f t="shared" si="1"/>
        <v>1121</v>
      </c>
      <c r="M13" s="67">
        <f t="shared" si="1"/>
        <v>1342</v>
      </c>
      <c r="N13" s="68">
        <f t="shared" si="1"/>
        <v>1216</v>
      </c>
    </row>
    <row r="14" spans="1:15" x14ac:dyDescent="0.25">
      <c r="A14" s="104" t="s">
        <v>53</v>
      </c>
      <c r="B14" s="20">
        <v>409</v>
      </c>
      <c r="C14" s="77">
        <v>679</v>
      </c>
      <c r="D14" s="20">
        <v>698</v>
      </c>
      <c r="E14" s="20">
        <v>405</v>
      </c>
      <c r="F14" s="77">
        <v>166</v>
      </c>
      <c r="G14" s="20">
        <v>389</v>
      </c>
      <c r="H14" s="20">
        <v>18</v>
      </c>
      <c r="I14" s="77">
        <v>26</v>
      </c>
      <c r="J14" s="20">
        <v>26</v>
      </c>
      <c r="K14" s="77">
        <v>341</v>
      </c>
      <c r="L14" s="20">
        <v>101</v>
      </c>
      <c r="M14" s="20">
        <v>201</v>
      </c>
      <c r="N14" s="77">
        <v>166</v>
      </c>
    </row>
    <row r="15" spans="1:15" x14ac:dyDescent="0.25">
      <c r="A15" s="104" t="s">
        <v>54</v>
      </c>
      <c r="B15" s="20">
        <v>0</v>
      </c>
      <c r="C15" s="77">
        <v>0</v>
      </c>
      <c r="D15" s="20">
        <v>0</v>
      </c>
      <c r="E15" s="20">
        <v>0</v>
      </c>
      <c r="F15" s="77">
        <v>100</v>
      </c>
      <c r="G15" s="20">
        <v>137</v>
      </c>
      <c r="H15" s="20">
        <v>193</v>
      </c>
      <c r="I15" s="77">
        <v>226</v>
      </c>
      <c r="J15" s="20">
        <v>252</v>
      </c>
      <c r="K15" s="77">
        <v>84</v>
      </c>
      <c r="L15" s="20">
        <v>168</v>
      </c>
      <c r="M15" s="20">
        <v>197</v>
      </c>
      <c r="N15" s="77">
        <v>182</v>
      </c>
    </row>
    <row r="16" spans="1:15" x14ac:dyDescent="0.25">
      <c r="A16" s="104" t="s">
        <v>55</v>
      </c>
      <c r="B16" s="20">
        <v>0</v>
      </c>
      <c r="C16" s="77">
        <v>0</v>
      </c>
      <c r="D16" s="20">
        <v>0</v>
      </c>
      <c r="E16" s="20">
        <v>886</v>
      </c>
      <c r="F16" s="77">
        <v>1187</v>
      </c>
      <c r="G16" s="20">
        <v>1204</v>
      </c>
      <c r="H16" s="20">
        <v>1001</v>
      </c>
      <c r="I16" s="77">
        <v>623</v>
      </c>
      <c r="J16" s="20">
        <v>708</v>
      </c>
      <c r="K16" s="77">
        <v>752</v>
      </c>
      <c r="L16" s="20">
        <v>852</v>
      </c>
      <c r="M16" s="20">
        <v>944</v>
      </c>
      <c r="N16" s="77">
        <v>868</v>
      </c>
    </row>
    <row r="17" spans="1:14" x14ac:dyDescent="0.25">
      <c r="A17" s="117"/>
      <c r="B17" s="20"/>
      <c r="C17" s="77"/>
      <c r="D17" s="20"/>
      <c r="E17" s="20"/>
      <c r="F17" s="77"/>
      <c r="G17" s="20"/>
      <c r="H17" s="20"/>
      <c r="I17" s="77"/>
      <c r="J17" s="20"/>
      <c r="K17" s="77"/>
      <c r="L17" s="20"/>
      <c r="M17" s="20"/>
      <c r="N17" s="77"/>
    </row>
    <row r="18" spans="1:14" x14ac:dyDescent="0.25">
      <c r="A18" s="118" t="s">
        <v>196</v>
      </c>
      <c r="B18" s="67">
        <f>SUM(B19:B21)</f>
        <v>25237</v>
      </c>
      <c r="C18" s="68">
        <f t="shared" ref="C18:N18" si="2">SUM(C19:C21)</f>
        <v>29150</v>
      </c>
      <c r="D18" s="67">
        <f t="shared" si="2"/>
        <v>32301</v>
      </c>
      <c r="E18" s="67">
        <f t="shared" si="2"/>
        <v>12247</v>
      </c>
      <c r="F18" s="68">
        <f t="shared" si="2"/>
        <v>10</v>
      </c>
      <c r="G18" s="67">
        <f t="shared" si="2"/>
        <v>3</v>
      </c>
      <c r="H18" s="67">
        <f t="shared" si="2"/>
        <v>1</v>
      </c>
      <c r="I18" s="68">
        <f t="shared" si="2"/>
        <v>5</v>
      </c>
      <c r="J18" s="67">
        <f t="shared" si="2"/>
        <v>1</v>
      </c>
      <c r="K18" s="68">
        <f t="shared" si="2"/>
        <v>1</v>
      </c>
      <c r="L18" s="67">
        <f t="shared" si="2"/>
        <v>0</v>
      </c>
      <c r="M18" s="67">
        <f t="shared" si="2"/>
        <v>0</v>
      </c>
      <c r="N18" s="68">
        <f t="shared" si="2"/>
        <v>1</v>
      </c>
    </row>
    <row r="19" spans="1:14" x14ac:dyDescent="0.25">
      <c r="A19" s="53" t="s">
        <v>56</v>
      </c>
      <c r="B19" s="20">
        <v>1517</v>
      </c>
      <c r="C19" s="77">
        <v>1842</v>
      </c>
      <c r="D19" s="20">
        <v>1511</v>
      </c>
      <c r="E19" s="20">
        <v>2054</v>
      </c>
      <c r="F19" s="77">
        <v>5</v>
      </c>
      <c r="G19" s="20">
        <v>2</v>
      </c>
      <c r="H19" s="20">
        <v>0</v>
      </c>
      <c r="I19" s="77">
        <v>2</v>
      </c>
      <c r="J19" s="20">
        <v>1</v>
      </c>
      <c r="K19" s="77">
        <v>1</v>
      </c>
      <c r="L19" s="20">
        <v>0</v>
      </c>
      <c r="M19" s="20">
        <v>0</v>
      </c>
      <c r="N19" s="77">
        <v>1</v>
      </c>
    </row>
    <row r="20" spans="1:14" x14ac:dyDescent="0.25">
      <c r="A20" s="53" t="s">
        <v>115</v>
      </c>
      <c r="B20" s="20">
        <v>92</v>
      </c>
      <c r="C20" s="77">
        <v>50</v>
      </c>
      <c r="D20" s="20">
        <v>44</v>
      </c>
      <c r="E20" s="20">
        <v>52</v>
      </c>
      <c r="F20" s="77">
        <v>0</v>
      </c>
      <c r="G20" s="20">
        <v>0</v>
      </c>
      <c r="H20" s="20">
        <v>0</v>
      </c>
      <c r="I20" s="77">
        <v>0</v>
      </c>
      <c r="J20" s="20">
        <v>0</v>
      </c>
      <c r="K20" s="77">
        <v>0</v>
      </c>
      <c r="L20" s="20">
        <v>0</v>
      </c>
      <c r="M20" s="20">
        <v>0</v>
      </c>
      <c r="N20" s="77">
        <v>0</v>
      </c>
    </row>
    <row r="21" spans="1:14" x14ac:dyDescent="0.25">
      <c r="A21" s="53" t="s">
        <v>116</v>
      </c>
      <c r="B21" s="20">
        <v>23628</v>
      </c>
      <c r="C21" s="77">
        <v>27258</v>
      </c>
      <c r="D21" s="20">
        <v>30746</v>
      </c>
      <c r="E21" s="20">
        <v>10141</v>
      </c>
      <c r="F21" s="77">
        <v>5</v>
      </c>
      <c r="G21" s="20">
        <v>1</v>
      </c>
      <c r="H21" s="20">
        <v>1</v>
      </c>
      <c r="I21" s="77">
        <v>3</v>
      </c>
      <c r="J21" s="20">
        <v>0</v>
      </c>
      <c r="K21" s="77">
        <v>0</v>
      </c>
      <c r="L21" s="20">
        <v>0</v>
      </c>
      <c r="M21" s="20">
        <v>0</v>
      </c>
      <c r="N21" s="77">
        <v>0</v>
      </c>
    </row>
    <row r="22" spans="1:14" x14ac:dyDescent="0.25">
      <c r="A22" s="81"/>
      <c r="B22" s="20"/>
      <c r="C22" s="77"/>
      <c r="D22" s="20"/>
      <c r="E22" s="20"/>
      <c r="F22" s="77"/>
      <c r="G22" s="20"/>
      <c r="H22" s="20"/>
      <c r="I22" s="77"/>
      <c r="J22" s="20"/>
      <c r="K22" s="77"/>
      <c r="L22" s="20"/>
      <c r="M22" s="20"/>
      <c r="N22" s="77"/>
    </row>
    <row r="23" spans="1:14" x14ac:dyDescent="0.25">
      <c r="A23" s="118" t="s">
        <v>117</v>
      </c>
      <c r="B23" s="67">
        <f>SUM(B24:B27)</f>
        <v>48</v>
      </c>
      <c r="C23" s="68">
        <f t="shared" ref="C23:N23" si="3">SUM(C24:C27)</f>
        <v>196</v>
      </c>
      <c r="D23" s="67">
        <f t="shared" si="3"/>
        <v>190</v>
      </c>
      <c r="E23" s="67">
        <f t="shared" si="3"/>
        <v>132</v>
      </c>
      <c r="F23" s="68">
        <f t="shared" si="3"/>
        <v>251</v>
      </c>
      <c r="G23" s="67">
        <f t="shared" si="3"/>
        <v>308</v>
      </c>
      <c r="H23" s="67">
        <f t="shared" si="3"/>
        <v>248</v>
      </c>
      <c r="I23" s="68">
        <f t="shared" si="3"/>
        <v>242</v>
      </c>
      <c r="J23" s="67">
        <f t="shared" si="3"/>
        <v>152</v>
      </c>
      <c r="K23" s="68">
        <f t="shared" si="3"/>
        <v>159</v>
      </c>
      <c r="L23" s="67">
        <f t="shared" si="3"/>
        <v>115</v>
      </c>
      <c r="M23" s="67">
        <f t="shared" si="3"/>
        <v>127</v>
      </c>
      <c r="N23" s="68">
        <f t="shared" si="3"/>
        <v>108</v>
      </c>
    </row>
    <row r="24" spans="1:14" x14ac:dyDescent="0.25">
      <c r="A24" s="53" t="s">
        <v>117</v>
      </c>
      <c r="B24" s="20">
        <v>33</v>
      </c>
      <c r="C24" s="77">
        <v>119</v>
      </c>
      <c r="D24" s="20">
        <v>83</v>
      </c>
      <c r="E24" s="20">
        <v>73</v>
      </c>
      <c r="F24" s="77">
        <v>0</v>
      </c>
      <c r="G24" s="20">
        <v>0</v>
      </c>
      <c r="H24" s="20">
        <v>0</v>
      </c>
      <c r="I24" s="77">
        <v>0</v>
      </c>
      <c r="J24" s="20">
        <v>0</v>
      </c>
      <c r="K24" s="77">
        <v>0</v>
      </c>
      <c r="L24" s="20">
        <v>0</v>
      </c>
      <c r="M24" s="20">
        <v>0</v>
      </c>
      <c r="N24" s="77">
        <v>0</v>
      </c>
    </row>
    <row r="25" spans="1:14" x14ac:dyDescent="0.25">
      <c r="A25" s="104" t="s">
        <v>197</v>
      </c>
      <c r="B25" s="20">
        <v>0</v>
      </c>
      <c r="C25" s="77">
        <v>0</v>
      </c>
      <c r="D25" s="20">
        <v>0</v>
      </c>
      <c r="E25" s="20">
        <v>0</v>
      </c>
      <c r="F25" s="77">
        <v>67</v>
      </c>
      <c r="G25" s="20">
        <v>70</v>
      </c>
      <c r="H25" s="20">
        <v>102</v>
      </c>
      <c r="I25" s="77">
        <v>61</v>
      </c>
      <c r="J25" s="20">
        <v>82</v>
      </c>
      <c r="K25" s="77">
        <v>54</v>
      </c>
      <c r="L25" s="20">
        <v>41</v>
      </c>
      <c r="M25" s="20">
        <v>77</v>
      </c>
      <c r="N25" s="77">
        <v>73</v>
      </c>
    </row>
    <row r="26" spans="1:14" x14ac:dyDescent="0.25">
      <c r="A26" s="104" t="s">
        <v>57</v>
      </c>
      <c r="B26" s="20">
        <v>15</v>
      </c>
      <c r="C26" s="77">
        <v>77</v>
      </c>
      <c r="D26" s="20">
        <v>107</v>
      </c>
      <c r="E26" s="20">
        <v>59</v>
      </c>
      <c r="F26" s="77">
        <v>173</v>
      </c>
      <c r="G26" s="20">
        <v>225</v>
      </c>
      <c r="H26" s="20">
        <v>113</v>
      </c>
      <c r="I26" s="77">
        <v>174</v>
      </c>
      <c r="J26" s="20">
        <v>58</v>
      </c>
      <c r="K26" s="77">
        <v>72</v>
      </c>
      <c r="L26" s="20">
        <v>43</v>
      </c>
      <c r="M26" s="20">
        <v>16</v>
      </c>
      <c r="N26" s="77">
        <v>12</v>
      </c>
    </row>
    <row r="27" spans="1:14" x14ac:dyDescent="0.25">
      <c r="A27" s="104" t="s">
        <v>58</v>
      </c>
      <c r="B27" s="82">
        <v>0</v>
      </c>
      <c r="C27" s="128">
        <v>0</v>
      </c>
      <c r="D27" s="82">
        <v>0</v>
      </c>
      <c r="E27" s="82">
        <v>0</v>
      </c>
      <c r="F27" s="77">
        <v>11</v>
      </c>
      <c r="G27" s="20">
        <v>13</v>
      </c>
      <c r="H27" s="20">
        <v>33</v>
      </c>
      <c r="I27" s="77">
        <v>7</v>
      </c>
      <c r="J27" s="20">
        <v>12</v>
      </c>
      <c r="K27" s="77">
        <v>33</v>
      </c>
      <c r="L27" s="20">
        <v>31</v>
      </c>
      <c r="M27" s="20">
        <v>34</v>
      </c>
      <c r="N27" s="77">
        <v>23</v>
      </c>
    </row>
    <row r="28" spans="1:14" x14ac:dyDescent="0.25">
      <c r="A28" s="117"/>
      <c r="B28" s="82"/>
      <c r="C28" s="128"/>
      <c r="D28" s="82"/>
      <c r="E28" s="82"/>
      <c r="F28" s="77"/>
      <c r="G28" s="20"/>
      <c r="H28" s="20"/>
      <c r="I28" s="77"/>
      <c r="J28" s="20"/>
      <c r="K28" s="77"/>
      <c r="L28" s="20"/>
      <c r="M28" s="20"/>
      <c r="N28" s="77"/>
    </row>
    <row r="29" spans="1:14" x14ac:dyDescent="0.25">
      <c r="A29" s="118" t="s">
        <v>53</v>
      </c>
      <c r="B29" s="67">
        <f>SUM(B30:B31)</f>
        <v>863</v>
      </c>
      <c r="C29" s="68">
        <f t="shared" ref="C29:N29" si="4">SUM(C30:C31)</f>
        <v>887</v>
      </c>
      <c r="D29" s="67">
        <f t="shared" si="4"/>
        <v>1127</v>
      </c>
      <c r="E29" s="67">
        <f t="shared" si="4"/>
        <v>1417</v>
      </c>
      <c r="F29" s="68">
        <f t="shared" si="4"/>
        <v>1670</v>
      </c>
      <c r="G29" s="67">
        <f t="shared" si="4"/>
        <v>1753</v>
      </c>
      <c r="H29" s="67">
        <f t="shared" si="4"/>
        <v>1698</v>
      </c>
      <c r="I29" s="68">
        <f t="shared" si="4"/>
        <v>1688</v>
      </c>
      <c r="J29" s="67">
        <f t="shared" si="4"/>
        <v>2015</v>
      </c>
      <c r="K29" s="68">
        <f t="shared" si="4"/>
        <v>987</v>
      </c>
      <c r="L29" s="67">
        <f t="shared" si="4"/>
        <v>1621</v>
      </c>
      <c r="M29" s="67">
        <f t="shared" si="4"/>
        <v>1578</v>
      </c>
      <c r="N29" s="68">
        <f t="shared" si="4"/>
        <v>1853</v>
      </c>
    </row>
    <row r="30" spans="1:14" x14ac:dyDescent="0.25">
      <c r="A30" s="104" t="s">
        <v>118</v>
      </c>
      <c r="B30" s="20">
        <v>168</v>
      </c>
      <c r="C30" s="77">
        <v>53</v>
      </c>
      <c r="D30" s="20">
        <v>90</v>
      </c>
      <c r="E30" s="20">
        <v>1</v>
      </c>
      <c r="F30" s="77">
        <v>21</v>
      </c>
      <c r="G30" s="20">
        <v>1</v>
      </c>
      <c r="H30" s="20">
        <v>1</v>
      </c>
      <c r="I30" s="77">
        <v>1</v>
      </c>
      <c r="J30" s="20">
        <v>0</v>
      </c>
      <c r="K30" s="77">
        <v>0</v>
      </c>
      <c r="L30" s="20">
        <v>0</v>
      </c>
      <c r="M30" s="20">
        <v>1</v>
      </c>
      <c r="N30" s="77">
        <v>0</v>
      </c>
    </row>
    <row r="31" spans="1:14" x14ac:dyDescent="0.25">
      <c r="A31" s="104" t="s">
        <v>59</v>
      </c>
      <c r="B31" s="20">
        <v>695</v>
      </c>
      <c r="C31" s="77">
        <v>834</v>
      </c>
      <c r="D31" s="20">
        <v>1037</v>
      </c>
      <c r="E31" s="20">
        <v>1416</v>
      </c>
      <c r="F31" s="77">
        <v>1649</v>
      </c>
      <c r="G31" s="20">
        <v>1752</v>
      </c>
      <c r="H31" s="20">
        <v>1697</v>
      </c>
      <c r="I31" s="77">
        <v>1687</v>
      </c>
      <c r="J31" s="20">
        <v>2015</v>
      </c>
      <c r="K31" s="77">
        <v>987</v>
      </c>
      <c r="L31" s="20">
        <v>1621</v>
      </c>
      <c r="M31" s="20">
        <v>1577</v>
      </c>
      <c r="N31" s="77">
        <v>1853</v>
      </c>
    </row>
    <row r="32" spans="1:14" x14ac:dyDescent="0.25">
      <c r="A32" s="81"/>
      <c r="B32" s="20"/>
      <c r="C32" s="77"/>
      <c r="D32" s="20"/>
      <c r="E32" s="20"/>
      <c r="F32" s="77"/>
      <c r="G32" s="20"/>
      <c r="H32" s="20"/>
      <c r="I32" s="77"/>
      <c r="J32" s="20"/>
      <c r="K32" s="77"/>
      <c r="L32" s="20"/>
      <c r="M32" s="20"/>
      <c r="N32" s="77"/>
    </row>
    <row r="33" spans="1:14" x14ac:dyDescent="0.25">
      <c r="A33" s="131" t="s">
        <v>178</v>
      </c>
      <c r="B33" s="67">
        <f>SUM(B34:B54)</f>
        <v>198</v>
      </c>
      <c r="C33" s="68">
        <f t="shared" ref="C33:N33" si="5">SUM(C34:C54)</f>
        <v>270</v>
      </c>
      <c r="D33" s="67">
        <f t="shared" si="5"/>
        <v>296</v>
      </c>
      <c r="E33" s="67">
        <f t="shared" si="5"/>
        <v>9775</v>
      </c>
      <c r="F33" s="68">
        <f t="shared" si="5"/>
        <v>1919</v>
      </c>
      <c r="G33" s="67">
        <f t="shared" si="5"/>
        <v>2805</v>
      </c>
      <c r="H33" s="67">
        <f t="shared" si="5"/>
        <v>5847</v>
      </c>
      <c r="I33" s="68">
        <f t="shared" si="5"/>
        <v>5520</v>
      </c>
      <c r="J33" s="67">
        <f t="shared" si="5"/>
        <v>6974</v>
      </c>
      <c r="K33" s="68">
        <f t="shared" si="5"/>
        <v>11629</v>
      </c>
      <c r="L33" s="67">
        <f t="shared" si="5"/>
        <v>9885</v>
      </c>
      <c r="M33" s="67">
        <f t="shared" si="5"/>
        <v>11711</v>
      </c>
      <c r="N33" s="68">
        <f t="shared" si="5"/>
        <v>11330</v>
      </c>
    </row>
    <row r="34" spans="1:14" x14ac:dyDescent="0.25">
      <c r="A34" s="104" t="s">
        <v>62</v>
      </c>
      <c r="B34" s="82">
        <v>0</v>
      </c>
      <c r="C34" s="128">
        <v>0</v>
      </c>
      <c r="D34" s="82">
        <v>0</v>
      </c>
      <c r="E34" s="82">
        <v>0</v>
      </c>
      <c r="F34" s="77">
        <v>1224</v>
      </c>
      <c r="G34" s="20">
        <v>1864</v>
      </c>
      <c r="H34" s="20">
        <v>4498</v>
      </c>
      <c r="I34" s="77">
        <v>4450</v>
      </c>
      <c r="J34" s="20">
        <v>5763</v>
      </c>
      <c r="K34" s="77">
        <v>8999</v>
      </c>
      <c r="L34" s="20">
        <v>8529</v>
      </c>
      <c r="M34" s="20">
        <v>9768</v>
      </c>
      <c r="N34" s="77">
        <v>9718</v>
      </c>
    </row>
    <row r="35" spans="1:14" x14ac:dyDescent="0.25">
      <c r="A35" s="53" t="s">
        <v>119</v>
      </c>
      <c r="B35" s="20">
        <v>0</v>
      </c>
      <c r="C35" s="77">
        <v>0</v>
      </c>
      <c r="D35" s="20">
        <v>0</v>
      </c>
      <c r="E35" s="20">
        <v>0</v>
      </c>
      <c r="F35" s="77">
        <v>0</v>
      </c>
      <c r="G35" s="20">
        <v>0</v>
      </c>
      <c r="H35" s="20">
        <v>0</v>
      </c>
      <c r="I35" s="77">
        <v>0</v>
      </c>
      <c r="J35" s="20">
        <v>0</v>
      </c>
      <c r="K35" s="77">
        <v>0</v>
      </c>
      <c r="L35" s="20">
        <v>0</v>
      </c>
      <c r="M35" s="20">
        <v>0</v>
      </c>
      <c r="N35" s="77">
        <v>0</v>
      </c>
    </row>
    <row r="36" spans="1:14" x14ac:dyDescent="0.25">
      <c r="A36" s="53" t="s">
        <v>66</v>
      </c>
      <c r="B36" s="20">
        <v>23</v>
      </c>
      <c r="C36" s="77">
        <v>19</v>
      </c>
      <c r="D36" s="20">
        <v>30</v>
      </c>
      <c r="E36" s="20">
        <v>16</v>
      </c>
      <c r="F36" s="77">
        <v>11</v>
      </c>
      <c r="G36" s="20">
        <v>14</v>
      </c>
      <c r="H36" s="20">
        <v>24</v>
      </c>
      <c r="I36" s="77">
        <v>18</v>
      </c>
      <c r="J36" s="20">
        <v>21</v>
      </c>
      <c r="K36" s="77">
        <v>31</v>
      </c>
      <c r="L36" s="20">
        <v>46</v>
      </c>
      <c r="M36" s="20">
        <v>20</v>
      </c>
      <c r="N36" s="77">
        <v>61</v>
      </c>
    </row>
    <row r="37" spans="1:14" x14ac:dyDescent="0.25">
      <c r="A37" s="53" t="s">
        <v>67</v>
      </c>
      <c r="B37" s="20">
        <v>38</v>
      </c>
      <c r="C37" s="77">
        <v>57</v>
      </c>
      <c r="D37" s="20">
        <v>27</v>
      </c>
      <c r="E37" s="20">
        <v>37</v>
      </c>
      <c r="F37" s="77">
        <v>29</v>
      </c>
      <c r="G37" s="20">
        <v>39</v>
      </c>
      <c r="H37" s="20">
        <v>22</v>
      </c>
      <c r="I37" s="77">
        <v>30</v>
      </c>
      <c r="J37" s="20">
        <v>18</v>
      </c>
      <c r="K37" s="77">
        <v>29</v>
      </c>
      <c r="L37" s="20">
        <v>36</v>
      </c>
      <c r="M37" s="20">
        <v>23</v>
      </c>
      <c r="N37" s="77">
        <v>31</v>
      </c>
    </row>
    <row r="38" spans="1:14" x14ac:dyDescent="0.25">
      <c r="A38" s="130" t="s">
        <v>68</v>
      </c>
      <c r="B38" s="20">
        <v>0</v>
      </c>
      <c r="C38" s="77">
        <v>0</v>
      </c>
      <c r="D38" s="20">
        <v>0</v>
      </c>
      <c r="E38" s="20">
        <v>324</v>
      </c>
      <c r="F38" s="77">
        <v>517</v>
      </c>
      <c r="G38" s="20">
        <v>605</v>
      </c>
      <c r="H38" s="20">
        <v>533</v>
      </c>
      <c r="I38" s="77">
        <v>445</v>
      </c>
      <c r="J38" s="20">
        <v>526</v>
      </c>
      <c r="K38" s="77">
        <v>542</v>
      </c>
      <c r="L38" s="20">
        <v>535</v>
      </c>
      <c r="M38" s="20">
        <v>603</v>
      </c>
      <c r="N38" s="77">
        <v>639</v>
      </c>
    </row>
    <row r="39" spans="1:14" ht="18.75" x14ac:dyDescent="0.25">
      <c r="A39" s="53" t="s">
        <v>120</v>
      </c>
      <c r="B39" s="20">
        <v>0</v>
      </c>
      <c r="C39" s="77">
        <v>0</v>
      </c>
      <c r="D39" s="20">
        <v>0</v>
      </c>
      <c r="E39" s="20">
        <v>0</v>
      </c>
      <c r="F39" s="77">
        <v>0</v>
      </c>
      <c r="G39" s="20">
        <v>0</v>
      </c>
      <c r="H39" s="20">
        <v>40</v>
      </c>
      <c r="I39" s="77">
        <v>28</v>
      </c>
      <c r="J39" s="20">
        <v>49</v>
      </c>
      <c r="K39" s="77">
        <v>18</v>
      </c>
      <c r="L39" s="20">
        <v>29</v>
      </c>
      <c r="M39" s="20">
        <v>788</v>
      </c>
      <c r="N39" s="77">
        <v>642</v>
      </c>
    </row>
    <row r="40" spans="1:14" x14ac:dyDescent="0.25">
      <c r="A40" s="53" t="s">
        <v>121</v>
      </c>
      <c r="B40" s="20">
        <v>0</v>
      </c>
      <c r="C40" s="77">
        <v>2</v>
      </c>
      <c r="D40" s="20">
        <v>4</v>
      </c>
      <c r="E40" s="20">
        <v>9075</v>
      </c>
      <c r="F40" s="77">
        <v>11</v>
      </c>
      <c r="G40" s="20">
        <v>21</v>
      </c>
      <c r="H40" s="20">
        <v>1</v>
      </c>
      <c r="I40" s="77">
        <v>1</v>
      </c>
      <c r="J40" s="20">
        <v>2</v>
      </c>
      <c r="K40" s="77">
        <v>0</v>
      </c>
      <c r="L40" s="20">
        <v>1</v>
      </c>
      <c r="M40" s="20">
        <v>1</v>
      </c>
      <c r="N40" s="77">
        <v>0</v>
      </c>
    </row>
    <row r="41" spans="1:14" x14ac:dyDescent="0.25">
      <c r="A41" s="53" t="s">
        <v>71</v>
      </c>
      <c r="B41" s="20">
        <v>0</v>
      </c>
      <c r="C41" s="77">
        <v>0</v>
      </c>
      <c r="D41" s="20">
        <v>0</v>
      </c>
      <c r="E41" s="20">
        <v>0</v>
      </c>
      <c r="F41" s="77">
        <v>0</v>
      </c>
      <c r="G41" s="20">
        <v>0</v>
      </c>
      <c r="H41" s="20">
        <v>0</v>
      </c>
      <c r="I41" s="77">
        <v>0</v>
      </c>
      <c r="J41" s="20">
        <v>0</v>
      </c>
      <c r="K41" s="77">
        <v>0</v>
      </c>
      <c r="L41" s="20">
        <v>0</v>
      </c>
      <c r="M41" s="20">
        <v>0</v>
      </c>
      <c r="N41" s="77">
        <v>2</v>
      </c>
    </row>
    <row r="42" spans="1:14" x14ac:dyDescent="0.25">
      <c r="A42" s="53" t="s">
        <v>122</v>
      </c>
      <c r="B42" s="20">
        <v>2</v>
      </c>
      <c r="C42" s="77">
        <v>5</v>
      </c>
      <c r="D42" s="20">
        <v>1</v>
      </c>
      <c r="E42" s="20">
        <v>1</v>
      </c>
      <c r="F42" s="77">
        <v>0</v>
      </c>
      <c r="G42" s="20">
        <v>1</v>
      </c>
      <c r="H42" s="20">
        <v>0</v>
      </c>
      <c r="I42" s="77">
        <v>0</v>
      </c>
      <c r="J42" s="20">
        <v>0</v>
      </c>
      <c r="K42" s="77">
        <v>0</v>
      </c>
      <c r="L42" s="20">
        <v>0</v>
      </c>
      <c r="M42" s="20">
        <v>0</v>
      </c>
      <c r="N42" s="77">
        <v>0</v>
      </c>
    </row>
    <row r="43" spans="1:14" x14ac:dyDescent="0.25">
      <c r="A43" s="53" t="s">
        <v>65</v>
      </c>
      <c r="B43" s="20">
        <v>0</v>
      </c>
      <c r="C43" s="77">
        <v>0</v>
      </c>
      <c r="D43" s="20">
        <v>0</v>
      </c>
      <c r="E43" s="20">
        <v>0</v>
      </c>
      <c r="F43" s="77">
        <v>0</v>
      </c>
      <c r="G43" s="20">
        <v>0</v>
      </c>
      <c r="H43" s="20">
        <v>535</v>
      </c>
      <c r="I43" s="77">
        <v>250</v>
      </c>
      <c r="J43" s="20">
        <v>169</v>
      </c>
      <c r="K43" s="77">
        <v>259</v>
      </c>
      <c r="L43" s="20">
        <v>430</v>
      </c>
      <c r="M43" s="20">
        <v>214</v>
      </c>
      <c r="N43" s="77">
        <v>10</v>
      </c>
    </row>
    <row r="44" spans="1:14" x14ac:dyDescent="0.25">
      <c r="A44" s="104" t="s">
        <v>64</v>
      </c>
      <c r="B44" s="20">
        <v>0</v>
      </c>
      <c r="C44" s="77">
        <v>0</v>
      </c>
      <c r="D44" s="20">
        <v>0</v>
      </c>
      <c r="E44" s="20">
        <v>0</v>
      </c>
      <c r="F44" s="77">
        <v>0</v>
      </c>
      <c r="G44" s="20">
        <v>0</v>
      </c>
      <c r="H44" s="20">
        <v>0</v>
      </c>
      <c r="I44" s="77">
        <v>0</v>
      </c>
      <c r="J44" s="20">
        <v>0</v>
      </c>
      <c r="K44" s="77">
        <v>0</v>
      </c>
      <c r="L44" s="20">
        <v>21</v>
      </c>
      <c r="M44" s="20">
        <v>27</v>
      </c>
      <c r="N44" s="77">
        <v>42</v>
      </c>
    </row>
    <row r="45" spans="1:14" x14ac:dyDescent="0.25">
      <c r="A45" s="53" t="s">
        <v>123</v>
      </c>
      <c r="B45" s="20">
        <v>10</v>
      </c>
      <c r="C45" s="77">
        <v>6</v>
      </c>
      <c r="D45" s="20">
        <v>0</v>
      </c>
      <c r="E45" s="20">
        <v>1</v>
      </c>
      <c r="F45" s="77"/>
      <c r="G45" s="20">
        <v>0</v>
      </c>
      <c r="H45" s="20">
        <v>6</v>
      </c>
      <c r="I45" s="77">
        <v>4</v>
      </c>
      <c r="J45" s="20">
        <v>5</v>
      </c>
      <c r="K45" s="77">
        <v>4</v>
      </c>
      <c r="L45" s="20">
        <v>170</v>
      </c>
      <c r="M45" s="20">
        <v>175</v>
      </c>
      <c r="N45" s="77">
        <v>132</v>
      </c>
    </row>
    <row r="46" spans="1:14" x14ac:dyDescent="0.25">
      <c r="A46" s="53" t="s">
        <v>61</v>
      </c>
      <c r="B46" s="20">
        <v>12</v>
      </c>
      <c r="C46" s="77">
        <v>9</v>
      </c>
      <c r="D46" s="20">
        <v>12</v>
      </c>
      <c r="E46" s="20">
        <v>26</v>
      </c>
      <c r="F46" s="77">
        <v>12</v>
      </c>
      <c r="G46" s="20">
        <v>7</v>
      </c>
      <c r="H46" s="20">
        <v>4</v>
      </c>
      <c r="I46" s="77">
        <v>0</v>
      </c>
      <c r="J46" s="20">
        <v>2</v>
      </c>
      <c r="K46" s="77">
        <v>0</v>
      </c>
      <c r="L46" s="20">
        <v>0</v>
      </c>
      <c r="M46" s="20">
        <v>0</v>
      </c>
      <c r="N46" s="77">
        <v>1</v>
      </c>
    </row>
    <row r="47" spans="1:14" x14ac:dyDescent="0.25">
      <c r="A47" s="53" t="s">
        <v>124</v>
      </c>
      <c r="B47" s="20">
        <v>12</v>
      </c>
      <c r="C47" s="77">
        <v>11</v>
      </c>
      <c r="D47" s="20">
        <v>47</v>
      </c>
      <c r="E47" s="20">
        <v>3</v>
      </c>
      <c r="F47" s="77">
        <v>2</v>
      </c>
      <c r="G47" s="20">
        <v>4</v>
      </c>
      <c r="H47" s="20">
        <v>2</v>
      </c>
      <c r="I47" s="77">
        <v>2</v>
      </c>
      <c r="J47" s="20">
        <v>3</v>
      </c>
      <c r="K47" s="77">
        <v>0</v>
      </c>
      <c r="L47" s="20">
        <v>2</v>
      </c>
      <c r="M47" s="20">
        <v>1</v>
      </c>
      <c r="N47" s="77">
        <v>0</v>
      </c>
    </row>
    <row r="48" spans="1:14" x14ac:dyDescent="0.25">
      <c r="A48" s="53" t="s">
        <v>125</v>
      </c>
      <c r="B48" s="20">
        <v>0</v>
      </c>
      <c r="C48" s="77">
        <v>0</v>
      </c>
      <c r="D48" s="20">
        <v>0</v>
      </c>
      <c r="E48" s="20">
        <v>0</v>
      </c>
      <c r="F48" s="77">
        <v>0</v>
      </c>
      <c r="G48" s="20">
        <v>0</v>
      </c>
      <c r="H48" s="20">
        <v>0</v>
      </c>
      <c r="I48" s="77">
        <v>0</v>
      </c>
      <c r="J48" s="20">
        <v>0</v>
      </c>
      <c r="K48" s="77">
        <v>0</v>
      </c>
      <c r="L48" s="20">
        <v>0</v>
      </c>
      <c r="M48" s="20">
        <v>0</v>
      </c>
      <c r="N48" s="77">
        <v>0</v>
      </c>
    </row>
    <row r="49" spans="1:14" x14ac:dyDescent="0.25">
      <c r="A49" s="53" t="s">
        <v>126</v>
      </c>
      <c r="B49" s="20">
        <v>3</v>
      </c>
      <c r="C49" s="77">
        <v>11</v>
      </c>
      <c r="D49" s="20">
        <v>6</v>
      </c>
      <c r="E49" s="20">
        <v>0</v>
      </c>
      <c r="F49" s="77">
        <v>0</v>
      </c>
      <c r="G49" s="20">
        <v>0</v>
      </c>
      <c r="H49" s="20">
        <v>0</v>
      </c>
      <c r="I49" s="77">
        <v>0</v>
      </c>
      <c r="J49" s="20">
        <v>0</v>
      </c>
      <c r="K49" s="77">
        <v>0</v>
      </c>
      <c r="L49" s="20">
        <v>0</v>
      </c>
      <c r="M49" s="20">
        <v>0</v>
      </c>
      <c r="N49" s="77">
        <v>0</v>
      </c>
    </row>
    <row r="50" spans="1:14" x14ac:dyDescent="0.25">
      <c r="A50" s="53" t="s">
        <v>69</v>
      </c>
      <c r="B50" s="20">
        <v>3</v>
      </c>
      <c r="C50" s="77">
        <v>2</v>
      </c>
      <c r="D50" s="20">
        <v>0</v>
      </c>
      <c r="E50" s="20">
        <v>0</v>
      </c>
      <c r="F50" s="77">
        <v>0</v>
      </c>
      <c r="G50" s="20">
        <v>0</v>
      </c>
      <c r="H50" s="20">
        <v>0</v>
      </c>
      <c r="I50" s="77">
        <v>0</v>
      </c>
      <c r="J50" s="20">
        <v>13</v>
      </c>
      <c r="K50" s="77">
        <v>2</v>
      </c>
      <c r="L50" s="20">
        <v>10</v>
      </c>
      <c r="M50" s="20">
        <v>2</v>
      </c>
      <c r="N50" s="77">
        <v>5</v>
      </c>
    </row>
    <row r="51" spans="1:14" x14ac:dyDescent="0.25">
      <c r="A51" s="53" t="s">
        <v>127</v>
      </c>
      <c r="B51" s="20">
        <v>6</v>
      </c>
      <c r="C51" s="77">
        <v>1</v>
      </c>
      <c r="D51" s="20">
        <v>1</v>
      </c>
      <c r="E51" s="20">
        <v>0</v>
      </c>
      <c r="F51" s="77">
        <v>0</v>
      </c>
      <c r="G51" s="20">
        <v>0</v>
      </c>
      <c r="H51" s="20">
        <v>0</v>
      </c>
      <c r="I51" s="77">
        <v>0</v>
      </c>
      <c r="J51" s="20">
        <v>0</v>
      </c>
      <c r="K51" s="77">
        <v>0</v>
      </c>
      <c r="L51" s="20">
        <v>0</v>
      </c>
      <c r="M51" s="20">
        <v>0</v>
      </c>
      <c r="N51" s="77">
        <v>3</v>
      </c>
    </row>
    <row r="52" spans="1:14" x14ac:dyDescent="0.25">
      <c r="A52" s="53" t="s">
        <v>128</v>
      </c>
      <c r="B52" s="20">
        <v>25</v>
      </c>
      <c r="C52" s="77">
        <v>5</v>
      </c>
      <c r="D52" s="20">
        <v>3</v>
      </c>
      <c r="E52" s="20">
        <v>0</v>
      </c>
      <c r="F52" s="77">
        <v>0</v>
      </c>
      <c r="G52" s="20">
        <v>0</v>
      </c>
      <c r="H52" s="20">
        <v>0</v>
      </c>
      <c r="I52" s="77">
        <v>0</v>
      </c>
      <c r="J52" s="20">
        <v>0</v>
      </c>
      <c r="K52" s="77">
        <v>0</v>
      </c>
      <c r="L52" s="20">
        <v>0</v>
      </c>
      <c r="M52" s="20">
        <v>0</v>
      </c>
      <c r="N52" s="77">
        <v>0</v>
      </c>
    </row>
    <row r="53" spans="1:14" x14ac:dyDescent="0.25">
      <c r="A53" s="53" t="s">
        <v>129</v>
      </c>
      <c r="B53" s="20">
        <v>3</v>
      </c>
      <c r="C53" s="77">
        <v>0</v>
      </c>
      <c r="D53" s="20">
        <v>0</v>
      </c>
      <c r="E53" s="20">
        <v>0</v>
      </c>
      <c r="F53" s="77">
        <v>0</v>
      </c>
      <c r="G53" s="20">
        <v>0</v>
      </c>
      <c r="H53" s="20">
        <v>0</v>
      </c>
      <c r="I53" s="77">
        <v>0</v>
      </c>
      <c r="J53" s="20">
        <v>0</v>
      </c>
      <c r="K53" s="77">
        <v>0</v>
      </c>
      <c r="L53" s="20">
        <v>0</v>
      </c>
      <c r="M53" s="20">
        <v>0</v>
      </c>
      <c r="N53" s="77">
        <v>0</v>
      </c>
    </row>
    <row r="54" spans="1:14" x14ac:dyDescent="0.25">
      <c r="A54" s="53" t="s">
        <v>72</v>
      </c>
      <c r="B54" s="20">
        <v>61</v>
      </c>
      <c r="C54" s="77">
        <v>142</v>
      </c>
      <c r="D54" s="20">
        <v>165</v>
      </c>
      <c r="E54" s="20">
        <v>292</v>
      </c>
      <c r="F54" s="77">
        <v>113</v>
      </c>
      <c r="G54" s="20">
        <v>250</v>
      </c>
      <c r="H54" s="20">
        <v>182</v>
      </c>
      <c r="I54" s="77">
        <v>292</v>
      </c>
      <c r="J54" s="20">
        <v>403</v>
      </c>
      <c r="K54" s="77">
        <v>1745</v>
      </c>
      <c r="L54" s="20">
        <v>76</v>
      </c>
      <c r="M54" s="20">
        <v>89</v>
      </c>
      <c r="N54" s="77">
        <v>44</v>
      </c>
    </row>
    <row r="55" spans="1:14" x14ac:dyDescent="0.25">
      <c r="A55" s="54"/>
      <c r="B55" s="56"/>
      <c r="C55" s="120"/>
      <c r="D55" s="56"/>
      <c r="E55" s="50"/>
      <c r="F55" s="49"/>
      <c r="G55" s="50"/>
      <c r="H55" s="50"/>
      <c r="I55" s="49"/>
      <c r="J55" s="50"/>
      <c r="K55" s="49"/>
      <c r="L55" s="50"/>
      <c r="M55" s="50"/>
      <c r="N55" s="49"/>
    </row>
    <row r="56" spans="1:14" x14ac:dyDescent="0.25">
      <c r="A56" s="129" t="s">
        <v>199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22"/>
    </row>
    <row r="57" spans="1:14" s="31" customFormat="1" x14ac:dyDescent="0.25">
      <c r="A57" s="138" t="s">
        <v>200</v>
      </c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22"/>
    </row>
    <row r="58" spans="1:14" x14ac:dyDescent="0.25">
      <c r="A58" s="29" t="s">
        <v>39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1:14" x14ac:dyDescent="0.25"/>
  </sheetData>
  <mergeCells count="1">
    <mergeCell ref="A8:A9"/>
  </mergeCells>
  <printOptions horizontalCentered="1" verticalCentered="1"/>
  <pageMargins left="0" right="0" top="0" bottom="0" header="0" footer="0"/>
  <pageSetup scale="4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"/>
  <sheetViews>
    <sheetView zoomScaleSheetLayoutView="100" workbookViewId="0">
      <pane ySplit="12" topLeftCell="A13" activePane="bottomLeft" state="frozen"/>
      <selection pane="bottomLeft" activeCell="A4" sqref="A4"/>
    </sheetView>
  </sheetViews>
  <sheetFormatPr baseColWidth="10" defaultColWidth="0" defaultRowHeight="15.75" zeroHeight="1" x14ac:dyDescent="0.25"/>
  <cols>
    <col min="1" max="1" width="27.7109375" style="30" customWidth="1"/>
    <col min="2" max="2" width="19.42578125" style="30" customWidth="1"/>
    <col min="3" max="3" width="21.85546875" style="30" customWidth="1"/>
    <col min="4" max="4" width="21.28515625" style="30" customWidth="1"/>
    <col min="5" max="5" width="21.140625" style="30" customWidth="1"/>
    <col min="6" max="6" width="11.42578125" style="31" hidden="1" customWidth="1"/>
    <col min="7" max="16384" width="11.42578125" style="30" hidden="1"/>
  </cols>
  <sheetData>
    <row r="1" spans="1:5" x14ac:dyDescent="0.25">
      <c r="A1" s="1" t="s">
        <v>94</v>
      </c>
      <c r="B1" s="77"/>
      <c r="C1" s="73"/>
      <c r="D1" s="73"/>
      <c r="E1" s="73"/>
    </row>
    <row r="2" spans="1:5" x14ac:dyDescent="0.25">
      <c r="A2" s="57"/>
      <c r="B2" s="9"/>
      <c r="C2" s="9"/>
      <c r="D2" s="9"/>
      <c r="E2" s="57"/>
    </row>
    <row r="3" spans="1:5" x14ac:dyDescent="0.25">
      <c r="A3" s="111" t="s">
        <v>201</v>
      </c>
      <c r="B3" s="111"/>
      <c r="C3" s="111"/>
      <c r="D3" s="111"/>
      <c r="E3" s="111"/>
    </row>
    <row r="4" spans="1:5" x14ac:dyDescent="0.25">
      <c r="A4" s="111" t="s">
        <v>74</v>
      </c>
      <c r="B4" s="111"/>
      <c r="C4" s="111"/>
      <c r="D4" s="111"/>
      <c r="E4" s="111"/>
    </row>
    <row r="5" spans="1:5" x14ac:dyDescent="0.25">
      <c r="A5" s="111" t="s">
        <v>1</v>
      </c>
      <c r="B5" s="111"/>
      <c r="C5" s="111"/>
      <c r="D5" s="111"/>
      <c r="E5" s="111"/>
    </row>
    <row r="6" spans="1:5" x14ac:dyDescent="0.25">
      <c r="A6" s="111" t="s">
        <v>193</v>
      </c>
      <c r="B6" s="111"/>
      <c r="C6" s="111"/>
      <c r="D6" s="111"/>
      <c r="E6" s="111"/>
    </row>
    <row r="7" spans="1:5" x14ac:dyDescent="0.25">
      <c r="A7" s="3"/>
      <c r="B7" s="3"/>
      <c r="C7" s="3"/>
      <c r="D7" s="3"/>
      <c r="E7" s="3"/>
    </row>
    <row r="8" spans="1:5" x14ac:dyDescent="0.25">
      <c r="A8" s="5"/>
      <c r="B8" s="6"/>
      <c r="C8" s="180" t="s">
        <v>75</v>
      </c>
      <c r="D8" s="181"/>
      <c r="E8" s="181"/>
    </row>
    <row r="9" spans="1:5" x14ac:dyDescent="0.25">
      <c r="A9" s="9"/>
      <c r="B9" s="10"/>
      <c r="C9" s="6" t="s">
        <v>3</v>
      </c>
      <c r="D9" s="6" t="s">
        <v>3</v>
      </c>
      <c r="E9" s="11" t="s">
        <v>4</v>
      </c>
    </row>
    <row r="10" spans="1:5" x14ac:dyDescent="0.25">
      <c r="A10" s="9" t="s">
        <v>76</v>
      </c>
      <c r="B10" s="10" t="s">
        <v>42</v>
      </c>
      <c r="C10" s="10" t="s">
        <v>7</v>
      </c>
      <c r="D10" s="10" t="s">
        <v>7</v>
      </c>
      <c r="E10" s="12" t="s">
        <v>8</v>
      </c>
    </row>
    <row r="11" spans="1:5" x14ac:dyDescent="0.25">
      <c r="A11" s="9"/>
      <c r="B11" s="10"/>
      <c r="C11" s="10" t="s">
        <v>9</v>
      </c>
      <c r="D11" s="10" t="s">
        <v>9</v>
      </c>
      <c r="E11" s="12" t="s">
        <v>10</v>
      </c>
    </row>
    <row r="12" spans="1:5" x14ac:dyDescent="0.25">
      <c r="A12" s="13"/>
      <c r="B12" s="14"/>
      <c r="C12" s="14" t="s">
        <v>11</v>
      </c>
      <c r="D12" s="14" t="s">
        <v>12</v>
      </c>
      <c r="E12" s="15" t="s">
        <v>12</v>
      </c>
    </row>
    <row r="13" spans="1:5" x14ac:dyDescent="0.25">
      <c r="A13" s="16"/>
      <c r="B13" s="58"/>
      <c r="C13" s="58"/>
      <c r="D13" s="58"/>
      <c r="E13" s="59"/>
    </row>
    <row r="14" spans="1:5" x14ac:dyDescent="0.25">
      <c r="A14" s="139" t="s">
        <v>42</v>
      </c>
      <c r="B14" s="140">
        <f>SUM(B16:B29)</f>
        <v>20170</v>
      </c>
      <c r="C14" s="140">
        <f t="shared" ref="C14:E14" si="0">SUM(C16:C29)</f>
        <v>212</v>
      </c>
      <c r="D14" s="140">
        <f t="shared" si="0"/>
        <v>3355</v>
      </c>
      <c r="E14" s="141">
        <f t="shared" si="0"/>
        <v>16603</v>
      </c>
    </row>
    <row r="15" spans="1:5" x14ac:dyDescent="0.25">
      <c r="A15" s="16"/>
      <c r="B15" s="17"/>
      <c r="C15" s="18"/>
      <c r="D15" s="18"/>
      <c r="E15" s="142"/>
    </row>
    <row r="16" spans="1:5" x14ac:dyDescent="0.25">
      <c r="A16" s="103" t="s">
        <v>77</v>
      </c>
      <c r="B16" s="149">
        <f t="shared" ref="B16:B32" si="1">SUM(C16:E16)</f>
        <v>63</v>
      </c>
      <c r="C16" s="142">
        <v>3</v>
      </c>
      <c r="D16" s="142">
        <v>60</v>
      </c>
      <c r="E16" s="142">
        <v>0</v>
      </c>
    </row>
    <row r="17" spans="1:5" x14ac:dyDescent="0.25">
      <c r="A17" s="103" t="s">
        <v>78</v>
      </c>
      <c r="B17" s="149">
        <f t="shared" si="1"/>
        <v>32</v>
      </c>
      <c r="C17" s="142">
        <v>0</v>
      </c>
      <c r="D17" s="142">
        <v>0</v>
      </c>
      <c r="E17" s="142">
        <v>32</v>
      </c>
    </row>
    <row r="18" spans="1:5" x14ac:dyDescent="0.25">
      <c r="A18" s="103" t="s">
        <v>79</v>
      </c>
      <c r="B18" s="149">
        <f t="shared" si="1"/>
        <v>281</v>
      </c>
      <c r="C18" s="142">
        <v>0</v>
      </c>
      <c r="D18" s="142">
        <v>0</v>
      </c>
      <c r="E18" s="142">
        <v>281</v>
      </c>
    </row>
    <row r="19" spans="1:5" x14ac:dyDescent="0.25">
      <c r="A19" s="103" t="s">
        <v>80</v>
      </c>
      <c r="B19" s="149">
        <f t="shared" si="1"/>
        <v>503</v>
      </c>
      <c r="C19" s="142">
        <v>0</v>
      </c>
      <c r="D19" s="142">
        <v>72</v>
      </c>
      <c r="E19" s="142">
        <v>431</v>
      </c>
    </row>
    <row r="20" spans="1:5" x14ac:dyDescent="0.25">
      <c r="A20" s="103" t="s">
        <v>81</v>
      </c>
      <c r="B20" s="149">
        <f t="shared" si="1"/>
        <v>21</v>
      </c>
      <c r="C20" s="142">
        <v>0</v>
      </c>
      <c r="D20" s="142">
        <v>0</v>
      </c>
      <c r="E20" s="142">
        <v>21</v>
      </c>
    </row>
    <row r="21" spans="1:5" x14ac:dyDescent="0.25">
      <c r="A21" s="103" t="s">
        <v>82</v>
      </c>
      <c r="B21" s="149">
        <f t="shared" si="1"/>
        <v>207</v>
      </c>
      <c r="C21" s="142">
        <v>0</v>
      </c>
      <c r="D21" s="142">
        <v>0</v>
      </c>
      <c r="E21" s="142">
        <v>207</v>
      </c>
    </row>
    <row r="22" spans="1:5" x14ac:dyDescent="0.25">
      <c r="A22" s="103" t="s">
        <v>83</v>
      </c>
      <c r="B22" s="149">
        <f t="shared" si="1"/>
        <v>356</v>
      </c>
      <c r="C22" s="142">
        <v>0</v>
      </c>
      <c r="D22" s="142">
        <v>0</v>
      </c>
      <c r="E22" s="142">
        <v>356</v>
      </c>
    </row>
    <row r="23" spans="1:5" x14ac:dyDescent="0.25">
      <c r="A23" s="103" t="s">
        <v>84</v>
      </c>
      <c r="B23" s="149">
        <f t="shared" si="1"/>
        <v>64</v>
      </c>
      <c r="C23" s="142">
        <v>0</v>
      </c>
      <c r="D23" s="142">
        <v>0</v>
      </c>
      <c r="E23" s="142">
        <v>64</v>
      </c>
    </row>
    <row r="24" spans="1:5" x14ac:dyDescent="0.25">
      <c r="A24" s="103" t="s">
        <v>85</v>
      </c>
      <c r="B24" s="149">
        <f t="shared" si="1"/>
        <v>7922</v>
      </c>
      <c r="C24" s="142">
        <v>1</v>
      </c>
      <c r="D24" s="142">
        <v>18</v>
      </c>
      <c r="E24" s="142">
        <v>7903</v>
      </c>
    </row>
    <row r="25" spans="1:5" x14ac:dyDescent="0.25">
      <c r="A25" s="103" t="s">
        <v>86</v>
      </c>
      <c r="B25" s="149">
        <f t="shared" si="1"/>
        <v>15</v>
      </c>
      <c r="C25" s="142">
        <v>0</v>
      </c>
      <c r="D25" s="142">
        <v>0</v>
      </c>
      <c r="E25" s="142">
        <v>15</v>
      </c>
    </row>
    <row r="26" spans="1:5" x14ac:dyDescent="0.25">
      <c r="A26" s="144" t="s">
        <v>87</v>
      </c>
      <c r="B26" s="149">
        <f t="shared" si="1"/>
        <v>72</v>
      </c>
      <c r="C26" s="142">
        <v>2</v>
      </c>
      <c r="D26" s="142">
        <v>13</v>
      </c>
      <c r="E26" s="142">
        <v>57</v>
      </c>
    </row>
    <row r="27" spans="1:5" x14ac:dyDescent="0.25">
      <c r="A27" s="144" t="s">
        <v>88</v>
      </c>
      <c r="B27" s="149">
        <f t="shared" si="1"/>
        <v>775</v>
      </c>
      <c r="C27" s="142">
        <v>54</v>
      </c>
      <c r="D27" s="142">
        <v>249</v>
      </c>
      <c r="E27" s="142">
        <v>472</v>
      </c>
    </row>
    <row r="28" spans="1:5" x14ac:dyDescent="0.25">
      <c r="A28" s="23" t="s">
        <v>89</v>
      </c>
      <c r="B28" s="149">
        <f t="shared" si="1"/>
        <v>134</v>
      </c>
      <c r="C28" s="143">
        <v>0</v>
      </c>
      <c r="D28" s="143">
        <v>22</v>
      </c>
      <c r="E28" s="142">
        <v>112</v>
      </c>
    </row>
    <row r="29" spans="1:5" x14ac:dyDescent="0.25">
      <c r="A29" s="23" t="s">
        <v>93</v>
      </c>
      <c r="B29" s="149">
        <f t="shared" si="1"/>
        <v>9725</v>
      </c>
      <c r="C29" s="149">
        <f>SUM(C30:C32)</f>
        <v>152</v>
      </c>
      <c r="D29" s="149">
        <f>SUM(D30:D32)</f>
        <v>2921</v>
      </c>
      <c r="E29" s="76">
        <f>SUM(E30:E32)</f>
        <v>6652</v>
      </c>
    </row>
    <row r="30" spans="1:5" x14ac:dyDescent="0.25">
      <c r="A30" s="145" t="s">
        <v>90</v>
      </c>
      <c r="B30" s="149">
        <f t="shared" si="1"/>
        <v>8990</v>
      </c>
      <c r="C30" s="142">
        <v>152</v>
      </c>
      <c r="D30" s="142">
        <v>2921</v>
      </c>
      <c r="E30" s="142">
        <v>5917</v>
      </c>
    </row>
    <row r="31" spans="1:5" x14ac:dyDescent="0.25">
      <c r="A31" s="145" t="s">
        <v>91</v>
      </c>
      <c r="B31" s="149">
        <f t="shared" si="1"/>
        <v>241</v>
      </c>
      <c r="C31" s="143">
        <v>0</v>
      </c>
      <c r="D31" s="143">
        <v>0</v>
      </c>
      <c r="E31" s="142">
        <v>241</v>
      </c>
    </row>
    <row r="32" spans="1:5" x14ac:dyDescent="0.25">
      <c r="A32" s="145" t="s">
        <v>92</v>
      </c>
      <c r="B32" s="149">
        <f t="shared" si="1"/>
        <v>494</v>
      </c>
      <c r="C32" s="143">
        <v>0</v>
      </c>
      <c r="D32" s="143">
        <v>0</v>
      </c>
      <c r="E32" s="142">
        <v>494</v>
      </c>
    </row>
    <row r="33" spans="1:5" x14ac:dyDescent="0.25">
      <c r="A33" s="60"/>
      <c r="B33" s="60"/>
      <c r="C33" s="56"/>
      <c r="D33" s="56"/>
      <c r="E33" s="55"/>
    </row>
    <row r="34" spans="1:5" x14ac:dyDescent="0.25">
      <c r="A34" s="29" t="s">
        <v>39</v>
      </c>
      <c r="B34" s="3"/>
      <c r="C34" s="3"/>
      <c r="D34" s="3"/>
      <c r="E34" s="3"/>
    </row>
    <row r="35" spans="1:5" x14ac:dyDescent="0.25"/>
    <row r="36" spans="1:5" hidden="1" x14ac:dyDescent="0.25"/>
    <row r="37" spans="1:5" hidden="1" x14ac:dyDescent="0.25"/>
  </sheetData>
  <mergeCells count="1">
    <mergeCell ref="C8:E8"/>
  </mergeCells>
  <printOptions horizontalCentered="1" verticalCentered="1"/>
  <pageMargins left="0" right="0" top="0" bottom="0" header="0" footer="0"/>
  <pageSetup scale="70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"/>
  <sheetViews>
    <sheetView zoomScaleSheetLayoutView="80" workbookViewId="0">
      <pane ySplit="12" topLeftCell="A38" activePane="bottomLeft" state="frozen"/>
      <selection pane="bottomLeft" activeCell="A3" sqref="A3"/>
    </sheetView>
  </sheetViews>
  <sheetFormatPr baseColWidth="10" defaultColWidth="0" defaultRowHeight="15.75" zeroHeight="1" x14ac:dyDescent="0.25"/>
  <cols>
    <col min="1" max="1" width="44.7109375" style="30" customWidth="1"/>
    <col min="2" max="2" width="19" style="30" customWidth="1"/>
    <col min="3" max="3" width="21.5703125" style="30" customWidth="1"/>
    <col min="4" max="4" width="21.28515625" style="30" customWidth="1"/>
    <col min="5" max="5" width="20.7109375" style="30" customWidth="1"/>
    <col min="6" max="6" width="0" style="31" hidden="1" customWidth="1"/>
    <col min="7" max="16384" width="11.42578125" style="30" hidden="1"/>
  </cols>
  <sheetData>
    <row r="1" spans="1:5" x14ac:dyDescent="0.25">
      <c r="A1" s="1" t="s">
        <v>96</v>
      </c>
      <c r="B1" s="77"/>
      <c r="C1" s="73"/>
      <c r="D1" s="73"/>
      <c r="E1" s="73"/>
    </row>
    <row r="2" spans="1:5" x14ac:dyDescent="0.25">
      <c r="A2" s="1"/>
      <c r="B2" s="2"/>
      <c r="C2" s="3"/>
      <c r="D2" s="3"/>
      <c r="E2" s="3"/>
    </row>
    <row r="3" spans="1:5" x14ac:dyDescent="0.25">
      <c r="A3" s="111" t="s">
        <v>246</v>
      </c>
      <c r="B3" s="111"/>
      <c r="C3" s="111"/>
      <c r="D3" s="111"/>
      <c r="E3" s="111"/>
    </row>
    <row r="4" spans="1:5" x14ac:dyDescent="0.25">
      <c r="A4" s="111" t="s">
        <v>130</v>
      </c>
      <c r="B4" s="111"/>
      <c r="C4" s="111"/>
      <c r="D4" s="111"/>
      <c r="E4" s="111"/>
    </row>
    <row r="5" spans="1:5" x14ac:dyDescent="0.25">
      <c r="A5" s="111" t="s">
        <v>1</v>
      </c>
      <c r="B5" s="111"/>
      <c r="C5" s="111"/>
      <c r="D5" s="111"/>
      <c r="E5" s="111"/>
    </row>
    <row r="6" spans="1:5" x14ac:dyDescent="0.25">
      <c r="A6" s="111" t="s">
        <v>193</v>
      </c>
      <c r="B6" s="111"/>
      <c r="C6" s="111"/>
      <c r="D6" s="111"/>
      <c r="E6" s="111"/>
    </row>
    <row r="7" spans="1:5" x14ac:dyDescent="0.25">
      <c r="A7" s="3"/>
      <c r="B7" s="4"/>
      <c r="C7" s="4"/>
      <c r="D7" s="4"/>
      <c r="E7" s="4"/>
    </row>
    <row r="8" spans="1:5" x14ac:dyDescent="0.25">
      <c r="A8" s="182" t="s">
        <v>95</v>
      </c>
      <c r="B8" s="185" t="s">
        <v>42</v>
      </c>
      <c r="C8" s="180" t="s">
        <v>75</v>
      </c>
      <c r="D8" s="181"/>
      <c r="E8" s="181"/>
    </row>
    <row r="9" spans="1:5" x14ac:dyDescent="0.25">
      <c r="A9" s="183"/>
      <c r="B9" s="186"/>
      <c r="C9" s="6" t="s">
        <v>3</v>
      </c>
      <c r="D9" s="6" t="s">
        <v>3</v>
      </c>
      <c r="E9" s="11" t="s">
        <v>4</v>
      </c>
    </row>
    <row r="10" spans="1:5" x14ac:dyDescent="0.25">
      <c r="A10" s="183"/>
      <c r="B10" s="186"/>
      <c r="C10" s="10" t="s">
        <v>7</v>
      </c>
      <c r="D10" s="10" t="s">
        <v>7</v>
      </c>
      <c r="E10" s="12" t="s">
        <v>8</v>
      </c>
    </row>
    <row r="11" spans="1:5" x14ac:dyDescent="0.25">
      <c r="A11" s="183"/>
      <c r="B11" s="186"/>
      <c r="C11" s="10" t="s">
        <v>9</v>
      </c>
      <c r="D11" s="10" t="s">
        <v>9</v>
      </c>
      <c r="E11" s="12" t="s">
        <v>10</v>
      </c>
    </row>
    <row r="12" spans="1:5" x14ac:dyDescent="0.25">
      <c r="A12" s="184"/>
      <c r="B12" s="187"/>
      <c r="C12" s="14" t="s">
        <v>11</v>
      </c>
      <c r="D12" s="14" t="s">
        <v>12</v>
      </c>
      <c r="E12" s="15" t="s">
        <v>12</v>
      </c>
    </row>
    <row r="13" spans="1:5" x14ac:dyDescent="0.25">
      <c r="A13" s="61"/>
      <c r="B13" s="6"/>
      <c r="C13" s="6"/>
      <c r="D13" s="6"/>
      <c r="E13" s="9"/>
    </row>
    <row r="14" spans="1:5" x14ac:dyDescent="0.25">
      <c r="A14" s="146" t="s">
        <v>6</v>
      </c>
      <c r="B14" s="62">
        <f>SUM(B16,B36)</f>
        <v>22507</v>
      </c>
      <c r="C14" s="62">
        <f t="shared" ref="C14:E14" si="0">SUM(C16,C36)</f>
        <v>131</v>
      </c>
      <c r="D14" s="62">
        <f t="shared" si="0"/>
        <v>3251</v>
      </c>
      <c r="E14" s="63">
        <f t="shared" si="0"/>
        <v>19125</v>
      </c>
    </row>
    <row r="15" spans="1:5" x14ac:dyDescent="0.25">
      <c r="A15" s="64"/>
      <c r="B15" s="17"/>
      <c r="C15" s="17"/>
      <c r="D15" s="17"/>
      <c r="E15" s="65"/>
    </row>
    <row r="16" spans="1:5" x14ac:dyDescent="0.25">
      <c r="A16" s="66" t="s">
        <v>247</v>
      </c>
      <c r="B16" s="67">
        <f>SUM(B17:B34)</f>
        <v>18533</v>
      </c>
      <c r="C16" s="67">
        <f t="shared" ref="C16:E16" si="1">SUM(C17:C34)</f>
        <v>97</v>
      </c>
      <c r="D16" s="67">
        <f t="shared" si="1"/>
        <v>2401</v>
      </c>
      <c r="E16" s="75">
        <f t="shared" si="1"/>
        <v>16035</v>
      </c>
    </row>
    <row r="17" spans="1:5" x14ac:dyDescent="0.25">
      <c r="A17" s="22" t="s">
        <v>202</v>
      </c>
      <c r="B17" s="20">
        <f>SUM(C17:E17)</f>
        <v>308</v>
      </c>
      <c r="C17" s="69">
        <v>16</v>
      </c>
      <c r="D17" s="27">
        <v>201</v>
      </c>
      <c r="E17" s="25">
        <v>91</v>
      </c>
    </row>
    <row r="18" spans="1:5" x14ac:dyDescent="0.25">
      <c r="A18" s="22" t="s">
        <v>203</v>
      </c>
      <c r="B18" s="20">
        <f t="shared" ref="B18:B50" si="2">SUM(C18:E18)</f>
        <v>34</v>
      </c>
      <c r="C18" s="69">
        <v>1</v>
      </c>
      <c r="D18" s="69">
        <v>33</v>
      </c>
      <c r="E18" s="21">
        <v>0</v>
      </c>
    </row>
    <row r="19" spans="1:5" x14ac:dyDescent="0.25">
      <c r="A19" s="22" t="s">
        <v>204</v>
      </c>
      <c r="B19" s="20">
        <f t="shared" si="2"/>
        <v>41</v>
      </c>
      <c r="C19" s="69">
        <v>0</v>
      </c>
      <c r="D19" s="27">
        <v>0</v>
      </c>
      <c r="E19" s="21">
        <v>41</v>
      </c>
    </row>
    <row r="20" spans="1:5" x14ac:dyDescent="0.25">
      <c r="A20" s="22" t="s">
        <v>18</v>
      </c>
      <c r="B20" s="20">
        <f t="shared" si="2"/>
        <v>1</v>
      </c>
      <c r="C20" s="69">
        <v>0</v>
      </c>
      <c r="D20" s="27">
        <v>0</v>
      </c>
      <c r="E20" s="21">
        <v>1</v>
      </c>
    </row>
    <row r="21" spans="1:5" x14ac:dyDescent="0.25">
      <c r="A21" s="22" t="s">
        <v>205</v>
      </c>
      <c r="B21" s="20">
        <f t="shared" si="2"/>
        <v>2</v>
      </c>
      <c r="C21" s="69">
        <v>0</v>
      </c>
      <c r="D21" s="27">
        <v>0</v>
      </c>
      <c r="E21" s="21">
        <v>2</v>
      </c>
    </row>
    <row r="22" spans="1:5" x14ac:dyDescent="0.25">
      <c r="A22" s="22" t="s">
        <v>206</v>
      </c>
      <c r="B22" s="20">
        <f t="shared" si="2"/>
        <v>218</v>
      </c>
      <c r="C22" s="69">
        <v>0</v>
      </c>
      <c r="D22" s="27">
        <v>0</v>
      </c>
      <c r="E22" s="21">
        <v>218</v>
      </c>
    </row>
    <row r="23" spans="1:5" x14ac:dyDescent="0.25">
      <c r="A23" s="22" t="s">
        <v>207</v>
      </c>
      <c r="B23" s="20">
        <f t="shared" si="2"/>
        <v>1614</v>
      </c>
      <c r="C23" s="69">
        <v>0</v>
      </c>
      <c r="D23" s="27">
        <v>0</v>
      </c>
      <c r="E23" s="21">
        <v>1614</v>
      </c>
    </row>
    <row r="24" spans="1:5" x14ac:dyDescent="0.25">
      <c r="A24" s="22" t="s">
        <v>208</v>
      </c>
      <c r="B24" s="20">
        <f t="shared" si="2"/>
        <v>435</v>
      </c>
      <c r="C24" s="69">
        <v>0</v>
      </c>
      <c r="D24" s="27">
        <v>0</v>
      </c>
      <c r="E24" s="21">
        <v>435</v>
      </c>
    </row>
    <row r="25" spans="1:5" x14ac:dyDescent="0.25">
      <c r="A25" s="22" t="s">
        <v>209</v>
      </c>
      <c r="B25" s="20">
        <f t="shared" si="2"/>
        <v>1</v>
      </c>
      <c r="C25" s="69">
        <v>0</v>
      </c>
      <c r="D25" s="27">
        <v>0</v>
      </c>
      <c r="E25" s="21">
        <v>1</v>
      </c>
    </row>
    <row r="26" spans="1:5" x14ac:dyDescent="0.25">
      <c r="A26" s="22" t="s">
        <v>19</v>
      </c>
      <c r="B26" s="20">
        <f t="shared" si="2"/>
        <v>4</v>
      </c>
      <c r="C26" s="69">
        <v>0</v>
      </c>
      <c r="D26" s="27">
        <v>0</v>
      </c>
      <c r="E26" s="21">
        <v>4</v>
      </c>
    </row>
    <row r="27" spans="1:5" x14ac:dyDescent="0.25">
      <c r="A27" s="22" t="s">
        <v>210</v>
      </c>
      <c r="B27" s="20">
        <f t="shared" si="2"/>
        <v>5</v>
      </c>
      <c r="C27" s="69">
        <v>0</v>
      </c>
      <c r="D27" s="27">
        <v>4</v>
      </c>
      <c r="E27" s="21">
        <v>1</v>
      </c>
    </row>
    <row r="28" spans="1:5" x14ac:dyDescent="0.25">
      <c r="A28" s="22" t="s">
        <v>211</v>
      </c>
      <c r="B28" s="20">
        <f t="shared" si="2"/>
        <v>2970</v>
      </c>
      <c r="C28" s="69">
        <v>0</v>
      </c>
      <c r="D28" s="27">
        <v>0</v>
      </c>
      <c r="E28" s="21">
        <v>2970</v>
      </c>
    </row>
    <row r="29" spans="1:5" x14ac:dyDescent="0.25">
      <c r="A29" s="22" t="s">
        <v>212</v>
      </c>
      <c r="B29" s="20">
        <f t="shared" si="2"/>
        <v>1423</v>
      </c>
      <c r="C29" s="69">
        <v>0</v>
      </c>
      <c r="D29" s="27">
        <v>0</v>
      </c>
      <c r="E29" s="21">
        <v>1423</v>
      </c>
    </row>
    <row r="30" spans="1:5" x14ac:dyDescent="0.25">
      <c r="A30" s="22" t="s">
        <v>213</v>
      </c>
      <c r="B30" s="20">
        <f t="shared" si="2"/>
        <v>59</v>
      </c>
      <c r="C30" s="69">
        <v>8</v>
      </c>
      <c r="D30" s="27">
        <v>51</v>
      </c>
      <c r="E30" s="21">
        <v>0</v>
      </c>
    </row>
    <row r="31" spans="1:5" x14ac:dyDescent="0.25">
      <c r="A31" s="22" t="s">
        <v>214</v>
      </c>
      <c r="B31" s="20">
        <f t="shared" si="2"/>
        <v>4</v>
      </c>
      <c r="C31" s="69">
        <v>0</v>
      </c>
      <c r="D31" s="27">
        <v>4</v>
      </c>
      <c r="E31" s="21">
        <v>0</v>
      </c>
    </row>
    <row r="32" spans="1:5" x14ac:dyDescent="0.25">
      <c r="A32" s="22" t="s">
        <v>215</v>
      </c>
      <c r="B32" s="20">
        <f t="shared" si="2"/>
        <v>7208</v>
      </c>
      <c r="C32" s="69">
        <v>28</v>
      </c>
      <c r="D32" s="27">
        <v>1147</v>
      </c>
      <c r="E32" s="21">
        <v>6033</v>
      </c>
    </row>
    <row r="33" spans="1:5" x14ac:dyDescent="0.25">
      <c r="A33" s="22" t="s">
        <v>216</v>
      </c>
      <c r="B33" s="20">
        <f t="shared" si="2"/>
        <v>2</v>
      </c>
      <c r="C33" s="69">
        <v>0</v>
      </c>
      <c r="D33" s="27">
        <v>1</v>
      </c>
      <c r="E33" s="21">
        <v>1</v>
      </c>
    </row>
    <row r="34" spans="1:5" x14ac:dyDescent="0.25">
      <c r="A34" s="22" t="s">
        <v>217</v>
      </c>
      <c r="B34" s="20">
        <f t="shared" si="2"/>
        <v>4204</v>
      </c>
      <c r="C34" s="69">
        <v>44</v>
      </c>
      <c r="D34" s="27">
        <v>960</v>
      </c>
      <c r="E34" s="21">
        <v>3200</v>
      </c>
    </row>
    <row r="35" spans="1:5" s="31" customFormat="1" x14ac:dyDescent="0.25">
      <c r="A35" s="22"/>
      <c r="B35" s="20"/>
      <c r="C35" s="25"/>
      <c r="D35" s="21"/>
      <c r="E35" s="21"/>
    </row>
    <row r="36" spans="1:5" x14ac:dyDescent="0.25">
      <c r="A36" s="57" t="s">
        <v>20</v>
      </c>
      <c r="B36" s="67">
        <f>SUM(B37:B50)</f>
        <v>3974</v>
      </c>
      <c r="C36" s="67">
        <f t="shared" ref="C36:E36" si="3">SUM(C37:C50)</f>
        <v>34</v>
      </c>
      <c r="D36" s="67">
        <f t="shared" si="3"/>
        <v>850</v>
      </c>
      <c r="E36" s="75">
        <f t="shared" si="3"/>
        <v>3090</v>
      </c>
    </row>
    <row r="37" spans="1:5" x14ac:dyDescent="0.25">
      <c r="A37" s="22" t="s">
        <v>21</v>
      </c>
      <c r="B37" s="20">
        <f t="shared" si="2"/>
        <v>7</v>
      </c>
      <c r="C37" s="69">
        <v>0</v>
      </c>
      <c r="D37" s="27">
        <v>0</v>
      </c>
      <c r="E37" s="21">
        <v>7</v>
      </c>
    </row>
    <row r="38" spans="1:5" x14ac:dyDescent="0.25">
      <c r="A38" s="22" t="s">
        <v>22</v>
      </c>
      <c r="B38" s="20">
        <f t="shared" si="2"/>
        <v>239</v>
      </c>
      <c r="C38" s="69">
        <v>0</v>
      </c>
      <c r="D38" s="27">
        <v>0</v>
      </c>
      <c r="E38" s="21">
        <v>239</v>
      </c>
    </row>
    <row r="39" spans="1:5" x14ac:dyDescent="0.25">
      <c r="A39" s="22" t="s">
        <v>23</v>
      </c>
      <c r="B39" s="20">
        <f t="shared" si="2"/>
        <v>897</v>
      </c>
      <c r="C39" s="69">
        <v>0</v>
      </c>
      <c r="D39" s="27">
        <v>0</v>
      </c>
      <c r="E39" s="21">
        <v>897</v>
      </c>
    </row>
    <row r="40" spans="1:5" x14ac:dyDescent="0.25">
      <c r="A40" s="22" t="s">
        <v>24</v>
      </c>
      <c r="B40" s="20">
        <f t="shared" si="2"/>
        <v>376</v>
      </c>
      <c r="C40" s="69">
        <v>7</v>
      </c>
      <c r="D40" s="27">
        <v>75</v>
      </c>
      <c r="E40" s="21">
        <v>294</v>
      </c>
    </row>
    <row r="41" spans="1:5" x14ac:dyDescent="0.25">
      <c r="A41" s="22" t="s">
        <v>25</v>
      </c>
      <c r="B41" s="20">
        <f t="shared" si="2"/>
        <v>358</v>
      </c>
      <c r="C41" s="69">
        <v>0</v>
      </c>
      <c r="D41" s="27">
        <v>0</v>
      </c>
      <c r="E41" s="21">
        <v>358</v>
      </c>
    </row>
    <row r="42" spans="1:5" x14ac:dyDescent="0.25">
      <c r="A42" s="22" t="s">
        <v>26</v>
      </c>
      <c r="B42" s="20">
        <f t="shared" si="2"/>
        <v>40</v>
      </c>
      <c r="C42" s="69">
        <v>0</v>
      </c>
      <c r="D42" s="27">
        <v>0</v>
      </c>
      <c r="E42" s="21">
        <v>40</v>
      </c>
    </row>
    <row r="43" spans="1:5" x14ac:dyDescent="0.25">
      <c r="A43" s="22" t="s">
        <v>27</v>
      </c>
      <c r="B43" s="20">
        <f t="shared" si="2"/>
        <v>407</v>
      </c>
      <c r="C43" s="69">
        <v>0</v>
      </c>
      <c r="D43" s="27">
        <v>0</v>
      </c>
      <c r="E43" s="21">
        <v>407</v>
      </c>
    </row>
    <row r="44" spans="1:5" x14ac:dyDescent="0.25">
      <c r="A44" s="22" t="s">
        <v>28</v>
      </c>
      <c r="B44" s="20">
        <f t="shared" si="2"/>
        <v>1</v>
      </c>
      <c r="C44" s="69">
        <v>0</v>
      </c>
      <c r="D44" s="27">
        <v>0</v>
      </c>
      <c r="E44" s="21">
        <v>1</v>
      </c>
    </row>
    <row r="45" spans="1:5" x14ac:dyDescent="0.25">
      <c r="A45" s="22" t="s">
        <v>29</v>
      </c>
      <c r="B45" s="20">
        <f t="shared" si="2"/>
        <v>1</v>
      </c>
      <c r="C45" s="69">
        <v>0</v>
      </c>
      <c r="D45" s="27">
        <v>0</v>
      </c>
      <c r="E45" s="21">
        <v>1</v>
      </c>
    </row>
    <row r="46" spans="1:5" x14ac:dyDescent="0.25">
      <c r="A46" s="22" t="s">
        <v>30</v>
      </c>
      <c r="B46" s="20">
        <f t="shared" si="2"/>
        <v>865</v>
      </c>
      <c r="C46" s="69">
        <v>27</v>
      </c>
      <c r="D46" s="27">
        <v>772</v>
      </c>
      <c r="E46" s="21">
        <v>66</v>
      </c>
    </row>
    <row r="47" spans="1:5" x14ac:dyDescent="0.25">
      <c r="A47" s="22" t="s">
        <v>31</v>
      </c>
      <c r="B47" s="20">
        <f t="shared" si="2"/>
        <v>189</v>
      </c>
      <c r="C47" s="69">
        <v>0</v>
      </c>
      <c r="D47" s="27">
        <v>3</v>
      </c>
      <c r="E47" s="21">
        <v>186</v>
      </c>
    </row>
    <row r="48" spans="1:5" x14ac:dyDescent="0.25">
      <c r="A48" s="22" t="s">
        <v>32</v>
      </c>
      <c r="B48" s="20">
        <f t="shared" si="2"/>
        <v>558</v>
      </c>
      <c r="C48" s="69">
        <v>0</v>
      </c>
      <c r="D48" s="27">
        <v>0</v>
      </c>
      <c r="E48" s="21">
        <v>558</v>
      </c>
    </row>
    <row r="49" spans="1:5" x14ac:dyDescent="0.25">
      <c r="A49" s="22" t="s">
        <v>33</v>
      </c>
      <c r="B49" s="20">
        <f t="shared" si="2"/>
        <v>19</v>
      </c>
      <c r="C49" s="69">
        <v>0</v>
      </c>
      <c r="D49" s="27">
        <v>0</v>
      </c>
      <c r="E49" s="21">
        <v>19</v>
      </c>
    </row>
    <row r="50" spans="1:5" x14ac:dyDescent="0.25">
      <c r="A50" s="22" t="s">
        <v>34</v>
      </c>
      <c r="B50" s="20">
        <f t="shared" si="2"/>
        <v>17</v>
      </c>
      <c r="C50" s="69">
        <v>0</v>
      </c>
      <c r="D50" s="27">
        <v>0</v>
      </c>
      <c r="E50" s="21">
        <v>17</v>
      </c>
    </row>
    <row r="51" spans="1:5" x14ac:dyDescent="0.25">
      <c r="A51" s="60"/>
      <c r="B51" s="24"/>
      <c r="C51" s="28"/>
      <c r="D51" s="28"/>
      <c r="E51" s="26"/>
    </row>
    <row r="52" spans="1:5" x14ac:dyDescent="0.25">
      <c r="A52" s="29" t="s">
        <v>39</v>
      </c>
      <c r="B52" s="70"/>
      <c r="C52" s="70"/>
      <c r="D52" s="4"/>
      <c r="E52" s="4"/>
    </row>
    <row r="53" spans="1:5" x14ac:dyDescent="0.25"/>
    <row r="54" spans="1:5" hidden="1" x14ac:dyDescent="0.25"/>
  </sheetData>
  <mergeCells count="3">
    <mergeCell ref="A8:A12"/>
    <mergeCell ref="C8:E8"/>
    <mergeCell ref="B8:B12"/>
  </mergeCells>
  <printOptions horizontalCentered="1" verticalCentered="1"/>
  <pageMargins left="0" right="0" top="0" bottom="0" header="0" footer="0"/>
  <pageSetup scale="60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5"/>
  <sheetViews>
    <sheetView zoomScaleSheetLayoutView="100" workbookViewId="0">
      <selection activeCell="A3" sqref="A3"/>
    </sheetView>
  </sheetViews>
  <sheetFormatPr baseColWidth="10" defaultColWidth="0" defaultRowHeight="15.75" zeroHeight="1" x14ac:dyDescent="0.25"/>
  <cols>
    <col min="1" max="1" width="30.140625" style="30" customWidth="1"/>
    <col min="2" max="2" width="24.140625" style="30" customWidth="1"/>
    <col min="3" max="3" width="30.28515625" style="30" customWidth="1"/>
    <col min="4" max="16384" width="11.42578125" style="30" hidden="1"/>
  </cols>
  <sheetData>
    <row r="1" spans="1:3" x14ac:dyDescent="0.25">
      <c r="A1" s="83" t="s">
        <v>99</v>
      </c>
      <c r="B1" s="70"/>
      <c r="C1" s="70"/>
    </row>
    <row r="2" spans="1:3" x14ac:dyDescent="0.25">
      <c r="A2" s="83"/>
      <c r="B2" s="70"/>
      <c r="C2" s="70"/>
    </row>
    <row r="3" spans="1:3" x14ac:dyDescent="0.25">
      <c r="A3" s="150" t="s">
        <v>219</v>
      </c>
      <c r="B3" s="150"/>
      <c r="C3" s="150"/>
    </row>
    <row r="4" spans="1:3" x14ac:dyDescent="0.25">
      <c r="A4" s="150" t="s">
        <v>220</v>
      </c>
      <c r="B4" s="150"/>
      <c r="C4" s="150"/>
    </row>
    <row r="5" spans="1:3" x14ac:dyDescent="0.25">
      <c r="A5" s="150" t="s">
        <v>130</v>
      </c>
      <c r="B5" s="150"/>
      <c r="C5" s="150"/>
    </row>
    <row r="6" spans="1:3" x14ac:dyDescent="0.25">
      <c r="A6" s="150" t="s">
        <v>193</v>
      </c>
      <c r="B6" s="150"/>
      <c r="C6" s="150"/>
    </row>
    <row r="7" spans="1:3" x14ac:dyDescent="0.25">
      <c r="A7" s="150" t="s">
        <v>131</v>
      </c>
      <c r="B7" s="150"/>
      <c r="C7" s="150"/>
    </row>
    <row r="8" spans="1:3" x14ac:dyDescent="0.25">
      <c r="A8" s="84"/>
      <c r="B8" s="84"/>
      <c r="C8" s="84"/>
    </row>
    <row r="9" spans="1:3" ht="31.5" x14ac:dyDescent="0.25">
      <c r="A9" s="85" t="s">
        <v>132</v>
      </c>
      <c r="B9" s="86" t="s">
        <v>133</v>
      </c>
      <c r="C9" s="87" t="s">
        <v>224</v>
      </c>
    </row>
    <row r="10" spans="1:3" x14ac:dyDescent="0.25">
      <c r="A10" s="84"/>
      <c r="B10" s="88"/>
      <c r="C10" s="89"/>
    </row>
    <row r="11" spans="1:3" x14ac:dyDescent="0.25">
      <c r="A11" s="148" t="s">
        <v>6</v>
      </c>
      <c r="B11" s="147">
        <f>SUM(B13:B19)</f>
        <v>3355</v>
      </c>
      <c r="C11" s="90" t="s">
        <v>134</v>
      </c>
    </row>
    <row r="12" spans="1:3" x14ac:dyDescent="0.25">
      <c r="A12" s="91"/>
      <c r="B12" s="149"/>
      <c r="C12" s="92"/>
    </row>
    <row r="13" spans="1:3" x14ac:dyDescent="0.25">
      <c r="A13" s="91" t="s">
        <v>135</v>
      </c>
      <c r="B13" s="149">
        <f>'[7]C-3'!D192</f>
        <v>2921</v>
      </c>
      <c r="C13" s="92" t="s">
        <v>136</v>
      </c>
    </row>
    <row r="14" spans="1:3" x14ac:dyDescent="0.25">
      <c r="A14" s="91" t="s">
        <v>88</v>
      </c>
      <c r="B14" s="149">
        <f>'[7]C-3'!D190</f>
        <v>249</v>
      </c>
      <c r="C14" s="92" t="s">
        <v>137</v>
      </c>
    </row>
    <row r="15" spans="1:3" x14ac:dyDescent="0.25">
      <c r="A15" s="91" t="s">
        <v>138</v>
      </c>
      <c r="B15" s="149">
        <f>'[7]C-3'!D187</f>
        <v>18</v>
      </c>
      <c r="C15" s="92" t="s">
        <v>139</v>
      </c>
    </row>
    <row r="16" spans="1:3" x14ac:dyDescent="0.25">
      <c r="A16" s="91" t="s">
        <v>104</v>
      </c>
      <c r="B16" s="149">
        <f>'[7]C-3'!D180</f>
        <v>72</v>
      </c>
      <c r="C16" s="92" t="s">
        <v>140</v>
      </c>
    </row>
    <row r="17" spans="1:3" x14ac:dyDescent="0.25">
      <c r="A17" s="91" t="s">
        <v>20</v>
      </c>
      <c r="B17" s="149">
        <f>'[7]C-3'!D176</f>
        <v>60</v>
      </c>
      <c r="C17" s="92" t="s">
        <v>141</v>
      </c>
    </row>
    <row r="18" spans="1:3" ht="18.75" x14ac:dyDescent="0.25">
      <c r="A18" s="91" t="s">
        <v>142</v>
      </c>
      <c r="B18" s="149">
        <f>'[7]C-3'!D189</f>
        <v>13</v>
      </c>
      <c r="C18" s="92" t="s">
        <v>143</v>
      </c>
    </row>
    <row r="19" spans="1:3" x14ac:dyDescent="0.25">
      <c r="A19" s="93" t="s">
        <v>144</v>
      </c>
      <c r="B19" s="149">
        <f>'[7]C-3'!D191</f>
        <v>22</v>
      </c>
      <c r="C19" s="92" t="s">
        <v>145</v>
      </c>
    </row>
    <row r="20" spans="1:3" x14ac:dyDescent="0.25">
      <c r="A20" s="94"/>
      <c r="B20" s="95"/>
      <c r="C20" s="96"/>
    </row>
    <row r="21" spans="1:3" x14ac:dyDescent="0.25">
      <c r="A21" s="29" t="s">
        <v>218</v>
      </c>
      <c r="B21" s="70"/>
      <c r="C21" s="70"/>
    </row>
    <row r="22" spans="1:3" x14ac:dyDescent="0.25">
      <c r="A22" s="29" t="s">
        <v>39</v>
      </c>
      <c r="B22" s="70"/>
      <c r="C22" s="70"/>
    </row>
    <row r="23" spans="1:3" x14ac:dyDescent="0.25"/>
    <row r="24" spans="1:3" hidden="1" x14ac:dyDescent="0.25"/>
    <row r="25" spans="1:3" hidden="1" x14ac:dyDescent="0.25"/>
  </sheetData>
  <printOptions horizontalCentered="1" verticalCentered="1"/>
  <pageMargins left="0" right="0" top="0" bottom="0" header="0" footer="0"/>
  <pageSetup scale="80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9"/>
  <sheetViews>
    <sheetView zoomScaleSheetLayoutView="100" workbookViewId="0">
      <selection activeCell="A2" sqref="A2"/>
    </sheetView>
  </sheetViews>
  <sheetFormatPr baseColWidth="10" defaultColWidth="0" defaultRowHeight="15.75" zeroHeight="1" x14ac:dyDescent="0.25"/>
  <cols>
    <col min="1" max="1" width="35" style="30" customWidth="1"/>
    <col min="2" max="2" width="24.42578125" style="30" customWidth="1"/>
    <col min="3" max="3" width="28.28515625" style="30" customWidth="1"/>
    <col min="4" max="16384" width="11.42578125" style="30" hidden="1"/>
  </cols>
  <sheetData>
    <row r="1" spans="1:3" x14ac:dyDescent="0.25">
      <c r="A1" s="83" t="s">
        <v>103</v>
      </c>
      <c r="B1" s="70"/>
      <c r="C1" s="70"/>
    </row>
    <row r="2" spans="1:3" x14ac:dyDescent="0.25">
      <c r="A2" s="83"/>
      <c r="B2" s="70"/>
      <c r="C2" s="70"/>
    </row>
    <row r="3" spans="1:3" x14ac:dyDescent="0.25">
      <c r="A3" s="150" t="s">
        <v>221</v>
      </c>
      <c r="B3" s="150"/>
      <c r="C3" s="150"/>
    </row>
    <row r="4" spans="1:3" x14ac:dyDescent="0.25">
      <c r="A4" s="150" t="s">
        <v>220</v>
      </c>
      <c r="B4" s="150"/>
      <c r="C4" s="150"/>
    </row>
    <row r="5" spans="1:3" x14ac:dyDescent="0.25">
      <c r="A5" s="150" t="s">
        <v>130</v>
      </c>
      <c r="B5" s="150"/>
      <c r="C5" s="150"/>
    </row>
    <row r="6" spans="1:3" x14ac:dyDescent="0.25">
      <c r="A6" s="150" t="s">
        <v>193</v>
      </c>
      <c r="B6" s="150"/>
      <c r="C6" s="150"/>
    </row>
    <row r="7" spans="1:3" x14ac:dyDescent="0.25">
      <c r="A7" s="150" t="s">
        <v>131</v>
      </c>
      <c r="B7" s="150"/>
      <c r="C7" s="150"/>
    </row>
    <row r="8" spans="1:3" x14ac:dyDescent="0.25">
      <c r="A8" s="84"/>
      <c r="B8" s="84"/>
      <c r="C8" s="84"/>
    </row>
    <row r="9" spans="1:3" ht="35.25" customHeight="1" x14ac:dyDescent="0.25">
      <c r="A9" s="85" t="s">
        <v>132</v>
      </c>
      <c r="B9" s="86" t="s">
        <v>133</v>
      </c>
      <c r="C9" s="87" t="s">
        <v>146</v>
      </c>
    </row>
    <row r="10" spans="1:3" x14ac:dyDescent="0.25">
      <c r="A10" s="84"/>
      <c r="B10" s="88"/>
      <c r="C10" s="89"/>
    </row>
    <row r="11" spans="1:3" x14ac:dyDescent="0.25">
      <c r="A11" s="148" t="s">
        <v>6</v>
      </c>
      <c r="B11" s="147">
        <f>SUM(B13:B25)</f>
        <v>16603</v>
      </c>
      <c r="C11" s="90" t="s">
        <v>147</v>
      </c>
    </row>
    <row r="12" spans="1:3" x14ac:dyDescent="0.25">
      <c r="A12" s="91"/>
      <c r="B12" s="149"/>
      <c r="C12" s="92"/>
    </row>
    <row r="13" spans="1:3" x14ac:dyDescent="0.25">
      <c r="A13" s="103" t="s">
        <v>78</v>
      </c>
      <c r="B13" s="149">
        <v>32</v>
      </c>
      <c r="C13" s="92" t="s">
        <v>148</v>
      </c>
    </row>
    <row r="14" spans="1:3" x14ac:dyDescent="0.25">
      <c r="A14" s="103" t="s">
        <v>79</v>
      </c>
      <c r="B14" s="149">
        <v>281</v>
      </c>
      <c r="C14" s="92" t="s">
        <v>139</v>
      </c>
    </row>
    <row r="15" spans="1:3" x14ac:dyDescent="0.25">
      <c r="A15" s="103" t="s">
        <v>80</v>
      </c>
      <c r="B15" s="149">
        <v>431</v>
      </c>
      <c r="C15" s="92" t="s">
        <v>149</v>
      </c>
    </row>
    <row r="16" spans="1:3" x14ac:dyDescent="0.25">
      <c r="A16" s="103" t="s">
        <v>81</v>
      </c>
      <c r="B16" s="149">
        <v>21</v>
      </c>
      <c r="C16" s="92" t="s">
        <v>150</v>
      </c>
    </row>
    <row r="17" spans="1:3" x14ac:dyDescent="0.25">
      <c r="A17" s="103" t="s">
        <v>82</v>
      </c>
      <c r="B17" s="149">
        <v>207</v>
      </c>
      <c r="C17" s="92" t="s">
        <v>151</v>
      </c>
    </row>
    <row r="18" spans="1:3" x14ac:dyDescent="0.25">
      <c r="A18" s="103" t="s">
        <v>269</v>
      </c>
      <c r="B18" s="149">
        <v>356</v>
      </c>
      <c r="C18" s="92" t="s">
        <v>152</v>
      </c>
    </row>
    <row r="19" spans="1:3" x14ac:dyDescent="0.25">
      <c r="A19" s="103" t="s">
        <v>153</v>
      </c>
      <c r="B19" s="149">
        <v>64</v>
      </c>
      <c r="C19" s="92" t="s">
        <v>152</v>
      </c>
    </row>
    <row r="20" spans="1:3" x14ac:dyDescent="0.25">
      <c r="A20" s="144" t="s">
        <v>85</v>
      </c>
      <c r="B20" s="151">
        <v>7903</v>
      </c>
      <c r="C20" s="97" t="s">
        <v>154</v>
      </c>
    </row>
    <row r="21" spans="1:3" x14ac:dyDescent="0.25">
      <c r="A21" s="144" t="s">
        <v>86</v>
      </c>
      <c r="B21" s="151">
        <v>15</v>
      </c>
      <c r="C21" s="98" t="s">
        <v>155</v>
      </c>
    </row>
    <row r="22" spans="1:3" x14ac:dyDescent="0.25">
      <c r="A22" s="144" t="s">
        <v>87</v>
      </c>
      <c r="B22" s="151">
        <v>57</v>
      </c>
      <c r="C22" s="98" t="s">
        <v>156</v>
      </c>
    </row>
    <row r="23" spans="1:3" x14ac:dyDescent="0.25">
      <c r="A23" s="144" t="s">
        <v>88</v>
      </c>
      <c r="B23" s="151">
        <v>472</v>
      </c>
      <c r="C23" s="98" t="s">
        <v>148</v>
      </c>
    </row>
    <row r="24" spans="1:3" x14ac:dyDescent="0.25">
      <c r="A24" s="23" t="s">
        <v>89</v>
      </c>
      <c r="B24" s="151">
        <v>112</v>
      </c>
      <c r="C24" s="98" t="s">
        <v>154</v>
      </c>
    </row>
    <row r="25" spans="1:3" x14ac:dyDescent="0.25">
      <c r="A25" s="23" t="s">
        <v>90</v>
      </c>
      <c r="B25" s="151">
        <f>'[7]C-3'!E192</f>
        <v>6652</v>
      </c>
      <c r="C25" s="97" t="s">
        <v>157</v>
      </c>
    </row>
    <row r="26" spans="1:3" x14ac:dyDescent="0.25">
      <c r="A26" s="99"/>
      <c r="B26" s="100"/>
      <c r="C26" s="101"/>
    </row>
    <row r="27" spans="1:3" x14ac:dyDescent="0.25">
      <c r="A27" s="29" t="s">
        <v>39</v>
      </c>
      <c r="B27" s="70"/>
      <c r="C27" s="70"/>
    </row>
    <row r="28" spans="1:3" x14ac:dyDescent="0.25"/>
    <row r="29" spans="1:3" hidden="1" x14ac:dyDescent="0.25"/>
  </sheetData>
  <printOptions horizontalCentered="1" verticalCentered="1"/>
  <pageMargins left="0" right="0" top="0" bottom="0" header="0" footer="0"/>
  <pageSetup scale="80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1"/>
  <sheetViews>
    <sheetView zoomScaleSheetLayoutView="100" workbookViewId="0"/>
  </sheetViews>
  <sheetFormatPr baseColWidth="10" defaultColWidth="0" defaultRowHeight="15.75" zeroHeight="1" x14ac:dyDescent="0.25"/>
  <cols>
    <col min="1" max="1" width="52.5703125" style="30" customWidth="1"/>
    <col min="2" max="2" width="23.28515625" style="30" customWidth="1"/>
    <col min="3" max="3" width="29.7109375" style="30" customWidth="1"/>
    <col min="4" max="16384" width="11.42578125" style="30" hidden="1"/>
  </cols>
  <sheetData>
    <row r="1" spans="1:3" x14ac:dyDescent="0.25">
      <c r="A1" s="83" t="s">
        <v>111</v>
      </c>
      <c r="B1" s="70"/>
      <c r="C1" s="70"/>
    </row>
    <row r="2" spans="1:3" x14ac:dyDescent="0.25">
      <c r="A2" s="83"/>
      <c r="B2" s="70"/>
      <c r="C2" s="70"/>
    </row>
    <row r="3" spans="1:3" x14ac:dyDescent="0.25">
      <c r="A3" s="150" t="s">
        <v>222</v>
      </c>
      <c r="B3" s="150"/>
      <c r="C3" s="150"/>
    </row>
    <row r="4" spans="1:3" x14ac:dyDescent="0.25">
      <c r="A4" s="150" t="s">
        <v>220</v>
      </c>
      <c r="B4" s="150"/>
      <c r="C4" s="150"/>
    </row>
    <row r="5" spans="1:3" x14ac:dyDescent="0.25">
      <c r="A5" s="150" t="s">
        <v>51</v>
      </c>
      <c r="B5" s="150"/>
      <c r="C5" s="150"/>
    </row>
    <row r="6" spans="1:3" x14ac:dyDescent="0.25">
      <c r="A6" s="150" t="s">
        <v>193</v>
      </c>
      <c r="B6" s="150"/>
      <c r="C6" s="150"/>
    </row>
    <row r="7" spans="1:3" x14ac:dyDescent="0.25">
      <c r="A7" s="150" t="s">
        <v>131</v>
      </c>
      <c r="B7" s="150"/>
      <c r="C7" s="150"/>
    </row>
    <row r="8" spans="1:3" x14ac:dyDescent="0.25">
      <c r="A8" s="84"/>
      <c r="B8" s="84"/>
      <c r="C8" s="84"/>
    </row>
    <row r="9" spans="1:3" ht="31.5" x14ac:dyDescent="0.25">
      <c r="A9" s="85" t="s">
        <v>113</v>
      </c>
      <c r="B9" s="86" t="s">
        <v>133</v>
      </c>
      <c r="C9" s="87" t="s">
        <v>158</v>
      </c>
    </row>
    <row r="10" spans="1:3" x14ac:dyDescent="0.25">
      <c r="A10" s="84"/>
      <c r="B10" s="88"/>
      <c r="C10" s="102"/>
    </row>
    <row r="11" spans="1:3" x14ac:dyDescent="0.25">
      <c r="A11" s="148" t="s">
        <v>6</v>
      </c>
      <c r="B11" s="147">
        <f>SUM(B13:B27)</f>
        <v>16603</v>
      </c>
      <c r="C11" s="90" t="s">
        <v>147</v>
      </c>
    </row>
    <row r="12" spans="1:3" x14ac:dyDescent="0.25">
      <c r="A12" s="91"/>
      <c r="B12" s="149"/>
      <c r="C12" s="92"/>
    </row>
    <row r="13" spans="1:3" x14ac:dyDescent="0.25">
      <c r="A13" s="91" t="s">
        <v>62</v>
      </c>
      <c r="B13" s="149">
        <v>12972</v>
      </c>
      <c r="C13" s="92" t="s">
        <v>159</v>
      </c>
    </row>
    <row r="14" spans="1:3" x14ac:dyDescent="0.25">
      <c r="A14" s="91" t="s">
        <v>102</v>
      </c>
      <c r="B14" s="149">
        <v>1685</v>
      </c>
      <c r="C14" s="92" t="s">
        <v>160</v>
      </c>
    </row>
    <row r="15" spans="1:3" x14ac:dyDescent="0.25">
      <c r="A15" s="91" t="s">
        <v>161</v>
      </c>
      <c r="B15" s="149">
        <v>522</v>
      </c>
      <c r="C15" s="92" t="s">
        <v>159</v>
      </c>
    </row>
    <row r="16" spans="1:3" x14ac:dyDescent="0.25">
      <c r="A16" s="91" t="s">
        <v>162</v>
      </c>
      <c r="B16" s="149">
        <v>200</v>
      </c>
      <c r="C16" s="92" t="s">
        <v>163</v>
      </c>
    </row>
    <row r="17" spans="1:3" x14ac:dyDescent="0.25">
      <c r="A17" s="91" t="s">
        <v>164</v>
      </c>
      <c r="B17" s="149">
        <v>346</v>
      </c>
      <c r="C17" s="92" t="s">
        <v>165</v>
      </c>
    </row>
    <row r="18" spans="1:3" x14ac:dyDescent="0.25">
      <c r="A18" s="91" t="s">
        <v>166</v>
      </c>
      <c r="B18" s="149">
        <v>17</v>
      </c>
      <c r="C18" s="92" t="s">
        <v>167</v>
      </c>
    </row>
    <row r="19" spans="1:3" x14ac:dyDescent="0.25">
      <c r="A19" s="91" t="s">
        <v>168</v>
      </c>
      <c r="B19" s="149">
        <v>7</v>
      </c>
      <c r="C19" s="92" t="s">
        <v>169</v>
      </c>
    </row>
    <row r="20" spans="1:3" x14ac:dyDescent="0.25">
      <c r="A20" s="103" t="s">
        <v>170</v>
      </c>
      <c r="B20" s="149">
        <v>35</v>
      </c>
      <c r="C20" s="92" t="s">
        <v>149</v>
      </c>
    </row>
    <row r="21" spans="1:3" x14ac:dyDescent="0.25">
      <c r="A21" s="52" t="s">
        <v>171</v>
      </c>
      <c r="B21" s="149">
        <v>2</v>
      </c>
      <c r="C21" s="92" t="s">
        <v>172</v>
      </c>
    </row>
    <row r="22" spans="1:3" x14ac:dyDescent="0.25">
      <c r="A22" s="104" t="s">
        <v>66</v>
      </c>
      <c r="B22" s="149">
        <v>1</v>
      </c>
      <c r="C22" s="92" t="s">
        <v>173</v>
      </c>
    </row>
    <row r="23" spans="1:3" x14ac:dyDescent="0.25">
      <c r="A23" s="104" t="s">
        <v>67</v>
      </c>
      <c r="B23" s="149">
        <v>1</v>
      </c>
      <c r="C23" s="92" t="s">
        <v>152</v>
      </c>
    </row>
    <row r="24" spans="1:3" x14ac:dyDescent="0.25">
      <c r="A24" s="104" t="s">
        <v>69</v>
      </c>
      <c r="B24" s="149">
        <v>1</v>
      </c>
      <c r="C24" s="92" t="s">
        <v>174</v>
      </c>
    </row>
    <row r="25" spans="1:3" x14ac:dyDescent="0.25">
      <c r="A25" s="91" t="s">
        <v>175</v>
      </c>
      <c r="B25" s="149">
        <v>791</v>
      </c>
      <c r="C25" s="92" t="s">
        <v>176</v>
      </c>
    </row>
    <row r="26" spans="1:3" x14ac:dyDescent="0.25">
      <c r="A26" s="104" t="s">
        <v>177</v>
      </c>
      <c r="B26" s="149">
        <v>3</v>
      </c>
      <c r="C26" s="92" t="s">
        <v>152</v>
      </c>
    </row>
    <row r="27" spans="1:3" x14ac:dyDescent="0.25">
      <c r="A27" s="91" t="s">
        <v>178</v>
      </c>
      <c r="B27" s="149">
        <v>20</v>
      </c>
      <c r="C27" s="92" t="s">
        <v>179</v>
      </c>
    </row>
    <row r="28" spans="1:3" x14ac:dyDescent="0.25">
      <c r="A28" s="105"/>
      <c r="B28" s="106"/>
      <c r="C28" s="107"/>
    </row>
    <row r="29" spans="1:3" x14ac:dyDescent="0.25">
      <c r="A29" s="29" t="s">
        <v>39</v>
      </c>
      <c r="B29" s="70"/>
      <c r="C29" s="70"/>
    </row>
    <row r="30" spans="1:3" x14ac:dyDescent="0.25"/>
    <row r="31" spans="1:3" hidden="1" x14ac:dyDescent="0.25"/>
  </sheetData>
  <printOptions horizontalCentered="1" verticalCentered="1"/>
  <pageMargins left="0" right="0" top="0" bottom="0" header="0" footer="0"/>
  <pageSetup scale="75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4"/>
  <sheetViews>
    <sheetView zoomScaleSheetLayoutView="100" workbookViewId="0"/>
  </sheetViews>
  <sheetFormatPr baseColWidth="10" defaultColWidth="0" defaultRowHeight="15.75" zeroHeight="1" x14ac:dyDescent="0.25"/>
  <cols>
    <col min="1" max="1" width="33.28515625" style="30" customWidth="1"/>
    <col min="2" max="2" width="24" style="30" customWidth="1"/>
    <col min="3" max="3" width="28.7109375" style="30" customWidth="1"/>
    <col min="4" max="16384" width="11.42578125" style="30" hidden="1"/>
  </cols>
  <sheetData>
    <row r="1" spans="1:3" x14ac:dyDescent="0.25">
      <c r="A1" s="83" t="s">
        <v>191</v>
      </c>
      <c r="B1" s="70"/>
      <c r="C1" s="70"/>
    </row>
    <row r="2" spans="1:3" x14ac:dyDescent="0.25">
      <c r="A2" s="170"/>
      <c r="B2" s="170"/>
      <c r="C2" s="170"/>
    </row>
    <row r="3" spans="1:3" x14ac:dyDescent="0.25">
      <c r="A3" s="150" t="s">
        <v>221</v>
      </c>
      <c r="B3" s="150"/>
      <c r="C3" s="150"/>
    </row>
    <row r="4" spans="1:3" x14ac:dyDescent="0.25">
      <c r="A4" s="150" t="s">
        <v>223</v>
      </c>
      <c r="B4" s="150"/>
      <c r="C4" s="150"/>
    </row>
    <row r="5" spans="1:3" x14ac:dyDescent="0.25">
      <c r="A5" s="150" t="s">
        <v>51</v>
      </c>
      <c r="B5" s="150"/>
      <c r="C5" s="150"/>
    </row>
    <row r="6" spans="1:3" x14ac:dyDescent="0.25">
      <c r="A6" s="150" t="s">
        <v>193</v>
      </c>
      <c r="B6" s="150"/>
      <c r="C6" s="150"/>
    </row>
    <row r="7" spans="1:3" x14ac:dyDescent="0.25">
      <c r="A7" s="150" t="s">
        <v>131</v>
      </c>
      <c r="B7" s="150"/>
      <c r="C7" s="150"/>
    </row>
    <row r="8" spans="1:3" x14ac:dyDescent="0.25">
      <c r="A8" s="114"/>
      <c r="B8" s="114"/>
      <c r="C8" s="114"/>
    </row>
    <row r="9" spans="1:3" ht="31.5" x14ac:dyDescent="0.25">
      <c r="A9" s="85" t="s">
        <v>113</v>
      </c>
      <c r="B9" s="86" t="s">
        <v>133</v>
      </c>
      <c r="C9" s="87" t="s">
        <v>158</v>
      </c>
    </row>
    <row r="10" spans="1:3" x14ac:dyDescent="0.25">
      <c r="A10" s="114"/>
      <c r="B10" s="108"/>
      <c r="C10" s="102"/>
    </row>
    <row r="11" spans="1:3" x14ac:dyDescent="0.25">
      <c r="A11" s="148" t="s">
        <v>42</v>
      </c>
      <c r="B11" s="147">
        <f>SUM(B13:B20)</f>
        <v>6652</v>
      </c>
      <c r="C11" s="90" t="s">
        <v>157</v>
      </c>
    </row>
    <row r="12" spans="1:3" x14ac:dyDescent="0.25">
      <c r="A12" s="91"/>
      <c r="B12" s="149"/>
      <c r="C12" s="92"/>
    </row>
    <row r="13" spans="1:3" x14ac:dyDescent="0.25">
      <c r="A13" s="91" t="s">
        <v>62</v>
      </c>
      <c r="B13" s="149">
        <v>4574</v>
      </c>
      <c r="C13" s="92" t="s">
        <v>180</v>
      </c>
    </row>
    <row r="14" spans="1:3" x14ac:dyDescent="0.25">
      <c r="A14" s="91" t="s">
        <v>181</v>
      </c>
      <c r="B14" s="149">
        <v>21</v>
      </c>
      <c r="C14" s="92" t="s">
        <v>182</v>
      </c>
    </row>
    <row r="15" spans="1:3" x14ac:dyDescent="0.25">
      <c r="A15" s="91" t="s">
        <v>164</v>
      </c>
      <c r="B15" s="149">
        <v>297</v>
      </c>
      <c r="C15" s="98" t="s">
        <v>183</v>
      </c>
    </row>
    <row r="16" spans="1:3" x14ac:dyDescent="0.25">
      <c r="A16" s="91" t="s">
        <v>161</v>
      </c>
      <c r="B16" s="149">
        <v>399</v>
      </c>
      <c r="C16" s="92" t="s">
        <v>184</v>
      </c>
    </row>
    <row r="17" spans="1:3" x14ac:dyDescent="0.25">
      <c r="A17" s="91" t="s">
        <v>162</v>
      </c>
      <c r="B17" s="149">
        <v>117</v>
      </c>
      <c r="C17" s="92" t="s">
        <v>185</v>
      </c>
    </row>
    <row r="18" spans="1:3" x14ac:dyDescent="0.25">
      <c r="A18" s="91" t="s">
        <v>186</v>
      </c>
      <c r="B18" s="149">
        <v>557</v>
      </c>
      <c r="C18" s="92" t="s">
        <v>187</v>
      </c>
    </row>
    <row r="19" spans="1:3" x14ac:dyDescent="0.25">
      <c r="A19" s="91" t="s">
        <v>188</v>
      </c>
      <c r="B19" s="149">
        <v>685</v>
      </c>
      <c r="C19" s="92" t="s">
        <v>189</v>
      </c>
    </row>
    <row r="20" spans="1:3" x14ac:dyDescent="0.25">
      <c r="A20" s="91" t="s">
        <v>178</v>
      </c>
      <c r="B20" s="149">
        <v>2</v>
      </c>
      <c r="C20" s="92" t="s">
        <v>190</v>
      </c>
    </row>
    <row r="21" spans="1:3" x14ac:dyDescent="0.25">
      <c r="A21" s="105"/>
      <c r="B21" s="106"/>
      <c r="C21" s="107"/>
    </row>
    <row r="22" spans="1:3" x14ac:dyDescent="0.25">
      <c r="A22" s="29" t="s">
        <v>39</v>
      </c>
      <c r="B22" s="70"/>
      <c r="C22" s="70"/>
    </row>
    <row r="23" spans="1:3" x14ac:dyDescent="0.25"/>
    <row r="24" spans="1:3" hidden="1" x14ac:dyDescent="0.25"/>
  </sheetData>
  <printOptions horizontalCentered="1" verticalCentered="1"/>
  <pageMargins left="0" right="0" top="0" bottom="0" header="0" footer="0"/>
  <pageSetup scale="80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0"/>
  <sheetViews>
    <sheetView zoomScaleSheetLayoutView="100" workbookViewId="0"/>
  </sheetViews>
  <sheetFormatPr baseColWidth="10" defaultColWidth="0" defaultRowHeight="15.75" zeroHeight="1" x14ac:dyDescent="0.25"/>
  <cols>
    <col min="1" max="1" width="70.5703125" style="30" customWidth="1"/>
    <col min="2" max="3" width="11.42578125" style="30" customWidth="1"/>
    <col min="4" max="4" width="14.5703125" style="30" customWidth="1"/>
    <col min="5" max="6" width="12.140625" style="30" customWidth="1"/>
    <col min="7" max="7" width="12.85546875" style="30" customWidth="1"/>
    <col min="8" max="8" width="13" style="30" customWidth="1"/>
    <col min="9" max="9" width="12.140625" style="30" customWidth="1"/>
    <col min="10" max="10" width="11.140625" style="30" customWidth="1"/>
    <col min="11" max="11" width="11.7109375" style="30" customWidth="1"/>
    <col min="12" max="16384" width="11.42578125" style="30" hidden="1"/>
  </cols>
  <sheetData>
    <row r="1" spans="1:11" x14ac:dyDescent="0.25">
      <c r="A1" s="32" t="s">
        <v>225</v>
      </c>
      <c r="B1" s="174"/>
      <c r="C1" s="77"/>
      <c r="D1" s="77"/>
      <c r="E1" s="77"/>
      <c r="F1" s="77"/>
      <c r="G1" s="77"/>
      <c r="H1" s="77"/>
      <c r="I1" s="77"/>
      <c r="J1" s="77"/>
      <c r="K1" s="77"/>
    </row>
    <row r="2" spans="1:11" x14ac:dyDescent="0.25">
      <c r="A2" s="33"/>
      <c r="B2" s="33"/>
      <c r="C2" s="22"/>
      <c r="D2" s="22"/>
      <c r="E2" s="22"/>
      <c r="F2" s="22"/>
      <c r="G2" s="22"/>
      <c r="H2" s="22"/>
      <c r="I2" s="22"/>
      <c r="J2" s="22"/>
      <c r="K2" s="22"/>
    </row>
    <row r="3" spans="1:11" x14ac:dyDescent="0.25">
      <c r="A3" s="152" t="s">
        <v>230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4" spans="1:11" x14ac:dyDescent="0.25">
      <c r="A4" s="152" t="s">
        <v>231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</row>
    <row r="5" spans="1:11" x14ac:dyDescent="0.25">
      <c r="A5" s="111" t="s">
        <v>232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11" x14ac:dyDescent="0.25">
      <c r="A6" s="152" t="s">
        <v>193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</row>
    <row r="7" spans="1:11" x14ac:dyDescent="0.25">
      <c r="A7" s="34"/>
      <c r="B7" s="34"/>
      <c r="C7" s="22"/>
      <c r="D7" s="22"/>
      <c r="E7" s="22"/>
      <c r="F7" s="22"/>
      <c r="G7" s="22"/>
      <c r="H7" s="22"/>
      <c r="I7" s="22"/>
      <c r="J7" s="22"/>
      <c r="K7" s="22"/>
    </row>
    <row r="8" spans="1:11" x14ac:dyDescent="0.25">
      <c r="A8" s="188" t="s">
        <v>75</v>
      </c>
      <c r="B8" s="190" t="s">
        <v>42</v>
      </c>
      <c r="C8" s="192" t="s">
        <v>233</v>
      </c>
      <c r="D8" s="193"/>
      <c r="E8" s="193"/>
      <c r="F8" s="193"/>
      <c r="G8" s="193"/>
      <c r="H8" s="193"/>
      <c r="I8" s="193"/>
      <c r="J8" s="193"/>
      <c r="K8" s="193"/>
    </row>
    <row r="9" spans="1:11" ht="47.25" x14ac:dyDescent="0.25">
      <c r="A9" s="189"/>
      <c r="B9" s="191"/>
      <c r="C9" s="35" t="s">
        <v>43</v>
      </c>
      <c r="D9" s="35" t="s">
        <v>44</v>
      </c>
      <c r="E9" s="35" t="s">
        <v>45</v>
      </c>
      <c r="F9" s="35" t="s">
        <v>46</v>
      </c>
      <c r="G9" s="35" t="s">
        <v>47</v>
      </c>
      <c r="H9" s="35" t="s">
        <v>229</v>
      </c>
      <c r="I9" s="35" t="s">
        <v>48</v>
      </c>
      <c r="J9" s="35" t="s">
        <v>49</v>
      </c>
      <c r="K9" s="36" t="s">
        <v>228</v>
      </c>
    </row>
    <row r="10" spans="1:11" x14ac:dyDescent="0.25">
      <c r="B10" s="38"/>
      <c r="D10" s="38"/>
      <c r="F10" s="38"/>
      <c r="H10" s="38"/>
      <c r="J10" s="38"/>
    </row>
    <row r="11" spans="1:11" x14ac:dyDescent="0.25">
      <c r="A11" s="37" t="s">
        <v>6</v>
      </c>
      <c r="B11" s="62">
        <f t="shared" ref="B11:K11" si="0">SUM(B13:B15)</f>
        <v>18193</v>
      </c>
      <c r="C11" s="62">
        <f t="shared" si="0"/>
        <v>11637</v>
      </c>
      <c r="D11" s="62">
        <f t="shared" si="0"/>
        <v>94</v>
      </c>
      <c r="E11" s="62">
        <f t="shared" si="0"/>
        <v>140</v>
      </c>
      <c r="F11" s="62">
        <f t="shared" si="0"/>
        <v>4232</v>
      </c>
      <c r="G11" s="62">
        <f t="shared" si="0"/>
        <v>215</v>
      </c>
      <c r="H11" s="62">
        <f t="shared" si="0"/>
        <v>323</v>
      </c>
      <c r="I11" s="62">
        <f t="shared" si="0"/>
        <v>773</v>
      </c>
      <c r="J11" s="62">
        <f t="shared" si="0"/>
        <v>776</v>
      </c>
      <c r="K11" s="63">
        <f t="shared" si="0"/>
        <v>3</v>
      </c>
    </row>
    <row r="12" spans="1:11" x14ac:dyDescent="0.25">
      <c r="A12" s="37"/>
      <c r="B12" s="153"/>
      <c r="C12" s="154"/>
      <c r="D12" s="153"/>
      <c r="E12" s="154"/>
      <c r="F12" s="153"/>
      <c r="G12" s="154"/>
      <c r="H12" s="153"/>
      <c r="I12" s="154"/>
      <c r="J12" s="153"/>
      <c r="K12" s="154"/>
    </row>
    <row r="13" spans="1:11" x14ac:dyDescent="0.25">
      <c r="A13" s="3" t="s">
        <v>226</v>
      </c>
      <c r="B13" s="155">
        <f>SUM(C13:K13)</f>
        <v>145</v>
      </c>
      <c r="C13" s="156">
        <v>38</v>
      </c>
      <c r="D13" s="157">
        <v>15</v>
      </c>
      <c r="E13" s="156">
        <v>11</v>
      </c>
      <c r="F13" s="157">
        <v>81</v>
      </c>
      <c r="G13" s="156">
        <v>0</v>
      </c>
      <c r="H13" s="157">
        <v>0</v>
      </c>
      <c r="I13" s="156">
        <v>0</v>
      </c>
      <c r="J13" s="157">
        <v>0</v>
      </c>
      <c r="K13" s="156">
        <v>0</v>
      </c>
    </row>
    <row r="14" spans="1:11" x14ac:dyDescent="0.25">
      <c r="A14" s="3" t="s">
        <v>268</v>
      </c>
      <c r="B14" s="155">
        <f t="shared" ref="B14:B15" si="1">SUM(C14:K14)</f>
        <v>3126</v>
      </c>
      <c r="C14" s="156">
        <v>1880</v>
      </c>
      <c r="D14" s="157">
        <v>79</v>
      </c>
      <c r="E14" s="156">
        <v>73</v>
      </c>
      <c r="F14" s="157">
        <v>1091</v>
      </c>
      <c r="G14" s="156">
        <v>0</v>
      </c>
      <c r="H14" s="157">
        <v>0</v>
      </c>
      <c r="I14" s="156">
        <v>0</v>
      </c>
      <c r="J14" s="157">
        <v>0</v>
      </c>
      <c r="K14" s="156">
        <v>3</v>
      </c>
    </row>
    <row r="15" spans="1:11" x14ac:dyDescent="0.25">
      <c r="A15" s="22" t="s">
        <v>227</v>
      </c>
      <c r="B15" s="155">
        <f t="shared" si="1"/>
        <v>14922</v>
      </c>
      <c r="C15" s="156">
        <v>9719</v>
      </c>
      <c r="D15" s="157">
        <v>0</v>
      </c>
      <c r="E15" s="156">
        <v>56</v>
      </c>
      <c r="F15" s="157">
        <v>3060</v>
      </c>
      <c r="G15" s="156">
        <v>215</v>
      </c>
      <c r="H15" s="157">
        <v>323</v>
      </c>
      <c r="I15" s="156">
        <v>773</v>
      </c>
      <c r="J15" s="157">
        <v>776</v>
      </c>
      <c r="K15" s="156">
        <v>0</v>
      </c>
    </row>
    <row r="16" spans="1:11" x14ac:dyDescent="0.25">
      <c r="A16" s="39"/>
      <c r="B16" s="40"/>
      <c r="C16" s="39"/>
      <c r="D16" s="40"/>
      <c r="E16" s="39"/>
      <c r="F16" s="40"/>
      <c r="G16" s="39"/>
      <c r="H16" s="40"/>
      <c r="I16" s="39"/>
      <c r="J16" s="40"/>
      <c r="K16" s="39"/>
    </row>
    <row r="17" spans="1:11" x14ac:dyDescent="0.25">
      <c r="A17" s="41" t="s">
        <v>234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x14ac:dyDescent="0.25">
      <c r="A18" s="29" t="s">
        <v>39</v>
      </c>
    </row>
    <row r="19" spans="1:11" x14ac:dyDescent="0.25"/>
    <row r="20" spans="1:11" hidden="1" x14ac:dyDescent="0.25"/>
  </sheetData>
  <mergeCells count="3">
    <mergeCell ref="A8:A9"/>
    <mergeCell ref="B8:B9"/>
    <mergeCell ref="C8:K8"/>
  </mergeCells>
  <printOptions horizontalCentered="1" verticalCentered="1"/>
  <pageMargins left="0" right="0" top="0" bottom="0" header="0" footer="0"/>
  <pageSetup scale="45" orientation="portrait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21"/>
  <sheetViews>
    <sheetView zoomScaleSheetLayoutView="100" workbookViewId="0">
      <selection activeCell="A2" sqref="A2"/>
    </sheetView>
  </sheetViews>
  <sheetFormatPr baseColWidth="10" defaultColWidth="0" defaultRowHeight="15.75" zeroHeight="1" x14ac:dyDescent="0.25"/>
  <cols>
    <col min="1" max="1" width="32.28515625" style="30" customWidth="1"/>
    <col min="2" max="2" width="36.28515625" style="30" customWidth="1"/>
    <col min="3" max="16384" width="11.42578125" style="30" hidden="1"/>
  </cols>
  <sheetData>
    <row r="1" spans="1:2" x14ac:dyDescent="0.25">
      <c r="A1" s="1" t="s">
        <v>235</v>
      </c>
      <c r="B1" s="3"/>
    </row>
    <row r="2" spans="1:2" x14ac:dyDescent="0.25">
      <c r="A2" s="42"/>
      <c r="B2" s="9"/>
    </row>
    <row r="3" spans="1:2" x14ac:dyDescent="0.25">
      <c r="A3" s="111" t="s">
        <v>236</v>
      </c>
      <c r="B3" s="111"/>
    </row>
    <row r="4" spans="1:2" x14ac:dyDescent="0.25">
      <c r="A4" s="111" t="s">
        <v>237</v>
      </c>
      <c r="B4" s="111"/>
    </row>
    <row r="5" spans="1:2" x14ac:dyDescent="0.25">
      <c r="A5" s="111" t="s">
        <v>97</v>
      </c>
      <c r="B5" s="111"/>
    </row>
    <row r="6" spans="1:2" x14ac:dyDescent="0.25">
      <c r="A6" s="111" t="s">
        <v>193</v>
      </c>
      <c r="B6" s="111"/>
    </row>
    <row r="7" spans="1:2" x14ac:dyDescent="0.25">
      <c r="A7" s="3"/>
      <c r="B7" s="71"/>
    </row>
    <row r="8" spans="1:2" x14ac:dyDescent="0.25">
      <c r="A8" s="178" t="s">
        <v>98</v>
      </c>
      <c r="B8" s="11" t="s">
        <v>4</v>
      </c>
    </row>
    <row r="9" spans="1:2" x14ac:dyDescent="0.25">
      <c r="A9" s="194"/>
      <c r="B9" s="12" t="s">
        <v>8</v>
      </c>
    </row>
    <row r="10" spans="1:2" x14ac:dyDescent="0.25">
      <c r="A10" s="194"/>
      <c r="B10" s="12" t="s">
        <v>10</v>
      </c>
    </row>
    <row r="11" spans="1:2" x14ac:dyDescent="0.25">
      <c r="A11" s="195"/>
      <c r="B11" s="15" t="s">
        <v>131</v>
      </c>
    </row>
    <row r="12" spans="1:2" x14ac:dyDescent="0.25">
      <c r="A12" s="72"/>
      <c r="B12" s="65"/>
    </row>
    <row r="13" spans="1:2" x14ac:dyDescent="0.25">
      <c r="A13" s="19" t="s">
        <v>40</v>
      </c>
      <c r="B13" s="73">
        <v>219</v>
      </c>
    </row>
    <row r="14" spans="1:2" x14ac:dyDescent="0.25">
      <c r="A14" s="23" t="s">
        <v>13</v>
      </c>
      <c r="B14" s="73">
        <v>452</v>
      </c>
    </row>
    <row r="15" spans="1:2" x14ac:dyDescent="0.25">
      <c r="A15" s="23" t="s">
        <v>15</v>
      </c>
      <c r="B15" s="73">
        <v>10</v>
      </c>
    </row>
    <row r="16" spans="1:2" x14ac:dyDescent="0.25">
      <c r="A16" s="23" t="s">
        <v>16</v>
      </c>
      <c r="B16" s="73">
        <v>403</v>
      </c>
    </row>
    <row r="17" spans="1:2" x14ac:dyDescent="0.25">
      <c r="A17" s="23" t="s">
        <v>100</v>
      </c>
      <c r="B17" s="21">
        <f>B13+B14+B15-B16</f>
        <v>278</v>
      </c>
    </row>
    <row r="18" spans="1:2" x14ac:dyDescent="0.25">
      <c r="A18" s="60"/>
      <c r="B18" s="74"/>
    </row>
    <row r="19" spans="1:2" x14ac:dyDescent="0.25">
      <c r="A19" s="29" t="s">
        <v>39</v>
      </c>
    </row>
    <row r="20" spans="1:2" x14ac:dyDescent="0.25"/>
    <row r="21" spans="1:2" hidden="1" x14ac:dyDescent="0.25"/>
  </sheetData>
  <mergeCells count="1">
    <mergeCell ref="A8:A11"/>
  </mergeCells>
  <printOptions horizontalCentered="1" verticalCentered="1"/>
  <pageMargins left="0" right="0" top="0" bottom="0" header="0" footer="0"/>
  <pageSetup scale="95"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20"/>
  <sheetViews>
    <sheetView zoomScaleSheetLayoutView="100" workbookViewId="0">
      <selection activeCell="B2" sqref="B2"/>
    </sheetView>
  </sheetViews>
  <sheetFormatPr baseColWidth="10" defaultColWidth="0" defaultRowHeight="15.75" zeroHeight="1" x14ac:dyDescent="0.25"/>
  <cols>
    <col min="1" max="1" width="34.5703125" style="30" customWidth="1"/>
    <col min="2" max="2" width="33.5703125" style="30" customWidth="1"/>
    <col min="3" max="16384" width="11.42578125" style="30" hidden="1"/>
  </cols>
  <sheetData>
    <row r="1" spans="1:2" x14ac:dyDescent="0.25">
      <c r="A1" s="1" t="s">
        <v>238</v>
      </c>
      <c r="B1" s="2"/>
    </row>
    <row r="2" spans="1:2" x14ac:dyDescent="0.25">
      <c r="A2" s="42"/>
      <c r="B2" s="9"/>
    </row>
    <row r="3" spans="1:2" x14ac:dyDescent="0.25">
      <c r="A3" s="111" t="s">
        <v>236</v>
      </c>
      <c r="B3" s="111"/>
    </row>
    <row r="4" spans="1:2" x14ac:dyDescent="0.25">
      <c r="A4" s="111" t="s">
        <v>239</v>
      </c>
      <c r="B4" s="111"/>
    </row>
    <row r="5" spans="1:2" x14ac:dyDescent="0.25">
      <c r="A5" s="111" t="s">
        <v>97</v>
      </c>
      <c r="B5" s="111"/>
    </row>
    <row r="6" spans="1:2" x14ac:dyDescent="0.25">
      <c r="A6" s="111" t="s">
        <v>193</v>
      </c>
      <c r="B6" s="111"/>
    </row>
    <row r="7" spans="1:2" x14ac:dyDescent="0.25">
      <c r="A7" s="3"/>
      <c r="B7" s="3"/>
    </row>
    <row r="8" spans="1:2" x14ac:dyDescent="0.25">
      <c r="A8" s="178" t="s">
        <v>248</v>
      </c>
      <c r="B8" s="11" t="s">
        <v>4</v>
      </c>
    </row>
    <row r="9" spans="1:2" x14ac:dyDescent="0.25">
      <c r="A9" s="194"/>
      <c r="B9" s="12" t="s">
        <v>8</v>
      </c>
    </row>
    <row r="10" spans="1:2" x14ac:dyDescent="0.25">
      <c r="A10" s="194"/>
      <c r="B10" s="12" t="s">
        <v>10</v>
      </c>
    </row>
    <row r="11" spans="1:2" x14ac:dyDescent="0.25">
      <c r="A11" s="195"/>
      <c r="B11" s="15" t="s">
        <v>131</v>
      </c>
    </row>
    <row r="12" spans="1:2" x14ac:dyDescent="0.25">
      <c r="A12" s="64"/>
      <c r="B12" s="65"/>
    </row>
    <row r="13" spans="1:2" x14ac:dyDescent="0.25">
      <c r="A13" s="158" t="s">
        <v>42</v>
      </c>
      <c r="B13" s="75">
        <f>SUM(B15:B16)</f>
        <v>452</v>
      </c>
    </row>
    <row r="14" spans="1:2" x14ac:dyDescent="0.25">
      <c r="A14" s="9"/>
      <c r="B14" s="75"/>
    </row>
    <row r="15" spans="1:2" x14ac:dyDescent="0.25">
      <c r="A15" s="19" t="s">
        <v>101</v>
      </c>
      <c r="B15" s="76">
        <v>447</v>
      </c>
    </row>
    <row r="16" spans="1:2" x14ac:dyDescent="0.25">
      <c r="A16" s="22" t="s">
        <v>102</v>
      </c>
      <c r="B16" s="76">
        <v>5</v>
      </c>
    </row>
    <row r="17" spans="1:2" x14ac:dyDescent="0.25">
      <c r="A17" s="49"/>
      <c r="B17" s="55"/>
    </row>
    <row r="18" spans="1:2" x14ac:dyDescent="0.25">
      <c r="A18" s="29" t="s">
        <v>39</v>
      </c>
    </row>
    <row r="19" spans="1:2" x14ac:dyDescent="0.25"/>
    <row r="20" spans="1:2" hidden="1" x14ac:dyDescent="0.25"/>
  </sheetData>
  <mergeCells count="1">
    <mergeCell ref="A8:A11"/>
  </mergeCells>
  <printOptions horizontalCentered="1" verticalCentered="1"/>
  <pageMargins left="0" right="0" top="0" bottom="0" header="0" footer="0"/>
  <pageSetup scale="95" orientation="portrait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9"/>
  <sheetViews>
    <sheetView zoomScaleSheetLayoutView="100" workbookViewId="0">
      <selection activeCell="B2" sqref="B2"/>
    </sheetView>
  </sheetViews>
  <sheetFormatPr baseColWidth="10" defaultColWidth="0" defaultRowHeight="15.75" zeroHeight="1" x14ac:dyDescent="0.25"/>
  <cols>
    <col min="1" max="1" width="35.5703125" style="30" customWidth="1"/>
    <col min="2" max="2" width="31.42578125" style="30" customWidth="1"/>
    <col min="3" max="3" width="0" style="30" hidden="1" customWidth="1"/>
    <col min="4" max="16384" width="11.42578125" style="30" hidden="1"/>
  </cols>
  <sheetData>
    <row r="1" spans="1:3" x14ac:dyDescent="0.25">
      <c r="A1" s="1" t="s">
        <v>240</v>
      </c>
      <c r="B1" s="3"/>
    </row>
    <row r="2" spans="1:3" x14ac:dyDescent="0.25">
      <c r="A2" s="42"/>
      <c r="B2" s="9"/>
    </row>
    <row r="3" spans="1:3" x14ac:dyDescent="0.25">
      <c r="A3" s="111" t="s">
        <v>236</v>
      </c>
      <c r="B3" s="111"/>
    </row>
    <row r="4" spans="1:3" x14ac:dyDescent="0.25">
      <c r="A4" s="111" t="s">
        <v>241</v>
      </c>
      <c r="B4" s="111"/>
    </row>
    <row r="5" spans="1:3" x14ac:dyDescent="0.25">
      <c r="A5" s="111" t="s">
        <v>97</v>
      </c>
      <c r="B5" s="111"/>
    </row>
    <row r="6" spans="1:3" x14ac:dyDescent="0.25">
      <c r="A6" s="111" t="s">
        <v>193</v>
      </c>
      <c r="B6" s="111"/>
    </row>
    <row r="7" spans="1:3" x14ac:dyDescent="0.25">
      <c r="A7" s="3"/>
      <c r="B7" s="71"/>
    </row>
    <row r="8" spans="1:3" x14ac:dyDescent="0.25">
      <c r="A8" s="178" t="s">
        <v>76</v>
      </c>
      <c r="B8" s="11" t="s">
        <v>4</v>
      </c>
      <c r="C8" s="31"/>
    </row>
    <row r="9" spans="1:3" x14ac:dyDescent="0.25">
      <c r="A9" s="194"/>
      <c r="B9" s="12" t="s">
        <v>8</v>
      </c>
      <c r="C9" s="31"/>
    </row>
    <row r="10" spans="1:3" x14ac:dyDescent="0.25">
      <c r="A10" s="194"/>
      <c r="B10" s="12" t="s">
        <v>10</v>
      </c>
      <c r="C10" s="31"/>
    </row>
    <row r="11" spans="1:3" x14ac:dyDescent="0.25">
      <c r="A11" s="195"/>
      <c r="B11" s="15" t="s">
        <v>131</v>
      </c>
      <c r="C11" s="31"/>
    </row>
    <row r="12" spans="1:3" x14ac:dyDescent="0.25">
      <c r="A12" s="64"/>
      <c r="B12" s="65"/>
    </row>
    <row r="13" spans="1:3" x14ac:dyDescent="0.25">
      <c r="A13" s="159" t="s">
        <v>42</v>
      </c>
      <c r="B13" s="68">
        <f>SUM(B15:B25)</f>
        <v>403</v>
      </c>
    </row>
    <row r="14" spans="1:3" x14ac:dyDescent="0.25">
      <c r="A14" s="51"/>
      <c r="B14" s="68"/>
    </row>
    <row r="15" spans="1:3" x14ac:dyDescent="0.25">
      <c r="A15" s="19" t="s">
        <v>87</v>
      </c>
      <c r="B15" s="77">
        <v>2</v>
      </c>
    </row>
    <row r="16" spans="1:3" x14ac:dyDescent="0.25">
      <c r="A16" s="22" t="s">
        <v>108</v>
      </c>
      <c r="B16" s="76">
        <v>2</v>
      </c>
    </row>
    <row r="17" spans="1:2" x14ac:dyDescent="0.25">
      <c r="A17" s="22" t="s">
        <v>82</v>
      </c>
      <c r="B17" s="76">
        <v>12</v>
      </c>
    </row>
    <row r="18" spans="1:2" x14ac:dyDescent="0.25">
      <c r="A18" s="19" t="s">
        <v>104</v>
      </c>
      <c r="B18" s="77">
        <v>61</v>
      </c>
    </row>
    <row r="19" spans="1:2" x14ac:dyDescent="0.25">
      <c r="A19" s="22" t="s">
        <v>79</v>
      </c>
      <c r="B19" s="76">
        <v>15</v>
      </c>
    </row>
    <row r="20" spans="1:2" x14ac:dyDescent="0.25">
      <c r="A20" s="22" t="s">
        <v>107</v>
      </c>
      <c r="B20" s="76">
        <v>17</v>
      </c>
    </row>
    <row r="21" spans="1:2" x14ac:dyDescent="0.25">
      <c r="A21" s="22" t="s">
        <v>88</v>
      </c>
      <c r="B21" s="76">
        <v>26</v>
      </c>
    </row>
    <row r="22" spans="1:2" x14ac:dyDescent="0.25">
      <c r="A22" s="22" t="s">
        <v>106</v>
      </c>
      <c r="B22" s="76">
        <v>1</v>
      </c>
    </row>
    <row r="23" spans="1:2" x14ac:dyDescent="0.25">
      <c r="A23" s="22" t="s">
        <v>105</v>
      </c>
      <c r="B23" s="76">
        <v>98</v>
      </c>
    </row>
    <row r="24" spans="1:2" x14ac:dyDescent="0.25">
      <c r="A24" s="22" t="s">
        <v>109</v>
      </c>
      <c r="B24" s="76">
        <v>10</v>
      </c>
    </row>
    <row r="25" spans="1:2" x14ac:dyDescent="0.25">
      <c r="A25" s="22" t="s">
        <v>110</v>
      </c>
      <c r="B25" s="76">
        <v>159</v>
      </c>
    </row>
    <row r="26" spans="1:2" x14ac:dyDescent="0.25">
      <c r="A26" s="49"/>
      <c r="B26" s="55"/>
    </row>
    <row r="27" spans="1:2" x14ac:dyDescent="0.25">
      <c r="A27" s="29" t="s">
        <v>39</v>
      </c>
    </row>
    <row r="28" spans="1:2" x14ac:dyDescent="0.25"/>
    <row r="29" spans="1:2" hidden="1" x14ac:dyDescent="0.25"/>
  </sheetData>
  <mergeCells count="1">
    <mergeCell ref="A8:A11"/>
  </mergeCells>
  <printOptions horizontalCentered="1" verticalCentered="1"/>
  <pageMargins left="0" right="0" top="0" bottom="0" header="0" footer="0"/>
  <pageSetup scale="9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Indice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'c-1'!Área_de_impresión</vt:lpstr>
      <vt:lpstr>'c-10'!Área_de_impresión</vt:lpstr>
      <vt:lpstr>'c-11'!Área_de_impresión</vt:lpstr>
      <vt:lpstr>'c-12'!Área_de_impresión</vt:lpstr>
      <vt:lpstr>'c-13'!Área_de_impresión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'c-8'!Área_de_impresión</vt:lpstr>
      <vt:lpstr>'c-9'!Área_de_impresión</vt:lpstr>
      <vt:lpstr>Indice!Área_de_impresión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mvargasb</cp:lastModifiedBy>
  <cp:lastPrinted>2018-06-14T16:07:16Z</cp:lastPrinted>
  <dcterms:created xsi:type="dcterms:W3CDTF">2018-05-03T22:50:21Z</dcterms:created>
  <dcterms:modified xsi:type="dcterms:W3CDTF">2018-10-22T14:14:51Z</dcterms:modified>
</cp:coreProperties>
</file>