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MVB\Producción\Pagina Web\Anuarios Judiciales\Anuario Judicial 2017\"/>
    </mc:Choice>
  </mc:AlternateContent>
  <xr:revisionPtr revIDLastSave="0" documentId="8_{2F9C94D5-8F4D-4E8A-877D-F8BED13BE699}" xr6:coauthVersionLast="45" xr6:coauthVersionMax="45" xr10:uidLastSave="{00000000-0000-0000-0000-000000000000}"/>
  <bookViews>
    <workbookView xWindow="-110" yWindow="-110" windowWidth="19420" windowHeight="10420"/>
  </bookViews>
  <sheets>
    <sheet name="Índice" sheetId="23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8" r:id="rId8"/>
    <sheet name="C-8" sheetId="9" r:id="rId9"/>
    <sheet name="C-9" sheetId="22" r:id="rId10"/>
    <sheet name="C-10" sheetId="14" r:id="rId11"/>
    <sheet name="C-11" sheetId="15" r:id="rId12"/>
  </sheets>
  <definedNames>
    <definedName name="__xlnm_Print_Area" localSheetId="1">'C-1'!#REF!</definedName>
    <definedName name="__xlnm_Print_Area" localSheetId="10">'C-10'!$A$1:$C$75</definedName>
    <definedName name="__xlnm_Print_Area" localSheetId="11">'C-11'!$A$1:$C$23</definedName>
    <definedName name="__xlnm_Print_Area" localSheetId="5">'C-5'!#REF!</definedName>
    <definedName name="__xlnm_Print_Area" localSheetId="6">'C-6'!#REF!</definedName>
    <definedName name="__xlnm_Print_Titles" localSheetId="1">'C-1'!$7:$8</definedName>
    <definedName name="__xlnm_Print_Titles" localSheetId="6">'C-6'!$8:$9</definedName>
    <definedName name="ddd">NA()</definedName>
    <definedName name="Excel_BuiltIn__FilterDatabase" localSheetId="6">NA()</definedName>
    <definedName name="Excel_BuiltIn__FilterDatabase_1">NA()</definedName>
    <definedName name="Excel_BuiltIn__FilterDatabase_3">NA()</definedName>
    <definedName name="Excel_BuiltIn__FilterDatabase_4">NA()</definedName>
    <definedName name="Excel_BuiltIn_Print_Area" localSheetId="2">NA()</definedName>
    <definedName name="Excel_BuiltIn_Print_Area_1">NA()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NA()</definedName>
    <definedName name="Nuevo">NA()</definedName>
    <definedName name="_xlnm.Print_Area" localSheetId="1">'C-1'!#REF!</definedName>
    <definedName name="_xlnm.Print_Area" localSheetId="10">'C-10'!$A$1:$C$75</definedName>
    <definedName name="_xlnm.Print_Area" localSheetId="11">'C-11'!$A$1:$C$37</definedName>
    <definedName name="_xlnm.Print_Area" localSheetId="5">'C-5'!#REF!</definedName>
    <definedName name="_xlnm.Print_Area" localSheetId="6">'C-6'!#REF!</definedName>
    <definedName name="_xlnm.Print_Titles" localSheetId="1">'C-1'!$7:$8</definedName>
    <definedName name="_xlnm.Print_Titles" localSheetId="6">'C-6'!$8:$9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6" l="1"/>
  <c r="B20" i="6" s="1"/>
  <c r="I20" i="6"/>
  <c r="D10" i="22"/>
  <c r="E10" i="22"/>
  <c r="F10" i="22"/>
  <c r="G10" i="22"/>
  <c r="H10" i="22"/>
  <c r="I10" i="22"/>
  <c r="J10" i="22"/>
  <c r="K10" i="22"/>
  <c r="L10" i="22"/>
  <c r="M10" i="22"/>
  <c r="N10" i="22"/>
  <c r="C10" i="22"/>
  <c r="B10" i="22" s="1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12" i="22"/>
  <c r="I100" i="8"/>
  <c r="E96" i="8"/>
  <c r="I96" i="8"/>
  <c r="B97" i="8"/>
  <c r="J96" i="8"/>
  <c r="I89" i="8"/>
  <c r="F89" i="8"/>
  <c r="F85" i="8"/>
  <c r="J77" i="8"/>
  <c r="B72" i="8"/>
  <c r="G69" i="8"/>
  <c r="B63" i="8"/>
  <c r="I61" i="8"/>
  <c r="B64" i="8"/>
  <c r="D61" i="8"/>
  <c r="M61" i="8"/>
  <c r="B56" i="8"/>
  <c r="D54" i="8"/>
  <c r="M54" i="8"/>
  <c r="I47" i="8"/>
  <c r="F47" i="8"/>
  <c r="I42" i="8"/>
  <c r="I35" i="8"/>
  <c r="C35" i="8"/>
  <c r="G35" i="8"/>
  <c r="K35" i="8"/>
  <c r="B40" i="8"/>
  <c r="F35" i="8"/>
  <c r="E29" i="8"/>
  <c r="G29" i="8"/>
  <c r="K29" i="8"/>
  <c r="F29" i="8"/>
  <c r="B25" i="8"/>
  <c r="B23" i="8" s="1"/>
  <c r="I23" i="8"/>
  <c r="L20" i="8"/>
  <c r="B16" i="8"/>
  <c r="H13" i="8"/>
  <c r="L13" i="8"/>
  <c r="F100" i="8"/>
  <c r="F96" i="8"/>
  <c r="F69" i="8"/>
  <c r="K69" i="8"/>
  <c r="F61" i="8"/>
  <c r="F54" i="8"/>
  <c r="I54" i="8"/>
  <c r="J47" i="8"/>
  <c r="F42" i="8"/>
  <c r="J42" i="8"/>
  <c r="H35" i="8"/>
  <c r="L35" i="8"/>
  <c r="H29" i="8"/>
  <c r="L29" i="8"/>
  <c r="F23" i="8"/>
  <c r="H23" i="8"/>
  <c r="L23" i="8"/>
  <c r="L11" i="8" s="1"/>
  <c r="F20" i="8"/>
  <c r="H20" i="8"/>
  <c r="B85" i="5"/>
  <c r="B84" i="5"/>
  <c r="B83" i="5"/>
  <c r="B82" i="5" s="1"/>
  <c r="B80" i="5"/>
  <c r="B79" i="5"/>
  <c r="B78" i="5"/>
  <c r="B77" i="5"/>
  <c r="B76" i="5"/>
  <c r="B75" i="5"/>
  <c r="B74" i="5"/>
  <c r="B73" i="5"/>
  <c r="B72" i="5"/>
  <c r="B71" i="5"/>
  <c r="B70" i="5"/>
  <c r="B69" i="5"/>
  <c r="B68" i="5" s="1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2" i="5"/>
  <c r="B51" i="5"/>
  <c r="B50" i="5"/>
  <c r="B49" i="5"/>
  <c r="B48" i="5"/>
  <c r="B47" i="5" s="1"/>
  <c r="B45" i="5"/>
  <c r="B44" i="5"/>
  <c r="B43" i="5"/>
  <c r="B42" i="5"/>
  <c r="B41" i="5"/>
  <c r="B40" i="5" s="1"/>
  <c r="B38" i="5"/>
  <c r="B37" i="5"/>
  <c r="B36" i="5"/>
  <c r="B35" i="5"/>
  <c r="B34" i="5"/>
  <c r="B33" i="5"/>
  <c r="B32" i="5"/>
  <c r="B31" i="5"/>
  <c r="B30" i="5"/>
  <c r="B29" i="5"/>
  <c r="B28" i="5"/>
  <c r="B26" i="5"/>
  <c r="B27" i="5"/>
  <c r="B15" i="5"/>
  <c r="B13" i="5" s="1"/>
  <c r="B16" i="5"/>
  <c r="B17" i="5"/>
  <c r="B18" i="5"/>
  <c r="B19" i="5"/>
  <c r="B20" i="5"/>
  <c r="B21" i="5"/>
  <c r="B22" i="5"/>
  <c r="B23" i="5"/>
  <c r="B24" i="5"/>
  <c r="B14" i="5"/>
  <c r="C82" i="5"/>
  <c r="D82" i="5"/>
  <c r="E82" i="5"/>
  <c r="F82" i="5"/>
  <c r="G82" i="5"/>
  <c r="C68" i="5"/>
  <c r="D68" i="5"/>
  <c r="E68" i="5"/>
  <c r="F68" i="5"/>
  <c r="G68" i="5"/>
  <c r="C54" i="5"/>
  <c r="D54" i="5"/>
  <c r="E54" i="5"/>
  <c r="F54" i="5"/>
  <c r="G54" i="5"/>
  <c r="C47" i="5"/>
  <c r="D47" i="5"/>
  <c r="E47" i="5"/>
  <c r="F47" i="5"/>
  <c r="G47" i="5"/>
  <c r="C40" i="5"/>
  <c r="D40" i="5"/>
  <c r="E40" i="5"/>
  <c r="F40" i="5"/>
  <c r="G40" i="5"/>
  <c r="C26" i="5"/>
  <c r="D26" i="5"/>
  <c r="E26" i="5"/>
  <c r="F26" i="5"/>
  <c r="G26" i="5"/>
  <c r="D13" i="5"/>
  <c r="D11" i="5" s="1"/>
  <c r="E13" i="5"/>
  <c r="E11" i="5" s="1"/>
  <c r="F13" i="5"/>
  <c r="F11" i="5" s="1"/>
  <c r="G13" i="5"/>
  <c r="C13" i="5"/>
  <c r="C11" i="5" s="1"/>
  <c r="M100" i="6"/>
  <c r="M20" i="6"/>
  <c r="E69" i="6"/>
  <c r="E23" i="6"/>
  <c r="E100" i="6"/>
  <c r="F100" i="6"/>
  <c r="E85" i="6"/>
  <c r="E77" i="6"/>
  <c r="E20" i="6"/>
  <c r="E13" i="6"/>
  <c r="F89" i="6"/>
  <c r="F85" i="6"/>
  <c r="F77" i="6"/>
  <c r="F61" i="6"/>
  <c r="B45" i="6"/>
  <c r="F20" i="6"/>
  <c r="M96" i="6"/>
  <c r="M89" i="6"/>
  <c r="M85" i="6"/>
  <c r="M77" i="6"/>
  <c r="F29" i="6"/>
  <c r="F35" i="6"/>
  <c r="F96" i="6"/>
  <c r="E35" i="6"/>
  <c r="E47" i="6"/>
  <c r="F54" i="6"/>
  <c r="F13" i="6"/>
  <c r="F47" i="6"/>
  <c r="F69" i="6"/>
  <c r="E89" i="6"/>
  <c r="E96" i="6"/>
  <c r="M69" i="6"/>
  <c r="M61" i="6"/>
  <c r="M54" i="6"/>
  <c r="M47" i="6"/>
  <c r="M42" i="6"/>
  <c r="M35" i="6"/>
  <c r="M29" i="6"/>
  <c r="E29" i="6"/>
  <c r="E42" i="6"/>
  <c r="E54" i="6"/>
  <c r="E11" i="6" s="1"/>
  <c r="E61" i="6"/>
  <c r="M23" i="6"/>
  <c r="M13" i="6"/>
  <c r="M11" i="6" s="1"/>
  <c r="B11" i="15"/>
  <c r="C55" i="3"/>
  <c r="B55" i="3" s="1"/>
  <c r="B54" i="3" s="1"/>
  <c r="D55" i="3"/>
  <c r="H84" i="2"/>
  <c r="F23" i="6"/>
  <c r="F11" i="6" s="1"/>
  <c r="B11" i="14"/>
  <c r="D18" i="9"/>
  <c r="B53" i="9"/>
  <c r="B54" i="9"/>
  <c r="B65" i="9"/>
  <c r="B69" i="9"/>
  <c r="B67" i="9" s="1"/>
  <c r="C83" i="9"/>
  <c r="B89" i="9"/>
  <c r="D98" i="9"/>
  <c r="D20" i="8"/>
  <c r="E20" i="8"/>
  <c r="G20" i="8"/>
  <c r="I20" i="8"/>
  <c r="J20" i="8"/>
  <c r="K20" i="8"/>
  <c r="M20" i="8"/>
  <c r="M23" i="8"/>
  <c r="J29" i="8"/>
  <c r="M29" i="8"/>
  <c r="M35" i="8"/>
  <c r="H42" i="8"/>
  <c r="L42" i="8"/>
  <c r="H47" i="8"/>
  <c r="L47" i="8"/>
  <c r="J54" i="8"/>
  <c r="J61" i="8"/>
  <c r="E69" i="8"/>
  <c r="G77" i="8"/>
  <c r="K77" i="8"/>
  <c r="G85" i="8"/>
  <c r="H85" i="8"/>
  <c r="I85" i="8"/>
  <c r="K85" i="8"/>
  <c r="L85" i="8"/>
  <c r="M85" i="8"/>
  <c r="B87" i="8"/>
  <c r="D89" i="8"/>
  <c r="H89" i="8"/>
  <c r="L89" i="8"/>
  <c r="M89" i="8"/>
  <c r="G96" i="8"/>
  <c r="H96" i="8"/>
  <c r="K96" i="8"/>
  <c r="L96" i="8"/>
  <c r="M96" i="8"/>
  <c r="D96" i="8"/>
  <c r="D100" i="8"/>
  <c r="E100" i="8"/>
  <c r="G100" i="8"/>
  <c r="H100" i="8"/>
  <c r="J100" i="8"/>
  <c r="K100" i="8"/>
  <c r="L100" i="8"/>
  <c r="M100" i="8"/>
  <c r="H13" i="7"/>
  <c r="L13" i="7"/>
  <c r="C20" i="7"/>
  <c r="D20" i="7"/>
  <c r="D11" i="7"/>
  <c r="E20" i="7"/>
  <c r="F20" i="7"/>
  <c r="G20" i="7"/>
  <c r="H20" i="7"/>
  <c r="I20" i="7"/>
  <c r="J20" i="7"/>
  <c r="K20" i="7"/>
  <c r="K11" i="7" s="1"/>
  <c r="L20" i="7"/>
  <c r="M20" i="7"/>
  <c r="N20" i="7"/>
  <c r="O20" i="7"/>
  <c r="P20" i="7"/>
  <c r="K23" i="7"/>
  <c r="B26" i="7"/>
  <c r="I23" i="7"/>
  <c r="N23" i="7"/>
  <c r="I29" i="7"/>
  <c r="J29" i="7"/>
  <c r="G29" i="7"/>
  <c r="K29" i="7"/>
  <c r="B33" i="7"/>
  <c r="D35" i="7"/>
  <c r="G35" i="7"/>
  <c r="H35" i="7"/>
  <c r="K35" i="7"/>
  <c r="I35" i="7"/>
  <c r="M35" i="7"/>
  <c r="P35" i="7"/>
  <c r="H42" i="7"/>
  <c r="L42" i="7"/>
  <c r="I42" i="7"/>
  <c r="C47" i="7"/>
  <c r="J47" i="7"/>
  <c r="N47" i="7"/>
  <c r="B50" i="7"/>
  <c r="L47" i="7"/>
  <c r="G54" i="7"/>
  <c r="K54" i="7"/>
  <c r="L54" i="7"/>
  <c r="B62" i="7"/>
  <c r="B61" i="7" s="1"/>
  <c r="G61" i="7"/>
  <c r="O61" i="7"/>
  <c r="B67" i="7"/>
  <c r="N61" i="7"/>
  <c r="B70" i="7"/>
  <c r="M69" i="7"/>
  <c r="D69" i="7"/>
  <c r="O69" i="7"/>
  <c r="B74" i="7"/>
  <c r="H69" i="7"/>
  <c r="L69" i="7"/>
  <c r="F77" i="7"/>
  <c r="M77" i="7"/>
  <c r="K77" i="7"/>
  <c r="O77" i="7"/>
  <c r="E77" i="7"/>
  <c r="E85" i="7"/>
  <c r="H85" i="7"/>
  <c r="I85" i="7"/>
  <c r="L85" i="7"/>
  <c r="J85" i="7"/>
  <c r="P85" i="7"/>
  <c r="E89" i="7"/>
  <c r="H89" i="7"/>
  <c r="I89" i="7"/>
  <c r="L89" i="7"/>
  <c r="J89" i="7"/>
  <c r="N89" i="7"/>
  <c r="B92" i="7"/>
  <c r="B94" i="7"/>
  <c r="E96" i="7"/>
  <c r="J96" i="7"/>
  <c r="K96" i="7"/>
  <c r="N96" i="7"/>
  <c r="O96" i="7"/>
  <c r="F96" i="7"/>
  <c r="E100" i="7"/>
  <c r="F100" i="7"/>
  <c r="G100" i="7"/>
  <c r="H100" i="7"/>
  <c r="I100" i="7"/>
  <c r="J100" i="7"/>
  <c r="K100" i="7"/>
  <c r="L100" i="7"/>
  <c r="M100" i="7"/>
  <c r="N100" i="7"/>
  <c r="O100" i="7"/>
  <c r="I13" i="6"/>
  <c r="D20" i="6"/>
  <c r="G20" i="6"/>
  <c r="H20" i="6"/>
  <c r="J20" i="6"/>
  <c r="K20" i="6"/>
  <c r="L20" i="6"/>
  <c r="N20" i="6"/>
  <c r="B25" i="6"/>
  <c r="B43" i="6"/>
  <c r="J42" i="6"/>
  <c r="C42" i="6"/>
  <c r="N42" i="6"/>
  <c r="H42" i="6"/>
  <c r="N47" i="6"/>
  <c r="I85" i="6"/>
  <c r="L85" i="6"/>
  <c r="J85" i="6"/>
  <c r="N85" i="6"/>
  <c r="K96" i="6"/>
  <c r="G100" i="6"/>
  <c r="H100" i="6"/>
  <c r="I100" i="6"/>
  <c r="J100" i="6"/>
  <c r="K100" i="6"/>
  <c r="L100" i="6"/>
  <c r="N100" i="6"/>
  <c r="C13" i="3"/>
  <c r="C11" i="3" s="1"/>
  <c r="D13" i="3"/>
  <c r="D11" i="3" s="1"/>
  <c r="E13" i="3"/>
  <c r="F13" i="3"/>
  <c r="G13" i="3"/>
  <c r="B14" i="3"/>
  <c r="B15" i="3"/>
  <c r="B13" i="3" s="1"/>
  <c r="B16" i="3"/>
  <c r="B17" i="3"/>
  <c r="B18" i="3"/>
  <c r="C20" i="3"/>
  <c r="D20" i="3"/>
  <c r="E20" i="3"/>
  <c r="F20" i="3"/>
  <c r="F11" i="3" s="1"/>
  <c r="G20" i="3"/>
  <c r="B21" i="3"/>
  <c r="B20" i="3" s="1"/>
  <c r="C23" i="3"/>
  <c r="D23" i="3"/>
  <c r="E23" i="3"/>
  <c r="E11" i="3" s="1"/>
  <c r="F23" i="3"/>
  <c r="G23" i="3"/>
  <c r="G11" i="3" s="1"/>
  <c r="B24" i="3"/>
  <c r="B25" i="3"/>
  <c r="B26" i="3"/>
  <c r="B27" i="3"/>
  <c r="B23" i="3"/>
  <c r="C29" i="3"/>
  <c r="D29" i="3"/>
  <c r="E29" i="3"/>
  <c r="F29" i="3"/>
  <c r="G29" i="3"/>
  <c r="B30" i="3"/>
  <c r="B31" i="3"/>
  <c r="B29" i="3" s="1"/>
  <c r="B32" i="3"/>
  <c r="B33" i="3"/>
  <c r="C35" i="3"/>
  <c r="D35" i="3"/>
  <c r="E35" i="3"/>
  <c r="F35" i="3"/>
  <c r="G35" i="3"/>
  <c r="B36" i="3"/>
  <c r="B35" i="3" s="1"/>
  <c r="B37" i="3"/>
  <c r="B38" i="3"/>
  <c r="B39" i="3"/>
  <c r="B40" i="3"/>
  <c r="C42" i="3"/>
  <c r="D42" i="3"/>
  <c r="E42" i="3"/>
  <c r="F42" i="3"/>
  <c r="G42" i="3"/>
  <c r="B43" i="3"/>
  <c r="B42" i="3" s="1"/>
  <c r="B44" i="3"/>
  <c r="B45" i="3"/>
  <c r="C47" i="3"/>
  <c r="D47" i="3"/>
  <c r="E47" i="3"/>
  <c r="F47" i="3"/>
  <c r="G47" i="3"/>
  <c r="B48" i="3"/>
  <c r="B49" i="3"/>
  <c r="B50" i="3"/>
  <c r="B51" i="3"/>
  <c r="B52" i="3"/>
  <c r="B47" i="3" s="1"/>
  <c r="C54" i="3"/>
  <c r="D54" i="3"/>
  <c r="E54" i="3"/>
  <c r="F54" i="3"/>
  <c r="G54" i="3"/>
  <c r="B56" i="3"/>
  <c r="B57" i="3"/>
  <c r="B58" i="3"/>
  <c r="B59" i="3"/>
  <c r="C61" i="3"/>
  <c r="D61" i="3"/>
  <c r="E61" i="3"/>
  <c r="F61" i="3"/>
  <c r="G61" i="3"/>
  <c r="B62" i="3"/>
  <c r="B61" i="3"/>
  <c r="B63" i="3"/>
  <c r="B64" i="3"/>
  <c r="B65" i="3"/>
  <c r="B66" i="3"/>
  <c r="B67" i="3"/>
  <c r="C69" i="3"/>
  <c r="D69" i="3"/>
  <c r="E69" i="3"/>
  <c r="F69" i="3"/>
  <c r="G69" i="3"/>
  <c r="B70" i="3"/>
  <c r="B69" i="3" s="1"/>
  <c r="B71" i="3"/>
  <c r="B72" i="3"/>
  <c r="B73" i="3"/>
  <c r="B74" i="3"/>
  <c r="B75" i="3"/>
  <c r="C77" i="3"/>
  <c r="D77" i="3"/>
  <c r="E77" i="3"/>
  <c r="F77" i="3"/>
  <c r="G77" i="3"/>
  <c r="B78" i="3"/>
  <c r="B79" i="3"/>
  <c r="B77" i="3" s="1"/>
  <c r="B80" i="3"/>
  <c r="B81" i="3"/>
  <c r="B82" i="3"/>
  <c r="B83" i="3"/>
  <c r="C85" i="3"/>
  <c r="D85" i="3"/>
  <c r="E85" i="3"/>
  <c r="F85" i="3"/>
  <c r="G85" i="3"/>
  <c r="B86" i="3"/>
  <c r="B85" i="3" s="1"/>
  <c r="B87" i="3"/>
  <c r="C89" i="3"/>
  <c r="D89" i="3"/>
  <c r="E89" i="3"/>
  <c r="F89" i="3"/>
  <c r="G89" i="3"/>
  <c r="B90" i="3"/>
  <c r="B89" i="3" s="1"/>
  <c r="B91" i="3"/>
  <c r="B92" i="3"/>
  <c r="B93" i="3"/>
  <c r="B94" i="3"/>
  <c r="C96" i="3"/>
  <c r="D96" i="3"/>
  <c r="E96" i="3"/>
  <c r="F96" i="3"/>
  <c r="G96" i="3"/>
  <c r="B97" i="3"/>
  <c r="B96" i="3" s="1"/>
  <c r="B98" i="3"/>
  <c r="C100" i="3"/>
  <c r="D100" i="3"/>
  <c r="E100" i="3"/>
  <c r="F100" i="3"/>
  <c r="G100" i="3"/>
  <c r="B101" i="3"/>
  <c r="E13" i="4"/>
  <c r="C14" i="4"/>
  <c r="D15" i="4"/>
  <c r="F15" i="4"/>
  <c r="B16" i="4"/>
  <c r="E16" i="4"/>
  <c r="F16" i="4"/>
  <c r="D17" i="4"/>
  <c r="E17" i="4"/>
  <c r="E19" i="4"/>
  <c r="E20" i="4"/>
  <c r="B21" i="4"/>
  <c r="D21" i="4"/>
  <c r="F21" i="4"/>
  <c r="G26" i="2"/>
  <c r="G22" i="4" s="1"/>
  <c r="C22" i="4"/>
  <c r="E22" i="4"/>
  <c r="B27" i="4"/>
  <c r="B29" i="4"/>
  <c r="B30" i="4"/>
  <c r="B32" i="4"/>
  <c r="B34" i="4"/>
  <c r="B40" i="4"/>
  <c r="B48" i="4"/>
  <c r="B46" i="4" s="1"/>
  <c r="B51" i="4"/>
  <c r="B56" i="4"/>
  <c r="B58" i="4"/>
  <c r="B59" i="4"/>
  <c r="B60" i="4"/>
  <c r="B61" i="4"/>
  <c r="B63" i="4"/>
  <c r="B64" i="4"/>
  <c r="B65" i="4"/>
  <c r="B68" i="4"/>
  <c r="B69" i="4"/>
  <c r="B73" i="4"/>
  <c r="B74" i="4"/>
  <c r="B76" i="4"/>
  <c r="G91" i="2"/>
  <c r="G77" i="4"/>
  <c r="E88" i="2"/>
  <c r="B78" i="4"/>
  <c r="B79" i="4"/>
  <c r="D95" i="2"/>
  <c r="B83" i="4"/>
  <c r="E99" i="2"/>
  <c r="P100" i="7"/>
  <c r="B33" i="4"/>
  <c r="B26" i="4"/>
  <c r="B25" i="4" s="1"/>
  <c r="C16" i="4"/>
  <c r="B70" i="4"/>
  <c r="B35" i="4"/>
  <c r="F18" i="4"/>
  <c r="F19" i="2"/>
  <c r="B18" i="4"/>
  <c r="B19" i="2"/>
  <c r="B75" i="4"/>
  <c r="B13" i="4"/>
  <c r="B22" i="4"/>
  <c r="B19" i="4"/>
  <c r="B14" i="4"/>
  <c r="F13" i="4"/>
  <c r="D100" i="7"/>
  <c r="M89" i="7"/>
  <c r="P89" i="7"/>
  <c r="B83" i="7"/>
  <c r="B44" i="7"/>
  <c r="O42" i="7"/>
  <c r="B18" i="7"/>
  <c r="B63" i="7"/>
  <c r="B21" i="7"/>
  <c r="B20" i="7"/>
  <c r="C85" i="8"/>
  <c r="C33" i="9"/>
  <c r="B84" i="9"/>
  <c r="B83" i="9" s="1"/>
  <c r="F13" i="7"/>
  <c r="C13" i="7"/>
  <c r="B64" i="9"/>
  <c r="C20" i="8"/>
  <c r="B78" i="9"/>
  <c r="B71" i="9"/>
  <c r="B90" i="9"/>
  <c r="B70" i="9"/>
  <c r="B47" i="9"/>
  <c r="B36" i="9"/>
  <c r="D87" i="9"/>
  <c r="B63" i="9"/>
  <c r="B29" i="9"/>
  <c r="C21" i="9"/>
  <c r="B23" i="9"/>
  <c r="B46" i="9"/>
  <c r="C18" i="9"/>
  <c r="B19" i="9"/>
  <c r="B18" i="9"/>
  <c r="D40" i="9"/>
  <c r="D19" i="4"/>
  <c r="D99" i="2"/>
  <c r="D41" i="2"/>
  <c r="F99" i="2"/>
  <c r="D42" i="7"/>
  <c r="B36" i="7"/>
  <c r="B35" i="7"/>
  <c r="C96" i="7"/>
  <c r="L29" i="7"/>
  <c r="B78" i="7"/>
  <c r="L23" i="7"/>
  <c r="L11" i="7" s="1"/>
  <c r="C23" i="7"/>
  <c r="D23" i="7"/>
  <c r="F23" i="7"/>
  <c r="C54" i="7"/>
  <c r="C11" i="7" s="1"/>
  <c r="N85" i="7"/>
  <c r="N42" i="7"/>
  <c r="K42" i="7"/>
  <c r="J42" i="7"/>
  <c r="B37" i="7"/>
  <c r="G47" i="7"/>
  <c r="H47" i="7"/>
  <c r="I47" i="7"/>
  <c r="M47" i="7"/>
  <c r="O47" i="7"/>
  <c r="P47" i="7"/>
  <c r="B52" i="7"/>
  <c r="C29" i="7"/>
  <c r="E29" i="7"/>
  <c r="H29" i="7"/>
  <c r="O29" i="7"/>
  <c r="K47" i="7"/>
  <c r="N35" i="7"/>
  <c r="C35" i="7"/>
  <c r="E35" i="7"/>
  <c r="J35" i="7"/>
  <c r="B93" i="7"/>
  <c r="B90" i="7"/>
  <c r="B89" i="7"/>
  <c r="I13" i="7"/>
  <c r="I11" i="7" s="1"/>
  <c r="D47" i="7"/>
  <c r="F61" i="7"/>
  <c r="B66" i="7"/>
  <c r="E13" i="7"/>
  <c r="B15" i="7"/>
  <c r="B57" i="7"/>
  <c r="P54" i="7"/>
  <c r="N54" i="7"/>
  <c r="J54" i="7"/>
  <c r="B58" i="7"/>
  <c r="K89" i="7"/>
  <c r="M13" i="7"/>
  <c r="N13" i="7"/>
  <c r="J13" i="7"/>
  <c r="J11" i="7" s="1"/>
  <c r="P13" i="7"/>
  <c r="H61" i="7"/>
  <c r="P61" i="7"/>
  <c r="K61" i="7"/>
  <c r="B79" i="7"/>
  <c r="K69" i="7"/>
  <c r="J69" i="7"/>
  <c r="L61" i="7"/>
  <c r="B65" i="7"/>
  <c r="K85" i="7"/>
  <c r="D96" i="7"/>
  <c r="G96" i="7"/>
  <c r="I96" i="7"/>
  <c r="M29" i="7"/>
  <c r="N29" i="7"/>
  <c r="N11" i="7" s="1"/>
  <c r="D29" i="7"/>
  <c r="J23" i="7"/>
  <c r="D61" i="7"/>
  <c r="L77" i="7"/>
  <c r="I77" i="7"/>
  <c r="D77" i="7"/>
  <c r="F42" i="7"/>
  <c r="L35" i="7"/>
  <c r="B27" i="7"/>
  <c r="B17" i="7"/>
  <c r="B96" i="9"/>
  <c r="D94" i="9"/>
  <c r="B95" i="9"/>
  <c r="B94" i="9" s="1"/>
  <c r="B88" i="9"/>
  <c r="B87" i="9" s="1"/>
  <c r="B85" i="9"/>
  <c r="B73" i="9"/>
  <c r="B72" i="9"/>
  <c r="D67" i="9"/>
  <c r="B62" i="9"/>
  <c r="B61" i="9"/>
  <c r="D59" i="9"/>
  <c r="B60" i="9"/>
  <c r="B59" i="9"/>
  <c r="D45" i="9"/>
  <c r="B43" i="9"/>
  <c r="B42" i="9"/>
  <c r="B38" i="9"/>
  <c r="B34" i="9"/>
  <c r="B31" i="9"/>
  <c r="D27" i="9"/>
  <c r="B28" i="9"/>
  <c r="B27" i="9" s="1"/>
  <c r="B25" i="9"/>
  <c r="B24" i="9"/>
  <c r="D21" i="9"/>
  <c r="B91" i="9"/>
  <c r="B81" i="9"/>
  <c r="B79" i="9"/>
  <c r="C67" i="9"/>
  <c r="B55" i="9"/>
  <c r="C45" i="9"/>
  <c r="C40" i="9"/>
  <c r="B35" i="9"/>
  <c r="B22" i="9"/>
  <c r="B21" i="9" s="1"/>
  <c r="C11" i="9"/>
  <c r="C9" i="9"/>
  <c r="C98" i="9"/>
  <c r="B99" i="9"/>
  <c r="B98" i="9" s="1"/>
  <c r="C94" i="9"/>
  <c r="C87" i="9"/>
  <c r="D83" i="9"/>
  <c r="B76" i="9"/>
  <c r="D75" i="9"/>
  <c r="B77" i="9"/>
  <c r="B68" i="9"/>
  <c r="C59" i="9"/>
  <c r="B48" i="9"/>
  <c r="B50" i="9"/>
  <c r="B49" i="9"/>
  <c r="B41" i="9"/>
  <c r="B40" i="9" s="1"/>
  <c r="B37" i="9"/>
  <c r="B33" i="9" s="1"/>
  <c r="D33" i="9"/>
  <c r="B30" i="9"/>
  <c r="C27" i="9"/>
  <c r="P96" i="7"/>
  <c r="P29" i="7"/>
  <c r="B14" i="7"/>
  <c r="O13" i="7"/>
  <c r="O23" i="7"/>
  <c r="O54" i="7"/>
  <c r="B55" i="7"/>
  <c r="O85" i="7"/>
  <c r="O89" i="7"/>
  <c r="N69" i="7"/>
  <c r="M23" i="7"/>
  <c r="M42" i="7"/>
  <c r="M54" i="7"/>
  <c r="M85" i="7"/>
  <c r="B81" i="7"/>
  <c r="I69" i="7"/>
  <c r="H54" i="7"/>
  <c r="H23" i="7"/>
  <c r="H11" i="7" s="1"/>
  <c r="G23" i="7"/>
  <c r="G69" i="7"/>
  <c r="G77" i="7"/>
  <c r="G85" i="7"/>
  <c r="B51" i="7"/>
  <c r="B59" i="7"/>
  <c r="B54" i="7" s="1"/>
  <c r="B72" i="7"/>
  <c r="B87" i="7"/>
  <c r="E54" i="7"/>
  <c r="E42" i="7"/>
  <c r="E23" i="7"/>
  <c r="E11" i="7" s="1"/>
  <c r="C85" i="7"/>
  <c r="C69" i="7"/>
  <c r="C42" i="7"/>
  <c r="M47" i="8"/>
  <c r="B14" i="9"/>
  <c r="B16" i="9"/>
  <c r="B15" i="9"/>
  <c r="B12" i="9"/>
  <c r="B13" i="9"/>
  <c r="B11" i="9" s="1"/>
  <c r="G55" i="2"/>
  <c r="G48" i="4" s="1"/>
  <c r="B50" i="4"/>
  <c r="C23" i="4"/>
  <c r="E60" i="2"/>
  <c r="B54" i="4"/>
  <c r="B53" i="4" s="1"/>
  <c r="C17" i="4"/>
  <c r="E15" i="4"/>
  <c r="B15" i="4"/>
  <c r="B12" i="4" s="1"/>
  <c r="M96" i="7"/>
  <c r="B98" i="7"/>
  <c r="D52" i="9"/>
  <c r="B57" i="9"/>
  <c r="B72" i="4"/>
  <c r="G38" i="2"/>
  <c r="G33" i="4" s="1"/>
  <c r="G31" i="2"/>
  <c r="G28" i="4" s="1"/>
  <c r="G65" i="2"/>
  <c r="G58" i="4"/>
  <c r="F95" i="2"/>
  <c r="F23" i="4"/>
  <c r="B49" i="4"/>
  <c r="D14" i="4"/>
  <c r="C52" i="9"/>
  <c r="H96" i="7"/>
  <c r="G42" i="7"/>
  <c r="B92" i="9"/>
  <c r="G49" i="2"/>
  <c r="G42" i="4" s="1"/>
  <c r="B42" i="4"/>
  <c r="H88" i="2"/>
  <c r="B41" i="4"/>
  <c r="B31" i="4"/>
  <c r="B34" i="2"/>
  <c r="H22" i="2"/>
  <c r="E34" i="2"/>
  <c r="B44" i="4"/>
  <c r="D22" i="4"/>
  <c r="H41" i="2"/>
  <c r="G35" i="2"/>
  <c r="G30" i="4" s="1"/>
  <c r="F14" i="4"/>
  <c r="F12" i="2"/>
  <c r="F10" i="2"/>
  <c r="H76" i="2"/>
  <c r="F46" i="2"/>
  <c r="H60" i="2"/>
  <c r="G92" i="2"/>
  <c r="G78" i="4" s="1"/>
  <c r="B82" i="4"/>
  <c r="H95" i="2"/>
  <c r="F76" i="2"/>
  <c r="H19" i="2"/>
  <c r="B28" i="4"/>
  <c r="B28" i="2"/>
  <c r="C18" i="4"/>
  <c r="C19" i="2"/>
  <c r="G100" i="2"/>
  <c r="G84" i="4"/>
  <c r="C99" i="2"/>
  <c r="G81" i="2"/>
  <c r="G72" i="4" s="1"/>
  <c r="D12" i="2"/>
  <c r="D10" i="2" s="1"/>
  <c r="G89" i="2"/>
  <c r="G75" i="4"/>
  <c r="H28" i="2"/>
  <c r="H10" i="2" s="1"/>
  <c r="H34" i="2"/>
  <c r="H53" i="2"/>
  <c r="H68" i="2"/>
  <c r="G15" i="2"/>
  <c r="G15" i="4" s="1"/>
  <c r="C46" i="2"/>
  <c r="G73" i="2"/>
  <c r="G64" i="4"/>
  <c r="E95" i="2"/>
  <c r="F60" i="2"/>
  <c r="E14" i="4"/>
  <c r="G14" i="2"/>
  <c r="E12" i="2"/>
  <c r="E10" i="2" s="1"/>
  <c r="D81" i="4"/>
  <c r="G96" i="2"/>
  <c r="G82" i="4"/>
  <c r="G81" i="4" s="1"/>
  <c r="G82" i="2"/>
  <c r="G73" i="4" s="1"/>
  <c r="G36" i="2"/>
  <c r="G31" i="4"/>
  <c r="C28" i="2"/>
  <c r="C10" i="2" s="1"/>
  <c r="G29" i="2"/>
  <c r="G26" i="4"/>
  <c r="D28" i="2"/>
  <c r="E21" i="4"/>
  <c r="E22" i="2"/>
  <c r="G48" i="2"/>
  <c r="G41" i="4"/>
  <c r="D16" i="4"/>
  <c r="D12" i="4" s="1"/>
  <c r="D10" i="4" s="1"/>
  <c r="F68" i="2"/>
  <c r="G39" i="2"/>
  <c r="G34" i="4" s="1"/>
  <c r="G69" i="2"/>
  <c r="G60" i="4" s="1"/>
  <c r="E46" i="2"/>
  <c r="C15" i="4"/>
  <c r="J23" i="6"/>
  <c r="K77" i="6"/>
  <c r="L61" i="6"/>
  <c r="N35" i="6"/>
  <c r="I89" i="6"/>
  <c r="N77" i="6"/>
  <c r="B74" i="6"/>
  <c r="B27" i="6"/>
  <c r="J47" i="6"/>
  <c r="G85" i="6"/>
  <c r="H35" i="6"/>
  <c r="H29" i="6"/>
  <c r="G96" i="6"/>
  <c r="L96" i="6"/>
  <c r="K35" i="6"/>
  <c r="D100" i="6"/>
  <c r="C20" i="6"/>
  <c r="C85" i="6"/>
  <c r="D13" i="4"/>
  <c r="F20" i="4"/>
  <c r="G13" i="2"/>
  <c r="G13" i="4"/>
  <c r="C19" i="4"/>
  <c r="G14" i="4"/>
  <c r="G63" i="2"/>
  <c r="G56" i="4"/>
  <c r="G66" i="2"/>
  <c r="G59" i="4" s="1"/>
  <c r="G72" i="2"/>
  <c r="G63" i="4"/>
  <c r="G58" i="2"/>
  <c r="G51" i="4"/>
  <c r="G30" i="2"/>
  <c r="G27" i="4"/>
  <c r="F28" i="2"/>
  <c r="B84" i="4"/>
  <c r="B81" i="4"/>
  <c r="B99" i="2"/>
  <c r="B47" i="4"/>
  <c r="B53" i="2"/>
  <c r="F34" i="2"/>
  <c r="H46" i="2"/>
  <c r="C88" i="2"/>
  <c r="D68" i="2"/>
  <c r="G86" i="2"/>
  <c r="G84" i="2" s="1"/>
  <c r="C84" i="2"/>
  <c r="E84" i="2"/>
  <c r="E23" i="4"/>
  <c r="G62" i="2"/>
  <c r="G55" i="4" s="1"/>
  <c r="G61" i="2"/>
  <c r="G54" i="4"/>
  <c r="D20" i="4"/>
  <c r="G23" i="2"/>
  <c r="G19" i="4" s="1"/>
  <c r="D22" i="2"/>
  <c r="B95" i="2"/>
  <c r="F84" i="2"/>
  <c r="E19" i="2"/>
  <c r="E18" i="4"/>
  <c r="E12" i="4" s="1"/>
  <c r="E10" i="4" s="1"/>
  <c r="H12" i="2"/>
  <c r="C60" i="2"/>
  <c r="G56" i="2"/>
  <c r="G49" i="4" s="1"/>
  <c r="G47" i="2"/>
  <c r="G40" i="4"/>
  <c r="C34" i="2"/>
  <c r="D88" i="2"/>
  <c r="G90" i="2"/>
  <c r="G76" i="4"/>
  <c r="E68" i="2"/>
  <c r="G51" i="2"/>
  <c r="G44" i="4"/>
  <c r="G50" i="2"/>
  <c r="G43" i="4" s="1"/>
  <c r="D46" i="2"/>
  <c r="F41" i="2"/>
  <c r="C41" i="2"/>
  <c r="G44" i="2"/>
  <c r="G37" i="4" s="1"/>
  <c r="G37" i="2"/>
  <c r="D34" i="2"/>
  <c r="G32" i="2"/>
  <c r="G29" i="4"/>
  <c r="E28" i="2"/>
  <c r="C21" i="4"/>
  <c r="G25" i="2"/>
  <c r="G21" i="4" s="1"/>
  <c r="F17" i="4"/>
  <c r="C95" i="2"/>
  <c r="G97" i="2"/>
  <c r="G83" i="4"/>
  <c r="C53" i="2"/>
  <c r="E41" i="2"/>
  <c r="F22" i="4"/>
  <c r="G78" i="2"/>
  <c r="G69" i="4"/>
  <c r="D53" i="2"/>
  <c r="G57" i="2"/>
  <c r="G50" i="4"/>
  <c r="E53" i="2"/>
  <c r="G70" i="2"/>
  <c r="G61" i="4" s="1"/>
  <c r="F22" i="2"/>
  <c r="F19" i="4"/>
  <c r="F12" i="4"/>
  <c r="F10" i="4" s="1"/>
  <c r="G32" i="4"/>
  <c r="C23" i="8"/>
  <c r="M42" i="8"/>
  <c r="D42" i="8"/>
  <c r="D85" i="8"/>
  <c r="M69" i="8"/>
  <c r="I96" i="6"/>
  <c r="N89" i="6"/>
  <c r="H85" i="6"/>
  <c r="B67" i="6"/>
  <c r="C61" i="6"/>
  <c r="N13" i="6"/>
  <c r="J96" i="6"/>
  <c r="K85" i="6"/>
  <c r="I47" i="6"/>
  <c r="I29" i="6"/>
  <c r="J13" i="6"/>
  <c r="J11" i="6" s="1"/>
  <c r="J35" i="6"/>
  <c r="D11" i="9"/>
  <c r="D9" i="9" s="1"/>
  <c r="D47" i="8"/>
  <c r="B21" i="8"/>
  <c r="B20" i="8"/>
  <c r="B101" i="6"/>
  <c r="B100" i="6"/>
  <c r="B93" i="6"/>
  <c r="H89" i="6"/>
  <c r="B91" i="6"/>
  <c r="L77" i="6"/>
  <c r="C77" i="6"/>
  <c r="G77" i="6"/>
  <c r="B75" i="6"/>
  <c r="C69" i="6"/>
  <c r="G35" i="6"/>
  <c r="L23" i="6"/>
  <c r="B15" i="6"/>
  <c r="C100" i="6"/>
  <c r="J89" i="6"/>
  <c r="B94" i="6"/>
  <c r="B92" i="6"/>
  <c r="H77" i="6"/>
  <c r="N54" i="6"/>
  <c r="L42" i="6"/>
  <c r="N96" i="6"/>
  <c r="J77" i="6"/>
  <c r="B80" i="6"/>
  <c r="K69" i="6"/>
  <c r="B32" i="6"/>
  <c r="B97" i="6"/>
  <c r="B78" i="6"/>
  <c r="B77" i="6" s="1"/>
  <c r="I23" i="6"/>
  <c r="H96" i="6"/>
  <c r="C96" i="6"/>
  <c r="L89" i="6"/>
  <c r="C89" i="6"/>
  <c r="K89" i="6"/>
  <c r="B90" i="6"/>
  <c r="B89" i="6" s="1"/>
  <c r="G61" i="6"/>
  <c r="H54" i="6"/>
  <c r="C35" i="6"/>
  <c r="N23" i="6"/>
  <c r="N11" i="6" s="1"/>
  <c r="G69" i="6"/>
  <c r="J69" i="6"/>
  <c r="B73" i="6"/>
  <c r="I69" i="6"/>
  <c r="D69" i="6"/>
  <c r="B71" i="6"/>
  <c r="L69" i="6"/>
  <c r="H69" i="6"/>
  <c r="B70" i="6"/>
  <c r="B69" i="6" s="1"/>
  <c r="H61" i="6"/>
  <c r="B66" i="6"/>
  <c r="B65" i="6"/>
  <c r="B64" i="6"/>
  <c r="B40" i="6"/>
  <c r="L35" i="6"/>
  <c r="B38" i="6"/>
  <c r="D35" i="6"/>
  <c r="I35" i="6"/>
  <c r="I11" i="6" s="1"/>
  <c r="L29" i="6"/>
  <c r="B31" i="6"/>
  <c r="K23" i="6"/>
  <c r="B24" i="6"/>
  <c r="B23" i="6" s="1"/>
  <c r="G13" i="6"/>
  <c r="G11" i="6" s="1"/>
  <c r="B87" i="6"/>
  <c r="I77" i="6"/>
  <c r="B82" i="6"/>
  <c r="B81" i="6"/>
  <c r="K61" i="6"/>
  <c r="J61" i="6"/>
  <c r="B63" i="6"/>
  <c r="B61" i="6" s="1"/>
  <c r="B62" i="6"/>
  <c r="L54" i="6"/>
  <c r="K42" i="6"/>
  <c r="G29" i="6"/>
  <c r="B30" i="6"/>
  <c r="B18" i="6"/>
  <c r="L13" i="6"/>
  <c r="H13" i="6"/>
  <c r="H11" i="6"/>
  <c r="B17" i="6"/>
  <c r="B16" i="6"/>
  <c r="D13" i="6"/>
  <c r="D85" i="6"/>
  <c r="B59" i="6"/>
  <c r="B58" i="6"/>
  <c r="B54" i="6"/>
  <c r="J54" i="6"/>
  <c r="B57" i="6"/>
  <c r="I54" i="6"/>
  <c r="D54" i="6"/>
  <c r="K54" i="6"/>
  <c r="B55" i="6"/>
  <c r="B52" i="6"/>
  <c r="B51" i="6"/>
  <c r="D47" i="6"/>
  <c r="L47" i="6"/>
  <c r="H47" i="6"/>
  <c r="B49" i="6"/>
  <c r="K47" i="6"/>
  <c r="G47" i="6"/>
  <c r="B36" i="6"/>
  <c r="J29" i="6"/>
  <c r="G89" i="6"/>
  <c r="D89" i="6"/>
  <c r="G54" i="6"/>
  <c r="B14" i="6"/>
  <c r="B13" i="6" s="1"/>
  <c r="G23" i="6"/>
  <c r="B86" i="6"/>
  <c r="B85" i="6" s="1"/>
  <c r="B98" i="6"/>
  <c r="B96" i="6" s="1"/>
  <c r="D96" i="6"/>
  <c r="D11" i="6" s="1"/>
  <c r="B56" i="6"/>
  <c r="B79" i="6"/>
  <c r="B48" i="6"/>
  <c r="B47" i="6" s="1"/>
  <c r="C54" i="6"/>
  <c r="C23" i="6"/>
  <c r="D61" i="6"/>
  <c r="C29" i="6"/>
  <c r="B26" i="6"/>
  <c r="B37" i="6"/>
  <c r="I61" i="6"/>
  <c r="D77" i="6"/>
  <c r="C47" i="6"/>
  <c r="C13" i="6"/>
  <c r="C11" i="6" s="1"/>
  <c r="B33" i="6"/>
  <c r="B29" i="6" s="1"/>
  <c r="B72" i="6"/>
  <c r="D23" i="6"/>
  <c r="N69" i="6"/>
  <c r="N61" i="6"/>
  <c r="B50" i="6"/>
  <c r="B39" i="6"/>
  <c r="B35" i="6" s="1"/>
  <c r="D29" i="6"/>
  <c r="H23" i="6"/>
  <c r="K13" i="6"/>
  <c r="K11" i="6" s="1"/>
  <c r="B83" i="6"/>
  <c r="G42" i="6"/>
  <c r="I42" i="6"/>
  <c r="N29" i="6"/>
  <c r="K29" i="6"/>
  <c r="E77" i="8"/>
  <c r="F77" i="8"/>
  <c r="J69" i="8"/>
  <c r="E61" i="8"/>
  <c r="E54" i="8"/>
  <c r="E47" i="8"/>
  <c r="E42" i="8"/>
  <c r="B38" i="8"/>
  <c r="K23" i="8"/>
  <c r="G23" i="8"/>
  <c r="G11" i="8" s="1"/>
  <c r="L77" i="8"/>
  <c r="B74" i="8"/>
  <c r="B71" i="8"/>
  <c r="H69" i="8"/>
  <c r="K54" i="8"/>
  <c r="K11" i="8" s="1"/>
  <c r="G47" i="8"/>
  <c r="C100" i="8"/>
  <c r="B101" i="8"/>
  <c r="B100" i="8"/>
  <c r="B86" i="8"/>
  <c r="B85" i="8" s="1"/>
  <c r="M77" i="8"/>
  <c r="I77" i="8"/>
  <c r="I69" i="8"/>
  <c r="D69" i="8"/>
  <c r="B67" i="8"/>
  <c r="B66" i="8"/>
  <c r="B65" i="8"/>
  <c r="L61" i="8"/>
  <c r="H61" i="8"/>
  <c r="B59" i="8"/>
  <c r="B54" i="8" s="1"/>
  <c r="B58" i="8"/>
  <c r="B57" i="8"/>
  <c r="L54" i="8"/>
  <c r="H54" i="8"/>
  <c r="B55" i="8"/>
  <c r="B50" i="8"/>
  <c r="M13" i="8"/>
  <c r="M11" i="8" s="1"/>
  <c r="C77" i="8"/>
  <c r="B75" i="8"/>
  <c r="L69" i="8"/>
  <c r="G61" i="8"/>
  <c r="G54" i="8"/>
  <c r="B91" i="8"/>
  <c r="K89" i="8"/>
  <c r="G89" i="8"/>
  <c r="J35" i="8"/>
  <c r="E35" i="8"/>
  <c r="H77" i="8"/>
  <c r="C69" i="8"/>
  <c r="K61" i="8"/>
  <c r="K47" i="8"/>
  <c r="C96" i="8"/>
  <c r="B98" i="8"/>
  <c r="B96" i="8" s="1"/>
  <c r="J89" i="8"/>
  <c r="E89" i="8"/>
  <c r="J85" i="8"/>
  <c r="E85" i="8"/>
  <c r="B79" i="8"/>
  <c r="K42" i="8"/>
  <c r="G42" i="8"/>
  <c r="I29" i="8"/>
  <c r="J23" i="8"/>
  <c r="E23" i="8"/>
  <c r="B94" i="8"/>
  <c r="B93" i="8"/>
  <c r="B39" i="8"/>
  <c r="B37" i="8"/>
  <c r="J13" i="8"/>
  <c r="J11" i="8" s="1"/>
  <c r="F13" i="8"/>
  <c r="F11" i="8" s="1"/>
  <c r="B18" i="8"/>
  <c r="B17" i="8"/>
  <c r="I13" i="8"/>
  <c r="I11" i="8" s="1"/>
  <c r="E13" i="8"/>
  <c r="E11" i="8" s="1"/>
  <c r="B52" i="8"/>
  <c r="B51" i="8"/>
  <c r="B49" i="8"/>
  <c r="B45" i="8"/>
  <c r="B31" i="8"/>
  <c r="B30" i="8"/>
  <c r="B27" i="8"/>
  <c r="B26" i="8"/>
  <c r="B24" i="8"/>
  <c r="B82" i="8"/>
  <c r="B81" i="8"/>
  <c r="B80" i="8"/>
  <c r="B73" i="8"/>
  <c r="B70" i="8"/>
  <c r="B69" i="8" s="1"/>
  <c r="B44" i="8"/>
  <c r="B36" i="8"/>
  <c r="B35" i="8" s="1"/>
  <c r="B33" i="8"/>
  <c r="K13" i="8"/>
  <c r="G13" i="8"/>
  <c r="B15" i="8"/>
  <c r="B14" i="8"/>
  <c r="B13" i="8" s="1"/>
  <c r="C89" i="8"/>
  <c r="C13" i="8"/>
  <c r="C11" i="8" s="1"/>
  <c r="D29" i="8"/>
  <c r="B32" i="8"/>
  <c r="B29" i="8" s="1"/>
  <c r="B92" i="8"/>
  <c r="D35" i="8"/>
  <c r="D77" i="8"/>
  <c r="C47" i="8"/>
  <c r="C61" i="8"/>
  <c r="C42" i="8"/>
  <c r="C54" i="8"/>
  <c r="D23" i="8"/>
  <c r="D13" i="8"/>
  <c r="D11" i="8" s="1"/>
  <c r="B90" i="8"/>
  <c r="B89" i="8" s="1"/>
  <c r="B78" i="8"/>
  <c r="B77" i="8" s="1"/>
  <c r="B48" i="8"/>
  <c r="B47" i="8" s="1"/>
  <c r="B62" i="8"/>
  <c r="B61" i="8" s="1"/>
  <c r="B43" i="8"/>
  <c r="B42" i="8" s="1"/>
  <c r="C29" i="8"/>
  <c r="B83" i="8"/>
  <c r="B45" i="9"/>
  <c r="B91" i="7"/>
  <c r="B56" i="7"/>
  <c r="B43" i="7"/>
  <c r="B42" i="7" s="1"/>
  <c r="F89" i="7"/>
  <c r="F85" i="7"/>
  <c r="E61" i="7"/>
  <c r="C89" i="7"/>
  <c r="B101" i="7"/>
  <c r="B100" i="7"/>
  <c r="C100" i="7"/>
  <c r="G89" i="7"/>
  <c r="D89" i="7"/>
  <c r="N77" i="7"/>
  <c r="J77" i="7"/>
  <c r="H77" i="7"/>
  <c r="B75" i="7"/>
  <c r="M61" i="7"/>
  <c r="M11" i="7" s="1"/>
  <c r="I61" i="7"/>
  <c r="E47" i="7"/>
  <c r="B48" i="7"/>
  <c r="B47" i="7" s="1"/>
  <c r="P42" i="7"/>
  <c r="B40" i="7"/>
  <c r="F35" i="7"/>
  <c r="B39" i="7"/>
  <c r="O35" i="7"/>
  <c r="O11" i="7"/>
  <c r="B32" i="7"/>
  <c r="B71" i="7"/>
  <c r="F47" i="7"/>
  <c r="B38" i="7"/>
  <c r="F54" i="7"/>
  <c r="D85" i="7"/>
  <c r="P69" i="7"/>
  <c r="I54" i="7"/>
  <c r="D54" i="7"/>
  <c r="B45" i="7"/>
  <c r="B31" i="7"/>
  <c r="F29" i="7"/>
  <c r="F11" i="7" s="1"/>
  <c r="B30" i="7"/>
  <c r="P23" i="7"/>
  <c r="P11" i="7" s="1"/>
  <c r="B25" i="7"/>
  <c r="B24" i="7"/>
  <c r="B23" i="7" s="1"/>
  <c r="B80" i="7"/>
  <c r="C77" i="7"/>
  <c r="B49" i="7"/>
  <c r="F69" i="7"/>
  <c r="B97" i="7"/>
  <c r="B96" i="7" s="1"/>
  <c r="B86" i="7"/>
  <c r="B85" i="7" s="1"/>
  <c r="B82" i="7"/>
  <c r="P77" i="7"/>
  <c r="J61" i="7"/>
  <c r="C61" i="7"/>
  <c r="B64" i="7"/>
  <c r="K13" i="7"/>
  <c r="G13" i="7"/>
  <c r="G11" i="7"/>
  <c r="B16" i="7"/>
  <c r="B13" i="7" s="1"/>
  <c r="D13" i="7"/>
  <c r="B73" i="7"/>
  <c r="E69" i="7"/>
  <c r="L96" i="7"/>
  <c r="D42" i="6"/>
  <c r="B44" i="6"/>
  <c r="B42" i="6" s="1"/>
  <c r="F42" i="6"/>
  <c r="L11" i="6"/>
  <c r="B100" i="3"/>
  <c r="E81" i="4"/>
  <c r="C81" i="4"/>
  <c r="B56" i="9"/>
  <c r="B52" i="9" s="1"/>
  <c r="H39" i="4"/>
  <c r="B80" i="9"/>
  <c r="B75" i="9" s="1"/>
  <c r="C39" i="4"/>
  <c r="F81" i="4"/>
  <c r="F39" i="4"/>
  <c r="D25" i="4"/>
  <c r="E39" i="4"/>
  <c r="B23" i="4"/>
  <c r="B84" i="2"/>
  <c r="B57" i="4"/>
  <c r="G64" i="2"/>
  <c r="G57" i="4"/>
  <c r="B55" i="4"/>
  <c r="B60" i="2"/>
  <c r="B41" i="2"/>
  <c r="B37" i="4"/>
  <c r="B77" i="4"/>
  <c r="B88" i="2"/>
  <c r="B43" i="4"/>
  <c r="B39" i="4"/>
  <c r="B46" i="2"/>
  <c r="B20" i="4"/>
  <c r="B22" i="2"/>
  <c r="B17" i="4"/>
  <c r="B12" i="2"/>
  <c r="B10" i="2" s="1"/>
  <c r="B36" i="4"/>
  <c r="G43" i="2"/>
  <c r="G36" i="4"/>
  <c r="C46" i="4"/>
  <c r="D39" i="4"/>
  <c r="G17" i="2"/>
  <c r="G17" i="4" s="1"/>
  <c r="B76" i="2"/>
  <c r="B71" i="4"/>
  <c r="B67" i="4" s="1"/>
  <c r="H67" i="4"/>
  <c r="H53" i="4"/>
  <c r="D46" i="4"/>
  <c r="E53" i="4"/>
  <c r="F53" i="4"/>
  <c r="D53" i="4"/>
  <c r="E46" i="4"/>
  <c r="E25" i="4"/>
  <c r="F25" i="4"/>
  <c r="D19" i="2"/>
  <c r="G20" i="2"/>
  <c r="G18" i="4" s="1"/>
  <c r="D18" i="4"/>
  <c r="F88" i="2"/>
  <c r="G93" i="2"/>
  <c r="E67" i="4"/>
  <c r="E76" i="2"/>
  <c r="H12" i="4"/>
  <c r="H10" i="4" s="1"/>
  <c r="G74" i="2"/>
  <c r="G65" i="4"/>
  <c r="C68" i="2"/>
  <c r="B62" i="4"/>
  <c r="B68" i="2"/>
  <c r="G71" i="2"/>
  <c r="G68" i="2" s="1"/>
  <c r="G77" i="2"/>
  <c r="G76" i="2" s="1"/>
  <c r="F46" i="4"/>
  <c r="F53" i="2"/>
  <c r="G54" i="2"/>
  <c r="G79" i="2"/>
  <c r="G70" i="4"/>
  <c r="D76" i="2"/>
  <c r="G34" i="2"/>
  <c r="H25" i="4"/>
  <c r="G85" i="2"/>
  <c r="G80" i="2"/>
  <c r="G71" i="4"/>
  <c r="C67" i="4"/>
  <c r="C76" i="2"/>
  <c r="C75" i="9"/>
  <c r="D60" i="2"/>
  <c r="H81" i="4"/>
  <c r="H99" i="2"/>
  <c r="C25" i="4"/>
  <c r="G42" i="2"/>
  <c r="C13" i="4"/>
  <c r="C12" i="4" s="1"/>
  <c r="C10" i="4" s="1"/>
  <c r="C12" i="2"/>
  <c r="G16" i="2"/>
  <c r="G16" i="4"/>
  <c r="H46" i="4"/>
  <c r="B29" i="7"/>
  <c r="B69" i="7"/>
  <c r="B77" i="7"/>
  <c r="C53" i="4"/>
  <c r="G23" i="4"/>
  <c r="G79" i="4"/>
  <c r="F67" i="4"/>
  <c r="C22" i="2"/>
  <c r="C20" i="4"/>
  <c r="G24" i="2"/>
  <c r="G22" i="2"/>
  <c r="D84" i="2"/>
  <c r="D23" i="4"/>
  <c r="D67" i="4"/>
  <c r="G68" i="4"/>
  <c r="G35" i="4"/>
  <c r="G19" i="2"/>
  <c r="G20" i="4"/>
  <c r="H11" i="8"/>
  <c r="G11" i="5"/>
  <c r="G47" i="4"/>
  <c r="G46" i="4" s="1"/>
  <c r="G99" i="2"/>
  <c r="G60" i="2"/>
  <c r="G53" i="2"/>
  <c r="G12" i="2"/>
  <c r="G88" i="2"/>
  <c r="G28" i="2"/>
  <c r="G95" i="2"/>
  <c r="G41" i="2"/>
  <c r="B11" i="6" l="1"/>
  <c r="B11" i="5"/>
  <c r="B11" i="8"/>
  <c r="G12" i="4"/>
  <c r="G39" i="4"/>
  <c r="B10" i="4"/>
  <c r="B9" i="9"/>
  <c r="G25" i="4"/>
  <c r="B11" i="7"/>
  <c r="B11" i="3"/>
  <c r="G46" i="2"/>
  <c r="G10" i="2" s="1"/>
  <c r="G62" i="4"/>
  <c r="G53" i="4" s="1"/>
  <c r="G74" i="4"/>
  <c r="G67" i="4" s="1"/>
  <c r="G10" i="4" l="1"/>
</calcChain>
</file>

<file path=xl/sharedStrings.xml><?xml version="1.0" encoding="utf-8"?>
<sst xmlns="http://schemas.openxmlformats.org/spreadsheetml/2006/main" count="1012" uniqueCount="356">
  <si>
    <t>MATERIA DE TRÁNSITO: MOVIMIENTO DE TRABAJO</t>
  </si>
  <si>
    <t>MATERIA DE TRÁNSITO: CASOS ENTRADOS</t>
  </si>
  <si>
    <t>MATERIA DE TRÁNSITO: CASOS TERMINADOS</t>
  </si>
  <si>
    <t>MATERIA DE TRÁNSITO: INCOMPETENCIAS</t>
  </si>
  <si>
    <t>MATERIA DE TRÁNSITO: ENTRADA NETA</t>
  </si>
  <si>
    <t>MATERIA DE TRÁNSITO: DURACIÓN PROMEDIO DE LAS SENTENCIAS DICTADAS</t>
  </si>
  <si>
    <t>CUADRO N° 1</t>
  </si>
  <si>
    <t>SEGÚN: CIRCUITO JUDICIAL Y OFICINA</t>
  </si>
  <si>
    <t>CIRCUITO JUDICIAL Y OFICINA</t>
  </si>
  <si>
    <t>ACTIVOS AL INICIAR PERÍODO</t>
  </si>
  <si>
    <t>ENTRADOS</t>
  </si>
  <si>
    <t>REENTRADOS</t>
  </si>
  <si>
    <t>TESTIMONIOS DE PIEZAS</t>
  </si>
  <si>
    <t>TERMINADOS</t>
  </si>
  <si>
    <t>ACTIVOS AL FINALIZAR PERÍODO</t>
  </si>
  <si>
    <t>ESTADO DE LOS ACTIVOS</t>
  </si>
  <si>
    <t>En Trámite</t>
  </si>
  <si>
    <t>Total</t>
  </si>
  <si>
    <t>I Circuito Judicial de San José</t>
  </si>
  <si>
    <t>Juzgado Tránsito I C.J. San José</t>
  </si>
  <si>
    <t>Juzgado Contravencional y Menor Cuantía Santa Ana</t>
  </si>
  <si>
    <t>Juzgado Contravencional y Menor Cuantía Mora</t>
  </si>
  <si>
    <t>Juzgado Contravencional y Menor Cuantía Puriscal</t>
  </si>
  <si>
    <t>Juzgado Contravencional y Menor Cuantía Turrubares</t>
  </si>
  <si>
    <t>II Circuito Judicial de San José</t>
  </si>
  <si>
    <t>Juzgado Tránsito II C.J. San José</t>
  </si>
  <si>
    <t>III Circuito Judicial de San José</t>
  </si>
  <si>
    <t>Juzgado Tránsito III C.J. San José</t>
  </si>
  <si>
    <t>Juzgado Tránsito Pavas</t>
  </si>
  <si>
    <t>Juzgado Tránsito Hatillo</t>
  </si>
  <si>
    <t>Juzgado Contravencional y Menor Cuantía Acosta</t>
  </si>
  <si>
    <t>I Circuito Judicial de Alajuela</t>
  </si>
  <si>
    <t>Juzgado Tránsito I C.J. Alajuela</t>
  </si>
  <si>
    <t>Juzgado Contravencional Y Menor Cuantía San Mateo</t>
  </si>
  <si>
    <t>Juzgado Contravencional y Menor Cuantía Poás</t>
  </si>
  <si>
    <t>Juzgado Contravencional y Menor Cuantía Atenas</t>
  </si>
  <si>
    <t>II Circuito Judicial de Alajuela</t>
  </si>
  <si>
    <t>Juzgado Tránsito II C.J. Alajuela ( San Carlos )</t>
  </si>
  <si>
    <t>Juzgado Contravencional y Menor Cuantía Upala</t>
  </si>
  <si>
    <t>Juzgado Contravencional y Menor Cuantía Los Chiles</t>
  </si>
  <si>
    <t>Juzgado Contravencional y Menor Cuantía Guatuso</t>
  </si>
  <si>
    <t>Juzgado Contravencional y Menor Cuantía La Fortuna</t>
  </si>
  <si>
    <t>III Circuito Judicial de Alajuela</t>
  </si>
  <si>
    <t>Juzgado Tránsito III C.J. Alajuela (San Ramón)</t>
  </si>
  <si>
    <t>Juzgado Tránsito Grecia</t>
  </si>
  <si>
    <t>Juzgado Contravencional y Menor Cuantía Zarcero</t>
  </si>
  <si>
    <t>Circuito Judicial de Cartago</t>
  </si>
  <si>
    <t>Juzgado Tránsito Cartago</t>
  </si>
  <si>
    <t>Juzgado Contravencional y Menor Cuantía Alvarado</t>
  </si>
  <si>
    <t>Juzgado Contravencional Y Menor Cuantía Turrialba</t>
  </si>
  <si>
    <t>Juzgado Contravencional y Menor Cuantía Jiménez</t>
  </si>
  <si>
    <t>Juzgado Contravencional y Men Cuantía Tarrazú, Dota y León Cortés</t>
  </si>
  <si>
    <t>Circuito Judicial de Heredia</t>
  </si>
  <si>
    <t>Juzgado Tránsito Heredia</t>
  </si>
  <si>
    <t>Juzgado Contravencional y Menor Cuantía Sto Domingo</t>
  </si>
  <si>
    <t>Juzgado Contravencional y Menor Cuantía San Rafael</t>
  </si>
  <si>
    <t>Juzgado Contravencional y Menor Cuantía San Isidro</t>
  </si>
  <si>
    <t>Juzgado Contravencional, Menor Cuantía y Tránsito Sarapiquí</t>
  </si>
  <si>
    <t>I Circuito Judicial de Guanacaste</t>
  </si>
  <si>
    <t>Juzgado Cobro, Menor Cuantía y Tránsito I C.J. Guanacaste ( Liberia )</t>
  </si>
  <si>
    <t>Juzgado Contravencional y Menor Cuantía Bagaces</t>
  </si>
  <si>
    <t>Juzgado Contravencional y Menor Cuantía La Cruz</t>
  </si>
  <si>
    <t>Juzgado Contravencional y Menor Cuantía Cañas</t>
  </si>
  <si>
    <t>Juzgado Contravencional y Menor Cuantía Tilarán</t>
  </si>
  <si>
    <t>Juzgado Contravencional y Menor Cuantía Abangares</t>
  </si>
  <si>
    <t>II Circuito Judicial de Guanacaste</t>
  </si>
  <si>
    <t>Juzgado Menor Cuantía y Tránsito II C.J. Guanacaste ( Nicoya )</t>
  </si>
  <si>
    <t>Juzgado Cobro y Tránsito II C.J. Guanacaste ( Santa Cruz )</t>
  </si>
  <si>
    <t>Juzgado Contravencional y Menor Cuantía Nandayure</t>
  </si>
  <si>
    <t>Juzgado Contravencional y Menor Cuantía Carrillo</t>
  </si>
  <si>
    <t>Juzgado Contravencional y Menor Cuantía Hojancha</t>
  </si>
  <si>
    <t>Juzgado Contravencional y Menor Cuantía Jicaral</t>
  </si>
  <si>
    <t>Circuito Judicial de Puntarenas</t>
  </si>
  <si>
    <t>Juzgado Tránsito Puntarenas</t>
  </si>
  <si>
    <t>Juzgado Contravencional y Menor Cuantía Garabito</t>
  </si>
  <si>
    <t>Juzgado Contravencional y Menor Cuantía Cóbano</t>
  </si>
  <si>
    <t>Juzgado Contravencional y Menor Cuantía Parrita</t>
  </si>
  <si>
    <t>Juzgado Contravencional y Menor Cuantía Monteverde</t>
  </si>
  <si>
    <t>I Circuito Judicial de la Zona Sur</t>
  </si>
  <si>
    <t>Juzgado Contravencional y Tránsito I C.J. Zona Sur ( Pérez Zeledón )</t>
  </si>
  <si>
    <t>Juzgado Contravencional y Menor Cuantía Buenos Aires</t>
  </si>
  <si>
    <t>II Circuito Judicial de la Zona Sur</t>
  </si>
  <si>
    <t>Juzgado Contravencional y Tránsito II C.J. Zona Sur ( Corredores )</t>
  </si>
  <si>
    <t>Juzgado de Cobro, Menor Cuantía y Contravencional Golfito</t>
  </si>
  <si>
    <t>Juzgado Contravencional y Menor Cuantía Osa</t>
  </si>
  <si>
    <t xml:space="preserve">Juzgado Contravencional y Menor Cuantía Coto Brus </t>
  </si>
  <si>
    <t>Juzgado de Cobro, Menor Cuantía y Contravencional Golfito ( Puerto Jiménez )</t>
  </si>
  <si>
    <t>I Circuito Judicial de la Zona Atlántica</t>
  </si>
  <si>
    <t>Juzgado Tránsito I C.J. Zona Atlántica ( Limón )</t>
  </si>
  <si>
    <t>Juzgado Contravencional y Menor Cuantía Bribrí</t>
  </si>
  <si>
    <t>II Circuito Judicial de la Zona Atlántica</t>
  </si>
  <si>
    <t>Juzgado Contravencional y Tránsito II C.J. Zona Atlántica ( Pococí )</t>
  </si>
  <si>
    <t>MATERIA DE TRÁNSITO: ACTIVOS AL FINALIZAR PERÍODO</t>
  </si>
  <si>
    <t>POR: FASE DE LOS ACTIVOS</t>
  </si>
  <si>
    <t>FASE DE LOS ACTIVOS</t>
  </si>
  <si>
    <t>TOTAL</t>
  </si>
  <si>
    <t>Demanda</t>
  </si>
  <si>
    <t>Demostrativa</t>
  </si>
  <si>
    <t>Conclusiva</t>
  </si>
  <si>
    <t>Ejecución</t>
  </si>
  <si>
    <t>1-/ El personal judicial del despacho no le asignó la información correspondiente a la fase del expediente dentro del Sistema Costarricense de Gestión de Despachos Judiciales.</t>
  </si>
  <si>
    <t>CUADRO N° 2</t>
  </si>
  <si>
    <t xml:space="preserve">MATERIA DE TRÁNSITO: MOVIMIENTO DE TRABAJO </t>
  </si>
  <si>
    <t>San José</t>
  </si>
  <si>
    <t>Alajuela</t>
  </si>
  <si>
    <t>Cartago</t>
  </si>
  <si>
    <t>Heredia</t>
  </si>
  <si>
    <t>Guanacaste</t>
  </si>
  <si>
    <t>Puntarenas</t>
  </si>
  <si>
    <t>Limón</t>
  </si>
  <si>
    <t>CUADRO N° 3</t>
  </si>
  <si>
    <t>POR: TIPO DE INFRACCIÓN</t>
  </si>
  <si>
    <t>TIPO DE INFRACCIÓN</t>
  </si>
  <si>
    <t>Accidentes</t>
  </si>
  <si>
    <t>Colisión</t>
  </si>
  <si>
    <t>Infracción simple (con oposición)</t>
  </si>
  <si>
    <t>Estrellonazo</t>
  </si>
  <si>
    <t>Vuelco</t>
  </si>
  <si>
    <t>Salirse de vía</t>
  </si>
  <si>
    <t>Daños a la propiedad</t>
  </si>
  <si>
    <t>Denuncias</t>
  </si>
  <si>
    <t>Otros</t>
  </si>
  <si>
    <t>CUADRO N° 4</t>
  </si>
  <si>
    <t>SEGÚN: CIRCUITO JUDICIAL  Y OFICINA</t>
  </si>
  <si>
    <t>POR: MOTIVO DE TÉRMINO</t>
  </si>
  <si>
    <t>MOTIVO DE TÉRMINO</t>
  </si>
  <si>
    <t>Acumulado</t>
  </si>
  <si>
    <t>Archivo</t>
  </si>
  <si>
    <t>Devolución (vehíc.,placa, licencia )</t>
  </si>
  <si>
    <t>Incompetencia</t>
  </si>
  <si>
    <t>Inhibitoria</t>
  </si>
  <si>
    <t>Remitido al Centro Conciliación</t>
  </si>
  <si>
    <t>Resuelto por Centro de Conciliación</t>
  </si>
  <si>
    <t>Sentencia con juicio oral</t>
  </si>
  <si>
    <t>Sentencia sin juicio oral</t>
  </si>
  <si>
    <t>Sobreseimiento Conc. Cumplida</t>
  </si>
  <si>
    <t>Sobreseimiento Prescripción</t>
  </si>
  <si>
    <t>Sobreseimiento  Otros</t>
  </si>
  <si>
    <t>Suspensión de licencia</t>
  </si>
  <si>
    <t>Otro</t>
  </si>
  <si>
    <t xml:space="preserve">Total </t>
  </si>
  <si>
    <t>CUADRO N° 5</t>
  </si>
  <si>
    <t>CUADRO N° 6</t>
  </si>
  <si>
    <t>ENTRADA NETA</t>
  </si>
  <si>
    <t>INCOMPETENCIAS</t>
  </si>
  <si>
    <t>CUADRO N° 7</t>
  </si>
  <si>
    <t>CUADRO N° 8</t>
  </si>
  <si>
    <t>SEGÚN: DESPACHO</t>
  </si>
  <si>
    <t>POR: TIPO DE ASUNTO</t>
  </si>
  <si>
    <t>DESPACHO</t>
  </si>
  <si>
    <t>Juzgado De Tránsito Del I Circuito Judicial De San José</t>
  </si>
  <si>
    <t>Jdo Contravencional y Menor Cuantía Santa Ana</t>
  </si>
  <si>
    <t>Jdo Contravencional y Menor Cuantía Mora</t>
  </si>
  <si>
    <t>Jdo Contravencional y Menor Cuantía Puriscal</t>
  </si>
  <si>
    <t>Jdo Contravencional y Menor Cuantía Turrubares</t>
  </si>
  <si>
    <t>Juzgado De Tránsito Del II Circuito Judicial De San José</t>
  </si>
  <si>
    <t>Jdo de Tránsito Desamparados</t>
  </si>
  <si>
    <t>Jdo de Tránsito Pavas</t>
  </si>
  <si>
    <t>Jdo de Tránsito Hatillo</t>
  </si>
  <si>
    <t>Jdo Contravencional y Menor Cuantía Acosta</t>
  </si>
  <si>
    <t xml:space="preserve">Juzgado De Tránsito Del I Circuito Judicial De Alajuela </t>
  </si>
  <si>
    <t>Jdo Contravencional y Menor Cuantía San Mateo</t>
  </si>
  <si>
    <t>Jdo Contravencional y Menor Cuantía Poás</t>
  </si>
  <si>
    <t>Juzgado Contravencional Y De Menor Cuantía De Atenas</t>
  </si>
  <si>
    <t>Juzgado De Tránsito Del II Circuito Judicial De Alajuela</t>
  </si>
  <si>
    <t>Jdo Contravencional y Menor Cuantía Upala</t>
  </si>
  <si>
    <t>Jdo Contravencional y Menor Cuantía Los Chiles</t>
  </si>
  <si>
    <t>Jdo Contravencional y Menor Cuantía Guatuso</t>
  </si>
  <si>
    <t>Jdo Contravencional y Menor Cuantía La Fortuna</t>
  </si>
  <si>
    <t xml:space="preserve">Juzgado De Tránsito Del III Circuito Judicial De Alajuela (San Ramón) </t>
  </si>
  <si>
    <t>Juzgado De Tránsito De Grecia</t>
  </si>
  <si>
    <t>Jdo Contravencional y Menor Cuantía Zarcero</t>
  </si>
  <si>
    <t xml:space="preserve">Juzgado De Tránsito De Cartago </t>
  </si>
  <si>
    <t>Jdo Contravencional y Menor Cuantía Alvarado</t>
  </si>
  <si>
    <t>Juzgado Contravencional Y De Menor Cuantía De Turrialba</t>
  </si>
  <si>
    <t>Jdo Contravencional y Menor Cuantía Jiménez</t>
  </si>
  <si>
    <t>Jdo Contravencional y Menor Cuantía Tarrazú</t>
  </si>
  <si>
    <t xml:space="preserve">Juzgado De Tránsito De Heredia </t>
  </si>
  <si>
    <t>Jdo Contravencional y Menor Cuantía Santo Domingo</t>
  </si>
  <si>
    <t>Jdo Contravencional y Menor Cuantía San Rafael</t>
  </si>
  <si>
    <t>Jdo Contravencional y Menor Cuantía San Isidro</t>
  </si>
  <si>
    <t>Juzgado Contravencional, Menor Cuantía Y Tránsito De Sarapiquí</t>
  </si>
  <si>
    <t>Juzgado De Cobro, Menor Cuantía Y Tránsito Del I Circuito Judicial De Guanacaste (Liberia)</t>
  </si>
  <si>
    <t>Jdo Contravencional y Menor Cuantía Bagaces</t>
  </si>
  <si>
    <t>Jdo Contravencional y Menor Cuantía La Cruz</t>
  </si>
  <si>
    <t>Jdo Contravencional y Menor Cuantía Cañas</t>
  </si>
  <si>
    <t>Jdo Contravencional y Menor Cuantía Tilarán</t>
  </si>
  <si>
    <t>Jdo Contravencional y Menor Cuantía Abangares</t>
  </si>
  <si>
    <t>Juzgado Menor Cuantía Y Tránsito Del II Circuito Judicial De Guanacaste (Nicoya)</t>
  </si>
  <si>
    <t>Juzgado De Cobro Y Tránsito Del II Circuito Judicial De Guanacaste (Santa Cruz)</t>
  </si>
  <si>
    <t>Jdo Contravencional y Menor Cuantía Nandayure</t>
  </si>
  <si>
    <t>Jdo Contravencional y Menor Cuantía Carrillo</t>
  </si>
  <si>
    <t>Jdo Contravencional y Menor Cuantía Hojancha</t>
  </si>
  <si>
    <t>Jdo Contravencional y Menor Cuantía Jicaral</t>
  </si>
  <si>
    <t>Juzgado de Tránsito Puntarenas</t>
  </si>
  <si>
    <t>Jdo Contravencional y Menor Cuantía Garabito</t>
  </si>
  <si>
    <t>Jdo Contravencional y Menor Cuantía Cóbano</t>
  </si>
  <si>
    <t>Jdo Contravencional y Menor Cuantía Parrita</t>
  </si>
  <si>
    <t>Jdo Contravencional y Menor Cuantía Monteverde</t>
  </si>
  <si>
    <t>Juzgado Contravencional Y Tránsito Del I Circuito Judicial De La Zona Sur (Pérez Zeledón)</t>
  </si>
  <si>
    <t>Jdo Contravencional y Menor Cuantía Buenos Aires</t>
  </si>
  <si>
    <t>Jdo Contravencional y Menor Cuantía Corredores</t>
  </si>
  <si>
    <t>Juzgado De Cobro, Menor Cuantía Y Contravencional De Golfito</t>
  </si>
  <si>
    <t>Jdo Contravencional y Menor Cuantía Osa</t>
  </si>
  <si>
    <t>Jdo Contravencional y Menor Cuantía Coto Brus</t>
  </si>
  <si>
    <t>Juzgado De Cobro, Menor Cuantía Y Contravencional De Golfito, Sede Puerto Jiménez</t>
  </si>
  <si>
    <t>Juzgado De Tránsito Del I Circuito Judicial De La Zona Atlántica</t>
  </si>
  <si>
    <t>Jdo Contravencional y Menor Cuantía Bribrí</t>
  </si>
  <si>
    <t>Juzgado Contravencional Y Tránsito Del II Circuito Judicial De La Zona Atlántica</t>
  </si>
  <si>
    <t>CUADRO N° 9</t>
  </si>
  <si>
    <t>SENTENCIAS</t>
  </si>
  <si>
    <t>DURACIÓN PROMEDIO</t>
  </si>
  <si>
    <t>Juzgado Tránsito I Circ. Jud. San José</t>
  </si>
  <si>
    <t>Juzgado Contr. y Men. Cuantía Santa Ana</t>
  </si>
  <si>
    <t>Juzgado Contr. y Men. Cuantía de Mora</t>
  </si>
  <si>
    <t>Juzgado Contr. y Men. Cuantía de Puriscal</t>
  </si>
  <si>
    <t>Juzgado Contr. y Men. Cuantía de Turrubares</t>
  </si>
  <si>
    <t>Juzgado Contr. y Men. Cuantía de Acosta</t>
  </si>
  <si>
    <t>Juzgado Tránsito I Circ. Jud. Alajuela</t>
  </si>
  <si>
    <t>Juzgado Contrav. Y Menor Cuantía de San Mateo</t>
  </si>
  <si>
    <t>Juzgado Contrav. y Menor Cuantía de Poás</t>
  </si>
  <si>
    <t>Juzgado Contr. y Menor Cuantía de Atenas</t>
  </si>
  <si>
    <t>Juzgado Tránsito II Circ. Jud. Alajuela</t>
  </si>
  <si>
    <t>Juzgado Contrav. y Menor Cuantía de Upala</t>
  </si>
  <si>
    <t>Juzgado Contrav. y Menor Cuantía de Los Chiles</t>
  </si>
  <si>
    <t>Juzgado Contrav. y Menor Cuantía de Guatuso</t>
  </si>
  <si>
    <t>Juzgado Contrav. y Men. Cuantía de La Fortuna</t>
  </si>
  <si>
    <t>Juzgado Tránsito III Circ. Jud. de Alajuela (San Ramón)</t>
  </si>
  <si>
    <t>Juzgado de Tránsito de Grecia</t>
  </si>
  <si>
    <t>Juzgado Contrav. y Menor Cuantía de Zarcero</t>
  </si>
  <si>
    <t>Juzgado Contrav. y Menor Cuantía de Alvarado</t>
  </si>
  <si>
    <t>Juzgado Contrav. Y Menor Cuantía de Turrialba</t>
  </si>
  <si>
    <t>Juzgado Contrav. y Menor Cuantía de Jiménez</t>
  </si>
  <si>
    <t>Juzgado Contr. y Men Cuant. Tarrazú, Dota y León Cortés</t>
  </si>
  <si>
    <t>Juzgado Contr. y Men. Cuant. Sto Domingo</t>
  </si>
  <si>
    <t>Juzgado Contrav. y de Menor Cuantía de San Rafael</t>
  </si>
  <si>
    <t>Juzgado Contrav. y de Menor Cuantía de San Isidro</t>
  </si>
  <si>
    <t>Juzgado Contravencional, Men. Cuant. y Tránsito Sarapiquí</t>
  </si>
  <si>
    <t>Juzgado Contr. y Men. Cuant. Bagaces</t>
  </si>
  <si>
    <t>Juzgado Contravencional y de Menor Cuantía de La Cruz</t>
  </si>
  <si>
    <t>Juzgado Contr. y Men. Cuant. Cañas</t>
  </si>
  <si>
    <t>Juzgado Contravencional y de Menor Cuantía de Tilarán</t>
  </si>
  <si>
    <t>Juzgado Contr. y Men. Cuant. Abangares</t>
  </si>
  <si>
    <t>Juzgado Contr. y Men. Cuantía Nandayure</t>
  </si>
  <si>
    <t>Juzgado Contr. y Men. Cuant. Carrillo</t>
  </si>
  <si>
    <t>Juzgado Contravencional y Menor Cuantía de Hojancha</t>
  </si>
  <si>
    <t>Juzgado Contrav. y de Menor Cuantía de Jicaral</t>
  </si>
  <si>
    <t>Juzgado Contr. y Men. Cuant. Garabito</t>
  </si>
  <si>
    <t>Juzgado Contravencional y Menor Cuantía de Cóbano</t>
  </si>
  <si>
    <t>Juzgado Contrav. y Menor Cuantía de Parrita</t>
  </si>
  <si>
    <t>Juzgado Contrav. y Menor Cuantía de Monteverde</t>
  </si>
  <si>
    <t>Juzgado Contr. y Men. Cuant. Buenos Aires</t>
  </si>
  <si>
    <t>Juzgado Contr. y Men. Cuantía II Circ. Jud. Zona Sur</t>
  </si>
  <si>
    <t>Juzgado de Cobro, de Menor Cuantía y Contrav. de Golfito</t>
  </si>
  <si>
    <t>Juzgado Contrav. y Menor Cuantía de Osa</t>
  </si>
  <si>
    <t xml:space="preserve">Juzgado Contrav. y Menor Cuantía de Coto Brus </t>
  </si>
  <si>
    <t>Juzgado Contr. y Men. Cuant. Bribrí</t>
  </si>
  <si>
    <t xml:space="preserve">SEGÚN: TIPO DE ASUNTO </t>
  </si>
  <si>
    <t>TIPO DE ASUNTO</t>
  </si>
  <si>
    <t>SENTENCIA</t>
  </si>
  <si>
    <t>Elaborado por: Subproceso de Estadística, Dirección de Planificación</t>
  </si>
  <si>
    <t>Juzgado Contravencional y Menor Cuantía Quepos</t>
  </si>
  <si>
    <t>Jdo Contravencional y Menor Cuantía Quepos</t>
  </si>
  <si>
    <t>Juzgado Contrav. y Menor Cuantía de Quepos</t>
  </si>
  <si>
    <t>Juzgado Tránsito II C.J. San José (Goicoechea)</t>
  </si>
  <si>
    <t>Juzgado Tránsito III C.J. San José (Desamparados)</t>
  </si>
  <si>
    <t>Juzgado Tránsito II C.J. Alajuela (San Carlos)</t>
  </si>
  <si>
    <t>Juzgado Cobro, Menor Cuantía y Tránsito I C.J. Guanacaste (Liberia)</t>
  </si>
  <si>
    <t>Juzgado Menor Cuantía y Tránsito II C.J. Guanacaste (Nicoya )</t>
  </si>
  <si>
    <t>Juzgado Cobro y Tránsito II C.J. Guanacaste (Santa Cruz)</t>
  </si>
  <si>
    <t>Juzgado Contravencional y Tránsito I C.J. Zona Sur (Pérez Zeledón)</t>
  </si>
  <si>
    <t>Juzgado Contravencional y Tránsito II C.J. Zona Sur (Corredores)</t>
  </si>
  <si>
    <t>Juzgado de Cobro, Menor Cuantía y Contravencional Golfito (Puerto Jiménez)</t>
  </si>
  <si>
    <t>Juzgado Tránsito I C.J. Zona Atlántica (Limón)</t>
  </si>
  <si>
    <t>Juzgado Contravencional y Tránsito II C.J. Zona Atlántica (Pococí)</t>
  </si>
  <si>
    <t>Juzgado Menor Cuantía y Tránsito II C.J. Guanacaste (Nicoya)</t>
  </si>
  <si>
    <t>Juzgado Tránsito II Circ. Jud. San José (Goicoechea)</t>
  </si>
  <si>
    <t>Juzgado Tránsito III Circ. Jud. De San José (Desamparados)</t>
  </si>
  <si>
    <t>Juzg.  Cobro, Menor Ctía y Tráns. I Circ. Jud. Guanacaste (Liberia)</t>
  </si>
  <si>
    <t>Juzgado Men. Cuant. y Tráns. II Circ. Jud. Guanacaste (Nicoya)</t>
  </si>
  <si>
    <t>Juzgado Contrav. y Tránsito I Circ. Jud. Zona Sur (Pérez Zeledón)</t>
  </si>
  <si>
    <t>Juzgado Tránsito I Circ. Jud. Zona Atlántica (Limón)</t>
  </si>
  <si>
    <t>Juzgado de Cobro, Menor Cuantía y Contrav. de Golfito (Puerto Jiménez)</t>
  </si>
  <si>
    <t>DURANTE: 2017</t>
  </si>
  <si>
    <t xml:space="preserve">Lesiones </t>
  </si>
  <si>
    <t>Atropello</t>
  </si>
  <si>
    <t xml:space="preserve">Obstrucción de la vía </t>
  </si>
  <si>
    <t xml:space="preserve">Obstrucción en la vía </t>
  </si>
  <si>
    <t>5 Meses 3 Semanas</t>
  </si>
  <si>
    <t>1 Mes 2 Semanas</t>
  </si>
  <si>
    <t>1 Mes 1 Semana</t>
  </si>
  <si>
    <t>6 Meses 0 Semanas</t>
  </si>
  <si>
    <t>5 Meses 0 Semanas</t>
  </si>
  <si>
    <t>3 Meses 0 Semanas</t>
  </si>
  <si>
    <t>4 Meses 0 Semanas</t>
  </si>
  <si>
    <t>7 Meses 0 Semanas</t>
  </si>
  <si>
    <t>3 Meses 2 Semanas</t>
  </si>
  <si>
    <t>3 Meses 1 Semana</t>
  </si>
  <si>
    <t>11 Meses 0 Semanas</t>
  </si>
  <si>
    <t>8 Meses 2 Semanas</t>
  </si>
  <si>
    <t>4 Meses 2 Semanas</t>
  </si>
  <si>
    <t>3 Meses 3 Semanas</t>
  </si>
  <si>
    <t>6 Meses 3 Semanas</t>
  </si>
  <si>
    <t>6 Meses 1 Semana</t>
  </si>
  <si>
    <t>11 Meses 2 Semanas</t>
  </si>
  <si>
    <t>8 Meses 1 Semana</t>
  </si>
  <si>
    <t>19 Meses 0 Semanas</t>
  </si>
  <si>
    <t>10 Meses 1 Semana</t>
  </si>
  <si>
    <t>5 Meses 1 Semana</t>
  </si>
  <si>
    <t>2 Meses 2 Semanas</t>
  </si>
  <si>
    <t>8 Meses 3 Semanas</t>
  </si>
  <si>
    <t>7 Meses 1 Semana</t>
  </si>
  <si>
    <t>4 Meses 1 Semana</t>
  </si>
  <si>
    <t>12 Meses 1 Semana</t>
  </si>
  <si>
    <t>14 Meses 1 Semana</t>
  </si>
  <si>
    <t>13 Meses 1 Semana</t>
  </si>
  <si>
    <t>12 Meses 2 Semanas</t>
  </si>
  <si>
    <t>15 Meses 1 Semana</t>
  </si>
  <si>
    <t>2 Meses 1 Semana</t>
  </si>
  <si>
    <t>2 Meses 3 Semanas</t>
  </si>
  <si>
    <t xml:space="preserve">5 Meses 1 Semana </t>
  </si>
  <si>
    <t>4 Meses 3 Semanas</t>
  </si>
  <si>
    <t xml:space="preserve">1 Mes 2 Semanas </t>
  </si>
  <si>
    <t>Índice de Cuadros Estadísticos</t>
  </si>
  <si>
    <t xml:space="preserve">Materia de Tránsito </t>
  </si>
  <si>
    <t>Número</t>
  </si>
  <si>
    <t>Nombre del Cuadro</t>
  </si>
  <si>
    <r>
      <t>Materia de Tránsito:</t>
    </r>
    <r>
      <rPr>
        <sz val="12"/>
        <rFont val="Times New Roman"/>
        <family val="1"/>
      </rPr>
      <t xml:space="preserve"> Movimiento de Trabajo</t>
    </r>
  </si>
  <si>
    <r>
      <t>Según:</t>
    </r>
    <r>
      <rPr>
        <sz val="12"/>
        <rFont val="Times New Roman"/>
        <family val="1"/>
      </rPr>
      <t xml:space="preserve"> Circuito Judicial y Oficina</t>
    </r>
  </si>
  <si>
    <r>
      <t>Durante:</t>
    </r>
    <r>
      <rPr>
        <sz val="12"/>
        <rFont val="Times New Roman"/>
        <family val="1"/>
      </rPr>
      <t xml:space="preserve">  2017</t>
    </r>
  </si>
  <si>
    <r>
      <t>Materia de Tránsito:</t>
    </r>
    <r>
      <rPr>
        <sz val="12"/>
        <rFont val="Times New Roman"/>
        <family val="1"/>
      </rPr>
      <t xml:space="preserve"> Circulante al Finalizar Periodo</t>
    </r>
  </si>
  <si>
    <r>
      <t>Por:</t>
    </r>
    <r>
      <rPr>
        <sz val="12"/>
        <rFont val="Times New Roman"/>
        <family val="1"/>
      </rPr>
      <t xml:space="preserve"> Fase de los Activos </t>
    </r>
  </si>
  <si>
    <r>
      <t xml:space="preserve">Materia de Tránsito: </t>
    </r>
    <r>
      <rPr>
        <sz val="12"/>
        <rFont val="Times New Roman"/>
        <family val="1"/>
      </rPr>
      <t>Movimiento de Trabajo</t>
    </r>
  </si>
  <si>
    <r>
      <t>Según:</t>
    </r>
    <r>
      <rPr>
        <sz val="12"/>
        <rFont val="Times New Roman"/>
        <family val="1"/>
      </rPr>
      <t xml:space="preserve"> Provincia y Oficina</t>
    </r>
  </si>
  <si>
    <r>
      <t>Materia de Tránsito:</t>
    </r>
    <r>
      <rPr>
        <sz val="12"/>
        <rFont val="Times New Roman"/>
        <family val="1"/>
      </rPr>
      <t xml:space="preserve"> Circulante al Finalizar El Año</t>
    </r>
  </si>
  <si>
    <r>
      <t>Materia de Tránsito:</t>
    </r>
    <r>
      <rPr>
        <sz val="12"/>
        <rFont val="Times New Roman"/>
        <family val="1"/>
      </rPr>
      <t xml:space="preserve"> Casos Entrados</t>
    </r>
  </si>
  <si>
    <r>
      <t>Por:</t>
    </r>
    <r>
      <rPr>
        <sz val="12"/>
        <rFont val="Times New Roman"/>
        <family val="1"/>
      </rPr>
      <t xml:space="preserve"> Tipo de Infracción</t>
    </r>
  </si>
  <si>
    <r>
      <t>Materia de Tránsito:</t>
    </r>
    <r>
      <rPr>
        <sz val="12"/>
        <rFont val="Times New Roman"/>
        <family val="1"/>
      </rPr>
      <t xml:space="preserve"> Casos Terminados</t>
    </r>
  </si>
  <si>
    <r>
      <t>Por:</t>
    </r>
    <r>
      <rPr>
        <sz val="12"/>
        <rFont val="Times New Roman"/>
        <family val="1"/>
      </rPr>
      <t xml:space="preserve"> Motivo de Término</t>
    </r>
  </si>
  <si>
    <r>
      <t>Materia de Tránsito:</t>
    </r>
    <r>
      <rPr>
        <sz val="12"/>
        <rFont val="Times New Roman"/>
        <family val="1"/>
      </rPr>
      <t xml:space="preserve"> Incompetencias</t>
    </r>
  </si>
  <si>
    <r>
      <t>Materia de Tránsito:</t>
    </r>
    <r>
      <rPr>
        <sz val="12"/>
        <rFont val="Times New Roman"/>
        <family val="1"/>
      </rPr>
      <t xml:space="preserve"> Entrada Neta</t>
    </r>
  </si>
  <si>
    <r>
      <t xml:space="preserve">Materia de Tránsito: </t>
    </r>
    <r>
      <rPr>
        <sz val="12"/>
        <rFont val="Times New Roman"/>
        <family val="1"/>
      </rPr>
      <t>Entrada Neta</t>
    </r>
  </si>
  <si>
    <r>
      <t>Según:</t>
    </r>
    <r>
      <rPr>
        <sz val="12"/>
        <rFont val="Times New Roman"/>
        <family val="1"/>
      </rPr>
      <t xml:space="preserve"> Despacho</t>
    </r>
  </si>
  <si>
    <r>
      <t>Por:</t>
    </r>
    <r>
      <rPr>
        <sz val="12"/>
        <rFont val="Times New Roman"/>
        <family val="1"/>
      </rPr>
      <t xml:space="preserve"> Tipo De Asunto</t>
    </r>
  </si>
  <si>
    <t>Durante: 2017</t>
  </si>
  <si>
    <r>
      <t>Materia De Tránsito:</t>
    </r>
    <r>
      <rPr>
        <sz val="12"/>
        <rFont val="Times New Roman"/>
        <family val="1"/>
      </rPr>
      <t xml:space="preserve"> Duración Promedio de las Sentencias Dictadas</t>
    </r>
  </si>
  <si>
    <r>
      <t>Según:</t>
    </r>
    <r>
      <rPr>
        <sz val="12"/>
        <rFont val="Times New Roman"/>
        <family val="1"/>
      </rPr>
      <t xml:space="preserve"> Oficina</t>
    </r>
  </si>
  <si>
    <r>
      <t>Según:</t>
    </r>
    <r>
      <rPr>
        <sz val="12"/>
        <rFont val="Times New Roman"/>
        <family val="1"/>
      </rPr>
      <t xml:space="preserve"> Tipo de Asunto </t>
    </r>
  </si>
  <si>
    <t>SEGÚN: OFICINA</t>
  </si>
  <si>
    <t>ACTIVOS AL INICIAR PERIODO</t>
  </si>
  <si>
    <t>ACTIVOS AL FINALIZAR PERIODO</t>
  </si>
  <si>
    <r>
      <t xml:space="preserve">Sin Fase </t>
    </r>
    <r>
      <rPr>
        <b/>
        <vertAlign val="superscript"/>
        <sz val="12"/>
        <rFont val="Times New Roman"/>
        <family val="1"/>
      </rPr>
      <t>(1)</t>
    </r>
  </si>
  <si>
    <t>SEGÚN: PROVINCIA Y OFICINA</t>
  </si>
  <si>
    <t>CUADRO N° 10</t>
  </si>
  <si>
    <t>CUADRO N° 11</t>
  </si>
  <si>
    <t>PROVINCIA Y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</si>
</sst>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_([$€]* #,##0.00_);_([$€]* \(#,##0.00\);_([$€]* \-??_);_(@_)"/>
  </numFmts>
  <fonts count="12" x14ac:knownFonts="1"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sz val="12"/>
      <color indexed="8"/>
      <name val="Times New Roman"/>
      <family val="1"/>
    </font>
    <font>
      <b/>
      <vertAlign val="superscript"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178" fontId="2" fillId="0" borderId="0" applyFill="0" applyBorder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Protection="0"/>
  </cellStyleXfs>
  <cellXfs count="181">
    <xf numFmtId="0" fontId="0" fillId="0" borderId="0" xfId="0"/>
    <xf numFmtId="3" fontId="3" fillId="0" borderId="1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4" fillId="0" borderId="0" xfId="0" applyFont="1" applyFill="1" applyProtection="1">
      <protection locked="0"/>
    </xf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 applyProtection="1">
      <alignment horizontal="fill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4" fontId="4" fillId="0" borderId="5" xfId="0" applyNumberFormat="1" applyFont="1" applyFill="1" applyBorder="1" applyAlignment="1" applyProtection="1">
      <alignment horizontal="center" vertical="center" wrapText="1"/>
    </xf>
    <xf numFmtId="14" fontId="4" fillId="0" borderId="6" xfId="0" applyNumberFormat="1" applyFont="1" applyFill="1" applyBorder="1" applyAlignment="1" applyProtection="1">
      <alignment horizontal="center" vertical="center" wrapText="1"/>
    </xf>
    <xf numFmtId="14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/>
    <xf numFmtId="0" fontId="4" fillId="0" borderId="9" xfId="0" applyFont="1" applyFill="1" applyBorder="1" applyAlignment="1" applyProtection="1">
      <alignment horizontal="left"/>
    </xf>
    <xf numFmtId="0" fontId="3" fillId="0" borderId="0" xfId="0" applyFont="1" applyFill="1" applyBorder="1" applyAlignment="1"/>
    <xf numFmtId="3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 applyProtection="1">
      <alignment horizontal="left"/>
    </xf>
    <xf numFmtId="0" fontId="9" fillId="0" borderId="9" xfId="0" applyFont="1" applyFill="1" applyBorder="1" applyAlignment="1" applyProtection="1">
      <alignment horizontal="left"/>
    </xf>
    <xf numFmtId="3" fontId="3" fillId="0" borderId="8" xfId="0" applyNumberFormat="1" applyFont="1" applyFill="1" applyBorder="1" applyAlignment="1" applyProtection="1">
      <alignment horizontal="center"/>
    </xf>
    <xf numFmtId="0" fontId="3" fillId="0" borderId="9" xfId="0" applyFont="1" applyFill="1" applyBorder="1"/>
    <xf numFmtId="3" fontId="3" fillId="0" borderId="1" xfId="0" applyNumberFormat="1" applyFont="1" applyFill="1" applyBorder="1"/>
    <xf numFmtId="3" fontId="3" fillId="0" borderId="8" xfId="0" applyNumberFormat="1" applyFont="1" applyFill="1" applyBorder="1"/>
    <xf numFmtId="3" fontId="4" fillId="0" borderId="0" xfId="0" applyNumberFormat="1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 applyProtection="1">
      <alignment horizontal="fill"/>
    </xf>
    <xf numFmtId="0" fontId="4" fillId="0" borderId="0" xfId="0" applyFont="1" applyFill="1" applyAlignment="1" applyProtection="1">
      <alignment horizontal="left"/>
    </xf>
    <xf numFmtId="0" fontId="4" fillId="0" borderId="13" xfId="0" applyFont="1" applyFill="1" applyBorder="1" applyAlignment="1" applyProtection="1">
      <alignment horizontal="center" vertical="center" wrapText="1"/>
    </xf>
    <xf numFmtId="14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/>
    <xf numFmtId="3" fontId="4" fillId="0" borderId="1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3" fillId="0" borderId="14" xfId="0" applyFont="1" applyFill="1" applyBorder="1" applyAlignment="1" applyProtection="1">
      <alignment horizontal="left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/>
    </xf>
    <xf numFmtId="3" fontId="5" fillId="0" borderId="8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8" xfId="0" applyFont="1" applyFill="1" applyBorder="1"/>
    <xf numFmtId="0" fontId="3" fillId="0" borderId="9" xfId="0" applyFont="1" applyFill="1" applyBorder="1" applyAlignment="1" applyProtection="1">
      <alignment horizontal="left"/>
      <protection locked="0"/>
    </xf>
    <xf numFmtId="3" fontId="3" fillId="0" borderId="12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4" fontId="4" fillId="0" borderId="15" xfId="0" applyNumberFormat="1" applyFont="1" applyFill="1" applyBorder="1" applyAlignment="1" applyProtection="1">
      <alignment horizontal="center" vertical="center" wrapText="1"/>
    </xf>
    <xf numFmtId="14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3" fontId="5" fillId="0" borderId="8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 applyProtection="1">
      <alignment horizontal="center"/>
    </xf>
    <xf numFmtId="3" fontId="3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 applyProtection="1"/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0" fontId="3" fillId="0" borderId="0" xfId="3" applyFont="1" applyFill="1" applyBorder="1"/>
    <xf numFmtId="0" fontId="4" fillId="0" borderId="11" xfId="0" applyFont="1" applyFill="1" applyBorder="1" applyAlignment="1">
      <alignment horizontal="center"/>
    </xf>
    <xf numFmtId="0" fontId="3" fillId="0" borderId="0" xfId="3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9" xfId="0" applyFont="1" applyFill="1" applyBorder="1" applyAlignment="1" applyProtection="1"/>
    <xf numFmtId="3" fontId="10" fillId="0" borderId="1" xfId="0" applyNumberFormat="1" applyFont="1" applyFill="1" applyBorder="1" applyAlignment="1" applyProtection="1">
      <alignment horizontal="center"/>
    </xf>
    <xf numFmtId="3" fontId="10" fillId="0" borderId="8" xfId="0" applyNumberFormat="1" applyFont="1" applyFill="1" applyBorder="1" applyAlignment="1" applyProtection="1">
      <alignment horizontal="center"/>
    </xf>
    <xf numFmtId="0" fontId="10" fillId="0" borderId="0" xfId="0" applyFont="1" applyFill="1"/>
    <xf numFmtId="0" fontId="3" fillId="0" borderId="14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 applyProtection="1">
      <alignment horizontal="center" vertical="center"/>
    </xf>
    <xf numFmtId="3" fontId="4" fillId="0" borderId="9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 applyProtection="1">
      <alignment horizontal="left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/>
    </xf>
    <xf numFmtId="0" fontId="3" fillId="0" borderId="21" xfId="0" applyFont="1" applyFill="1" applyBorder="1" applyAlignment="1"/>
    <xf numFmtId="0" fontId="3" fillId="0" borderId="21" xfId="0" applyFont="1" applyFill="1" applyBorder="1" applyAlignment="1" applyProtection="1">
      <alignment horizontal="left"/>
    </xf>
    <xf numFmtId="0" fontId="9" fillId="0" borderId="21" xfId="0" applyFont="1" applyFill="1" applyBorder="1" applyAlignment="1" applyProtection="1">
      <alignment horizontal="left"/>
    </xf>
    <xf numFmtId="0" fontId="3" fillId="0" borderId="22" xfId="0" applyFont="1" applyFill="1" applyBorder="1" applyAlignment="1" applyProtection="1">
      <alignment horizontal="left"/>
    </xf>
    <xf numFmtId="0" fontId="3" fillId="0" borderId="23" xfId="0" applyFont="1" applyFill="1" applyBorder="1"/>
    <xf numFmtId="0" fontId="3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/>
    <xf numFmtId="0" fontId="5" fillId="0" borderId="11" xfId="0" applyFont="1" applyFill="1" applyBorder="1" applyAlignment="1">
      <alignment horizontal="center"/>
    </xf>
    <xf numFmtId="3" fontId="5" fillId="0" borderId="24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5" xfId="0" applyFont="1" applyFill="1" applyBorder="1"/>
    <xf numFmtId="0" fontId="4" fillId="0" borderId="21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1" xfId="0" applyFont="1" applyFill="1" applyBorder="1"/>
    <xf numFmtId="3" fontId="3" fillId="0" borderId="2" xfId="0" applyNumberFormat="1" applyFont="1" applyFill="1" applyBorder="1"/>
    <xf numFmtId="0" fontId="3" fillId="0" borderId="26" xfId="0" applyFont="1" applyFill="1" applyBorder="1" applyAlignment="1">
      <alignment horizontal="center"/>
    </xf>
    <xf numFmtId="3" fontId="3" fillId="0" borderId="21" xfId="0" applyNumberFormat="1" applyFont="1" applyFill="1" applyBorder="1"/>
    <xf numFmtId="3" fontId="3" fillId="0" borderId="27" xfId="0" applyNumberFormat="1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4" fillId="0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7" fillId="0" borderId="9" xfId="0" applyFont="1" applyFill="1" applyBorder="1" applyAlignment="1" applyProtection="1">
      <alignment horizontal="left"/>
    </xf>
    <xf numFmtId="0" fontId="11" fillId="0" borderId="3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wrapText="1"/>
      <protection locked="0"/>
    </xf>
  </cellXfs>
  <cellStyles count="13">
    <cellStyle name="Categoría del Piloto de Datos" xfId="1"/>
    <cellStyle name="Euro" xfId="2"/>
    <cellStyle name="Normal" xfId="0" builtinId="0"/>
    <cellStyle name="Normal 2" xfId="3"/>
    <cellStyle name="Normal 2 2" xfId="4"/>
    <cellStyle name="Normal 2_cuadros de tránsito" xfId="5"/>
    <cellStyle name="Normal 3" xfId="6"/>
    <cellStyle name="Normal 4" xfId="7"/>
    <cellStyle name="Piloto de Datos Ángulo" xfId="8"/>
    <cellStyle name="Piloto de Datos Campo" xfId="9"/>
    <cellStyle name="Piloto de Datos Resultado" xfId="10"/>
    <cellStyle name="Piloto de Datos Título" xfId="11"/>
    <cellStyle name="Piloto de Datos Valor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abSelected="1" zoomScaleNormal="100" workbookViewId="0">
      <selection activeCell="B11" sqref="B11"/>
    </sheetView>
  </sheetViews>
  <sheetFormatPr defaultColWidth="0" defaultRowHeight="15.5" zeroHeight="1" x14ac:dyDescent="0.35"/>
  <cols>
    <col min="1" max="1" width="12.1796875" style="7" customWidth="1"/>
    <col min="2" max="2" width="64" style="7" customWidth="1"/>
    <col min="3" max="16384" width="0" style="7" hidden="1"/>
  </cols>
  <sheetData>
    <row r="1" spans="1:2" x14ac:dyDescent="0.35">
      <c r="A1" s="159" t="s">
        <v>323</v>
      </c>
      <c r="B1" s="159"/>
    </row>
    <row r="2" spans="1:2" x14ac:dyDescent="0.35">
      <c r="A2" s="159" t="s">
        <v>324</v>
      </c>
      <c r="B2" s="159"/>
    </row>
    <row r="3" spans="1:2" x14ac:dyDescent="0.35">
      <c r="A3" s="159" t="s">
        <v>344</v>
      </c>
      <c r="B3" s="159"/>
    </row>
    <row r="4" spans="1:2" x14ac:dyDescent="0.35">
      <c r="A4" s="160"/>
      <c r="B4" s="160"/>
    </row>
    <row r="5" spans="1:2" x14ac:dyDescent="0.35">
      <c r="A5" s="147" t="s">
        <v>325</v>
      </c>
      <c r="B5" s="147" t="s">
        <v>326</v>
      </c>
    </row>
    <row r="6" spans="1:2" x14ac:dyDescent="0.35">
      <c r="A6" s="153">
        <v>1</v>
      </c>
      <c r="B6" s="148" t="s">
        <v>327</v>
      </c>
    </row>
    <row r="7" spans="1:2" x14ac:dyDescent="0.35">
      <c r="A7" s="153"/>
      <c r="B7" s="148" t="s">
        <v>328</v>
      </c>
    </row>
    <row r="8" spans="1:2" x14ac:dyDescent="0.35">
      <c r="A8" s="154"/>
      <c r="B8" s="149" t="s">
        <v>329</v>
      </c>
    </row>
    <row r="9" spans="1:2" x14ac:dyDescent="0.35">
      <c r="A9" s="152">
        <v>2</v>
      </c>
      <c r="B9" s="150" t="s">
        <v>330</v>
      </c>
    </row>
    <row r="10" spans="1:2" x14ac:dyDescent="0.35">
      <c r="A10" s="153"/>
      <c r="B10" s="148" t="s">
        <v>328</v>
      </c>
    </row>
    <row r="11" spans="1:2" x14ac:dyDescent="0.35">
      <c r="A11" s="153"/>
      <c r="B11" s="148" t="s">
        <v>331</v>
      </c>
    </row>
    <row r="12" spans="1:2" x14ac:dyDescent="0.35">
      <c r="A12" s="154"/>
      <c r="B12" s="149" t="s">
        <v>329</v>
      </c>
    </row>
    <row r="13" spans="1:2" x14ac:dyDescent="0.35">
      <c r="A13" s="152">
        <v>3</v>
      </c>
      <c r="B13" s="150" t="s">
        <v>332</v>
      </c>
    </row>
    <row r="14" spans="1:2" x14ac:dyDescent="0.35">
      <c r="A14" s="153"/>
      <c r="B14" s="148" t="s">
        <v>333</v>
      </c>
    </row>
    <row r="15" spans="1:2" x14ac:dyDescent="0.35">
      <c r="A15" s="154"/>
      <c r="B15" s="149" t="s">
        <v>329</v>
      </c>
    </row>
    <row r="16" spans="1:2" x14ac:dyDescent="0.35">
      <c r="A16" s="152">
        <v>4</v>
      </c>
      <c r="B16" s="150" t="s">
        <v>334</v>
      </c>
    </row>
    <row r="17" spans="1:2" x14ac:dyDescent="0.35">
      <c r="A17" s="153"/>
      <c r="B17" s="148" t="s">
        <v>333</v>
      </c>
    </row>
    <row r="18" spans="1:2" x14ac:dyDescent="0.35">
      <c r="A18" s="153"/>
      <c r="B18" s="148" t="s">
        <v>331</v>
      </c>
    </row>
    <row r="19" spans="1:2" x14ac:dyDescent="0.35">
      <c r="A19" s="154"/>
      <c r="B19" s="149" t="s">
        <v>329</v>
      </c>
    </row>
    <row r="20" spans="1:2" x14ac:dyDescent="0.35">
      <c r="A20" s="152">
        <v>5</v>
      </c>
      <c r="B20" s="150" t="s">
        <v>335</v>
      </c>
    </row>
    <row r="21" spans="1:2" x14ac:dyDescent="0.35">
      <c r="A21" s="153"/>
      <c r="B21" s="148" t="s">
        <v>328</v>
      </c>
    </row>
    <row r="22" spans="1:2" x14ac:dyDescent="0.35">
      <c r="A22" s="153"/>
      <c r="B22" s="148" t="s">
        <v>336</v>
      </c>
    </row>
    <row r="23" spans="1:2" x14ac:dyDescent="0.35">
      <c r="A23" s="154"/>
      <c r="B23" s="149" t="s">
        <v>329</v>
      </c>
    </row>
    <row r="24" spans="1:2" x14ac:dyDescent="0.35">
      <c r="A24" s="152">
        <v>6</v>
      </c>
      <c r="B24" s="150" t="s">
        <v>337</v>
      </c>
    </row>
    <row r="25" spans="1:2" x14ac:dyDescent="0.35">
      <c r="A25" s="153"/>
      <c r="B25" s="148" t="s">
        <v>328</v>
      </c>
    </row>
    <row r="26" spans="1:2" x14ac:dyDescent="0.35">
      <c r="A26" s="153"/>
      <c r="B26" s="148" t="s">
        <v>338</v>
      </c>
    </row>
    <row r="27" spans="1:2" x14ac:dyDescent="0.35">
      <c r="A27" s="154"/>
      <c r="B27" s="149" t="s">
        <v>329</v>
      </c>
    </row>
    <row r="28" spans="1:2" x14ac:dyDescent="0.35">
      <c r="A28" s="152">
        <v>7</v>
      </c>
      <c r="B28" s="150" t="s">
        <v>339</v>
      </c>
    </row>
    <row r="29" spans="1:2" x14ac:dyDescent="0.35">
      <c r="A29" s="153"/>
      <c r="B29" s="148" t="s">
        <v>328</v>
      </c>
    </row>
    <row r="30" spans="1:2" x14ac:dyDescent="0.35">
      <c r="A30" s="153"/>
      <c r="B30" s="148" t="s">
        <v>336</v>
      </c>
    </row>
    <row r="31" spans="1:2" x14ac:dyDescent="0.35">
      <c r="A31" s="154"/>
      <c r="B31" s="149" t="s">
        <v>329</v>
      </c>
    </row>
    <row r="32" spans="1:2" x14ac:dyDescent="0.35">
      <c r="A32" s="152">
        <v>8</v>
      </c>
      <c r="B32" s="150" t="s">
        <v>340</v>
      </c>
    </row>
    <row r="33" spans="1:2" x14ac:dyDescent="0.35">
      <c r="A33" s="153"/>
      <c r="B33" s="148" t="s">
        <v>328</v>
      </c>
    </row>
    <row r="34" spans="1:2" x14ac:dyDescent="0.35">
      <c r="A34" s="154"/>
      <c r="B34" s="149" t="s">
        <v>329</v>
      </c>
    </row>
    <row r="35" spans="1:2" x14ac:dyDescent="0.35">
      <c r="A35" s="152">
        <v>9</v>
      </c>
      <c r="B35" s="150" t="s">
        <v>341</v>
      </c>
    </row>
    <row r="36" spans="1:2" x14ac:dyDescent="0.35">
      <c r="A36" s="153"/>
      <c r="B36" s="148" t="s">
        <v>342</v>
      </c>
    </row>
    <row r="37" spans="1:2" x14ac:dyDescent="0.35">
      <c r="A37" s="153"/>
      <c r="B37" s="148" t="s">
        <v>343</v>
      </c>
    </row>
    <row r="38" spans="1:2" x14ac:dyDescent="0.35">
      <c r="A38" s="154"/>
      <c r="B38" s="149" t="s">
        <v>329</v>
      </c>
    </row>
    <row r="39" spans="1:2" x14ac:dyDescent="0.35">
      <c r="A39" s="155">
        <v>10</v>
      </c>
      <c r="B39" s="150" t="s">
        <v>345</v>
      </c>
    </row>
    <row r="40" spans="1:2" x14ac:dyDescent="0.35">
      <c r="A40" s="156"/>
      <c r="B40" s="148" t="s">
        <v>346</v>
      </c>
    </row>
    <row r="41" spans="1:2" x14ac:dyDescent="0.35">
      <c r="A41" s="157"/>
      <c r="B41" s="149" t="s">
        <v>329</v>
      </c>
    </row>
    <row r="42" spans="1:2" x14ac:dyDescent="0.35">
      <c r="A42" s="158">
        <v>11</v>
      </c>
      <c r="B42" s="146" t="s">
        <v>345</v>
      </c>
    </row>
    <row r="43" spans="1:2" x14ac:dyDescent="0.35">
      <c r="A43" s="158"/>
      <c r="B43" s="146" t="s">
        <v>347</v>
      </c>
    </row>
    <row r="44" spans="1:2" x14ac:dyDescent="0.35">
      <c r="A44" s="158"/>
      <c r="B44" s="146" t="s">
        <v>329</v>
      </c>
    </row>
    <row r="45" spans="1:2" hidden="1" x14ac:dyDescent="0.35"/>
    <row r="46" spans="1:2" hidden="1" x14ac:dyDescent="0.35"/>
    <row r="47" spans="1:2" hidden="1" x14ac:dyDescent="0.35"/>
    <row r="48" spans="1:2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x14ac:dyDescent="0.35"/>
  </sheetData>
  <mergeCells count="15">
    <mergeCell ref="A1:B1"/>
    <mergeCell ref="A2:B2"/>
    <mergeCell ref="A3:B3"/>
    <mergeCell ref="A4:B4"/>
    <mergeCell ref="A6:A8"/>
    <mergeCell ref="A9:A12"/>
    <mergeCell ref="A35:A38"/>
    <mergeCell ref="A39:A41"/>
    <mergeCell ref="A42:A44"/>
    <mergeCell ref="A13:A15"/>
    <mergeCell ref="A16:A19"/>
    <mergeCell ref="A20:A23"/>
    <mergeCell ref="A24:A27"/>
    <mergeCell ref="A28:A31"/>
    <mergeCell ref="A32:A34"/>
  </mergeCells>
  <pageMargins left="0.7" right="0.7" top="0.75" bottom="0.75" header="0.3" footer="0.3"/>
  <pageSetup scale="7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zoomScaleNormal="100" workbookViewId="0">
      <selection activeCell="A3" sqref="A3:N3"/>
    </sheetView>
  </sheetViews>
  <sheetFormatPr defaultColWidth="0" defaultRowHeight="15.5" zeroHeight="1" x14ac:dyDescent="0.35"/>
  <cols>
    <col min="1" max="1" width="86.453125" style="7" customWidth="1"/>
    <col min="2" max="2" width="15.54296875" style="7" customWidth="1"/>
    <col min="3" max="3" width="15.1796875" style="7" customWidth="1"/>
    <col min="4" max="4" width="16.7265625" style="7" customWidth="1"/>
    <col min="5" max="5" width="17" style="7" customWidth="1"/>
    <col min="6" max="6" width="18.7265625" style="7" customWidth="1"/>
    <col min="7" max="7" width="23.81640625" style="7" customWidth="1"/>
    <col min="8" max="10" width="18.7265625" style="7" customWidth="1"/>
    <col min="11" max="11" width="15.81640625" style="7" customWidth="1"/>
    <col min="12" max="12" width="11.453125" style="44" customWidth="1"/>
    <col min="13" max="13" width="15.26953125" style="44" customWidth="1"/>
    <col min="14" max="14" width="11.453125" style="44" customWidth="1"/>
    <col min="15" max="15" width="0" style="8" hidden="1" customWidth="1"/>
    <col min="16" max="16384" width="0" style="7" hidden="1"/>
  </cols>
  <sheetData>
    <row r="1" spans="1:14" x14ac:dyDescent="0.35">
      <c r="A1" s="6" t="s">
        <v>209</v>
      </c>
      <c r="B1" s="6"/>
      <c r="C1" s="83"/>
      <c r="D1" s="83"/>
      <c r="E1" s="44"/>
    </row>
    <row r="2" spans="1:14" x14ac:dyDescent="0.35">
      <c r="A2" s="6"/>
      <c r="B2" s="6"/>
      <c r="C2" s="83"/>
      <c r="D2" s="83"/>
      <c r="E2" s="44"/>
    </row>
    <row r="3" spans="1:14" x14ac:dyDescent="0.35">
      <c r="A3" s="177" t="s">
        <v>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4" x14ac:dyDescent="0.35">
      <c r="A4" s="177" t="s">
        <v>147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4" x14ac:dyDescent="0.35">
      <c r="A5" s="177" t="s">
        <v>148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 x14ac:dyDescent="0.35">
      <c r="A6" s="177" t="s">
        <v>283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 x14ac:dyDescent="0.35">
      <c r="A7" s="84"/>
      <c r="B7" s="84"/>
      <c r="C7" s="83"/>
      <c r="D7" s="83"/>
      <c r="E7" s="83"/>
    </row>
    <row r="8" spans="1:14" ht="30" x14ac:dyDescent="0.35">
      <c r="A8" s="11" t="s">
        <v>149</v>
      </c>
      <c r="B8" s="104" t="s">
        <v>95</v>
      </c>
      <c r="C8" s="105" t="s">
        <v>113</v>
      </c>
      <c r="D8" s="106" t="s">
        <v>114</v>
      </c>
      <c r="E8" s="106" t="s">
        <v>284</v>
      </c>
      <c r="F8" s="106" t="s">
        <v>285</v>
      </c>
      <c r="G8" s="106" t="s">
        <v>115</v>
      </c>
      <c r="H8" s="106" t="s">
        <v>116</v>
      </c>
      <c r="I8" s="106" t="s">
        <v>117</v>
      </c>
      <c r="J8" s="106" t="s">
        <v>118</v>
      </c>
      <c r="K8" s="106" t="s">
        <v>119</v>
      </c>
      <c r="L8" s="106" t="s">
        <v>120</v>
      </c>
      <c r="M8" s="106" t="s">
        <v>287</v>
      </c>
      <c r="N8" s="107" t="s">
        <v>121</v>
      </c>
    </row>
    <row r="9" spans="1:14" x14ac:dyDescent="0.35">
      <c r="A9" s="68"/>
      <c r="B9" s="10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9"/>
    </row>
    <row r="10" spans="1:14" x14ac:dyDescent="0.35">
      <c r="A10" s="68" t="s">
        <v>17</v>
      </c>
      <c r="B10" s="109">
        <f>SUM(C10:N10)</f>
        <v>76547</v>
      </c>
      <c r="C10" s="110">
        <f t="shared" ref="C10:N10" si="0">SUM(C12:C71)</f>
        <v>677</v>
      </c>
      <c r="D10" s="110">
        <f t="shared" si="0"/>
        <v>71358</v>
      </c>
      <c r="E10" s="110">
        <f t="shared" si="0"/>
        <v>5</v>
      </c>
      <c r="F10" s="110">
        <f t="shared" si="0"/>
        <v>947</v>
      </c>
      <c r="G10" s="110">
        <f t="shared" si="0"/>
        <v>2</v>
      </c>
      <c r="H10" s="110">
        <f t="shared" si="0"/>
        <v>71</v>
      </c>
      <c r="I10" s="110">
        <f t="shared" si="0"/>
        <v>921</v>
      </c>
      <c r="J10" s="110">
        <f t="shared" si="0"/>
        <v>1891</v>
      </c>
      <c r="K10" s="110">
        <f t="shared" si="0"/>
        <v>136</v>
      </c>
      <c r="L10" s="110">
        <f t="shared" si="0"/>
        <v>427</v>
      </c>
      <c r="M10" s="110">
        <f t="shared" si="0"/>
        <v>3</v>
      </c>
      <c r="N10" s="115">
        <f t="shared" si="0"/>
        <v>109</v>
      </c>
    </row>
    <row r="11" spans="1:14" x14ac:dyDescent="0.35">
      <c r="A11" s="28"/>
      <c r="B11" s="111"/>
      <c r="C11" s="55"/>
      <c r="D11" s="1"/>
      <c r="E11" s="55"/>
      <c r="F11" s="1"/>
      <c r="G11" s="55"/>
      <c r="H11" s="1"/>
      <c r="I11" s="55"/>
      <c r="J11" s="56"/>
      <c r="K11" s="1"/>
      <c r="L11" s="71"/>
      <c r="M11" s="71"/>
    </row>
    <row r="12" spans="1:14" x14ac:dyDescent="0.35">
      <c r="A12" s="29" t="s">
        <v>150</v>
      </c>
      <c r="B12" s="112">
        <f>SUM(C12:N12)</f>
        <v>10873</v>
      </c>
      <c r="C12" s="1">
        <v>58</v>
      </c>
      <c r="D12" s="1">
        <v>10402</v>
      </c>
      <c r="E12" s="1">
        <v>0</v>
      </c>
      <c r="F12" s="1">
        <v>187</v>
      </c>
      <c r="G12" s="1">
        <v>0</v>
      </c>
      <c r="H12" s="1">
        <v>0</v>
      </c>
      <c r="I12" s="1">
        <v>56</v>
      </c>
      <c r="J12" s="27">
        <v>152</v>
      </c>
      <c r="K12" s="1">
        <v>3</v>
      </c>
      <c r="L12" s="71">
        <v>12</v>
      </c>
      <c r="M12" s="71">
        <v>1</v>
      </c>
      <c r="N12" s="70">
        <v>2</v>
      </c>
    </row>
    <row r="13" spans="1:14" x14ac:dyDescent="0.35">
      <c r="A13" s="28" t="s">
        <v>151</v>
      </c>
      <c r="B13" s="112">
        <f t="shared" ref="B13:B71" si="1">SUM(C13:N13)</f>
        <v>1565</v>
      </c>
      <c r="C13" s="1">
        <v>48</v>
      </c>
      <c r="D13" s="1">
        <v>1443</v>
      </c>
      <c r="E13" s="1">
        <v>0</v>
      </c>
      <c r="F13" s="1">
        <v>19</v>
      </c>
      <c r="G13" s="1">
        <v>0</v>
      </c>
      <c r="H13" s="1">
        <v>0</v>
      </c>
      <c r="I13" s="1">
        <v>29</v>
      </c>
      <c r="J13" s="27">
        <v>20</v>
      </c>
      <c r="K13" s="1">
        <v>1</v>
      </c>
      <c r="L13" s="71">
        <v>4</v>
      </c>
      <c r="M13" s="71">
        <v>1</v>
      </c>
      <c r="N13" s="70">
        <v>0</v>
      </c>
    </row>
    <row r="14" spans="1:14" x14ac:dyDescent="0.35">
      <c r="A14" s="28" t="s">
        <v>152</v>
      </c>
      <c r="B14" s="112">
        <f t="shared" si="1"/>
        <v>219</v>
      </c>
      <c r="C14" s="1">
        <v>1</v>
      </c>
      <c r="D14" s="1">
        <v>208</v>
      </c>
      <c r="E14" s="1">
        <v>0</v>
      </c>
      <c r="F14" s="1">
        <v>2</v>
      </c>
      <c r="G14" s="1">
        <v>0</v>
      </c>
      <c r="H14" s="1">
        <v>0</v>
      </c>
      <c r="I14" s="1">
        <v>5</v>
      </c>
      <c r="J14" s="27">
        <v>3</v>
      </c>
      <c r="K14" s="1">
        <v>0</v>
      </c>
      <c r="L14" s="71">
        <v>0</v>
      </c>
      <c r="M14" s="71">
        <v>0</v>
      </c>
      <c r="N14" s="70">
        <v>0</v>
      </c>
    </row>
    <row r="15" spans="1:14" x14ac:dyDescent="0.35">
      <c r="A15" s="28" t="s">
        <v>153</v>
      </c>
      <c r="B15" s="112">
        <f t="shared" si="1"/>
        <v>396</v>
      </c>
      <c r="C15" s="1">
        <v>8</v>
      </c>
      <c r="D15" s="1">
        <v>284</v>
      </c>
      <c r="E15" s="1">
        <v>0</v>
      </c>
      <c r="F15" s="1">
        <v>13</v>
      </c>
      <c r="G15" s="1">
        <v>0</v>
      </c>
      <c r="H15" s="1">
        <v>7</v>
      </c>
      <c r="I15" s="1">
        <v>37</v>
      </c>
      <c r="J15" s="27">
        <v>47</v>
      </c>
      <c r="K15" s="1">
        <v>0</v>
      </c>
      <c r="L15" s="71">
        <v>0</v>
      </c>
      <c r="M15" s="71">
        <v>0</v>
      </c>
    </row>
    <row r="16" spans="1:14" x14ac:dyDescent="0.35">
      <c r="A16" s="28" t="s">
        <v>154</v>
      </c>
      <c r="B16" s="112">
        <f t="shared" si="1"/>
        <v>18</v>
      </c>
      <c r="C16" s="1">
        <v>0</v>
      </c>
      <c r="D16" s="1">
        <v>14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27">
        <v>4</v>
      </c>
      <c r="K16" s="1">
        <v>0</v>
      </c>
      <c r="L16" s="71">
        <v>0</v>
      </c>
      <c r="M16" s="71">
        <v>0</v>
      </c>
      <c r="N16" s="44">
        <v>0</v>
      </c>
    </row>
    <row r="17" spans="1:14" x14ac:dyDescent="0.35">
      <c r="A17" s="28" t="s">
        <v>155</v>
      </c>
      <c r="B17" s="112">
        <f t="shared" si="1"/>
        <v>10933</v>
      </c>
      <c r="C17" s="1">
        <v>3</v>
      </c>
      <c r="D17" s="1">
        <v>10893</v>
      </c>
      <c r="E17" s="1">
        <v>0</v>
      </c>
      <c r="F17" s="1">
        <v>16</v>
      </c>
      <c r="G17" s="1">
        <v>0</v>
      </c>
      <c r="H17" s="1">
        <v>1</v>
      </c>
      <c r="I17" s="1">
        <v>6</v>
      </c>
      <c r="J17" s="27">
        <v>14</v>
      </c>
      <c r="K17" s="1">
        <v>0</v>
      </c>
      <c r="L17" s="71">
        <v>0</v>
      </c>
      <c r="M17" s="71">
        <v>0</v>
      </c>
      <c r="N17" s="44">
        <v>0</v>
      </c>
    </row>
    <row r="18" spans="1:14" x14ac:dyDescent="0.35">
      <c r="A18" s="28" t="s">
        <v>156</v>
      </c>
      <c r="B18" s="112">
        <f t="shared" si="1"/>
        <v>2926</v>
      </c>
      <c r="C18" s="1">
        <v>12</v>
      </c>
      <c r="D18" s="1">
        <v>2652</v>
      </c>
      <c r="E18" s="1">
        <v>4</v>
      </c>
      <c r="F18" s="1">
        <v>72</v>
      </c>
      <c r="G18" s="1">
        <v>0</v>
      </c>
      <c r="H18" s="1">
        <v>0</v>
      </c>
      <c r="I18" s="1">
        <v>36</v>
      </c>
      <c r="J18" s="27">
        <v>63</v>
      </c>
      <c r="K18" s="1">
        <v>0</v>
      </c>
      <c r="L18" s="71">
        <v>4</v>
      </c>
      <c r="M18" s="71">
        <v>0</v>
      </c>
      <c r="N18" s="44">
        <v>83</v>
      </c>
    </row>
    <row r="19" spans="1:14" x14ac:dyDescent="0.35">
      <c r="A19" s="28" t="s">
        <v>157</v>
      </c>
      <c r="B19" s="112">
        <f t="shared" si="1"/>
        <v>4656</v>
      </c>
      <c r="C19" s="1">
        <v>24</v>
      </c>
      <c r="D19" s="1">
        <v>4509</v>
      </c>
      <c r="E19" s="1">
        <v>0</v>
      </c>
      <c r="F19" s="1">
        <v>43</v>
      </c>
      <c r="G19" s="1">
        <v>0</v>
      </c>
      <c r="H19" s="1">
        <v>8</v>
      </c>
      <c r="I19" s="1">
        <v>37</v>
      </c>
      <c r="J19" s="27">
        <v>31</v>
      </c>
      <c r="K19" s="1">
        <v>0</v>
      </c>
      <c r="L19" s="71">
        <v>1</v>
      </c>
      <c r="M19" s="71">
        <v>0</v>
      </c>
      <c r="N19" s="44">
        <v>3</v>
      </c>
    </row>
    <row r="20" spans="1:14" x14ac:dyDescent="0.35">
      <c r="A20" s="28" t="s">
        <v>158</v>
      </c>
      <c r="B20" s="112">
        <f t="shared" si="1"/>
        <v>2720</v>
      </c>
      <c r="C20" s="1">
        <v>0</v>
      </c>
      <c r="D20" s="1">
        <v>2592</v>
      </c>
      <c r="E20" s="1">
        <v>0</v>
      </c>
      <c r="F20" s="1">
        <v>63</v>
      </c>
      <c r="G20" s="1">
        <v>0</v>
      </c>
      <c r="H20" s="1">
        <v>0</v>
      </c>
      <c r="I20" s="1">
        <v>16</v>
      </c>
      <c r="J20" s="27">
        <v>47</v>
      </c>
      <c r="K20" s="1">
        <v>1</v>
      </c>
      <c r="L20" s="71">
        <v>1</v>
      </c>
      <c r="M20" s="71">
        <v>0</v>
      </c>
      <c r="N20" s="44">
        <v>0</v>
      </c>
    </row>
    <row r="21" spans="1:14" x14ac:dyDescent="0.35">
      <c r="A21" s="28" t="s">
        <v>159</v>
      </c>
      <c r="B21" s="112">
        <f t="shared" si="1"/>
        <v>49</v>
      </c>
      <c r="C21" s="1">
        <v>3</v>
      </c>
      <c r="D21" s="1">
        <v>29</v>
      </c>
      <c r="E21" s="1">
        <v>0</v>
      </c>
      <c r="F21" s="1">
        <v>1</v>
      </c>
      <c r="G21" s="1">
        <v>0</v>
      </c>
      <c r="H21" s="1">
        <v>0</v>
      </c>
      <c r="I21" s="1">
        <v>3</v>
      </c>
      <c r="J21" s="27">
        <v>12</v>
      </c>
      <c r="K21" s="1">
        <v>0</v>
      </c>
      <c r="L21" s="71">
        <v>1</v>
      </c>
      <c r="M21" s="71">
        <v>0</v>
      </c>
      <c r="N21" s="44">
        <v>0</v>
      </c>
    </row>
    <row r="22" spans="1:14" x14ac:dyDescent="0.35">
      <c r="A22" s="28" t="s">
        <v>160</v>
      </c>
      <c r="B22" s="112">
        <f t="shared" si="1"/>
        <v>6577</v>
      </c>
      <c r="C22" s="1">
        <v>109</v>
      </c>
      <c r="D22" s="1">
        <v>6122</v>
      </c>
      <c r="E22" s="1">
        <v>0</v>
      </c>
      <c r="F22" s="1">
        <v>128</v>
      </c>
      <c r="G22" s="1">
        <v>0</v>
      </c>
      <c r="H22" s="1">
        <v>40</v>
      </c>
      <c r="I22" s="1">
        <v>78</v>
      </c>
      <c r="J22" s="27">
        <v>81</v>
      </c>
      <c r="K22" s="1">
        <v>18</v>
      </c>
      <c r="L22" s="71">
        <v>1</v>
      </c>
      <c r="M22" s="71">
        <v>0</v>
      </c>
      <c r="N22" s="44">
        <v>0</v>
      </c>
    </row>
    <row r="23" spans="1:14" x14ac:dyDescent="0.35">
      <c r="A23" s="28" t="s">
        <v>161</v>
      </c>
      <c r="B23" s="112">
        <f t="shared" si="1"/>
        <v>595</v>
      </c>
      <c r="C23" s="1">
        <v>39</v>
      </c>
      <c r="D23" s="1">
        <v>476</v>
      </c>
      <c r="E23" s="1">
        <v>0</v>
      </c>
      <c r="F23" s="1">
        <v>3</v>
      </c>
      <c r="G23" s="1">
        <v>0</v>
      </c>
      <c r="H23" s="1">
        <v>0</v>
      </c>
      <c r="I23" s="1">
        <v>15</v>
      </c>
      <c r="J23" s="27">
        <v>41</v>
      </c>
      <c r="K23" s="1">
        <v>0</v>
      </c>
      <c r="L23" s="71">
        <v>21</v>
      </c>
      <c r="M23" s="71">
        <v>0</v>
      </c>
      <c r="N23" s="44">
        <v>0</v>
      </c>
    </row>
    <row r="24" spans="1:14" x14ac:dyDescent="0.35">
      <c r="A24" s="28" t="s">
        <v>162</v>
      </c>
      <c r="B24" s="112">
        <f t="shared" si="1"/>
        <v>183</v>
      </c>
      <c r="C24" s="1">
        <v>2</v>
      </c>
      <c r="D24" s="1">
        <v>156</v>
      </c>
      <c r="E24" s="1">
        <v>0</v>
      </c>
      <c r="F24" s="1">
        <v>5</v>
      </c>
      <c r="G24" s="1">
        <v>0</v>
      </c>
      <c r="H24" s="1">
        <v>1</v>
      </c>
      <c r="I24" s="1">
        <v>13</v>
      </c>
      <c r="J24" s="27">
        <v>4</v>
      </c>
      <c r="K24" s="1">
        <v>0</v>
      </c>
      <c r="L24" s="71">
        <v>1</v>
      </c>
      <c r="M24" s="71">
        <v>0</v>
      </c>
      <c r="N24" s="44">
        <v>1</v>
      </c>
    </row>
    <row r="25" spans="1:14" x14ac:dyDescent="0.35">
      <c r="A25" s="28" t="s">
        <v>163</v>
      </c>
      <c r="B25" s="112">
        <f t="shared" si="1"/>
        <v>642</v>
      </c>
      <c r="C25" s="1">
        <v>12</v>
      </c>
      <c r="D25" s="1">
        <v>519</v>
      </c>
      <c r="E25" s="1">
        <v>0</v>
      </c>
      <c r="F25" s="1">
        <v>6</v>
      </c>
      <c r="G25" s="1">
        <v>0</v>
      </c>
      <c r="H25" s="1">
        <v>1</v>
      </c>
      <c r="I25" s="1">
        <v>11</v>
      </c>
      <c r="J25" s="27">
        <v>22</v>
      </c>
      <c r="K25" s="1">
        <v>71</v>
      </c>
      <c r="L25" s="71">
        <v>0</v>
      </c>
      <c r="M25" s="71">
        <v>0</v>
      </c>
      <c r="N25" s="44">
        <v>0</v>
      </c>
    </row>
    <row r="26" spans="1:14" x14ac:dyDescent="0.35">
      <c r="A26" s="28" t="s">
        <v>164</v>
      </c>
      <c r="B26" s="112">
        <f t="shared" si="1"/>
        <v>979</v>
      </c>
      <c r="C26" s="1">
        <v>1</v>
      </c>
      <c r="D26" s="1">
        <v>932</v>
      </c>
      <c r="E26" s="1">
        <v>0</v>
      </c>
      <c r="F26" s="1">
        <v>7</v>
      </c>
      <c r="G26" s="1">
        <v>0</v>
      </c>
      <c r="H26" s="1">
        <v>0</v>
      </c>
      <c r="I26" s="1">
        <v>14</v>
      </c>
      <c r="J26" s="27">
        <v>25</v>
      </c>
      <c r="K26" s="1">
        <v>0</v>
      </c>
      <c r="L26" s="71">
        <v>0</v>
      </c>
      <c r="M26" s="71">
        <v>0</v>
      </c>
    </row>
    <row r="27" spans="1:14" x14ac:dyDescent="0.35">
      <c r="A27" s="28" t="s">
        <v>165</v>
      </c>
      <c r="B27" s="112">
        <f t="shared" si="1"/>
        <v>102</v>
      </c>
      <c r="C27" s="1">
        <v>2</v>
      </c>
      <c r="D27" s="1">
        <v>91</v>
      </c>
      <c r="E27" s="1">
        <v>0</v>
      </c>
      <c r="F27" s="1">
        <v>1</v>
      </c>
      <c r="G27" s="1">
        <v>0</v>
      </c>
      <c r="H27" s="1">
        <v>0</v>
      </c>
      <c r="I27" s="1">
        <v>3</v>
      </c>
      <c r="J27" s="27">
        <v>4</v>
      </c>
      <c r="K27" s="1">
        <v>1</v>
      </c>
      <c r="L27" s="71">
        <v>0</v>
      </c>
      <c r="M27" s="71">
        <v>0</v>
      </c>
      <c r="N27" s="44">
        <v>0</v>
      </c>
    </row>
    <row r="28" spans="1:14" x14ac:dyDescent="0.35">
      <c r="A28" s="28" t="s">
        <v>166</v>
      </c>
      <c r="B28" s="112">
        <f t="shared" si="1"/>
        <v>57</v>
      </c>
      <c r="C28" s="1">
        <v>1</v>
      </c>
      <c r="D28" s="1">
        <v>53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27">
        <v>3</v>
      </c>
      <c r="K28" s="1">
        <v>0</v>
      </c>
      <c r="L28" s="71">
        <v>0</v>
      </c>
      <c r="M28" s="71">
        <v>0</v>
      </c>
      <c r="N28" s="44">
        <v>0</v>
      </c>
    </row>
    <row r="29" spans="1:14" x14ac:dyDescent="0.35">
      <c r="A29" s="28" t="s">
        <v>167</v>
      </c>
      <c r="B29" s="112">
        <f t="shared" si="1"/>
        <v>47</v>
      </c>
      <c r="C29" s="1">
        <v>1</v>
      </c>
      <c r="D29" s="1">
        <v>40</v>
      </c>
      <c r="E29" s="1">
        <v>0</v>
      </c>
      <c r="F29" s="1">
        <v>2</v>
      </c>
      <c r="G29" s="1">
        <v>0</v>
      </c>
      <c r="H29" s="1">
        <v>0</v>
      </c>
      <c r="I29" s="1">
        <v>2</v>
      </c>
      <c r="J29" s="27">
        <v>2</v>
      </c>
      <c r="K29" s="1">
        <v>0</v>
      </c>
      <c r="L29" s="71">
        <v>0</v>
      </c>
      <c r="M29" s="71">
        <v>0</v>
      </c>
      <c r="N29" s="44">
        <v>0</v>
      </c>
    </row>
    <row r="30" spans="1:14" x14ac:dyDescent="0.35">
      <c r="A30" s="28" t="s">
        <v>168</v>
      </c>
      <c r="B30" s="112">
        <f t="shared" si="1"/>
        <v>288</v>
      </c>
      <c r="C30" s="1">
        <v>18</v>
      </c>
      <c r="D30" s="1">
        <v>237</v>
      </c>
      <c r="E30" s="1">
        <v>0</v>
      </c>
      <c r="F30" s="1">
        <v>4</v>
      </c>
      <c r="G30" s="1">
        <v>0</v>
      </c>
      <c r="H30" s="1">
        <v>0</v>
      </c>
      <c r="I30" s="1">
        <v>5</v>
      </c>
      <c r="J30" s="27">
        <v>22</v>
      </c>
      <c r="K30" s="1">
        <v>1</v>
      </c>
      <c r="L30" s="71">
        <v>0</v>
      </c>
      <c r="M30" s="71">
        <v>0</v>
      </c>
      <c r="N30" s="44">
        <v>1</v>
      </c>
    </row>
    <row r="31" spans="1:14" x14ac:dyDescent="0.35">
      <c r="A31" s="28" t="s">
        <v>169</v>
      </c>
      <c r="B31" s="112">
        <f t="shared" si="1"/>
        <v>2312</v>
      </c>
      <c r="C31" s="1">
        <v>0</v>
      </c>
      <c r="D31" s="1">
        <v>1991</v>
      </c>
      <c r="E31" s="1">
        <v>0</v>
      </c>
      <c r="F31" s="1">
        <v>76</v>
      </c>
      <c r="G31" s="1">
        <v>0</v>
      </c>
      <c r="H31" s="1">
        <v>0</v>
      </c>
      <c r="I31" s="1">
        <v>81</v>
      </c>
      <c r="J31" s="27">
        <v>163</v>
      </c>
      <c r="K31" s="1">
        <v>1</v>
      </c>
      <c r="L31" s="71">
        <v>0</v>
      </c>
      <c r="M31" s="71">
        <v>0</v>
      </c>
      <c r="N31" s="44">
        <v>0</v>
      </c>
    </row>
    <row r="32" spans="1:14" x14ac:dyDescent="0.35">
      <c r="A32" s="28" t="s">
        <v>170</v>
      </c>
      <c r="B32" s="112">
        <f t="shared" si="1"/>
        <v>922</v>
      </c>
      <c r="C32" s="1">
        <v>8</v>
      </c>
      <c r="D32" s="1">
        <v>807</v>
      </c>
      <c r="E32" s="1">
        <v>0</v>
      </c>
      <c r="F32" s="1">
        <v>31</v>
      </c>
      <c r="G32" s="1">
        <v>0</v>
      </c>
      <c r="H32" s="1">
        <v>0</v>
      </c>
      <c r="I32" s="1">
        <v>40</v>
      </c>
      <c r="J32" s="27">
        <v>35</v>
      </c>
      <c r="K32" s="1">
        <v>1</v>
      </c>
      <c r="L32" s="71">
        <v>0</v>
      </c>
      <c r="M32" s="71">
        <v>0</v>
      </c>
      <c r="N32" s="44">
        <v>0</v>
      </c>
    </row>
    <row r="33" spans="1:15" x14ac:dyDescent="0.35">
      <c r="A33" s="28" t="s">
        <v>171</v>
      </c>
      <c r="B33" s="112">
        <f t="shared" si="1"/>
        <v>160</v>
      </c>
      <c r="C33" s="1">
        <v>2</v>
      </c>
      <c r="D33" s="1">
        <v>138</v>
      </c>
      <c r="E33" s="1">
        <v>0</v>
      </c>
      <c r="F33" s="1">
        <v>2</v>
      </c>
      <c r="G33" s="1">
        <v>0</v>
      </c>
      <c r="H33" s="1">
        <v>2</v>
      </c>
      <c r="I33" s="1">
        <v>5</v>
      </c>
      <c r="J33" s="27">
        <v>10</v>
      </c>
      <c r="K33" s="1">
        <v>0</v>
      </c>
      <c r="L33" s="71">
        <v>1</v>
      </c>
      <c r="M33" s="71">
        <v>0</v>
      </c>
      <c r="N33" s="44">
        <v>0</v>
      </c>
    </row>
    <row r="34" spans="1:15" x14ac:dyDescent="0.35">
      <c r="A34" s="28" t="s">
        <v>172</v>
      </c>
      <c r="B34" s="112">
        <f t="shared" si="1"/>
        <v>5808</v>
      </c>
      <c r="C34" s="1">
        <v>2</v>
      </c>
      <c r="D34" s="1">
        <v>5791</v>
      </c>
      <c r="E34" s="1">
        <v>0</v>
      </c>
      <c r="F34" s="1">
        <v>0</v>
      </c>
      <c r="G34" s="1">
        <v>0</v>
      </c>
      <c r="H34" s="1">
        <v>0</v>
      </c>
      <c r="I34" s="1">
        <v>4</v>
      </c>
      <c r="J34" s="27">
        <v>0</v>
      </c>
      <c r="K34" s="1">
        <v>0</v>
      </c>
      <c r="L34" s="71">
        <v>0</v>
      </c>
      <c r="M34" s="71">
        <v>0</v>
      </c>
      <c r="N34" s="44">
        <v>11</v>
      </c>
    </row>
    <row r="35" spans="1:15" x14ac:dyDescent="0.35">
      <c r="A35" s="28" t="s">
        <v>173</v>
      </c>
      <c r="B35" s="112">
        <f t="shared" si="1"/>
        <v>100</v>
      </c>
      <c r="C35" s="1">
        <v>0</v>
      </c>
      <c r="D35" s="1">
        <v>94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27">
        <v>4</v>
      </c>
      <c r="K35" s="1">
        <v>0</v>
      </c>
      <c r="L35" s="71">
        <v>0</v>
      </c>
      <c r="M35" s="71">
        <v>1</v>
      </c>
      <c r="N35" s="44">
        <v>0</v>
      </c>
      <c r="O35" s="101"/>
    </row>
    <row r="36" spans="1:15" x14ac:dyDescent="0.35">
      <c r="A36" s="28" t="s">
        <v>174</v>
      </c>
      <c r="B36" s="112">
        <f t="shared" si="1"/>
        <v>540</v>
      </c>
      <c r="C36" s="1">
        <v>19</v>
      </c>
      <c r="D36" s="1">
        <v>444</v>
      </c>
      <c r="E36" s="1">
        <v>0</v>
      </c>
      <c r="F36" s="1">
        <v>3</v>
      </c>
      <c r="G36" s="1">
        <v>0</v>
      </c>
      <c r="H36" s="1">
        <v>0</v>
      </c>
      <c r="I36" s="1">
        <v>29</v>
      </c>
      <c r="J36" s="27">
        <v>36</v>
      </c>
      <c r="K36" s="1">
        <v>0</v>
      </c>
      <c r="L36" s="71">
        <v>9</v>
      </c>
      <c r="M36" s="71">
        <v>0</v>
      </c>
      <c r="N36" s="44">
        <v>0</v>
      </c>
    </row>
    <row r="37" spans="1:15" x14ac:dyDescent="0.35">
      <c r="A37" s="28" t="s">
        <v>175</v>
      </c>
      <c r="B37" s="112">
        <f t="shared" si="1"/>
        <v>72</v>
      </c>
      <c r="C37" s="1">
        <v>1</v>
      </c>
      <c r="D37" s="1">
        <v>58</v>
      </c>
      <c r="E37" s="1">
        <v>0</v>
      </c>
      <c r="F37" s="1">
        <v>0</v>
      </c>
      <c r="G37" s="1">
        <v>0</v>
      </c>
      <c r="H37" s="1">
        <v>0</v>
      </c>
      <c r="I37" s="1">
        <v>2</v>
      </c>
      <c r="J37" s="27">
        <v>11</v>
      </c>
      <c r="K37" s="1">
        <v>0</v>
      </c>
      <c r="L37" s="71">
        <v>0</v>
      </c>
      <c r="M37" s="71">
        <v>0</v>
      </c>
      <c r="N37" s="44">
        <v>0</v>
      </c>
    </row>
    <row r="38" spans="1:15" x14ac:dyDescent="0.35">
      <c r="A38" s="28" t="s">
        <v>176</v>
      </c>
      <c r="B38" s="112">
        <f t="shared" si="1"/>
        <v>245</v>
      </c>
      <c r="C38" s="1">
        <v>8</v>
      </c>
      <c r="D38" s="1">
        <v>170</v>
      </c>
      <c r="E38" s="1">
        <v>0</v>
      </c>
      <c r="F38" s="1">
        <v>4</v>
      </c>
      <c r="G38" s="1">
        <v>0</v>
      </c>
      <c r="H38" s="1">
        <v>0</v>
      </c>
      <c r="I38" s="1">
        <v>30</v>
      </c>
      <c r="J38" s="27">
        <v>32</v>
      </c>
      <c r="K38" s="1">
        <v>1</v>
      </c>
      <c r="L38" s="71">
        <v>0</v>
      </c>
      <c r="M38" s="71">
        <v>0</v>
      </c>
      <c r="N38" s="44">
        <v>0</v>
      </c>
    </row>
    <row r="39" spans="1:15" x14ac:dyDescent="0.35">
      <c r="A39" s="28" t="s">
        <v>177</v>
      </c>
      <c r="B39" s="112">
        <f t="shared" si="1"/>
        <v>7729</v>
      </c>
      <c r="C39" s="1">
        <v>25</v>
      </c>
      <c r="D39" s="1">
        <v>7399</v>
      </c>
      <c r="E39" s="1">
        <v>0</v>
      </c>
      <c r="F39" s="1">
        <v>62</v>
      </c>
      <c r="G39" s="1">
        <v>1</v>
      </c>
      <c r="H39" s="1">
        <v>11</v>
      </c>
      <c r="I39" s="1">
        <v>20</v>
      </c>
      <c r="J39" s="27">
        <v>58</v>
      </c>
      <c r="K39" s="1">
        <v>3</v>
      </c>
      <c r="L39" s="71">
        <v>144</v>
      </c>
      <c r="M39" s="71">
        <v>0</v>
      </c>
      <c r="N39" s="44">
        <v>6</v>
      </c>
    </row>
    <row r="40" spans="1:15" x14ac:dyDescent="0.35">
      <c r="A40" s="28" t="s">
        <v>178</v>
      </c>
      <c r="B40" s="112">
        <f t="shared" si="1"/>
        <v>1030</v>
      </c>
      <c r="C40" s="1">
        <v>6</v>
      </c>
      <c r="D40" s="1">
        <v>992</v>
      </c>
      <c r="E40" s="1">
        <v>0</v>
      </c>
      <c r="F40" s="1">
        <v>7</v>
      </c>
      <c r="G40" s="1">
        <v>0</v>
      </c>
      <c r="H40" s="1">
        <v>0</v>
      </c>
      <c r="I40" s="1">
        <v>3</v>
      </c>
      <c r="J40" s="27">
        <v>16</v>
      </c>
      <c r="K40" s="1">
        <v>0</v>
      </c>
      <c r="L40" s="71">
        <v>6</v>
      </c>
      <c r="M40" s="71">
        <v>0</v>
      </c>
      <c r="N40" s="44">
        <v>0</v>
      </c>
    </row>
    <row r="41" spans="1:15" x14ac:dyDescent="0.35">
      <c r="A41" s="29" t="s">
        <v>179</v>
      </c>
      <c r="B41" s="112">
        <f t="shared" si="1"/>
        <v>396</v>
      </c>
      <c r="C41" s="1">
        <v>2</v>
      </c>
      <c r="D41" s="1">
        <v>375</v>
      </c>
      <c r="E41" s="1">
        <v>0</v>
      </c>
      <c r="F41" s="1">
        <v>5</v>
      </c>
      <c r="G41" s="1">
        <v>0</v>
      </c>
      <c r="H41" s="1">
        <v>0</v>
      </c>
      <c r="I41" s="1">
        <v>3</v>
      </c>
      <c r="J41" s="27">
        <v>10</v>
      </c>
      <c r="K41" s="1">
        <v>1</v>
      </c>
      <c r="L41" s="71">
        <v>0</v>
      </c>
      <c r="M41" s="71">
        <v>0</v>
      </c>
      <c r="N41" s="44">
        <v>0</v>
      </c>
    </row>
    <row r="42" spans="1:15" x14ac:dyDescent="0.35">
      <c r="A42" s="28" t="s">
        <v>180</v>
      </c>
      <c r="B42" s="112">
        <f t="shared" si="1"/>
        <v>182</v>
      </c>
      <c r="C42" s="1">
        <v>4</v>
      </c>
      <c r="D42" s="1">
        <v>162</v>
      </c>
      <c r="E42" s="1">
        <v>0</v>
      </c>
      <c r="F42" s="1">
        <v>3</v>
      </c>
      <c r="G42" s="1">
        <v>0</v>
      </c>
      <c r="H42" s="1">
        <v>0</v>
      </c>
      <c r="I42" s="1">
        <v>0</v>
      </c>
      <c r="J42" s="27">
        <v>5</v>
      </c>
      <c r="K42" s="1">
        <v>1</v>
      </c>
      <c r="L42" s="71">
        <v>7</v>
      </c>
      <c r="M42" s="71">
        <v>0</v>
      </c>
      <c r="N42" s="44">
        <v>0</v>
      </c>
    </row>
    <row r="43" spans="1:15" x14ac:dyDescent="0.35">
      <c r="A43" s="28" t="s">
        <v>181</v>
      </c>
      <c r="B43" s="112">
        <f t="shared" si="1"/>
        <v>515</v>
      </c>
      <c r="C43" s="1">
        <v>15</v>
      </c>
      <c r="D43" s="1">
        <v>368</v>
      </c>
      <c r="E43" s="1">
        <v>0</v>
      </c>
      <c r="F43" s="1">
        <v>21</v>
      </c>
      <c r="G43" s="1">
        <v>0</v>
      </c>
      <c r="H43" s="1">
        <v>0</v>
      </c>
      <c r="I43" s="1">
        <v>48</v>
      </c>
      <c r="J43" s="27">
        <v>61</v>
      </c>
      <c r="K43" s="1">
        <v>1</v>
      </c>
      <c r="L43" s="71">
        <v>1</v>
      </c>
      <c r="M43" s="71">
        <v>0</v>
      </c>
      <c r="N43" s="44">
        <v>0</v>
      </c>
    </row>
    <row r="44" spans="1:15" x14ac:dyDescent="0.35">
      <c r="A44" s="28" t="s">
        <v>182</v>
      </c>
      <c r="B44" s="112">
        <f t="shared" si="1"/>
        <v>868</v>
      </c>
      <c r="C44" s="1">
        <v>0</v>
      </c>
      <c r="D44" s="1">
        <v>813</v>
      </c>
      <c r="E44" s="1">
        <v>0</v>
      </c>
      <c r="F44" s="1">
        <v>7</v>
      </c>
      <c r="G44" s="1">
        <v>0</v>
      </c>
      <c r="H44" s="1">
        <v>0</v>
      </c>
      <c r="I44" s="1">
        <v>10</v>
      </c>
      <c r="J44" s="27">
        <v>22</v>
      </c>
      <c r="K44" s="1">
        <v>4</v>
      </c>
      <c r="L44" s="71">
        <v>12</v>
      </c>
      <c r="M44" s="71">
        <v>0</v>
      </c>
      <c r="N44" s="44">
        <v>0</v>
      </c>
    </row>
    <row r="45" spans="1:15" x14ac:dyDescent="0.35">
      <c r="A45" s="28" t="s">
        <v>183</v>
      </c>
      <c r="B45" s="112">
        <f t="shared" si="1"/>
        <v>106</v>
      </c>
      <c r="C45" s="1">
        <v>2</v>
      </c>
      <c r="D45" s="1">
        <v>85</v>
      </c>
      <c r="E45" s="1">
        <v>0</v>
      </c>
      <c r="F45" s="1">
        <v>0</v>
      </c>
      <c r="G45" s="1">
        <v>0</v>
      </c>
      <c r="H45" s="1">
        <v>0</v>
      </c>
      <c r="I45" s="1">
        <v>3</v>
      </c>
      <c r="J45" s="27">
        <v>10</v>
      </c>
      <c r="K45" s="1">
        <v>1</v>
      </c>
      <c r="L45" s="71">
        <v>5</v>
      </c>
      <c r="M45" s="71">
        <v>0</v>
      </c>
      <c r="N45" s="44">
        <v>0</v>
      </c>
    </row>
    <row r="46" spans="1:15" x14ac:dyDescent="0.35">
      <c r="A46" s="28" t="s">
        <v>184</v>
      </c>
      <c r="B46" s="112">
        <f t="shared" si="1"/>
        <v>123</v>
      </c>
      <c r="C46" s="1">
        <v>7</v>
      </c>
      <c r="D46" s="1">
        <v>95</v>
      </c>
      <c r="E46" s="1">
        <v>0</v>
      </c>
      <c r="F46" s="1">
        <v>0</v>
      </c>
      <c r="G46" s="1">
        <v>0</v>
      </c>
      <c r="H46" s="1">
        <v>0</v>
      </c>
      <c r="I46" s="1">
        <v>3</v>
      </c>
      <c r="J46" s="27">
        <v>17</v>
      </c>
      <c r="K46" s="1">
        <v>1</v>
      </c>
      <c r="L46" s="71">
        <v>0</v>
      </c>
      <c r="M46" s="71">
        <v>0</v>
      </c>
      <c r="N46" s="44">
        <v>0</v>
      </c>
    </row>
    <row r="47" spans="1:15" x14ac:dyDescent="0.35">
      <c r="A47" s="29" t="s">
        <v>185</v>
      </c>
      <c r="B47" s="112">
        <f t="shared" si="1"/>
        <v>234</v>
      </c>
      <c r="C47" s="1">
        <v>1</v>
      </c>
      <c r="D47" s="1">
        <v>204</v>
      </c>
      <c r="E47" s="1">
        <v>0</v>
      </c>
      <c r="F47" s="1">
        <v>0</v>
      </c>
      <c r="G47" s="1">
        <v>0</v>
      </c>
      <c r="H47" s="1">
        <v>0</v>
      </c>
      <c r="I47" s="1">
        <v>3</v>
      </c>
      <c r="J47" s="27">
        <v>22</v>
      </c>
      <c r="K47" s="1">
        <v>0</v>
      </c>
      <c r="L47" s="71">
        <v>4</v>
      </c>
      <c r="M47" s="71"/>
    </row>
    <row r="48" spans="1:15" x14ac:dyDescent="0.35">
      <c r="A48" s="29" t="s">
        <v>186</v>
      </c>
      <c r="B48" s="112">
        <f t="shared" si="1"/>
        <v>93</v>
      </c>
      <c r="C48" s="1">
        <v>0</v>
      </c>
      <c r="D48" s="1">
        <v>83</v>
      </c>
      <c r="E48" s="1">
        <v>0</v>
      </c>
      <c r="F48" s="1">
        <v>2</v>
      </c>
      <c r="G48" s="1">
        <v>0</v>
      </c>
      <c r="H48" s="1">
        <v>0</v>
      </c>
      <c r="I48" s="1">
        <v>1</v>
      </c>
      <c r="J48" s="27">
        <v>6</v>
      </c>
      <c r="K48" s="1">
        <v>0</v>
      </c>
      <c r="L48" s="71">
        <v>1</v>
      </c>
      <c r="M48" s="71">
        <v>0</v>
      </c>
      <c r="N48" s="44">
        <v>0</v>
      </c>
    </row>
    <row r="49" spans="1:14" x14ac:dyDescent="0.35">
      <c r="A49" s="28" t="s">
        <v>187</v>
      </c>
      <c r="B49" s="112">
        <f t="shared" si="1"/>
        <v>192</v>
      </c>
      <c r="C49" s="1">
        <v>73</v>
      </c>
      <c r="D49" s="1">
        <v>108</v>
      </c>
      <c r="E49" s="1">
        <v>0</v>
      </c>
      <c r="F49" s="1">
        <v>0</v>
      </c>
      <c r="G49" s="1">
        <v>0</v>
      </c>
      <c r="H49" s="1">
        <v>0</v>
      </c>
      <c r="I49" s="1">
        <v>1</v>
      </c>
      <c r="J49" s="27">
        <v>9</v>
      </c>
      <c r="K49" s="1">
        <v>0</v>
      </c>
      <c r="L49" s="71">
        <v>1</v>
      </c>
      <c r="M49" s="71">
        <v>0</v>
      </c>
      <c r="N49" s="44">
        <v>0</v>
      </c>
    </row>
    <row r="50" spans="1:14" x14ac:dyDescent="0.35">
      <c r="A50" s="74" t="s">
        <v>188</v>
      </c>
      <c r="B50" s="112">
        <f t="shared" si="1"/>
        <v>502</v>
      </c>
      <c r="C50" s="1">
        <v>0</v>
      </c>
      <c r="D50" s="1">
        <v>474</v>
      </c>
      <c r="E50" s="1">
        <v>0</v>
      </c>
      <c r="F50" s="1">
        <v>0</v>
      </c>
      <c r="G50" s="1">
        <v>1</v>
      </c>
      <c r="H50" s="1">
        <v>0</v>
      </c>
      <c r="I50" s="1">
        <v>6</v>
      </c>
      <c r="J50" s="27">
        <v>16</v>
      </c>
      <c r="K50" s="1">
        <v>0</v>
      </c>
      <c r="L50" s="71">
        <v>5</v>
      </c>
      <c r="M50" s="71">
        <v>0</v>
      </c>
      <c r="N50" s="44">
        <v>0</v>
      </c>
    </row>
    <row r="51" spans="1:14" x14ac:dyDescent="0.35">
      <c r="A51" s="28" t="s">
        <v>189</v>
      </c>
      <c r="B51" s="112">
        <f t="shared" si="1"/>
        <v>564</v>
      </c>
      <c r="C51" s="1">
        <v>11</v>
      </c>
      <c r="D51" s="1">
        <v>502</v>
      </c>
      <c r="E51" s="1">
        <v>0</v>
      </c>
      <c r="F51" s="1">
        <v>3</v>
      </c>
      <c r="G51" s="1">
        <v>0</v>
      </c>
      <c r="H51" s="1">
        <v>0</v>
      </c>
      <c r="I51" s="1">
        <v>13</v>
      </c>
      <c r="J51" s="27">
        <v>24</v>
      </c>
      <c r="K51" s="1">
        <v>0</v>
      </c>
      <c r="L51" s="71">
        <v>11</v>
      </c>
      <c r="M51" s="71">
        <v>0</v>
      </c>
      <c r="N51" s="44">
        <v>0</v>
      </c>
    </row>
    <row r="52" spans="1:14" x14ac:dyDescent="0.35">
      <c r="A52" s="28" t="s">
        <v>190</v>
      </c>
      <c r="B52" s="112">
        <f t="shared" si="1"/>
        <v>39</v>
      </c>
      <c r="C52" s="1">
        <v>0</v>
      </c>
      <c r="D52" s="1">
        <v>34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27">
        <v>4</v>
      </c>
      <c r="K52" s="1">
        <v>0</v>
      </c>
      <c r="L52" s="71">
        <v>0</v>
      </c>
      <c r="M52" s="71">
        <v>0</v>
      </c>
      <c r="N52" s="44">
        <v>0</v>
      </c>
    </row>
    <row r="53" spans="1:14" x14ac:dyDescent="0.35">
      <c r="A53" s="28" t="s">
        <v>191</v>
      </c>
      <c r="B53" s="112">
        <f t="shared" si="1"/>
        <v>273</v>
      </c>
      <c r="C53" s="1">
        <v>1</v>
      </c>
      <c r="D53" s="1">
        <v>238</v>
      </c>
      <c r="E53" s="1">
        <v>0</v>
      </c>
      <c r="F53" s="1">
        <v>3</v>
      </c>
      <c r="G53" s="1">
        <v>0</v>
      </c>
      <c r="H53" s="1">
        <v>0</v>
      </c>
      <c r="I53" s="1">
        <v>3</v>
      </c>
      <c r="J53" s="27">
        <v>15</v>
      </c>
      <c r="K53" s="1">
        <v>1</v>
      </c>
      <c r="L53" s="71">
        <v>11</v>
      </c>
      <c r="M53" s="71">
        <v>0</v>
      </c>
      <c r="N53" s="44">
        <v>1</v>
      </c>
    </row>
    <row r="54" spans="1:14" x14ac:dyDescent="0.35">
      <c r="A54" s="28" t="s">
        <v>192</v>
      </c>
      <c r="B54" s="112">
        <f t="shared" si="1"/>
        <v>14</v>
      </c>
      <c r="C54" s="1">
        <v>0</v>
      </c>
      <c r="D54" s="1">
        <v>11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27">
        <v>2</v>
      </c>
      <c r="K54" s="1">
        <v>0</v>
      </c>
      <c r="L54" s="71">
        <v>0</v>
      </c>
      <c r="M54" s="71">
        <v>0</v>
      </c>
      <c r="N54" s="44">
        <v>0</v>
      </c>
    </row>
    <row r="55" spans="1:14" x14ac:dyDescent="0.35">
      <c r="A55" s="28" t="s">
        <v>193</v>
      </c>
      <c r="B55" s="112">
        <f t="shared" si="1"/>
        <v>52</v>
      </c>
      <c r="C55" s="1">
        <v>0</v>
      </c>
      <c r="D55" s="1">
        <v>36</v>
      </c>
      <c r="E55" s="1">
        <v>0</v>
      </c>
      <c r="F55" s="1">
        <v>2</v>
      </c>
      <c r="G55" s="1">
        <v>0</v>
      </c>
      <c r="H55" s="1">
        <v>0</v>
      </c>
      <c r="I55" s="1">
        <v>4</v>
      </c>
      <c r="J55" s="27">
        <v>10</v>
      </c>
      <c r="K55" s="1">
        <v>0</v>
      </c>
      <c r="L55" s="71">
        <v>0</v>
      </c>
      <c r="M55" s="71">
        <v>0</v>
      </c>
      <c r="N55" s="44">
        <v>0</v>
      </c>
    </row>
    <row r="56" spans="1:14" x14ac:dyDescent="0.35">
      <c r="A56" s="28" t="s">
        <v>194</v>
      </c>
      <c r="B56" s="112">
        <f t="shared" si="1"/>
        <v>1818</v>
      </c>
      <c r="C56" s="1">
        <v>24</v>
      </c>
      <c r="D56" s="1">
        <v>1611</v>
      </c>
      <c r="E56" s="1">
        <v>0</v>
      </c>
      <c r="F56" s="1">
        <v>22</v>
      </c>
      <c r="G56" s="1">
        <v>0</v>
      </c>
      <c r="H56" s="1">
        <v>0</v>
      </c>
      <c r="I56" s="1">
        <v>27</v>
      </c>
      <c r="J56" s="27">
        <v>81</v>
      </c>
      <c r="K56" s="1">
        <v>0</v>
      </c>
      <c r="L56" s="71">
        <v>53</v>
      </c>
      <c r="M56" s="71">
        <v>0</v>
      </c>
    </row>
    <row r="57" spans="1:14" x14ac:dyDescent="0.35">
      <c r="A57" s="28" t="s">
        <v>195</v>
      </c>
      <c r="B57" s="112">
        <f t="shared" si="1"/>
        <v>486</v>
      </c>
      <c r="C57" s="1">
        <v>9</v>
      </c>
      <c r="D57" s="1">
        <v>420</v>
      </c>
      <c r="E57" s="1">
        <v>0</v>
      </c>
      <c r="F57" s="1">
        <v>8</v>
      </c>
      <c r="G57" s="1">
        <v>0</v>
      </c>
      <c r="H57" s="1">
        <v>0</v>
      </c>
      <c r="I57" s="1">
        <v>14</v>
      </c>
      <c r="J57" s="27">
        <v>19</v>
      </c>
      <c r="K57" s="1">
        <v>0</v>
      </c>
      <c r="L57" s="71">
        <v>16</v>
      </c>
      <c r="M57" s="71">
        <v>0</v>
      </c>
      <c r="N57" s="44">
        <v>0</v>
      </c>
    </row>
    <row r="58" spans="1:14" x14ac:dyDescent="0.35">
      <c r="A58" s="28" t="s">
        <v>196</v>
      </c>
      <c r="B58" s="112">
        <f t="shared" si="1"/>
        <v>118</v>
      </c>
      <c r="C58" s="1">
        <v>0</v>
      </c>
      <c r="D58" s="1">
        <v>88</v>
      </c>
      <c r="E58" s="1">
        <v>0</v>
      </c>
      <c r="F58" s="1">
        <v>1</v>
      </c>
      <c r="G58" s="1">
        <v>0</v>
      </c>
      <c r="H58" s="1">
        <v>0</v>
      </c>
      <c r="I58" s="1">
        <v>15</v>
      </c>
      <c r="J58" s="27">
        <v>14</v>
      </c>
      <c r="K58" s="1">
        <v>0</v>
      </c>
      <c r="L58" s="71">
        <v>0</v>
      </c>
      <c r="M58" s="71">
        <v>0</v>
      </c>
      <c r="N58" s="44">
        <v>0</v>
      </c>
    </row>
    <row r="59" spans="1:14" x14ac:dyDescent="0.35">
      <c r="A59" s="28" t="s">
        <v>262</v>
      </c>
      <c r="B59" s="112">
        <f t="shared" si="1"/>
        <v>293</v>
      </c>
      <c r="C59" s="1">
        <v>1</v>
      </c>
      <c r="D59" s="1">
        <v>259</v>
      </c>
      <c r="E59" s="1">
        <v>0</v>
      </c>
      <c r="F59" s="1">
        <v>7</v>
      </c>
      <c r="G59" s="1">
        <v>0</v>
      </c>
      <c r="H59" s="1">
        <v>0</v>
      </c>
      <c r="I59" s="1">
        <v>2</v>
      </c>
      <c r="J59" s="27">
        <v>11</v>
      </c>
      <c r="K59" s="1">
        <v>0</v>
      </c>
      <c r="L59" s="71">
        <v>13</v>
      </c>
      <c r="M59" s="71">
        <v>0</v>
      </c>
      <c r="N59" s="44">
        <v>0</v>
      </c>
    </row>
    <row r="60" spans="1:14" x14ac:dyDescent="0.35">
      <c r="A60" s="28" t="s">
        <v>197</v>
      </c>
      <c r="B60" s="112">
        <f t="shared" si="1"/>
        <v>179</v>
      </c>
      <c r="C60" s="1">
        <v>1</v>
      </c>
      <c r="D60" s="1">
        <v>151</v>
      </c>
      <c r="E60" s="1">
        <v>0</v>
      </c>
      <c r="F60" s="1">
        <v>1</v>
      </c>
      <c r="G60" s="1">
        <v>0</v>
      </c>
      <c r="H60" s="1">
        <v>0</v>
      </c>
      <c r="I60" s="1">
        <v>5</v>
      </c>
      <c r="J60" s="27">
        <v>17</v>
      </c>
      <c r="K60" s="1">
        <v>0</v>
      </c>
      <c r="L60" s="71">
        <v>4</v>
      </c>
      <c r="M60" s="71">
        <v>0</v>
      </c>
      <c r="N60" s="44">
        <v>0</v>
      </c>
    </row>
    <row r="61" spans="1:14" x14ac:dyDescent="0.35">
      <c r="A61" s="28" t="s">
        <v>198</v>
      </c>
      <c r="B61" s="112">
        <f t="shared" si="1"/>
        <v>51</v>
      </c>
      <c r="C61" s="1">
        <v>1</v>
      </c>
      <c r="D61" s="1">
        <v>40</v>
      </c>
      <c r="E61" s="1">
        <v>0</v>
      </c>
      <c r="F61" s="1">
        <v>0</v>
      </c>
      <c r="G61" s="1">
        <v>0</v>
      </c>
      <c r="H61" s="1">
        <v>0</v>
      </c>
      <c r="I61" s="1">
        <v>3</v>
      </c>
      <c r="J61" s="27">
        <v>5</v>
      </c>
      <c r="K61" s="1">
        <v>0</v>
      </c>
      <c r="L61" s="71">
        <v>2</v>
      </c>
      <c r="M61" s="71">
        <v>0</v>
      </c>
      <c r="N61" s="44">
        <v>0</v>
      </c>
    </row>
    <row r="62" spans="1:14" x14ac:dyDescent="0.35">
      <c r="A62" s="117" t="s">
        <v>199</v>
      </c>
      <c r="B62" s="112">
        <f t="shared" si="1"/>
        <v>1732</v>
      </c>
      <c r="C62" s="1">
        <v>35</v>
      </c>
      <c r="D62" s="1">
        <v>1413</v>
      </c>
      <c r="E62" s="1">
        <v>0</v>
      </c>
      <c r="F62" s="1">
        <v>42</v>
      </c>
      <c r="G62" s="1">
        <v>0</v>
      </c>
      <c r="H62" s="1">
        <v>0</v>
      </c>
      <c r="I62" s="1">
        <v>77</v>
      </c>
      <c r="J62" s="27">
        <v>141</v>
      </c>
      <c r="K62" s="1">
        <v>17</v>
      </c>
      <c r="L62" s="71">
        <v>6</v>
      </c>
      <c r="M62" s="71">
        <v>0</v>
      </c>
      <c r="N62" s="44">
        <v>1</v>
      </c>
    </row>
    <row r="63" spans="1:14" x14ac:dyDescent="0.35">
      <c r="A63" s="118" t="s">
        <v>200</v>
      </c>
      <c r="B63" s="112">
        <f t="shared" si="1"/>
        <v>176</v>
      </c>
      <c r="C63" s="1">
        <v>2</v>
      </c>
      <c r="D63" s="1">
        <v>118</v>
      </c>
      <c r="E63" s="1">
        <v>0</v>
      </c>
      <c r="F63" s="1">
        <v>3</v>
      </c>
      <c r="G63" s="1">
        <v>0</v>
      </c>
      <c r="H63" s="1">
        <v>0</v>
      </c>
      <c r="I63" s="1">
        <v>12</v>
      </c>
      <c r="J63" s="27">
        <v>26</v>
      </c>
      <c r="K63" s="1">
        <v>2</v>
      </c>
      <c r="L63" s="71">
        <v>13</v>
      </c>
      <c r="M63" s="71">
        <v>0</v>
      </c>
      <c r="N63" s="44">
        <v>0</v>
      </c>
    </row>
    <row r="64" spans="1:14" x14ac:dyDescent="0.35">
      <c r="A64" s="118" t="s">
        <v>201</v>
      </c>
      <c r="B64" s="112">
        <f t="shared" si="1"/>
        <v>374</v>
      </c>
      <c r="C64" s="1">
        <v>9</v>
      </c>
      <c r="D64" s="1">
        <v>321</v>
      </c>
      <c r="E64" s="1">
        <v>0</v>
      </c>
      <c r="F64" s="1">
        <v>9</v>
      </c>
      <c r="G64" s="1">
        <v>0</v>
      </c>
      <c r="H64" s="1">
        <v>0</v>
      </c>
      <c r="I64" s="1">
        <v>3</v>
      </c>
      <c r="J64" s="27">
        <v>30</v>
      </c>
      <c r="K64" s="1">
        <v>1</v>
      </c>
      <c r="L64" s="71">
        <v>1</v>
      </c>
      <c r="M64" s="71">
        <v>0</v>
      </c>
      <c r="N64" s="44">
        <v>0</v>
      </c>
    </row>
    <row r="65" spans="1:14" x14ac:dyDescent="0.35">
      <c r="A65" s="118" t="s">
        <v>202</v>
      </c>
      <c r="B65" s="112">
        <f t="shared" si="1"/>
        <v>229</v>
      </c>
      <c r="C65" s="1">
        <v>10</v>
      </c>
      <c r="D65" s="1">
        <v>182</v>
      </c>
      <c r="E65" s="1">
        <v>1</v>
      </c>
      <c r="F65" s="1">
        <v>1</v>
      </c>
      <c r="G65" s="1">
        <v>0</v>
      </c>
      <c r="H65" s="1">
        <v>0</v>
      </c>
      <c r="I65" s="1">
        <v>1</v>
      </c>
      <c r="J65" s="27">
        <v>30</v>
      </c>
      <c r="K65" s="1">
        <v>2</v>
      </c>
      <c r="L65" s="71">
        <v>2</v>
      </c>
      <c r="M65" s="71">
        <v>0</v>
      </c>
      <c r="N65" s="44">
        <v>0</v>
      </c>
    </row>
    <row r="66" spans="1:14" x14ac:dyDescent="0.35">
      <c r="A66" s="119" t="s">
        <v>203</v>
      </c>
      <c r="B66" s="112">
        <f t="shared" si="1"/>
        <v>398</v>
      </c>
      <c r="C66" s="1">
        <v>5</v>
      </c>
      <c r="D66" s="1">
        <v>259</v>
      </c>
      <c r="E66" s="1">
        <v>0</v>
      </c>
      <c r="F66" s="1">
        <v>7</v>
      </c>
      <c r="G66" s="1">
        <v>0</v>
      </c>
      <c r="H66" s="1">
        <v>0</v>
      </c>
      <c r="I66" s="1">
        <v>6</v>
      </c>
      <c r="J66" s="27">
        <v>85</v>
      </c>
      <c r="K66" s="1">
        <v>0</v>
      </c>
      <c r="L66" s="71">
        <v>36</v>
      </c>
      <c r="M66" s="71">
        <v>0</v>
      </c>
      <c r="N66" s="44">
        <v>0</v>
      </c>
    </row>
    <row r="67" spans="1:14" x14ac:dyDescent="0.35">
      <c r="A67" s="119" t="s">
        <v>204</v>
      </c>
      <c r="B67" s="112">
        <f t="shared" si="1"/>
        <v>180</v>
      </c>
      <c r="C67" s="1">
        <v>3</v>
      </c>
      <c r="D67" s="1">
        <v>135</v>
      </c>
      <c r="E67" s="1">
        <v>0</v>
      </c>
      <c r="F67" s="1">
        <v>8</v>
      </c>
      <c r="G67" s="1">
        <v>0</v>
      </c>
      <c r="H67" s="1">
        <v>0</v>
      </c>
      <c r="I67" s="1">
        <v>13</v>
      </c>
      <c r="J67" s="27">
        <v>21</v>
      </c>
      <c r="K67" s="1">
        <v>0</v>
      </c>
      <c r="L67" s="71">
        <v>0</v>
      </c>
      <c r="M67" s="71">
        <v>0</v>
      </c>
      <c r="N67" s="44">
        <v>0</v>
      </c>
    </row>
    <row r="68" spans="1:14" x14ac:dyDescent="0.35">
      <c r="A68" s="118" t="s">
        <v>205</v>
      </c>
      <c r="B68" s="112">
        <f t="shared" si="1"/>
        <v>23</v>
      </c>
      <c r="C68" s="1">
        <v>0</v>
      </c>
      <c r="D68" s="1">
        <v>18</v>
      </c>
      <c r="E68" s="1">
        <v>0</v>
      </c>
      <c r="F68" s="1">
        <v>1</v>
      </c>
      <c r="G68" s="1">
        <v>0</v>
      </c>
      <c r="H68" s="1">
        <v>0</v>
      </c>
      <c r="I68" s="1">
        <v>0</v>
      </c>
      <c r="J68" s="27">
        <v>4</v>
      </c>
      <c r="K68" s="1">
        <v>0</v>
      </c>
      <c r="L68" s="71">
        <v>0</v>
      </c>
      <c r="M68" s="71">
        <v>0</v>
      </c>
      <c r="N68" s="44">
        <v>0</v>
      </c>
    </row>
    <row r="69" spans="1:14" x14ac:dyDescent="0.35">
      <c r="A69" s="118" t="s">
        <v>206</v>
      </c>
      <c r="B69" s="112">
        <f t="shared" si="1"/>
        <v>1471</v>
      </c>
      <c r="C69" s="1">
        <v>25</v>
      </c>
      <c r="D69" s="1">
        <v>1336</v>
      </c>
      <c r="E69" s="1">
        <v>0</v>
      </c>
      <c r="F69" s="1">
        <v>18</v>
      </c>
      <c r="G69" s="1">
        <v>0</v>
      </c>
      <c r="H69" s="1">
        <v>0</v>
      </c>
      <c r="I69" s="1">
        <v>15</v>
      </c>
      <c r="J69" s="27">
        <v>65</v>
      </c>
      <c r="K69" s="1">
        <v>0</v>
      </c>
      <c r="L69" s="71">
        <v>12</v>
      </c>
      <c r="M69" s="71">
        <v>0</v>
      </c>
      <c r="N69" s="44">
        <v>0</v>
      </c>
    </row>
    <row r="70" spans="1:14" x14ac:dyDescent="0.35">
      <c r="A70" s="118" t="s">
        <v>207</v>
      </c>
      <c r="B70" s="112">
        <f t="shared" si="1"/>
        <v>151</v>
      </c>
      <c r="C70" s="1">
        <v>7</v>
      </c>
      <c r="D70" s="1">
        <v>130</v>
      </c>
      <c r="E70" s="1">
        <v>0</v>
      </c>
      <c r="F70" s="1">
        <v>4</v>
      </c>
      <c r="G70" s="1">
        <v>0</v>
      </c>
      <c r="H70" s="1">
        <v>0</v>
      </c>
      <c r="I70" s="1">
        <v>2</v>
      </c>
      <c r="J70" s="27">
        <v>4</v>
      </c>
      <c r="K70" s="1">
        <v>0</v>
      </c>
      <c r="L70" s="71">
        <v>4</v>
      </c>
      <c r="M70" s="71">
        <v>0</v>
      </c>
      <c r="N70" s="44">
        <v>0</v>
      </c>
    </row>
    <row r="71" spans="1:14" x14ac:dyDescent="0.35">
      <c r="A71" s="118" t="s">
        <v>208</v>
      </c>
      <c r="B71" s="112">
        <f t="shared" si="1"/>
        <v>1972</v>
      </c>
      <c r="C71" s="1">
        <v>16</v>
      </c>
      <c r="D71" s="1">
        <v>1753</v>
      </c>
      <c r="E71" s="1">
        <v>0</v>
      </c>
      <c r="F71" s="1">
        <v>12</v>
      </c>
      <c r="G71" s="1">
        <v>0</v>
      </c>
      <c r="H71" s="1">
        <v>0</v>
      </c>
      <c r="I71" s="1">
        <v>45</v>
      </c>
      <c r="J71" s="27">
        <v>143</v>
      </c>
      <c r="K71" s="1">
        <v>2</v>
      </c>
      <c r="L71" s="71">
        <v>1</v>
      </c>
      <c r="M71" s="71">
        <v>0</v>
      </c>
      <c r="N71" s="101">
        <v>0</v>
      </c>
    </row>
    <row r="72" spans="1:14" x14ac:dyDescent="0.35">
      <c r="A72" s="120"/>
      <c r="B72" s="116"/>
      <c r="C72" s="38"/>
      <c r="D72" s="38"/>
      <c r="E72" s="38"/>
      <c r="F72" s="38"/>
      <c r="G72" s="38"/>
      <c r="H72" s="38"/>
      <c r="I72" s="38"/>
      <c r="J72" s="38"/>
      <c r="K72" s="37"/>
      <c r="L72" s="113"/>
      <c r="M72" s="113"/>
      <c r="N72" s="114"/>
    </row>
    <row r="73" spans="1:14" x14ac:dyDescent="0.35">
      <c r="A73" s="58" t="s">
        <v>260</v>
      </c>
      <c r="B73" s="58"/>
      <c r="C73" s="83"/>
      <c r="D73" s="44"/>
      <c r="E73" s="44"/>
    </row>
  </sheetData>
  <mergeCells count="4">
    <mergeCell ref="A3:N3"/>
    <mergeCell ref="A4:N4"/>
    <mergeCell ref="A5:N5"/>
    <mergeCell ref="A6:N6"/>
  </mergeCells>
  <pageMargins left="0.7" right="0.7" top="0.75" bottom="0.75" header="0.3" footer="0.3"/>
  <pageSetup scale="31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zoomScaleNormal="100" workbookViewId="0">
      <selection activeCell="B10" sqref="B10"/>
    </sheetView>
  </sheetViews>
  <sheetFormatPr defaultColWidth="0" defaultRowHeight="15.5" zeroHeight="1" x14ac:dyDescent="0.35"/>
  <cols>
    <col min="1" max="1" width="68" style="7" customWidth="1"/>
    <col min="2" max="2" width="18.81640625" style="7" customWidth="1"/>
    <col min="3" max="3" width="28.54296875" style="7" customWidth="1"/>
    <col min="4" max="16384" width="0" style="7" hidden="1"/>
  </cols>
  <sheetData>
    <row r="1" spans="1:3" x14ac:dyDescent="0.35">
      <c r="A1" s="6" t="s">
        <v>353</v>
      </c>
      <c r="B1" s="6"/>
      <c r="C1" s="44"/>
    </row>
    <row r="2" spans="1:3" x14ac:dyDescent="0.35">
      <c r="A2" s="6"/>
      <c r="B2" s="6"/>
      <c r="C2" s="44"/>
    </row>
    <row r="3" spans="1:3" ht="15.75" customHeight="1" x14ac:dyDescent="0.35">
      <c r="A3" s="179" t="s">
        <v>5</v>
      </c>
      <c r="B3" s="179"/>
      <c r="C3" s="179"/>
    </row>
    <row r="4" spans="1:3" ht="15.75" customHeight="1" x14ac:dyDescent="0.35">
      <c r="A4" s="179" t="s">
        <v>348</v>
      </c>
      <c r="B4" s="179"/>
      <c r="C4" s="179"/>
    </row>
    <row r="5" spans="1:3" ht="15.75" customHeight="1" x14ac:dyDescent="0.35">
      <c r="A5" s="179" t="s">
        <v>283</v>
      </c>
      <c r="B5" s="179"/>
      <c r="C5" s="179"/>
    </row>
    <row r="6" spans="1:3" x14ac:dyDescent="0.35"/>
    <row r="7" spans="1:3" x14ac:dyDescent="0.35">
      <c r="A7" s="121"/>
      <c r="B7" s="122"/>
      <c r="C7" s="121"/>
    </row>
    <row r="8" spans="1:3" x14ac:dyDescent="0.35">
      <c r="A8" s="123" t="s">
        <v>149</v>
      </c>
      <c r="B8" s="124" t="s">
        <v>210</v>
      </c>
      <c r="C8" s="123" t="s">
        <v>211</v>
      </c>
    </row>
    <row r="9" spans="1:3" x14ac:dyDescent="0.35">
      <c r="A9" s="125"/>
      <c r="B9" s="126"/>
      <c r="C9" s="125"/>
    </row>
    <row r="10" spans="1:3" x14ac:dyDescent="0.35">
      <c r="A10" s="31"/>
      <c r="B10" s="127"/>
      <c r="C10" s="73"/>
    </row>
    <row r="11" spans="1:3" x14ac:dyDescent="0.35">
      <c r="A11" s="128" t="s">
        <v>17</v>
      </c>
      <c r="B11" s="129">
        <f>SUM(B13:B72)</f>
        <v>50118</v>
      </c>
      <c r="C11" s="130" t="s">
        <v>320</v>
      </c>
    </row>
    <row r="12" spans="1:3" x14ac:dyDescent="0.35">
      <c r="A12" s="31"/>
      <c r="B12" s="32"/>
      <c r="C12" s="73"/>
    </row>
    <row r="13" spans="1:3" x14ac:dyDescent="0.35">
      <c r="A13" s="131" t="s">
        <v>212</v>
      </c>
      <c r="B13" s="132">
        <v>5662</v>
      </c>
      <c r="C13" s="70" t="s">
        <v>291</v>
      </c>
    </row>
    <row r="14" spans="1:3" x14ac:dyDescent="0.35">
      <c r="A14" s="131" t="s">
        <v>213</v>
      </c>
      <c r="B14" s="132">
        <v>1212</v>
      </c>
      <c r="C14" s="70" t="s">
        <v>296</v>
      </c>
    </row>
    <row r="15" spans="1:3" x14ac:dyDescent="0.35">
      <c r="A15" s="131" t="s">
        <v>214</v>
      </c>
      <c r="B15" s="132">
        <v>152</v>
      </c>
      <c r="C15" s="70" t="s">
        <v>297</v>
      </c>
    </row>
    <row r="16" spans="1:3" x14ac:dyDescent="0.35">
      <c r="A16" s="131" t="s">
        <v>215</v>
      </c>
      <c r="B16" s="132">
        <v>197</v>
      </c>
      <c r="C16" s="70" t="s">
        <v>291</v>
      </c>
    </row>
    <row r="17" spans="1:3" x14ac:dyDescent="0.35">
      <c r="A17" s="131" t="s">
        <v>216</v>
      </c>
      <c r="B17" s="132">
        <v>2</v>
      </c>
      <c r="C17" s="70" t="s">
        <v>298</v>
      </c>
    </row>
    <row r="18" spans="1:3" x14ac:dyDescent="0.35">
      <c r="A18" s="131" t="s">
        <v>276</v>
      </c>
      <c r="B18" s="132">
        <v>6514</v>
      </c>
      <c r="C18" s="70" t="s">
        <v>299</v>
      </c>
    </row>
    <row r="19" spans="1:3" x14ac:dyDescent="0.35">
      <c r="A19" s="131" t="s">
        <v>277</v>
      </c>
      <c r="B19" s="132">
        <v>1968</v>
      </c>
      <c r="C19" s="70" t="s">
        <v>296</v>
      </c>
    </row>
    <row r="20" spans="1:3" x14ac:dyDescent="0.35">
      <c r="A20" s="131" t="s">
        <v>28</v>
      </c>
      <c r="B20" s="132">
        <v>2361</v>
      </c>
      <c r="C20" s="70" t="s">
        <v>300</v>
      </c>
    </row>
    <row r="21" spans="1:3" x14ac:dyDescent="0.35">
      <c r="A21" s="131" t="s">
        <v>29</v>
      </c>
      <c r="B21" s="132">
        <v>1452</v>
      </c>
      <c r="C21" s="70" t="s">
        <v>301</v>
      </c>
    </row>
    <row r="22" spans="1:3" x14ac:dyDescent="0.35">
      <c r="A22" s="131" t="s">
        <v>217</v>
      </c>
      <c r="B22" s="132">
        <v>41</v>
      </c>
      <c r="C22" s="70" t="s">
        <v>302</v>
      </c>
    </row>
    <row r="23" spans="1:3" x14ac:dyDescent="0.35">
      <c r="A23" s="131" t="s">
        <v>218</v>
      </c>
      <c r="B23" s="132">
        <v>4754</v>
      </c>
      <c r="C23" s="70" t="s">
        <v>293</v>
      </c>
    </row>
    <row r="24" spans="1:3" x14ac:dyDescent="0.35">
      <c r="A24" s="131" t="s">
        <v>219</v>
      </c>
      <c r="B24" s="132">
        <v>732</v>
      </c>
      <c r="C24" s="70" t="s">
        <v>303</v>
      </c>
    </row>
    <row r="25" spans="1:3" x14ac:dyDescent="0.35">
      <c r="A25" s="131" t="s">
        <v>220</v>
      </c>
      <c r="B25" s="132">
        <v>156</v>
      </c>
      <c r="C25" s="70" t="s">
        <v>300</v>
      </c>
    </row>
    <row r="26" spans="1:3" x14ac:dyDescent="0.35">
      <c r="A26" s="131" t="s">
        <v>221</v>
      </c>
      <c r="B26" s="132">
        <v>398</v>
      </c>
      <c r="C26" s="70" t="s">
        <v>304</v>
      </c>
    </row>
    <row r="27" spans="1:3" x14ac:dyDescent="0.35">
      <c r="A27" s="131" t="s">
        <v>222</v>
      </c>
      <c r="B27" s="132">
        <v>566</v>
      </c>
      <c r="C27" s="70" t="s">
        <v>296</v>
      </c>
    </row>
    <row r="28" spans="1:3" x14ac:dyDescent="0.35">
      <c r="A28" s="131" t="s">
        <v>223</v>
      </c>
      <c r="B28" s="132">
        <v>38</v>
      </c>
      <c r="C28" s="70" t="s">
        <v>305</v>
      </c>
    </row>
    <row r="29" spans="1:3" x14ac:dyDescent="0.35">
      <c r="A29" s="131" t="s">
        <v>224</v>
      </c>
      <c r="B29" s="132">
        <v>33</v>
      </c>
      <c r="C29" s="70" t="s">
        <v>307</v>
      </c>
    </row>
    <row r="30" spans="1:3" x14ac:dyDescent="0.35">
      <c r="A30" s="131" t="s">
        <v>225</v>
      </c>
      <c r="B30" s="132">
        <v>32</v>
      </c>
      <c r="C30" s="70" t="s">
        <v>295</v>
      </c>
    </row>
    <row r="31" spans="1:3" x14ac:dyDescent="0.35">
      <c r="A31" s="131" t="s">
        <v>226</v>
      </c>
      <c r="B31" s="132">
        <v>14</v>
      </c>
      <c r="C31" s="70" t="s">
        <v>306</v>
      </c>
    </row>
    <row r="32" spans="1:3" x14ac:dyDescent="0.35">
      <c r="A32" s="131" t="s">
        <v>227</v>
      </c>
      <c r="B32" s="132">
        <v>1112</v>
      </c>
      <c r="C32" s="70" t="s">
        <v>308</v>
      </c>
    </row>
    <row r="33" spans="1:3" x14ac:dyDescent="0.35">
      <c r="A33" s="131" t="s">
        <v>228</v>
      </c>
      <c r="B33" s="132">
        <v>462</v>
      </c>
      <c r="C33" s="70" t="s">
        <v>309</v>
      </c>
    </row>
    <row r="34" spans="1:3" x14ac:dyDescent="0.35">
      <c r="A34" s="131" t="s">
        <v>229</v>
      </c>
      <c r="B34" s="132">
        <v>124</v>
      </c>
      <c r="C34" s="70" t="s">
        <v>310</v>
      </c>
    </row>
    <row r="35" spans="1:3" x14ac:dyDescent="0.35">
      <c r="A35" s="131" t="s">
        <v>47</v>
      </c>
      <c r="B35" s="132">
        <v>4049</v>
      </c>
      <c r="C35" s="70" t="s">
        <v>311</v>
      </c>
    </row>
    <row r="36" spans="1:3" x14ac:dyDescent="0.35">
      <c r="A36" s="131" t="s">
        <v>230</v>
      </c>
      <c r="B36" s="132">
        <v>102</v>
      </c>
      <c r="C36" s="70" t="s">
        <v>312</v>
      </c>
    </row>
    <row r="37" spans="1:3" x14ac:dyDescent="0.35">
      <c r="A37" s="131" t="s">
        <v>231</v>
      </c>
      <c r="B37" s="132">
        <v>436</v>
      </c>
      <c r="C37" s="70" t="s">
        <v>296</v>
      </c>
    </row>
    <row r="38" spans="1:3" x14ac:dyDescent="0.35">
      <c r="A38" s="131" t="s">
        <v>232</v>
      </c>
      <c r="B38" s="132">
        <v>67</v>
      </c>
      <c r="C38" s="70" t="s">
        <v>312</v>
      </c>
    </row>
    <row r="39" spans="1:3" x14ac:dyDescent="0.35">
      <c r="A39" s="131" t="s">
        <v>233</v>
      </c>
      <c r="B39" s="132">
        <v>167</v>
      </c>
      <c r="C39" s="70" t="s">
        <v>289</v>
      </c>
    </row>
    <row r="40" spans="1:3" x14ac:dyDescent="0.35">
      <c r="A40" s="131" t="s">
        <v>53</v>
      </c>
      <c r="B40" s="132">
        <v>6554</v>
      </c>
      <c r="C40" s="70" t="s">
        <v>293</v>
      </c>
    </row>
    <row r="41" spans="1:3" x14ac:dyDescent="0.35">
      <c r="A41" s="131" t="s">
        <v>234</v>
      </c>
      <c r="B41" s="132">
        <v>616</v>
      </c>
      <c r="C41" s="70" t="s">
        <v>294</v>
      </c>
    </row>
    <row r="42" spans="1:3" x14ac:dyDescent="0.35">
      <c r="A42" s="131" t="s">
        <v>235</v>
      </c>
      <c r="B42" s="132">
        <v>309</v>
      </c>
      <c r="C42" s="70" t="s">
        <v>308</v>
      </c>
    </row>
    <row r="43" spans="1:3" x14ac:dyDescent="0.35">
      <c r="A43" s="131" t="s">
        <v>236</v>
      </c>
      <c r="B43" s="132">
        <v>110</v>
      </c>
      <c r="C43" s="70" t="s">
        <v>294</v>
      </c>
    </row>
    <row r="44" spans="1:3" x14ac:dyDescent="0.35">
      <c r="A44" s="131" t="s">
        <v>237</v>
      </c>
      <c r="B44" s="132">
        <v>331</v>
      </c>
      <c r="C44" s="70" t="s">
        <v>288</v>
      </c>
    </row>
    <row r="45" spans="1:3" x14ac:dyDescent="0.35">
      <c r="A45" s="131" t="s">
        <v>278</v>
      </c>
      <c r="B45" s="132">
        <v>440</v>
      </c>
      <c r="C45" s="70" t="s">
        <v>313</v>
      </c>
    </row>
    <row r="46" spans="1:3" x14ac:dyDescent="0.35">
      <c r="A46" s="131" t="s">
        <v>238</v>
      </c>
      <c r="B46" s="132">
        <v>28</v>
      </c>
      <c r="C46" s="70" t="s">
        <v>314</v>
      </c>
    </row>
    <row r="47" spans="1:3" x14ac:dyDescent="0.35">
      <c r="A47" s="131" t="s">
        <v>239</v>
      </c>
      <c r="B47" s="132">
        <v>41</v>
      </c>
      <c r="C47" s="70" t="s">
        <v>315</v>
      </c>
    </row>
    <row r="48" spans="1:3" x14ac:dyDescent="0.35">
      <c r="A48" s="131" t="s">
        <v>240</v>
      </c>
      <c r="B48" s="132">
        <v>181</v>
      </c>
      <c r="C48" s="70" t="s">
        <v>291</v>
      </c>
    </row>
    <row r="49" spans="1:3" x14ac:dyDescent="0.35">
      <c r="A49" s="131" t="s">
        <v>241</v>
      </c>
      <c r="B49" s="132">
        <v>63</v>
      </c>
      <c r="C49" s="70" t="s">
        <v>301</v>
      </c>
    </row>
    <row r="50" spans="1:3" x14ac:dyDescent="0.35">
      <c r="A50" s="131" t="s">
        <v>242</v>
      </c>
      <c r="B50" s="132">
        <v>25</v>
      </c>
      <c r="C50" s="70" t="s">
        <v>316</v>
      </c>
    </row>
    <row r="51" spans="1:3" x14ac:dyDescent="0.35">
      <c r="A51" s="131" t="s">
        <v>279</v>
      </c>
      <c r="B51" s="132">
        <v>333</v>
      </c>
      <c r="C51" s="70" t="s">
        <v>288</v>
      </c>
    </row>
    <row r="52" spans="1:3" x14ac:dyDescent="0.35">
      <c r="A52" s="117" t="s">
        <v>269</v>
      </c>
      <c r="B52" s="101">
        <v>479</v>
      </c>
      <c r="C52" s="70" t="s">
        <v>293</v>
      </c>
    </row>
    <row r="53" spans="1:3" x14ac:dyDescent="0.35">
      <c r="A53" s="131" t="s">
        <v>243</v>
      </c>
      <c r="B53" s="132">
        <v>30</v>
      </c>
      <c r="C53" s="70" t="s">
        <v>318</v>
      </c>
    </row>
    <row r="54" spans="1:3" x14ac:dyDescent="0.35">
      <c r="A54" s="131" t="s">
        <v>244</v>
      </c>
      <c r="B54" s="132">
        <v>37</v>
      </c>
      <c r="C54" s="70" t="s">
        <v>317</v>
      </c>
    </row>
    <row r="55" spans="1:3" x14ac:dyDescent="0.35">
      <c r="A55" s="131" t="s">
        <v>245</v>
      </c>
      <c r="B55" s="132">
        <v>6</v>
      </c>
      <c r="C55" s="70" t="s">
        <v>293</v>
      </c>
    </row>
    <row r="56" spans="1:3" x14ac:dyDescent="0.35">
      <c r="A56" s="131" t="s">
        <v>246</v>
      </c>
      <c r="B56" s="132">
        <v>13</v>
      </c>
      <c r="C56" s="70" t="s">
        <v>288</v>
      </c>
    </row>
    <row r="57" spans="1:3" x14ac:dyDescent="0.35">
      <c r="A57" s="131" t="s">
        <v>73</v>
      </c>
      <c r="B57" s="132">
        <v>1541</v>
      </c>
      <c r="C57" s="70" t="s">
        <v>294</v>
      </c>
    </row>
    <row r="58" spans="1:3" x14ac:dyDescent="0.35">
      <c r="A58" s="131" t="s">
        <v>247</v>
      </c>
      <c r="B58" s="132">
        <v>393</v>
      </c>
      <c r="C58" s="70" t="s">
        <v>313</v>
      </c>
    </row>
    <row r="59" spans="1:3" x14ac:dyDescent="0.35">
      <c r="A59" s="131" t="s">
        <v>248</v>
      </c>
      <c r="B59" s="132">
        <v>81</v>
      </c>
      <c r="C59" s="70" t="s">
        <v>295</v>
      </c>
    </row>
    <row r="60" spans="1:3" x14ac:dyDescent="0.35">
      <c r="A60" s="131" t="s">
        <v>263</v>
      </c>
      <c r="B60" s="132">
        <v>232</v>
      </c>
      <c r="C60" s="70" t="s">
        <v>291</v>
      </c>
    </row>
    <row r="61" spans="1:3" x14ac:dyDescent="0.35">
      <c r="A61" s="131" t="s">
        <v>249</v>
      </c>
      <c r="B61" s="132">
        <v>71</v>
      </c>
      <c r="C61" s="70" t="s">
        <v>310</v>
      </c>
    </row>
    <row r="62" spans="1:3" x14ac:dyDescent="0.35">
      <c r="A62" s="131" t="s">
        <v>250</v>
      </c>
      <c r="B62" s="132">
        <v>35</v>
      </c>
      <c r="C62" s="70" t="s">
        <v>301</v>
      </c>
    </row>
    <row r="63" spans="1:3" x14ac:dyDescent="0.35">
      <c r="A63" s="131" t="s">
        <v>280</v>
      </c>
      <c r="B63" s="132">
        <v>1223</v>
      </c>
      <c r="C63" s="70" t="s">
        <v>318</v>
      </c>
    </row>
    <row r="64" spans="1:3" x14ac:dyDescent="0.35">
      <c r="A64" s="131" t="s">
        <v>251</v>
      </c>
      <c r="B64" s="132">
        <v>131</v>
      </c>
      <c r="C64" s="70" t="s">
        <v>296</v>
      </c>
    </row>
    <row r="65" spans="1:3" x14ac:dyDescent="0.35">
      <c r="A65" s="131" t="s">
        <v>252</v>
      </c>
      <c r="B65" s="132">
        <v>234</v>
      </c>
      <c r="C65" s="70" t="s">
        <v>292</v>
      </c>
    </row>
    <row r="66" spans="1:3" x14ac:dyDescent="0.35">
      <c r="A66" s="131" t="s">
        <v>253</v>
      </c>
      <c r="B66" s="132">
        <v>167</v>
      </c>
      <c r="C66" s="70" t="s">
        <v>291</v>
      </c>
    </row>
    <row r="67" spans="1:3" x14ac:dyDescent="0.35">
      <c r="A67" s="131" t="s">
        <v>254</v>
      </c>
      <c r="B67" s="132">
        <v>367</v>
      </c>
      <c r="C67" s="70" t="s">
        <v>301</v>
      </c>
    </row>
    <row r="68" spans="1:3" x14ac:dyDescent="0.35">
      <c r="A68" s="131" t="s">
        <v>255</v>
      </c>
      <c r="B68" s="132">
        <v>150</v>
      </c>
      <c r="C68" s="70" t="s">
        <v>296</v>
      </c>
    </row>
    <row r="69" spans="1:3" x14ac:dyDescent="0.35">
      <c r="A69" s="131" t="s">
        <v>282</v>
      </c>
      <c r="B69" s="132">
        <v>12</v>
      </c>
      <c r="C69" s="70" t="s">
        <v>319</v>
      </c>
    </row>
    <row r="70" spans="1:3" x14ac:dyDescent="0.35">
      <c r="A70" s="131" t="s">
        <v>281</v>
      </c>
      <c r="B70" s="132">
        <v>1327</v>
      </c>
      <c r="C70" s="70" t="s">
        <v>301</v>
      </c>
    </row>
    <row r="71" spans="1:3" x14ac:dyDescent="0.35">
      <c r="A71" s="131" t="s">
        <v>256</v>
      </c>
      <c r="B71" s="132">
        <v>79</v>
      </c>
      <c r="C71" s="70" t="s">
        <v>302</v>
      </c>
    </row>
    <row r="72" spans="1:3" x14ac:dyDescent="0.35">
      <c r="A72" s="26" t="s">
        <v>274</v>
      </c>
      <c r="B72" s="132">
        <v>1676</v>
      </c>
      <c r="C72" s="70" t="s">
        <v>301</v>
      </c>
    </row>
    <row r="73" spans="1:3" s="8" customFormat="1" x14ac:dyDescent="0.35">
      <c r="A73" s="133"/>
      <c r="B73" s="134"/>
      <c r="C73" s="38"/>
    </row>
    <row r="74" spans="1:3" x14ac:dyDescent="0.35">
      <c r="A74" s="58" t="s">
        <v>260</v>
      </c>
      <c r="C74" s="8"/>
    </row>
  </sheetData>
  <sheetProtection selectLockedCells="1" selectUnlockedCells="1"/>
  <mergeCells count="3">
    <mergeCell ref="A3:C3"/>
    <mergeCell ref="A4:C4"/>
    <mergeCell ref="A5:C5"/>
  </mergeCells>
  <printOptions horizontalCentered="1" verticalCentered="1"/>
  <pageMargins left="0" right="0" top="0" bottom="0" header="0.51180555555555551" footer="0.51180555555555551"/>
  <pageSetup scale="68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Normal="100" workbookViewId="0"/>
  </sheetViews>
  <sheetFormatPr defaultColWidth="0" defaultRowHeight="15.5" zeroHeight="1" x14ac:dyDescent="0.35"/>
  <cols>
    <col min="1" max="1" width="46.7265625" style="8" customWidth="1"/>
    <col min="2" max="2" width="15.54296875" style="7" customWidth="1"/>
    <col min="3" max="3" width="25.1796875" style="7" customWidth="1"/>
    <col min="4" max="16384" width="0" style="7" hidden="1"/>
  </cols>
  <sheetData>
    <row r="1" spans="1:3" x14ac:dyDescent="0.35">
      <c r="A1" s="6" t="s">
        <v>354</v>
      </c>
      <c r="B1" s="6"/>
      <c r="C1" s="44"/>
    </row>
    <row r="2" spans="1:3" x14ac:dyDescent="0.35">
      <c r="A2" s="6"/>
      <c r="B2" s="6"/>
      <c r="C2" s="44"/>
    </row>
    <row r="3" spans="1:3" ht="32.25" customHeight="1" x14ac:dyDescent="0.35">
      <c r="A3" s="180" t="s">
        <v>5</v>
      </c>
      <c r="B3" s="180"/>
      <c r="C3" s="180"/>
    </row>
    <row r="4" spans="1:3" ht="15.75" customHeight="1" x14ac:dyDescent="0.35">
      <c r="A4" s="179" t="s">
        <v>257</v>
      </c>
      <c r="B4" s="179"/>
      <c r="C4" s="179"/>
    </row>
    <row r="5" spans="1:3" ht="15.75" customHeight="1" x14ac:dyDescent="0.35">
      <c r="A5" s="179" t="s">
        <v>283</v>
      </c>
      <c r="B5" s="179"/>
      <c r="C5" s="179"/>
    </row>
    <row r="6" spans="1:3" x14ac:dyDescent="0.35">
      <c r="A6" s="7"/>
    </row>
    <row r="7" spans="1:3" x14ac:dyDescent="0.35">
      <c r="A7" s="121"/>
      <c r="B7" s="122"/>
      <c r="C7" s="121"/>
    </row>
    <row r="8" spans="1:3" ht="30" x14ac:dyDescent="0.35">
      <c r="A8" s="123" t="s">
        <v>258</v>
      </c>
      <c r="B8" s="124" t="s">
        <v>259</v>
      </c>
      <c r="C8" s="123" t="s">
        <v>211</v>
      </c>
    </row>
    <row r="9" spans="1:3" x14ac:dyDescent="0.35">
      <c r="A9" s="125"/>
      <c r="B9" s="126"/>
      <c r="C9" s="125"/>
    </row>
    <row r="10" spans="1:3" x14ac:dyDescent="0.35">
      <c r="A10" s="31"/>
      <c r="B10" s="127"/>
      <c r="C10" s="135"/>
    </row>
    <row r="11" spans="1:3" x14ac:dyDescent="0.35">
      <c r="A11" s="136" t="s">
        <v>17</v>
      </c>
      <c r="B11" s="137">
        <f>SUM(B13:B24)</f>
        <v>50118</v>
      </c>
      <c r="C11" s="138" t="s">
        <v>308</v>
      </c>
    </row>
    <row r="12" spans="1:3" x14ac:dyDescent="0.35">
      <c r="A12" s="139"/>
      <c r="B12" s="140"/>
      <c r="C12" s="141"/>
    </row>
    <row r="13" spans="1:3" x14ac:dyDescent="0.35">
      <c r="A13" s="142" t="s">
        <v>113</v>
      </c>
      <c r="B13" s="2">
        <v>346</v>
      </c>
      <c r="C13" s="141" t="s">
        <v>319</v>
      </c>
    </row>
    <row r="14" spans="1:3" x14ac:dyDescent="0.35">
      <c r="A14" s="142" t="s">
        <v>114</v>
      </c>
      <c r="B14" s="3">
        <v>46680</v>
      </c>
      <c r="C14" s="141" t="s">
        <v>308</v>
      </c>
    </row>
    <row r="15" spans="1:3" x14ac:dyDescent="0.35">
      <c r="A15" s="142" t="s">
        <v>284</v>
      </c>
      <c r="B15" s="3">
        <v>1</v>
      </c>
      <c r="C15" s="141" t="s">
        <v>315</v>
      </c>
    </row>
    <row r="16" spans="1:3" x14ac:dyDescent="0.35">
      <c r="A16" s="142" t="s">
        <v>285</v>
      </c>
      <c r="B16" s="3">
        <v>521</v>
      </c>
      <c r="C16" s="141" t="s">
        <v>321</v>
      </c>
    </row>
    <row r="17" spans="1:3" x14ac:dyDescent="0.35">
      <c r="A17" s="142" t="s">
        <v>115</v>
      </c>
      <c r="B17" s="3">
        <v>1</v>
      </c>
      <c r="C17" s="141" t="s">
        <v>322</v>
      </c>
    </row>
    <row r="18" spans="1:3" x14ac:dyDescent="0.35">
      <c r="A18" s="142" t="s">
        <v>116</v>
      </c>
      <c r="B18" s="3">
        <v>42</v>
      </c>
      <c r="C18" s="141" t="s">
        <v>290</v>
      </c>
    </row>
    <row r="19" spans="1:3" x14ac:dyDescent="0.35">
      <c r="A19" s="142" t="s">
        <v>117</v>
      </c>
      <c r="B19" s="3">
        <v>648</v>
      </c>
      <c r="C19" s="141" t="s">
        <v>309</v>
      </c>
    </row>
    <row r="20" spans="1:3" x14ac:dyDescent="0.35">
      <c r="A20" s="142" t="s">
        <v>118</v>
      </c>
      <c r="B20" s="3">
        <v>1402</v>
      </c>
      <c r="C20" s="141" t="s">
        <v>319</v>
      </c>
    </row>
    <row r="21" spans="1:3" x14ac:dyDescent="0.35">
      <c r="A21" s="142" t="s">
        <v>119</v>
      </c>
      <c r="B21" s="3">
        <v>39</v>
      </c>
      <c r="C21" s="141" t="s">
        <v>319</v>
      </c>
    </row>
    <row r="22" spans="1:3" x14ac:dyDescent="0.35">
      <c r="A22" s="142" t="s">
        <v>120</v>
      </c>
      <c r="B22" s="4">
        <v>380</v>
      </c>
      <c r="C22" s="141" t="s">
        <v>309</v>
      </c>
    </row>
    <row r="23" spans="1:3" x14ac:dyDescent="0.35">
      <c r="A23" s="142" t="s">
        <v>287</v>
      </c>
      <c r="B23" s="5">
        <v>2</v>
      </c>
      <c r="C23" s="141" t="s">
        <v>318</v>
      </c>
    </row>
    <row r="24" spans="1:3" x14ac:dyDescent="0.35">
      <c r="A24" s="142" t="s">
        <v>121</v>
      </c>
      <c r="B24" s="5">
        <v>56</v>
      </c>
      <c r="C24" s="141" t="s">
        <v>296</v>
      </c>
    </row>
    <row r="25" spans="1:3" x14ac:dyDescent="0.35">
      <c r="A25" s="143"/>
      <c r="B25" s="144"/>
      <c r="C25" s="145"/>
    </row>
    <row r="26" spans="1:3" x14ac:dyDescent="0.35">
      <c r="A26" s="58" t="s">
        <v>260</v>
      </c>
    </row>
    <row r="27" spans="1:3" hidden="1" x14ac:dyDescent="0.35"/>
    <row r="28" spans="1:3" hidden="1" x14ac:dyDescent="0.35"/>
  </sheetData>
  <sheetProtection selectLockedCells="1" selectUnlockedCells="1"/>
  <mergeCells count="3">
    <mergeCell ref="A3:C3"/>
    <mergeCell ref="A4:C4"/>
    <mergeCell ref="A5:C5"/>
  </mergeCells>
  <printOptions horizontalCentered="1" verticalCentered="1"/>
  <pageMargins left="0" right="0" top="0" bottom="0" header="0.51180555555555551" footer="0.51180555555555551"/>
  <pageSetup scale="88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zoomScaleNormal="100" workbookViewId="0">
      <selection activeCell="A2" sqref="A2"/>
    </sheetView>
  </sheetViews>
  <sheetFormatPr defaultColWidth="0" defaultRowHeight="15.5" zeroHeight="1" x14ac:dyDescent="0.35"/>
  <cols>
    <col min="1" max="1" width="69.1796875" style="7" customWidth="1"/>
    <col min="2" max="8" width="18.54296875" style="7" customWidth="1"/>
    <col min="9" max="9" width="0" style="8" hidden="1" customWidth="1"/>
    <col min="10" max="16384" width="0" style="7" hidden="1"/>
  </cols>
  <sheetData>
    <row r="1" spans="1:8" x14ac:dyDescent="0.35">
      <c r="A1" s="6" t="s">
        <v>6</v>
      </c>
      <c r="B1" s="42"/>
      <c r="C1" s="42"/>
      <c r="D1" s="42"/>
      <c r="E1" s="42"/>
      <c r="F1" s="42"/>
      <c r="G1" s="42"/>
    </row>
    <row r="2" spans="1:8" x14ac:dyDescent="0.35">
      <c r="A2" s="43"/>
      <c r="B2" s="44"/>
      <c r="C2" s="44"/>
      <c r="D2" s="44"/>
      <c r="E2" s="44"/>
      <c r="F2" s="44"/>
    </row>
    <row r="3" spans="1:8" ht="15.75" customHeight="1" x14ac:dyDescent="0.35">
      <c r="A3" s="162" t="s">
        <v>0</v>
      </c>
      <c r="B3" s="162"/>
      <c r="C3" s="162"/>
      <c r="D3" s="162"/>
      <c r="E3" s="162"/>
      <c r="F3" s="162"/>
      <c r="G3" s="162"/>
      <c r="H3" s="162"/>
    </row>
    <row r="4" spans="1:8" ht="15.75" customHeight="1" x14ac:dyDescent="0.35">
      <c r="A4" s="163" t="s">
        <v>7</v>
      </c>
      <c r="B4" s="163"/>
      <c r="C4" s="163"/>
      <c r="D4" s="163"/>
      <c r="E4" s="163"/>
      <c r="F4" s="163"/>
      <c r="G4" s="163"/>
      <c r="H4" s="163"/>
    </row>
    <row r="5" spans="1:8" x14ac:dyDescent="0.35">
      <c r="A5" s="161" t="s">
        <v>283</v>
      </c>
      <c r="B5" s="161"/>
      <c r="C5" s="161"/>
      <c r="D5" s="161"/>
      <c r="E5" s="161"/>
      <c r="F5" s="161"/>
      <c r="G5" s="161"/>
      <c r="H5" s="161"/>
    </row>
    <row r="6" spans="1:8" x14ac:dyDescent="0.35">
      <c r="A6" s="45"/>
      <c r="B6" s="46"/>
      <c r="C6" s="45"/>
      <c r="D6" s="45"/>
      <c r="E6" s="45"/>
      <c r="F6" s="45"/>
      <c r="G6" s="20"/>
    </row>
    <row r="7" spans="1:8" ht="30.75" customHeight="1" x14ac:dyDescent="0.35">
      <c r="A7" s="166" t="s">
        <v>8</v>
      </c>
      <c r="B7" s="164" t="s">
        <v>9</v>
      </c>
      <c r="C7" s="164" t="s">
        <v>10</v>
      </c>
      <c r="D7" s="164" t="s">
        <v>11</v>
      </c>
      <c r="E7" s="164" t="s">
        <v>12</v>
      </c>
      <c r="F7" s="164" t="s">
        <v>13</v>
      </c>
      <c r="G7" s="165" t="s">
        <v>14</v>
      </c>
      <c r="H7" s="47" t="s">
        <v>15</v>
      </c>
    </row>
    <row r="8" spans="1:8" ht="33" customHeight="1" x14ac:dyDescent="0.35">
      <c r="A8" s="166"/>
      <c r="B8" s="164"/>
      <c r="C8" s="164"/>
      <c r="D8" s="164"/>
      <c r="E8" s="164"/>
      <c r="F8" s="164"/>
      <c r="G8" s="165"/>
      <c r="H8" s="48" t="s">
        <v>16</v>
      </c>
    </row>
    <row r="9" spans="1:8" x14ac:dyDescent="0.35">
      <c r="A9" s="49"/>
      <c r="B9" s="50"/>
      <c r="C9" s="50"/>
      <c r="D9" s="50"/>
      <c r="E9" s="50"/>
      <c r="F9" s="50"/>
      <c r="G9" s="51"/>
      <c r="H9" s="52"/>
    </row>
    <row r="10" spans="1:8" x14ac:dyDescent="0.35">
      <c r="A10" s="53" t="s">
        <v>17</v>
      </c>
      <c r="B10" s="21">
        <f t="shared" ref="B10:G10" si="0">SUM(B12,B19,B22,B28,B34,B41,B46,B53,B60,B68,B76,B84,B88,B95,B99)</f>
        <v>30418</v>
      </c>
      <c r="C10" s="21">
        <f t="shared" si="0"/>
        <v>81574</v>
      </c>
      <c r="D10" s="21">
        <f t="shared" si="0"/>
        <v>1696</v>
      </c>
      <c r="E10" s="21">
        <f t="shared" si="0"/>
        <v>114</v>
      </c>
      <c r="F10" s="21">
        <f t="shared" si="0"/>
        <v>83340</v>
      </c>
      <c r="G10" s="21">
        <f t="shared" si="0"/>
        <v>30462</v>
      </c>
      <c r="H10" s="22">
        <f>SUM(H12,H19,H22,H28,H34,H41,H46,H53,H60,H68,H76,H84,H88,H95,H99)</f>
        <v>30462</v>
      </c>
    </row>
    <row r="11" spans="1:8" x14ac:dyDescent="0.35">
      <c r="A11" s="54"/>
      <c r="B11" s="23"/>
      <c r="C11" s="23"/>
      <c r="D11" s="23"/>
      <c r="E11" s="23"/>
      <c r="F11" s="23"/>
      <c r="G11" s="30"/>
      <c r="H11" s="30"/>
    </row>
    <row r="12" spans="1:8" x14ac:dyDescent="0.35">
      <c r="A12" s="25" t="s">
        <v>18</v>
      </c>
      <c r="B12" s="21">
        <f t="shared" ref="B12:H12" si="1">SUM(B13:B17)</f>
        <v>4545</v>
      </c>
      <c r="C12" s="21">
        <f t="shared" si="1"/>
        <v>13669</v>
      </c>
      <c r="D12" s="21">
        <f t="shared" si="1"/>
        <v>746</v>
      </c>
      <c r="E12" s="21">
        <f t="shared" si="1"/>
        <v>10</v>
      </c>
      <c r="F12" s="21">
        <f t="shared" si="1"/>
        <v>13699</v>
      </c>
      <c r="G12" s="21">
        <f t="shared" si="1"/>
        <v>5271</v>
      </c>
      <c r="H12" s="22">
        <f t="shared" si="1"/>
        <v>5271</v>
      </c>
    </row>
    <row r="13" spans="1:8" x14ac:dyDescent="0.35">
      <c r="A13" s="26" t="s">
        <v>19</v>
      </c>
      <c r="B13" s="1">
        <v>3970</v>
      </c>
      <c r="C13" s="1">
        <v>11372</v>
      </c>
      <c r="D13" s="1">
        <v>618</v>
      </c>
      <c r="E13" s="1">
        <v>9</v>
      </c>
      <c r="F13" s="1">
        <v>11467</v>
      </c>
      <c r="G13" s="27">
        <f>+B13+C13+D13+E13-F13</f>
        <v>4502</v>
      </c>
      <c r="H13" s="27">
        <v>4502</v>
      </c>
    </row>
    <row r="14" spans="1:8" x14ac:dyDescent="0.35">
      <c r="A14" s="26" t="s">
        <v>20</v>
      </c>
      <c r="B14" s="1">
        <v>350</v>
      </c>
      <c r="C14" s="1">
        <v>1614</v>
      </c>
      <c r="D14" s="1">
        <v>26</v>
      </c>
      <c r="E14" s="1">
        <v>0</v>
      </c>
      <c r="F14" s="1">
        <v>1610</v>
      </c>
      <c r="G14" s="27">
        <f>+B14+C14+D14+E14-F14</f>
        <v>380</v>
      </c>
      <c r="H14" s="27">
        <v>380</v>
      </c>
    </row>
    <row r="15" spans="1:8" x14ac:dyDescent="0.35">
      <c r="A15" s="26" t="s">
        <v>21</v>
      </c>
      <c r="B15" s="1">
        <v>35</v>
      </c>
      <c r="C15" s="1">
        <v>251</v>
      </c>
      <c r="D15" s="1">
        <v>35</v>
      </c>
      <c r="E15" s="1">
        <v>0</v>
      </c>
      <c r="F15" s="1">
        <v>267</v>
      </c>
      <c r="G15" s="27">
        <f>+B15+C15+D15+E15-F15</f>
        <v>54</v>
      </c>
      <c r="H15" s="27">
        <v>54</v>
      </c>
    </row>
    <row r="16" spans="1:8" x14ac:dyDescent="0.35">
      <c r="A16" s="26" t="s">
        <v>22</v>
      </c>
      <c r="B16" s="1">
        <v>189</v>
      </c>
      <c r="C16" s="1">
        <v>412</v>
      </c>
      <c r="D16" s="1">
        <v>63</v>
      </c>
      <c r="E16" s="1">
        <v>1</v>
      </c>
      <c r="F16" s="1">
        <v>342</v>
      </c>
      <c r="G16" s="27">
        <f>+B16+C16+D16+E16-F16</f>
        <v>323</v>
      </c>
      <c r="H16" s="27">
        <v>323</v>
      </c>
    </row>
    <row r="17" spans="1:8" x14ac:dyDescent="0.35">
      <c r="A17" s="26" t="s">
        <v>23</v>
      </c>
      <c r="B17" s="1">
        <v>1</v>
      </c>
      <c r="C17" s="1">
        <v>20</v>
      </c>
      <c r="D17" s="1">
        <v>4</v>
      </c>
      <c r="E17" s="1">
        <v>0</v>
      </c>
      <c r="F17" s="1">
        <v>13</v>
      </c>
      <c r="G17" s="27">
        <f>+B17+C17+D17+E17-F17</f>
        <v>12</v>
      </c>
      <c r="H17" s="27">
        <v>12</v>
      </c>
    </row>
    <row r="18" spans="1:8" x14ac:dyDescent="0.35">
      <c r="A18" s="28"/>
      <c r="B18" s="1"/>
      <c r="C18" s="1"/>
      <c r="D18" s="1"/>
      <c r="E18" s="1"/>
      <c r="F18" s="1"/>
      <c r="G18" s="27"/>
      <c r="H18" s="27"/>
    </row>
    <row r="19" spans="1:8" x14ac:dyDescent="0.35">
      <c r="A19" s="25" t="s">
        <v>24</v>
      </c>
      <c r="B19" s="55">
        <f t="shared" ref="B19:H19" si="2">SUM(B20)</f>
        <v>7320</v>
      </c>
      <c r="C19" s="55">
        <f t="shared" si="2"/>
        <v>12131</v>
      </c>
      <c r="D19" s="55">
        <f t="shared" si="2"/>
        <v>237</v>
      </c>
      <c r="E19" s="55">
        <f t="shared" si="2"/>
        <v>1</v>
      </c>
      <c r="F19" s="55">
        <f t="shared" si="2"/>
        <v>13296</v>
      </c>
      <c r="G19" s="55">
        <f t="shared" si="2"/>
        <v>6393</v>
      </c>
      <c r="H19" s="56">
        <f t="shared" si="2"/>
        <v>6393</v>
      </c>
    </row>
    <row r="20" spans="1:8" x14ac:dyDescent="0.35">
      <c r="A20" s="26" t="s">
        <v>264</v>
      </c>
      <c r="B20" s="1">
        <v>7320</v>
      </c>
      <c r="C20" s="1">
        <v>12131</v>
      </c>
      <c r="D20" s="1">
        <v>237</v>
      </c>
      <c r="E20" s="1">
        <v>1</v>
      </c>
      <c r="F20" s="1">
        <v>13296</v>
      </c>
      <c r="G20" s="27">
        <f>+B20+C20+D20+E20-F20</f>
        <v>6393</v>
      </c>
      <c r="H20" s="27">
        <v>6393</v>
      </c>
    </row>
    <row r="21" spans="1:8" x14ac:dyDescent="0.35">
      <c r="A21" s="29"/>
      <c r="B21" s="1"/>
      <c r="C21" s="1"/>
      <c r="D21" s="1"/>
      <c r="E21" s="1"/>
      <c r="F21" s="1"/>
      <c r="G21" s="27"/>
      <c r="H21" s="27"/>
    </row>
    <row r="22" spans="1:8" x14ac:dyDescent="0.35">
      <c r="A22" s="25" t="s">
        <v>26</v>
      </c>
      <c r="B22" s="55">
        <f t="shared" ref="B22:H22" si="3">SUM(B23:B26)</f>
        <v>2732</v>
      </c>
      <c r="C22" s="55">
        <f t="shared" si="3"/>
        <v>10861</v>
      </c>
      <c r="D22" s="55">
        <f t="shared" si="3"/>
        <v>118</v>
      </c>
      <c r="E22" s="55">
        <f t="shared" si="3"/>
        <v>0</v>
      </c>
      <c r="F22" s="55">
        <f t="shared" si="3"/>
        <v>9917</v>
      </c>
      <c r="G22" s="55">
        <f t="shared" si="3"/>
        <v>3794</v>
      </c>
      <c r="H22" s="56">
        <f t="shared" si="3"/>
        <v>3794</v>
      </c>
    </row>
    <row r="23" spans="1:8" x14ac:dyDescent="0.35">
      <c r="A23" s="26" t="s">
        <v>265</v>
      </c>
      <c r="B23" s="1">
        <v>862</v>
      </c>
      <c r="C23" s="1">
        <v>3076</v>
      </c>
      <c r="D23" s="1">
        <v>43</v>
      </c>
      <c r="E23" s="1">
        <v>0</v>
      </c>
      <c r="F23" s="1">
        <v>2993</v>
      </c>
      <c r="G23" s="27">
        <f>+B23+C23+D23+E23-F23</f>
        <v>988</v>
      </c>
      <c r="H23" s="27">
        <v>988</v>
      </c>
    </row>
    <row r="24" spans="1:8" x14ac:dyDescent="0.35">
      <c r="A24" s="26" t="s">
        <v>28</v>
      </c>
      <c r="B24" s="1">
        <v>1244</v>
      </c>
      <c r="C24" s="1">
        <v>4840</v>
      </c>
      <c r="D24" s="1">
        <v>38</v>
      </c>
      <c r="E24" s="1">
        <v>0</v>
      </c>
      <c r="F24" s="1">
        <v>4013</v>
      </c>
      <c r="G24" s="27">
        <f>+B24+C24+D24+E24-F24</f>
        <v>2109</v>
      </c>
      <c r="H24" s="27">
        <v>2109</v>
      </c>
    </row>
    <row r="25" spans="1:8" x14ac:dyDescent="0.35">
      <c r="A25" s="26" t="s">
        <v>29</v>
      </c>
      <c r="B25" s="1">
        <v>590</v>
      </c>
      <c r="C25" s="1">
        <v>2891</v>
      </c>
      <c r="D25" s="1">
        <v>34</v>
      </c>
      <c r="E25" s="1">
        <v>0</v>
      </c>
      <c r="F25" s="1">
        <v>2838</v>
      </c>
      <c r="G25" s="27">
        <f>+B25+C25+D25+E25-F25</f>
        <v>677</v>
      </c>
      <c r="H25" s="27">
        <v>677</v>
      </c>
    </row>
    <row r="26" spans="1:8" x14ac:dyDescent="0.35">
      <c r="A26" s="26" t="s">
        <v>30</v>
      </c>
      <c r="B26" s="1">
        <v>36</v>
      </c>
      <c r="C26" s="1">
        <v>54</v>
      </c>
      <c r="D26" s="1">
        <v>3</v>
      </c>
      <c r="E26" s="1">
        <v>0</v>
      </c>
      <c r="F26" s="1">
        <v>73</v>
      </c>
      <c r="G26" s="27">
        <f>+B26+C26+D26+E26-F26</f>
        <v>20</v>
      </c>
      <c r="H26" s="27">
        <v>20</v>
      </c>
    </row>
    <row r="27" spans="1:8" x14ac:dyDescent="0.35">
      <c r="A27" s="28"/>
      <c r="B27" s="1"/>
      <c r="C27" s="1"/>
      <c r="D27" s="1"/>
      <c r="E27" s="1"/>
      <c r="F27" s="1"/>
      <c r="G27" s="27"/>
      <c r="H27" s="27"/>
    </row>
    <row r="28" spans="1:8" x14ac:dyDescent="0.35">
      <c r="A28" s="25" t="s">
        <v>31</v>
      </c>
      <c r="B28" s="21">
        <f t="shared" ref="B28:H28" si="4">SUM(B29:B32)</f>
        <v>2480</v>
      </c>
      <c r="C28" s="21">
        <f t="shared" si="4"/>
        <v>8481</v>
      </c>
      <c r="D28" s="21">
        <f t="shared" si="4"/>
        <v>61</v>
      </c>
      <c r="E28" s="21">
        <f t="shared" si="4"/>
        <v>4</v>
      </c>
      <c r="F28" s="21">
        <f t="shared" si="4"/>
        <v>9016</v>
      </c>
      <c r="G28" s="21">
        <f t="shared" si="4"/>
        <v>2010</v>
      </c>
      <c r="H28" s="22">
        <f t="shared" si="4"/>
        <v>2010</v>
      </c>
    </row>
    <row r="29" spans="1:8" x14ac:dyDescent="0.35">
      <c r="A29" s="26" t="s">
        <v>32</v>
      </c>
      <c r="B29" s="1">
        <v>1606</v>
      </c>
      <c r="C29" s="1">
        <v>6971</v>
      </c>
      <c r="D29" s="1">
        <v>60</v>
      </c>
      <c r="E29" s="1">
        <v>0</v>
      </c>
      <c r="F29" s="1">
        <v>7227</v>
      </c>
      <c r="G29" s="27">
        <f>+B29+C29+D29+E29-F29</f>
        <v>1410</v>
      </c>
      <c r="H29" s="27">
        <v>1410</v>
      </c>
    </row>
    <row r="30" spans="1:8" x14ac:dyDescent="0.35">
      <c r="A30" s="26" t="s">
        <v>33</v>
      </c>
      <c r="B30" s="1">
        <v>323</v>
      </c>
      <c r="C30" s="1">
        <v>642</v>
      </c>
      <c r="D30" s="1">
        <v>0</v>
      </c>
      <c r="E30" s="1">
        <v>0</v>
      </c>
      <c r="F30" s="1">
        <v>856</v>
      </c>
      <c r="G30" s="27">
        <f>+B30+C30+D30+E30-F30</f>
        <v>109</v>
      </c>
      <c r="H30" s="27">
        <v>109</v>
      </c>
    </row>
    <row r="31" spans="1:8" x14ac:dyDescent="0.35">
      <c r="A31" s="26" t="s">
        <v>34</v>
      </c>
      <c r="B31" s="1">
        <v>75</v>
      </c>
      <c r="C31" s="1">
        <v>196</v>
      </c>
      <c r="D31" s="1">
        <v>1</v>
      </c>
      <c r="E31" s="1">
        <v>4</v>
      </c>
      <c r="F31" s="1">
        <v>218</v>
      </c>
      <c r="G31" s="27">
        <f>+B31+C31+D31+E31-F31</f>
        <v>58</v>
      </c>
      <c r="H31" s="27">
        <v>58</v>
      </c>
    </row>
    <row r="32" spans="1:8" x14ac:dyDescent="0.35">
      <c r="A32" s="26" t="s">
        <v>35</v>
      </c>
      <c r="B32" s="1">
        <v>476</v>
      </c>
      <c r="C32" s="1">
        <v>672</v>
      </c>
      <c r="D32" s="1">
        <v>0</v>
      </c>
      <c r="E32" s="1">
        <v>0</v>
      </c>
      <c r="F32" s="1">
        <v>715</v>
      </c>
      <c r="G32" s="27">
        <f>+B32+C32+D32+E32-F32</f>
        <v>433</v>
      </c>
      <c r="H32" s="27">
        <v>433</v>
      </c>
    </row>
    <row r="33" spans="1:8" x14ac:dyDescent="0.35">
      <c r="A33" s="28"/>
      <c r="B33" s="23"/>
      <c r="C33" s="23"/>
      <c r="D33" s="23"/>
      <c r="E33" s="23"/>
      <c r="F33" s="23"/>
      <c r="G33" s="30"/>
      <c r="H33" s="30"/>
    </row>
    <row r="34" spans="1:8" x14ac:dyDescent="0.35">
      <c r="A34" s="25" t="s">
        <v>36</v>
      </c>
      <c r="B34" s="21">
        <f t="shared" ref="B34:H34" si="5">SUM(B35:B39)</f>
        <v>718</v>
      </c>
      <c r="C34" s="21">
        <f t="shared" si="5"/>
        <v>1658</v>
      </c>
      <c r="D34" s="21">
        <f t="shared" si="5"/>
        <v>22</v>
      </c>
      <c r="E34" s="21">
        <f t="shared" si="5"/>
        <v>8</v>
      </c>
      <c r="F34" s="21">
        <f t="shared" si="5"/>
        <v>1509</v>
      </c>
      <c r="G34" s="21">
        <f t="shared" si="5"/>
        <v>897</v>
      </c>
      <c r="H34" s="22">
        <f t="shared" si="5"/>
        <v>897</v>
      </c>
    </row>
    <row r="35" spans="1:8" x14ac:dyDescent="0.35">
      <c r="A35" s="26" t="s">
        <v>37</v>
      </c>
      <c r="B35" s="1">
        <v>241</v>
      </c>
      <c r="C35" s="1">
        <v>1112</v>
      </c>
      <c r="D35" s="1">
        <v>12</v>
      </c>
      <c r="E35" s="1">
        <v>6</v>
      </c>
      <c r="F35" s="1">
        <v>1142</v>
      </c>
      <c r="G35" s="27">
        <f>+B35+C35+D35+E35-F35</f>
        <v>229</v>
      </c>
      <c r="H35" s="27">
        <v>229</v>
      </c>
    </row>
    <row r="36" spans="1:8" x14ac:dyDescent="0.35">
      <c r="A36" s="26" t="s">
        <v>38</v>
      </c>
      <c r="B36" s="1">
        <v>138</v>
      </c>
      <c r="C36" s="1">
        <v>120</v>
      </c>
      <c r="D36" s="1">
        <v>3</v>
      </c>
      <c r="E36" s="1">
        <v>1</v>
      </c>
      <c r="F36" s="1">
        <v>91</v>
      </c>
      <c r="G36" s="27">
        <f>+B36+C36+D36+E36-F36</f>
        <v>171</v>
      </c>
      <c r="H36" s="27">
        <v>171</v>
      </c>
    </row>
    <row r="37" spans="1:8" x14ac:dyDescent="0.35">
      <c r="A37" s="26" t="s">
        <v>39</v>
      </c>
      <c r="B37" s="1">
        <v>54</v>
      </c>
      <c r="C37" s="1">
        <v>68</v>
      </c>
      <c r="D37" s="1">
        <v>1</v>
      </c>
      <c r="E37" s="1">
        <v>1</v>
      </c>
      <c r="F37" s="1">
        <v>51</v>
      </c>
      <c r="G37" s="27">
        <f>+B37+C37+D37+E37-F37</f>
        <v>73</v>
      </c>
      <c r="H37" s="27">
        <v>73</v>
      </c>
    </row>
    <row r="38" spans="1:8" x14ac:dyDescent="0.35">
      <c r="A38" s="26" t="s">
        <v>40</v>
      </c>
      <c r="B38" s="1">
        <v>39</v>
      </c>
      <c r="C38" s="1">
        <v>56</v>
      </c>
      <c r="D38" s="1">
        <v>0</v>
      </c>
      <c r="E38" s="1">
        <v>0</v>
      </c>
      <c r="F38" s="1">
        <v>65</v>
      </c>
      <c r="G38" s="27">
        <f>+B38+C38+D38+E38-F38</f>
        <v>30</v>
      </c>
      <c r="H38" s="27">
        <v>30</v>
      </c>
    </row>
    <row r="39" spans="1:8" x14ac:dyDescent="0.35">
      <c r="A39" s="26" t="s">
        <v>41</v>
      </c>
      <c r="B39" s="1">
        <v>246</v>
      </c>
      <c r="C39" s="1">
        <v>302</v>
      </c>
      <c r="D39" s="1">
        <v>6</v>
      </c>
      <c r="E39" s="1">
        <v>0</v>
      </c>
      <c r="F39" s="1">
        <v>160</v>
      </c>
      <c r="G39" s="27">
        <f>+B39+C39+D39+E39-F39</f>
        <v>394</v>
      </c>
      <c r="H39" s="27">
        <v>394</v>
      </c>
    </row>
    <row r="40" spans="1:8" x14ac:dyDescent="0.35">
      <c r="A40" s="28"/>
      <c r="B40" s="1"/>
      <c r="C40" s="1"/>
      <c r="D40" s="1"/>
      <c r="E40" s="1"/>
      <c r="F40" s="1"/>
      <c r="G40" s="27"/>
      <c r="H40" s="27"/>
    </row>
    <row r="41" spans="1:8" x14ac:dyDescent="0.35">
      <c r="A41" s="25" t="s">
        <v>42</v>
      </c>
      <c r="B41" s="55">
        <f t="shared" ref="B41:H41" si="6">SUM(B42:B44)</f>
        <v>1232</v>
      </c>
      <c r="C41" s="55">
        <f t="shared" si="6"/>
        <v>3603</v>
      </c>
      <c r="D41" s="55">
        <f t="shared" si="6"/>
        <v>51</v>
      </c>
      <c r="E41" s="55">
        <f t="shared" si="6"/>
        <v>8</v>
      </c>
      <c r="F41" s="55">
        <f t="shared" si="6"/>
        <v>3659</v>
      </c>
      <c r="G41" s="55">
        <f t="shared" si="6"/>
        <v>1235</v>
      </c>
      <c r="H41" s="56">
        <f t="shared" si="6"/>
        <v>1235</v>
      </c>
    </row>
    <row r="42" spans="1:8" x14ac:dyDescent="0.35">
      <c r="A42" s="26" t="s">
        <v>43</v>
      </c>
      <c r="B42" s="1">
        <v>946</v>
      </c>
      <c r="C42" s="1">
        <v>2436</v>
      </c>
      <c r="D42" s="1">
        <v>26</v>
      </c>
      <c r="E42" s="1">
        <v>0</v>
      </c>
      <c r="F42" s="1">
        <v>2403</v>
      </c>
      <c r="G42" s="27">
        <f>+B42+C42+D42+E42-F42</f>
        <v>1005</v>
      </c>
      <c r="H42" s="27">
        <v>1005</v>
      </c>
    </row>
    <row r="43" spans="1:8" x14ac:dyDescent="0.35">
      <c r="A43" s="26" t="s">
        <v>44</v>
      </c>
      <c r="B43" s="1">
        <v>163</v>
      </c>
      <c r="C43" s="1">
        <v>995</v>
      </c>
      <c r="D43" s="1">
        <v>17</v>
      </c>
      <c r="E43" s="1">
        <v>8</v>
      </c>
      <c r="F43" s="1">
        <v>1031</v>
      </c>
      <c r="G43" s="27">
        <f>+B43+C43+D43+E43-F43</f>
        <v>152</v>
      </c>
      <c r="H43" s="27">
        <v>152</v>
      </c>
    </row>
    <row r="44" spans="1:8" x14ac:dyDescent="0.35">
      <c r="A44" s="26" t="s">
        <v>45</v>
      </c>
      <c r="B44" s="1">
        <v>123</v>
      </c>
      <c r="C44" s="1">
        <v>172</v>
      </c>
      <c r="D44" s="1">
        <v>8</v>
      </c>
      <c r="E44" s="1">
        <v>0</v>
      </c>
      <c r="F44" s="1">
        <v>225</v>
      </c>
      <c r="G44" s="27">
        <f>+B44+C44+D44+E44-F44</f>
        <v>78</v>
      </c>
      <c r="H44" s="27">
        <v>78</v>
      </c>
    </row>
    <row r="45" spans="1:8" x14ac:dyDescent="0.35">
      <c r="A45" s="31"/>
      <c r="B45" s="32"/>
      <c r="C45" s="32"/>
      <c r="D45" s="32"/>
      <c r="E45" s="32"/>
      <c r="F45" s="1"/>
      <c r="G45" s="33"/>
      <c r="H45" s="33"/>
    </row>
    <row r="46" spans="1:8" x14ac:dyDescent="0.35">
      <c r="A46" s="25" t="s">
        <v>46</v>
      </c>
      <c r="B46" s="55">
        <f t="shared" ref="B46:H46" si="7">SUM(B47:B51)</f>
        <v>3437</v>
      </c>
      <c r="C46" s="55">
        <f t="shared" si="7"/>
        <v>7095</v>
      </c>
      <c r="D46" s="55">
        <f t="shared" si="7"/>
        <v>67</v>
      </c>
      <c r="E46" s="55">
        <f t="shared" si="7"/>
        <v>39</v>
      </c>
      <c r="F46" s="55">
        <f t="shared" si="7"/>
        <v>7770</v>
      </c>
      <c r="G46" s="55">
        <f t="shared" si="7"/>
        <v>2868</v>
      </c>
      <c r="H46" s="56">
        <f t="shared" si="7"/>
        <v>2868</v>
      </c>
    </row>
    <row r="47" spans="1:8" x14ac:dyDescent="0.35">
      <c r="A47" s="26" t="s">
        <v>47</v>
      </c>
      <c r="B47" s="1">
        <v>3144</v>
      </c>
      <c r="C47" s="1">
        <v>6114</v>
      </c>
      <c r="D47" s="1">
        <v>58</v>
      </c>
      <c r="E47" s="1">
        <v>38</v>
      </c>
      <c r="F47" s="1">
        <v>6676</v>
      </c>
      <c r="G47" s="27">
        <f>+B47+C47+D47+E47-F47</f>
        <v>2678</v>
      </c>
      <c r="H47" s="27">
        <v>2678</v>
      </c>
    </row>
    <row r="48" spans="1:8" x14ac:dyDescent="0.35">
      <c r="A48" s="26" t="s">
        <v>48</v>
      </c>
      <c r="B48" s="1">
        <v>36</v>
      </c>
      <c r="C48" s="1">
        <v>107</v>
      </c>
      <c r="D48" s="1">
        <v>0</v>
      </c>
      <c r="E48" s="1">
        <v>0</v>
      </c>
      <c r="F48" s="1">
        <v>130</v>
      </c>
      <c r="G48" s="27">
        <f>+B48+C48+D48+E48-F48</f>
        <v>13</v>
      </c>
      <c r="H48" s="27">
        <v>13</v>
      </c>
    </row>
    <row r="49" spans="1:8" x14ac:dyDescent="0.35">
      <c r="A49" s="26" t="s">
        <v>49</v>
      </c>
      <c r="B49" s="1">
        <v>207</v>
      </c>
      <c r="C49" s="1">
        <v>551</v>
      </c>
      <c r="D49" s="1">
        <v>1</v>
      </c>
      <c r="E49" s="1">
        <v>0</v>
      </c>
      <c r="F49" s="1">
        <v>627</v>
      </c>
      <c r="G49" s="27">
        <f>+B49+C49+D49+E49-F49</f>
        <v>132</v>
      </c>
      <c r="H49" s="27">
        <v>132</v>
      </c>
    </row>
    <row r="50" spans="1:8" x14ac:dyDescent="0.35">
      <c r="A50" s="26" t="s">
        <v>50</v>
      </c>
      <c r="B50" s="1">
        <v>21</v>
      </c>
      <c r="C50" s="1">
        <v>75</v>
      </c>
      <c r="D50" s="1">
        <v>8</v>
      </c>
      <c r="E50" s="1">
        <v>0</v>
      </c>
      <c r="F50" s="1">
        <v>84</v>
      </c>
      <c r="G50" s="27">
        <f>+B50+C50+D50+E50-F50</f>
        <v>20</v>
      </c>
      <c r="H50" s="27">
        <v>20</v>
      </c>
    </row>
    <row r="51" spans="1:8" x14ac:dyDescent="0.35">
      <c r="A51" s="26" t="s">
        <v>51</v>
      </c>
      <c r="B51" s="1">
        <v>29</v>
      </c>
      <c r="C51" s="1">
        <v>248</v>
      </c>
      <c r="D51" s="1">
        <v>0</v>
      </c>
      <c r="E51" s="1">
        <v>1</v>
      </c>
      <c r="F51" s="1">
        <v>253</v>
      </c>
      <c r="G51" s="27">
        <f>+B51+C51+D51+E51-F51</f>
        <v>25</v>
      </c>
      <c r="H51" s="27">
        <v>25</v>
      </c>
    </row>
    <row r="52" spans="1:8" x14ac:dyDescent="0.35">
      <c r="A52" s="28"/>
      <c r="B52" s="1"/>
      <c r="C52" s="1"/>
      <c r="D52" s="1"/>
      <c r="E52" s="1"/>
      <c r="F52" s="1"/>
      <c r="G52" s="27"/>
      <c r="H52" s="27"/>
    </row>
    <row r="53" spans="1:8" x14ac:dyDescent="0.35">
      <c r="A53" s="25" t="s">
        <v>52</v>
      </c>
      <c r="B53" s="21">
        <f t="shared" ref="B53:H53" si="8">SUM(B54:B58)</f>
        <v>2845</v>
      </c>
      <c r="C53" s="21">
        <f t="shared" si="8"/>
        <v>10571</v>
      </c>
      <c r="D53" s="21">
        <f t="shared" si="8"/>
        <v>119</v>
      </c>
      <c r="E53" s="21">
        <f t="shared" si="8"/>
        <v>16</v>
      </c>
      <c r="F53" s="21">
        <f t="shared" si="8"/>
        <v>11115</v>
      </c>
      <c r="G53" s="21">
        <f t="shared" si="8"/>
        <v>2436</v>
      </c>
      <c r="H53" s="22">
        <f t="shared" si="8"/>
        <v>2436</v>
      </c>
    </row>
    <row r="54" spans="1:8" x14ac:dyDescent="0.35">
      <c r="A54" s="26" t="s">
        <v>53</v>
      </c>
      <c r="B54" s="1">
        <v>2082</v>
      </c>
      <c r="C54" s="1">
        <v>8121</v>
      </c>
      <c r="D54" s="1">
        <v>59</v>
      </c>
      <c r="E54" s="1">
        <v>8</v>
      </c>
      <c r="F54" s="1">
        <v>8545</v>
      </c>
      <c r="G54" s="27">
        <f>+B54+C54+D54+E54-F54</f>
        <v>1725</v>
      </c>
      <c r="H54" s="27">
        <v>1725</v>
      </c>
    </row>
    <row r="55" spans="1:8" x14ac:dyDescent="0.35">
      <c r="A55" s="26" t="s">
        <v>54</v>
      </c>
      <c r="B55" s="1">
        <v>287</v>
      </c>
      <c r="C55" s="1">
        <v>1237</v>
      </c>
      <c r="D55" s="1">
        <v>25</v>
      </c>
      <c r="E55" s="1">
        <v>0</v>
      </c>
      <c r="F55" s="1">
        <v>1193</v>
      </c>
      <c r="G55" s="27">
        <f>+B55+C55+D55+E55-F55</f>
        <v>356</v>
      </c>
      <c r="H55" s="27">
        <v>356</v>
      </c>
    </row>
    <row r="56" spans="1:8" x14ac:dyDescent="0.35">
      <c r="A56" s="26" t="s">
        <v>55</v>
      </c>
      <c r="B56" s="1">
        <v>182</v>
      </c>
      <c r="C56" s="1">
        <v>415</v>
      </c>
      <c r="D56" s="1">
        <v>28</v>
      </c>
      <c r="E56" s="1">
        <v>2</v>
      </c>
      <c r="F56" s="1">
        <v>498</v>
      </c>
      <c r="G56" s="27">
        <f>+B56+C56+D56+E56-F56</f>
        <v>129</v>
      </c>
      <c r="H56" s="27">
        <v>129</v>
      </c>
    </row>
    <row r="57" spans="1:8" x14ac:dyDescent="0.35">
      <c r="A57" s="26" t="s">
        <v>56</v>
      </c>
      <c r="B57" s="1">
        <v>49</v>
      </c>
      <c r="C57" s="1">
        <v>203</v>
      </c>
      <c r="D57" s="1">
        <v>6</v>
      </c>
      <c r="E57" s="1">
        <v>1</v>
      </c>
      <c r="F57" s="1">
        <v>214</v>
      </c>
      <c r="G57" s="27">
        <f>+B57+C57+D57+E57-F57</f>
        <v>45</v>
      </c>
      <c r="H57" s="27">
        <v>45</v>
      </c>
    </row>
    <row r="58" spans="1:8" x14ac:dyDescent="0.35">
      <c r="A58" s="26" t="s">
        <v>57</v>
      </c>
      <c r="B58" s="1">
        <v>245</v>
      </c>
      <c r="C58" s="1">
        <v>595</v>
      </c>
      <c r="D58" s="1">
        <v>1</v>
      </c>
      <c r="E58" s="1">
        <v>5</v>
      </c>
      <c r="F58" s="1">
        <v>665</v>
      </c>
      <c r="G58" s="27">
        <f>+B58+C58+D58+E58-F58</f>
        <v>181</v>
      </c>
      <c r="H58" s="27">
        <v>181</v>
      </c>
    </row>
    <row r="59" spans="1:8" x14ac:dyDescent="0.35">
      <c r="A59" s="28"/>
      <c r="B59" s="23"/>
      <c r="C59" s="23"/>
      <c r="D59" s="23"/>
      <c r="E59" s="23"/>
      <c r="F59" s="23"/>
      <c r="G59" s="27"/>
      <c r="H59" s="30"/>
    </row>
    <row r="60" spans="1:8" x14ac:dyDescent="0.35">
      <c r="A60" s="25" t="s">
        <v>58</v>
      </c>
      <c r="B60" s="21">
        <f t="shared" ref="B60:H60" si="9">SUM(B61:B66)</f>
        <v>1033</v>
      </c>
      <c r="C60" s="21">
        <f t="shared" si="9"/>
        <v>1665</v>
      </c>
      <c r="D60" s="21">
        <f t="shared" si="9"/>
        <v>101</v>
      </c>
      <c r="E60" s="21">
        <f t="shared" si="9"/>
        <v>4</v>
      </c>
      <c r="F60" s="21">
        <f t="shared" si="9"/>
        <v>1403</v>
      </c>
      <c r="G60" s="21">
        <f t="shared" si="9"/>
        <v>1400</v>
      </c>
      <c r="H60" s="22">
        <f t="shared" si="9"/>
        <v>1400</v>
      </c>
    </row>
    <row r="61" spans="1:8" x14ac:dyDescent="0.35">
      <c r="A61" s="26" t="s">
        <v>267</v>
      </c>
      <c r="B61" s="1">
        <v>639</v>
      </c>
      <c r="C61" s="1">
        <v>902</v>
      </c>
      <c r="D61" s="1">
        <v>10</v>
      </c>
      <c r="E61" s="1">
        <v>4</v>
      </c>
      <c r="F61" s="1">
        <v>781</v>
      </c>
      <c r="G61" s="27">
        <f t="shared" ref="G61:G66" si="10">+B61+C61+D61+E61-F61</f>
        <v>774</v>
      </c>
      <c r="H61" s="27">
        <v>774</v>
      </c>
    </row>
    <row r="62" spans="1:8" x14ac:dyDescent="0.35">
      <c r="A62" s="26" t="s">
        <v>60</v>
      </c>
      <c r="B62" s="1">
        <v>31</v>
      </c>
      <c r="C62" s="1">
        <v>109</v>
      </c>
      <c r="D62" s="1">
        <v>26</v>
      </c>
      <c r="E62" s="1">
        <v>0</v>
      </c>
      <c r="F62" s="1">
        <v>76</v>
      </c>
      <c r="G62" s="27">
        <f t="shared" si="10"/>
        <v>90</v>
      </c>
      <c r="H62" s="27">
        <v>90</v>
      </c>
    </row>
    <row r="63" spans="1:8" x14ac:dyDescent="0.35">
      <c r="A63" s="26" t="s">
        <v>61</v>
      </c>
      <c r="B63" s="1">
        <v>70</v>
      </c>
      <c r="C63" s="1">
        <v>125</v>
      </c>
      <c r="D63" s="1">
        <v>10</v>
      </c>
      <c r="E63" s="1">
        <v>0</v>
      </c>
      <c r="F63" s="1">
        <v>121</v>
      </c>
      <c r="G63" s="27">
        <f t="shared" si="10"/>
        <v>84</v>
      </c>
      <c r="H63" s="27">
        <v>84</v>
      </c>
    </row>
    <row r="64" spans="1:8" x14ac:dyDescent="0.35">
      <c r="A64" s="26" t="s">
        <v>62</v>
      </c>
      <c r="B64" s="1">
        <v>87</v>
      </c>
      <c r="C64" s="1">
        <v>236</v>
      </c>
      <c r="D64" s="1">
        <v>8</v>
      </c>
      <c r="E64" s="1">
        <v>0</v>
      </c>
      <c r="F64" s="1">
        <v>241</v>
      </c>
      <c r="G64" s="27">
        <f t="shared" si="10"/>
        <v>90</v>
      </c>
      <c r="H64" s="27">
        <v>90</v>
      </c>
    </row>
    <row r="65" spans="1:8" x14ac:dyDescent="0.35">
      <c r="A65" s="26" t="s">
        <v>63</v>
      </c>
      <c r="B65" s="1">
        <v>33</v>
      </c>
      <c r="C65" s="1">
        <v>94</v>
      </c>
      <c r="D65" s="1">
        <v>1</v>
      </c>
      <c r="E65" s="1">
        <v>0</v>
      </c>
      <c r="F65" s="1">
        <v>82</v>
      </c>
      <c r="G65" s="27">
        <f t="shared" si="10"/>
        <v>46</v>
      </c>
      <c r="H65" s="27">
        <v>46</v>
      </c>
    </row>
    <row r="66" spans="1:8" x14ac:dyDescent="0.35">
      <c r="A66" s="26" t="s">
        <v>64</v>
      </c>
      <c r="B66" s="1">
        <v>173</v>
      </c>
      <c r="C66" s="1">
        <v>199</v>
      </c>
      <c r="D66" s="1">
        <v>46</v>
      </c>
      <c r="E66" s="1">
        <v>0</v>
      </c>
      <c r="F66" s="1">
        <v>102</v>
      </c>
      <c r="G66" s="27">
        <f t="shared" si="10"/>
        <v>316</v>
      </c>
      <c r="H66" s="27">
        <v>316</v>
      </c>
    </row>
    <row r="67" spans="1:8" x14ac:dyDescent="0.35">
      <c r="A67" s="28"/>
      <c r="B67" s="1"/>
      <c r="C67" s="1"/>
      <c r="D67" s="1"/>
      <c r="E67" s="1"/>
      <c r="F67" s="1"/>
      <c r="G67" s="27"/>
      <c r="H67" s="27"/>
    </row>
    <row r="68" spans="1:8" x14ac:dyDescent="0.35">
      <c r="A68" s="25" t="s">
        <v>65</v>
      </c>
      <c r="B68" s="55">
        <f t="shared" ref="B68:H68" si="11">SUM(B69:B74)</f>
        <v>466</v>
      </c>
      <c r="C68" s="55">
        <f t="shared" si="11"/>
        <v>1487</v>
      </c>
      <c r="D68" s="55">
        <f t="shared" si="11"/>
        <v>11</v>
      </c>
      <c r="E68" s="55">
        <f t="shared" si="11"/>
        <v>3</v>
      </c>
      <c r="F68" s="55">
        <f t="shared" si="11"/>
        <v>1325</v>
      </c>
      <c r="G68" s="55">
        <f t="shared" si="11"/>
        <v>642</v>
      </c>
      <c r="H68" s="56">
        <f t="shared" si="11"/>
        <v>642</v>
      </c>
    </row>
    <row r="69" spans="1:8" x14ac:dyDescent="0.35">
      <c r="A69" s="26" t="s">
        <v>268</v>
      </c>
      <c r="B69" s="1">
        <v>187</v>
      </c>
      <c r="C69" s="1">
        <v>507</v>
      </c>
      <c r="D69" s="1">
        <v>1</v>
      </c>
      <c r="E69" s="1">
        <v>0</v>
      </c>
      <c r="F69" s="1">
        <v>543</v>
      </c>
      <c r="G69" s="27">
        <f t="shared" ref="G69:G74" si="12">+B69+C69+D69+E69-F69</f>
        <v>152</v>
      </c>
      <c r="H69" s="27">
        <v>152</v>
      </c>
    </row>
    <row r="70" spans="1:8" x14ac:dyDescent="0.35">
      <c r="A70" s="26" t="s">
        <v>269</v>
      </c>
      <c r="B70" s="1">
        <v>150</v>
      </c>
      <c r="C70" s="1">
        <v>587</v>
      </c>
      <c r="D70" s="1">
        <v>3</v>
      </c>
      <c r="E70" s="1">
        <v>2</v>
      </c>
      <c r="F70" s="1">
        <v>566</v>
      </c>
      <c r="G70" s="27">
        <f t="shared" si="12"/>
        <v>176</v>
      </c>
      <c r="H70" s="27">
        <v>176</v>
      </c>
    </row>
    <row r="71" spans="1:8" x14ac:dyDescent="0.35">
      <c r="A71" s="26" t="s">
        <v>68</v>
      </c>
      <c r="B71" s="1">
        <v>5</v>
      </c>
      <c r="C71" s="1">
        <v>42</v>
      </c>
      <c r="D71" s="1">
        <v>0</v>
      </c>
      <c r="E71" s="1">
        <v>1</v>
      </c>
      <c r="F71" s="1">
        <v>34</v>
      </c>
      <c r="G71" s="27">
        <f t="shared" si="12"/>
        <v>14</v>
      </c>
      <c r="H71" s="27">
        <v>14</v>
      </c>
    </row>
    <row r="72" spans="1:8" x14ac:dyDescent="0.35">
      <c r="A72" s="26" t="s">
        <v>69</v>
      </c>
      <c r="B72" s="1">
        <v>114</v>
      </c>
      <c r="C72" s="1">
        <v>280</v>
      </c>
      <c r="D72" s="1">
        <v>6</v>
      </c>
      <c r="E72" s="1">
        <v>0</v>
      </c>
      <c r="F72" s="1">
        <v>120</v>
      </c>
      <c r="G72" s="27">
        <f t="shared" si="12"/>
        <v>280</v>
      </c>
      <c r="H72" s="27">
        <v>280</v>
      </c>
    </row>
    <row r="73" spans="1:8" x14ac:dyDescent="0.35">
      <c r="A73" s="26" t="s">
        <v>70</v>
      </c>
      <c r="B73" s="1">
        <v>5</v>
      </c>
      <c r="C73" s="1">
        <v>14</v>
      </c>
      <c r="D73" s="1">
        <v>0</v>
      </c>
      <c r="E73" s="1">
        <v>0</v>
      </c>
      <c r="F73" s="1">
        <v>17</v>
      </c>
      <c r="G73" s="27">
        <f t="shared" si="12"/>
        <v>2</v>
      </c>
      <c r="H73" s="27">
        <v>2</v>
      </c>
    </row>
    <row r="74" spans="1:8" x14ac:dyDescent="0.35">
      <c r="A74" s="26" t="s">
        <v>71</v>
      </c>
      <c r="B74" s="1">
        <v>5</v>
      </c>
      <c r="C74" s="1">
        <v>57</v>
      </c>
      <c r="D74" s="1">
        <v>1</v>
      </c>
      <c r="E74" s="1">
        <v>0</v>
      </c>
      <c r="F74" s="1">
        <v>45</v>
      </c>
      <c r="G74" s="27">
        <f t="shared" si="12"/>
        <v>18</v>
      </c>
      <c r="H74" s="27">
        <v>18</v>
      </c>
    </row>
    <row r="75" spans="1:8" x14ac:dyDescent="0.35">
      <c r="A75" s="28"/>
      <c r="B75" s="23"/>
      <c r="C75" s="23"/>
      <c r="D75" s="23"/>
      <c r="E75" s="23"/>
      <c r="F75" s="23"/>
      <c r="G75" s="30"/>
      <c r="H75" s="30"/>
    </row>
    <row r="76" spans="1:8" x14ac:dyDescent="0.35">
      <c r="A76" s="25" t="s">
        <v>72</v>
      </c>
      <c r="B76" s="21">
        <f t="shared" ref="B76:H76" si="13">SUM(B77:B82)</f>
        <v>1312</v>
      </c>
      <c r="C76" s="21">
        <f t="shared" si="13"/>
        <v>3425</v>
      </c>
      <c r="D76" s="21">
        <f t="shared" si="13"/>
        <v>98</v>
      </c>
      <c r="E76" s="21">
        <f t="shared" si="13"/>
        <v>4</v>
      </c>
      <c r="F76" s="21">
        <f t="shared" si="13"/>
        <v>3599</v>
      </c>
      <c r="G76" s="21">
        <f t="shared" si="13"/>
        <v>1240</v>
      </c>
      <c r="H76" s="22">
        <f t="shared" si="13"/>
        <v>1240</v>
      </c>
    </row>
    <row r="77" spans="1:8" x14ac:dyDescent="0.35">
      <c r="A77" s="26" t="s">
        <v>73</v>
      </c>
      <c r="B77" s="1">
        <v>597</v>
      </c>
      <c r="C77" s="1">
        <v>2138</v>
      </c>
      <c r="D77" s="1">
        <v>13</v>
      </c>
      <c r="E77" s="1">
        <v>1</v>
      </c>
      <c r="F77" s="1">
        <v>2158</v>
      </c>
      <c r="G77" s="27">
        <f t="shared" ref="G77:G82" si="14">+B77+C77+D77+E77-F77</f>
        <v>591</v>
      </c>
      <c r="H77" s="27">
        <v>591</v>
      </c>
    </row>
    <row r="78" spans="1:8" x14ac:dyDescent="0.35">
      <c r="A78" s="26" t="s">
        <v>74</v>
      </c>
      <c r="B78" s="1">
        <v>439</v>
      </c>
      <c r="C78" s="1">
        <v>567</v>
      </c>
      <c r="D78" s="1">
        <v>42</v>
      </c>
      <c r="E78" s="1">
        <v>3</v>
      </c>
      <c r="F78" s="1">
        <v>675</v>
      </c>
      <c r="G78" s="27">
        <f t="shared" si="14"/>
        <v>376</v>
      </c>
      <c r="H78" s="27">
        <v>376</v>
      </c>
    </row>
    <row r="79" spans="1:8" x14ac:dyDescent="0.35">
      <c r="A79" s="26" t="s">
        <v>75</v>
      </c>
      <c r="B79" s="1">
        <v>53</v>
      </c>
      <c r="C79" s="1">
        <v>124</v>
      </c>
      <c r="D79" s="1">
        <v>5</v>
      </c>
      <c r="E79" s="1">
        <v>0</v>
      </c>
      <c r="F79" s="1">
        <v>117</v>
      </c>
      <c r="G79" s="27">
        <f t="shared" si="14"/>
        <v>65</v>
      </c>
      <c r="H79" s="27">
        <v>65</v>
      </c>
    </row>
    <row r="80" spans="1:8" x14ac:dyDescent="0.35">
      <c r="A80" s="26" t="s">
        <v>261</v>
      </c>
      <c r="B80" s="1">
        <v>136</v>
      </c>
      <c r="C80" s="1">
        <v>329</v>
      </c>
      <c r="D80" s="1">
        <v>27</v>
      </c>
      <c r="E80" s="1">
        <v>0</v>
      </c>
      <c r="F80" s="1">
        <v>376</v>
      </c>
      <c r="G80" s="27">
        <f t="shared" si="14"/>
        <v>116</v>
      </c>
      <c r="H80" s="27">
        <v>116</v>
      </c>
    </row>
    <row r="81" spans="1:8" x14ac:dyDescent="0.35">
      <c r="A81" s="26" t="s">
        <v>76</v>
      </c>
      <c r="B81" s="1">
        <v>83</v>
      </c>
      <c r="C81" s="1">
        <v>212</v>
      </c>
      <c r="D81" s="1">
        <v>10</v>
      </c>
      <c r="E81" s="1">
        <v>0</v>
      </c>
      <c r="F81" s="1">
        <v>230</v>
      </c>
      <c r="G81" s="27">
        <f t="shared" si="14"/>
        <v>75</v>
      </c>
      <c r="H81" s="27">
        <v>75</v>
      </c>
    </row>
    <row r="82" spans="1:8" x14ac:dyDescent="0.35">
      <c r="A82" s="26" t="s">
        <v>77</v>
      </c>
      <c r="B82" s="1">
        <v>4</v>
      </c>
      <c r="C82" s="1">
        <v>55</v>
      </c>
      <c r="D82" s="1">
        <v>1</v>
      </c>
      <c r="E82" s="1">
        <v>0</v>
      </c>
      <c r="F82" s="1">
        <v>43</v>
      </c>
      <c r="G82" s="27">
        <f t="shared" si="14"/>
        <v>17</v>
      </c>
      <c r="H82" s="27">
        <v>17</v>
      </c>
    </row>
    <row r="83" spans="1:8" x14ac:dyDescent="0.35">
      <c r="A83" s="28"/>
      <c r="B83" s="1"/>
      <c r="C83" s="1"/>
      <c r="D83" s="1"/>
      <c r="E83" s="1"/>
      <c r="F83" s="1"/>
      <c r="G83" s="27"/>
      <c r="H83" s="27"/>
    </row>
    <row r="84" spans="1:8" x14ac:dyDescent="0.35">
      <c r="A84" s="25" t="s">
        <v>78</v>
      </c>
      <c r="B84" s="55">
        <f t="shared" ref="B84:H84" si="15">SUM(B85:B86)</f>
        <v>487</v>
      </c>
      <c r="C84" s="55">
        <f t="shared" si="15"/>
        <v>1964</v>
      </c>
      <c r="D84" s="55">
        <f t="shared" si="15"/>
        <v>10</v>
      </c>
      <c r="E84" s="55">
        <f t="shared" si="15"/>
        <v>1</v>
      </c>
      <c r="F84" s="55">
        <f t="shared" si="15"/>
        <v>2001</v>
      </c>
      <c r="G84" s="55">
        <f t="shared" si="15"/>
        <v>461</v>
      </c>
      <c r="H84" s="56">
        <f t="shared" si="15"/>
        <v>461</v>
      </c>
    </row>
    <row r="85" spans="1:8" x14ac:dyDescent="0.35">
      <c r="A85" s="26" t="s">
        <v>270</v>
      </c>
      <c r="B85" s="1">
        <v>439</v>
      </c>
      <c r="C85" s="1">
        <v>1785</v>
      </c>
      <c r="D85" s="1">
        <v>8</v>
      </c>
      <c r="E85" s="1">
        <v>1</v>
      </c>
      <c r="F85" s="1">
        <v>1837</v>
      </c>
      <c r="G85" s="27">
        <f>+B85+C85+D85+E85-F85</f>
        <v>396</v>
      </c>
      <c r="H85" s="27">
        <v>396</v>
      </c>
    </row>
    <row r="86" spans="1:8" x14ac:dyDescent="0.35">
      <c r="A86" s="26" t="s">
        <v>80</v>
      </c>
      <c r="B86" s="1">
        <v>48</v>
      </c>
      <c r="C86" s="1">
        <v>179</v>
      </c>
      <c r="D86" s="1">
        <v>2</v>
      </c>
      <c r="E86" s="1">
        <v>0</v>
      </c>
      <c r="F86" s="1">
        <v>164</v>
      </c>
      <c r="G86" s="27">
        <f>+B86+C86+D86+E86-F86</f>
        <v>65</v>
      </c>
      <c r="H86" s="27">
        <v>65</v>
      </c>
    </row>
    <row r="87" spans="1:8" x14ac:dyDescent="0.35">
      <c r="A87" s="28"/>
      <c r="B87" s="1"/>
      <c r="C87" s="1"/>
      <c r="D87" s="1"/>
      <c r="E87" s="1"/>
      <c r="F87" s="1"/>
      <c r="G87" s="27"/>
      <c r="H87" s="27"/>
    </row>
    <row r="88" spans="1:8" x14ac:dyDescent="0.35">
      <c r="A88" s="25" t="s">
        <v>81</v>
      </c>
      <c r="B88" s="55">
        <f t="shared" ref="B88:H88" si="16">SUM(B89:B93)</f>
        <v>393</v>
      </c>
      <c r="C88" s="55">
        <f t="shared" si="16"/>
        <v>1252</v>
      </c>
      <c r="D88" s="55">
        <f t="shared" si="16"/>
        <v>19</v>
      </c>
      <c r="E88" s="55">
        <f t="shared" si="16"/>
        <v>1</v>
      </c>
      <c r="F88" s="55">
        <f t="shared" si="16"/>
        <v>1270</v>
      </c>
      <c r="G88" s="55">
        <f t="shared" si="16"/>
        <v>395</v>
      </c>
      <c r="H88" s="56">
        <f t="shared" si="16"/>
        <v>395</v>
      </c>
    </row>
    <row r="89" spans="1:8" x14ac:dyDescent="0.35">
      <c r="A89" s="26" t="s">
        <v>271</v>
      </c>
      <c r="B89" s="1">
        <v>119</v>
      </c>
      <c r="C89" s="1">
        <v>395</v>
      </c>
      <c r="D89" s="1">
        <v>10</v>
      </c>
      <c r="E89" s="1">
        <v>0</v>
      </c>
      <c r="F89" s="1">
        <v>405</v>
      </c>
      <c r="G89" s="27">
        <f>+B89+C89+D89+E89-F89</f>
        <v>119</v>
      </c>
      <c r="H89" s="27">
        <v>119</v>
      </c>
    </row>
    <row r="90" spans="1:8" x14ac:dyDescent="0.35">
      <c r="A90" s="26" t="s">
        <v>83</v>
      </c>
      <c r="B90" s="1">
        <v>95</v>
      </c>
      <c r="C90" s="1">
        <v>235</v>
      </c>
      <c r="D90" s="1">
        <v>0</v>
      </c>
      <c r="E90" s="1">
        <v>0</v>
      </c>
      <c r="F90" s="1">
        <v>212</v>
      </c>
      <c r="G90" s="27">
        <f>+B90+C90+D90+E90-F90</f>
        <v>118</v>
      </c>
      <c r="H90" s="27">
        <v>118</v>
      </c>
    </row>
    <row r="91" spans="1:8" x14ac:dyDescent="0.35">
      <c r="A91" s="26" t="s">
        <v>84</v>
      </c>
      <c r="B91" s="1">
        <v>120</v>
      </c>
      <c r="C91" s="1">
        <v>409</v>
      </c>
      <c r="D91" s="1">
        <v>1</v>
      </c>
      <c r="E91" s="1">
        <v>0</v>
      </c>
      <c r="F91" s="1">
        <v>420</v>
      </c>
      <c r="G91" s="27">
        <f>+B91+C91+D91+E91-F91</f>
        <v>110</v>
      </c>
      <c r="H91" s="27">
        <v>110</v>
      </c>
    </row>
    <row r="92" spans="1:8" x14ac:dyDescent="0.35">
      <c r="A92" s="26" t="s">
        <v>85</v>
      </c>
      <c r="B92" s="1">
        <v>40</v>
      </c>
      <c r="C92" s="1">
        <v>184</v>
      </c>
      <c r="D92" s="1">
        <v>7</v>
      </c>
      <c r="E92" s="1">
        <v>1</v>
      </c>
      <c r="F92" s="1">
        <v>200</v>
      </c>
      <c r="G92" s="27">
        <f>+B92+C92+D92+E92-F92</f>
        <v>32</v>
      </c>
      <c r="H92" s="27">
        <v>32</v>
      </c>
    </row>
    <row r="93" spans="1:8" x14ac:dyDescent="0.35">
      <c r="A93" s="26" t="s">
        <v>272</v>
      </c>
      <c r="B93" s="1">
        <v>19</v>
      </c>
      <c r="C93" s="1">
        <v>29</v>
      </c>
      <c r="D93" s="1">
        <v>1</v>
      </c>
      <c r="E93" s="1">
        <v>0</v>
      </c>
      <c r="F93" s="1">
        <v>33</v>
      </c>
      <c r="G93" s="27">
        <f>+B93+C93+D93+E93-F93</f>
        <v>16</v>
      </c>
      <c r="H93" s="27">
        <v>16</v>
      </c>
    </row>
    <row r="94" spans="1:8" x14ac:dyDescent="0.35">
      <c r="A94" s="29"/>
      <c r="B94" s="1"/>
      <c r="C94" s="1"/>
      <c r="D94" s="1"/>
      <c r="E94" s="1"/>
      <c r="F94" s="1"/>
      <c r="G94" s="27"/>
      <c r="H94" s="27"/>
    </row>
    <row r="95" spans="1:8" x14ac:dyDescent="0.35">
      <c r="A95" s="25" t="s">
        <v>87</v>
      </c>
      <c r="B95" s="21">
        <f t="shared" ref="B95:H95" si="17">SUM(B96:B97)</f>
        <v>632</v>
      </c>
      <c r="C95" s="21">
        <f t="shared" si="17"/>
        <v>1691</v>
      </c>
      <c r="D95" s="21">
        <f t="shared" si="17"/>
        <v>15</v>
      </c>
      <c r="E95" s="21">
        <f t="shared" si="17"/>
        <v>9</v>
      </c>
      <c r="F95" s="21">
        <f t="shared" si="17"/>
        <v>1637</v>
      </c>
      <c r="G95" s="21">
        <f t="shared" si="17"/>
        <v>710</v>
      </c>
      <c r="H95" s="22">
        <f t="shared" si="17"/>
        <v>710</v>
      </c>
    </row>
    <row r="96" spans="1:8" x14ac:dyDescent="0.35">
      <c r="A96" s="26" t="s">
        <v>273</v>
      </c>
      <c r="B96" s="1">
        <v>520</v>
      </c>
      <c r="C96" s="1">
        <v>1536</v>
      </c>
      <c r="D96" s="1">
        <v>12</v>
      </c>
      <c r="E96" s="1">
        <v>8</v>
      </c>
      <c r="F96" s="1">
        <v>1522</v>
      </c>
      <c r="G96" s="27">
        <f>+B96+C96+D96+E96-F96</f>
        <v>554</v>
      </c>
      <c r="H96" s="27">
        <v>554</v>
      </c>
    </row>
    <row r="97" spans="1:8" x14ac:dyDescent="0.35">
      <c r="A97" s="26" t="s">
        <v>89</v>
      </c>
      <c r="B97" s="1">
        <v>112</v>
      </c>
      <c r="C97" s="1">
        <v>155</v>
      </c>
      <c r="D97" s="1">
        <v>3</v>
      </c>
      <c r="E97" s="1">
        <v>1</v>
      </c>
      <c r="F97" s="1">
        <v>115</v>
      </c>
      <c r="G97" s="27">
        <f>+B97+C97+D97+E97-F97</f>
        <v>156</v>
      </c>
      <c r="H97" s="27">
        <v>156</v>
      </c>
    </row>
    <row r="98" spans="1:8" x14ac:dyDescent="0.35">
      <c r="A98" s="28"/>
      <c r="B98" s="1"/>
      <c r="C98" s="1"/>
      <c r="D98" s="1"/>
      <c r="E98" s="1"/>
      <c r="F98" s="1"/>
      <c r="G98" s="27"/>
      <c r="H98" s="27"/>
    </row>
    <row r="99" spans="1:8" x14ac:dyDescent="0.35">
      <c r="A99" s="25" t="s">
        <v>90</v>
      </c>
      <c r="B99" s="55">
        <f t="shared" ref="B99:H99" si="18">SUM(B100)</f>
        <v>786</v>
      </c>
      <c r="C99" s="55">
        <f t="shared" si="18"/>
        <v>2021</v>
      </c>
      <c r="D99" s="55">
        <f t="shared" si="18"/>
        <v>21</v>
      </c>
      <c r="E99" s="55">
        <f t="shared" si="18"/>
        <v>6</v>
      </c>
      <c r="F99" s="55">
        <f t="shared" si="18"/>
        <v>2124</v>
      </c>
      <c r="G99" s="55">
        <f t="shared" si="18"/>
        <v>710</v>
      </c>
      <c r="H99" s="56">
        <f t="shared" si="18"/>
        <v>710</v>
      </c>
    </row>
    <row r="100" spans="1:8" x14ac:dyDescent="0.35">
      <c r="A100" s="26" t="s">
        <v>274</v>
      </c>
      <c r="B100" s="1">
        <v>786</v>
      </c>
      <c r="C100" s="1">
        <v>2021</v>
      </c>
      <c r="D100" s="1">
        <v>21</v>
      </c>
      <c r="E100" s="1">
        <v>6</v>
      </c>
      <c r="F100" s="1">
        <v>2124</v>
      </c>
      <c r="G100" s="27">
        <f>+B100+C100+D100+E100-F100</f>
        <v>710</v>
      </c>
      <c r="H100" s="27">
        <v>710</v>
      </c>
    </row>
    <row r="101" spans="1:8" x14ac:dyDescent="0.35">
      <c r="A101" s="57"/>
      <c r="B101" s="37"/>
      <c r="C101" s="37"/>
      <c r="D101" s="37"/>
      <c r="E101" s="37"/>
      <c r="F101" s="37"/>
      <c r="G101" s="38"/>
      <c r="H101" s="38"/>
    </row>
    <row r="102" spans="1:8" x14ac:dyDescent="0.35">
      <c r="A102" s="58" t="s">
        <v>260</v>
      </c>
      <c r="B102" s="8"/>
      <c r="C102" s="8"/>
      <c r="D102" s="8"/>
      <c r="E102" s="8"/>
      <c r="F102" s="8"/>
      <c r="G102" s="8"/>
    </row>
  </sheetData>
  <sheetProtection selectLockedCells="1" selectUnlockedCells="1"/>
  <mergeCells count="10">
    <mergeCell ref="A5:H5"/>
    <mergeCell ref="A3:H3"/>
    <mergeCell ref="A4:H4"/>
    <mergeCell ref="D7:D8"/>
    <mergeCell ref="E7:E8"/>
    <mergeCell ref="F7:F8"/>
    <mergeCell ref="G7:G8"/>
    <mergeCell ref="A7:A8"/>
    <mergeCell ref="B7:B8"/>
    <mergeCell ref="C7:C8"/>
  </mergeCells>
  <printOptions horizontalCentered="1" verticalCentered="1"/>
  <pageMargins left="0" right="0" top="0" bottom="0" header="0.51180555555555551" footer="0.51180555555555551"/>
  <pageSetup scale="46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04"/>
  <sheetViews>
    <sheetView zoomScaleNormal="100" workbookViewId="0"/>
  </sheetViews>
  <sheetFormatPr defaultColWidth="0" defaultRowHeight="15.5" zeroHeight="1" x14ac:dyDescent="0.35"/>
  <cols>
    <col min="1" max="1" width="70.1796875" style="8" customWidth="1"/>
    <col min="2" max="3" width="12.26953125" style="8" customWidth="1"/>
    <col min="4" max="4" width="14.81640625" style="8" customWidth="1"/>
    <col min="5" max="5" width="14.1796875" style="8" customWidth="1"/>
    <col min="6" max="6" width="12.26953125" style="8" customWidth="1"/>
    <col min="7" max="7" width="14.7265625" style="8" customWidth="1"/>
    <col min="8" max="16384" width="0" style="8" hidden="1"/>
  </cols>
  <sheetData>
    <row r="1" spans="1:108" x14ac:dyDescent="0.35">
      <c r="A1" s="6" t="s">
        <v>101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</row>
    <row r="2" spans="1:108" ht="15.75" customHeight="1" x14ac:dyDescent="0.35">
      <c r="A2" s="9"/>
      <c r="B2" s="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</row>
    <row r="3" spans="1:108" ht="18.75" customHeight="1" x14ac:dyDescent="0.35">
      <c r="A3" s="168" t="s">
        <v>92</v>
      </c>
      <c r="B3" s="168"/>
      <c r="C3" s="168"/>
      <c r="D3" s="168"/>
      <c r="E3" s="168"/>
      <c r="F3" s="168"/>
      <c r="G3" s="16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</row>
    <row r="4" spans="1:108" ht="18.75" customHeight="1" x14ac:dyDescent="0.35">
      <c r="A4" s="168" t="s">
        <v>7</v>
      </c>
      <c r="B4" s="168"/>
      <c r="C4" s="168"/>
      <c r="D4" s="168"/>
      <c r="E4" s="168"/>
      <c r="F4" s="168"/>
      <c r="G4" s="16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</row>
    <row r="5" spans="1:108" ht="15.75" customHeight="1" x14ac:dyDescent="0.35">
      <c r="A5" s="168" t="s">
        <v>93</v>
      </c>
      <c r="B5" s="168"/>
      <c r="C5" s="168"/>
      <c r="D5" s="168"/>
      <c r="E5" s="168"/>
      <c r="F5" s="168"/>
      <c r="G5" s="168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</row>
    <row r="6" spans="1:108" ht="15.75" customHeight="1" x14ac:dyDescent="0.35">
      <c r="A6" s="168" t="s">
        <v>283</v>
      </c>
      <c r="B6" s="168"/>
      <c r="C6" s="168"/>
      <c r="D6" s="168"/>
      <c r="E6" s="168"/>
      <c r="F6" s="168"/>
      <c r="G6" s="168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</row>
    <row r="7" spans="1:108" x14ac:dyDescent="0.35">
      <c r="A7" s="10"/>
      <c r="B7" s="10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ht="18.75" customHeight="1" x14ac:dyDescent="0.35">
      <c r="A8" s="166" t="s">
        <v>8</v>
      </c>
      <c r="B8" s="167" t="s">
        <v>94</v>
      </c>
      <c r="C8" s="167"/>
      <c r="D8" s="167"/>
      <c r="E8" s="167"/>
      <c r="F8" s="167"/>
      <c r="G8" s="16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</row>
    <row r="9" spans="1:108" ht="29.25" customHeight="1" x14ac:dyDescent="0.35">
      <c r="A9" s="166"/>
      <c r="B9" s="12" t="s">
        <v>95</v>
      </c>
      <c r="C9" s="13" t="s">
        <v>96</v>
      </c>
      <c r="D9" s="14" t="s">
        <v>97</v>
      </c>
      <c r="E9" s="14" t="s">
        <v>98</v>
      </c>
      <c r="F9" s="15" t="s">
        <v>99</v>
      </c>
      <c r="G9" s="16" t="s">
        <v>351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</row>
    <row r="10" spans="1:108" x14ac:dyDescent="0.35">
      <c r="A10" s="7"/>
      <c r="B10" s="17"/>
      <c r="C10" s="18"/>
      <c r="D10" s="18"/>
      <c r="E10" s="18"/>
      <c r="F10" s="19"/>
      <c r="G10" s="1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</row>
    <row r="11" spans="1:108" x14ac:dyDescent="0.35">
      <c r="A11" s="20" t="s">
        <v>17</v>
      </c>
      <c r="B11" s="21">
        <f t="shared" ref="B11:G11" si="0">B13+B20+B23+B29+B35+B42+B47+B54+B61+B69+B77+B85+B89+B96+B100</f>
        <v>30462</v>
      </c>
      <c r="C11" s="21">
        <f t="shared" si="0"/>
        <v>18378</v>
      </c>
      <c r="D11" s="21">
        <f t="shared" si="0"/>
        <v>10608</v>
      </c>
      <c r="E11" s="21">
        <f t="shared" si="0"/>
        <v>1427</v>
      </c>
      <c r="F11" s="21">
        <f t="shared" si="0"/>
        <v>48</v>
      </c>
      <c r="G11" s="22">
        <f t="shared" si="0"/>
        <v>1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</row>
    <row r="12" spans="1:108" x14ac:dyDescent="0.35">
      <c r="A12" s="7"/>
      <c r="B12" s="23"/>
      <c r="C12" s="23"/>
      <c r="D12" s="23"/>
      <c r="E12" s="23"/>
      <c r="F12" s="23"/>
      <c r="G12" s="2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</row>
    <row r="13" spans="1:108" x14ac:dyDescent="0.35">
      <c r="A13" s="25" t="s">
        <v>18</v>
      </c>
      <c r="B13" s="21">
        <f t="shared" ref="B13:G13" si="1">SUM(B14:B18)</f>
        <v>5271</v>
      </c>
      <c r="C13" s="21">
        <f t="shared" si="1"/>
        <v>938</v>
      </c>
      <c r="D13" s="21">
        <f t="shared" si="1"/>
        <v>4278</v>
      </c>
      <c r="E13" s="21">
        <f t="shared" si="1"/>
        <v>51</v>
      </c>
      <c r="F13" s="21">
        <f t="shared" si="1"/>
        <v>4</v>
      </c>
      <c r="G13" s="22">
        <f t="shared" si="1"/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</row>
    <row r="14" spans="1:108" x14ac:dyDescent="0.35">
      <c r="A14" s="26" t="s">
        <v>19</v>
      </c>
      <c r="B14" s="23">
        <f>SUM(C14:G14)</f>
        <v>4502</v>
      </c>
      <c r="C14" s="1">
        <v>440</v>
      </c>
      <c r="D14" s="1">
        <v>4060</v>
      </c>
      <c r="E14" s="1">
        <v>2</v>
      </c>
      <c r="F14" s="27">
        <v>0</v>
      </c>
      <c r="G14" s="27"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</row>
    <row r="15" spans="1:108" x14ac:dyDescent="0.35">
      <c r="A15" s="26" t="s">
        <v>20</v>
      </c>
      <c r="B15" s="23">
        <f>SUM(C15:G15)</f>
        <v>380</v>
      </c>
      <c r="C15" s="1">
        <v>223</v>
      </c>
      <c r="D15" s="1">
        <v>154</v>
      </c>
      <c r="E15" s="1">
        <v>3</v>
      </c>
      <c r="F15" s="27">
        <v>0</v>
      </c>
      <c r="G15" s="27"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</row>
    <row r="16" spans="1:108" x14ac:dyDescent="0.35">
      <c r="A16" s="26" t="s">
        <v>21</v>
      </c>
      <c r="B16" s="23">
        <f>SUM(C16:G16)</f>
        <v>54</v>
      </c>
      <c r="C16" s="1">
        <v>0</v>
      </c>
      <c r="D16" s="1">
        <v>46</v>
      </c>
      <c r="E16" s="1">
        <v>6</v>
      </c>
      <c r="F16" s="27">
        <v>2</v>
      </c>
      <c r="G16" s="27"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</row>
    <row r="17" spans="1:108" x14ac:dyDescent="0.35">
      <c r="A17" s="26" t="s">
        <v>22</v>
      </c>
      <c r="B17" s="23">
        <f>SUM(C17:G17)</f>
        <v>323</v>
      </c>
      <c r="C17" s="1">
        <v>268</v>
      </c>
      <c r="D17" s="1">
        <v>15</v>
      </c>
      <c r="E17" s="1">
        <v>40</v>
      </c>
      <c r="F17" s="27">
        <v>0</v>
      </c>
      <c r="G17" s="27">
        <v>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</row>
    <row r="18" spans="1:108" x14ac:dyDescent="0.35">
      <c r="A18" s="26" t="s">
        <v>23</v>
      </c>
      <c r="B18" s="23">
        <f>SUM(C18:G18)</f>
        <v>12</v>
      </c>
      <c r="C18" s="1">
        <v>7</v>
      </c>
      <c r="D18" s="1">
        <v>3</v>
      </c>
      <c r="E18" s="1">
        <v>0</v>
      </c>
      <c r="F18" s="27">
        <v>2</v>
      </c>
      <c r="G18" s="27">
        <v>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</row>
    <row r="19" spans="1:108" x14ac:dyDescent="0.35">
      <c r="A19" s="28"/>
      <c r="B19" s="23"/>
      <c r="C19" s="1"/>
      <c r="D19" s="1"/>
      <c r="E19" s="1"/>
      <c r="F19" s="27"/>
      <c r="G19" s="2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</row>
    <row r="20" spans="1:108" x14ac:dyDescent="0.35">
      <c r="A20" s="25" t="s">
        <v>24</v>
      </c>
      <c r="B20" s="21">
        <f t="shared" ref="B20:G20" si="2">SUM(B21)</f>
        <v>6393</v>
      </c>
      <c r="C20" s="21">
        <f t="shared" si="2"/>
        <v>4418</v>
      </c>
      <c r="D20" s="21">
        <f t="shared" si="2"/>
        <v>1815</v>
      </c>
      <c r="E20" s="21">
        <f t="shared" si="2"/>
        <v>160</v>
      </c>
      <c r="F20" s="21">
        <f t="shared" si="2"/>
        <v>0</v>
      </c>
      <c r="G20" s="22">
        <f t="shared" si="2"/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</row>
    <row r="21" spans="1:108" x14ac:dyDescent="0.35">
      <c r="A21" s="26" t="s">
        <v>264</v>
      </c>
      <c r="B21" s="23">
        <f>SUM(C21:G21)</f>
        <v>6393</v>
      </c>
      <c r="C21" s="1">
        <v>4418</v>
      </c>
      <c r="D21" s="1">
        <v>1815</v>
      </c>
      <c r="E21" s="1">
        <v>160</v>
      </c>
      <c r="F21" s="27">
        <v>0</v>
      </c>
      <c r="G21" s="27">
        <v>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</row>
    <row r="22" spans="1:108" x14ac:dyDescent="0.35">
      <c r="A22" s="29"/>
      <c r="B22" s="23"/>
      <c r="C22" s="1"/>
      <c r="D22" s="1"/>
      <c r="E22" s="1"/>
      <c r="F22" s="27"/>
      <c r="G22" s="2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</row>
    <row r="23" spans="1:108" x14ac:dyDescent="0.35">
      <c r="A23" s="25" t="s">
        <v>26</v>
      </c>
      <c r="B23" s="21">
        <f t="shared" ref="B23:G23" si="3">SUM(B24:B27)</f>
        <v>3794</v>
      </c>
      <c r="C23" s="21">
        <f t="shared" si="3"/>
        <v>1985</v>
      </c>
      <c r="D23" s="21">
        <f t="shared" si="3"/>
        <v>1425</v>
      </c>
      <c r="E23" s="21">
        <f t="shared" si="3"/>
        <v>384</v>
      </c>
      <c r="F23" s="21">
        <f t="shared" si="3"/>
        <v>0</v>
      </c>
      <c r="G23" s="22">
        <f t="shared" si="3"/>
        <v>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</row>
    <row r="24" spans="1:108" x14ac:dyDescent="0.35">
      <c r="A24" s="26" t="s">
        <v>265</v>
      </c>
      <c r="B24" s="23">
        <f>SUM(C24:G24)</f>
        <v>988</v>
      </c>
      <c r="C24" s="1">
        <v>44</v>
      </c>
      <c r="D24" s="1">
        <v>856</v>
      </c>
      <c r="E24" s="1">
        <v>88</v>
      </c>
      <c r="F24" s="27">
        <v>0</v>
      </c>
      <c r="G24" s="27"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</row>
    <row r="25" spans="1:108" x14ac:dyDescent="0.35">
      <c r="A25" s="26" t="s">
        <v>28</v>
      </c>
      <c r="B25" s="23">
        <f>SUM(C25:G25)</f>
        <v>2109</v>
      </c>
      <c r="C25" s="1">
        <v>1291</v>
      </c>
      <c r="D25" s="1">
        <v>547</v>
      </c>
      <c r="E25" s="1">
        <v>271</v>
      </c>
      <c r="F25" s="27">
        <v>0</v>
      </c>
      <c r="G25" s="27"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</row>
    <row r="26" spans="1:108" x14ac:dyDescent="0.35">
      <c r="A26" s="26" t="s">
        <v>29</v>
      </c>
      <c r="B26" s="23">
        <f>SUM(C26:G26)</f>
        <v>677</v>
      </c>
      <c r="C26" s="1">
        <v>635</v>
      </c>
      <c r="D26" s="1">
        <v>21</v>
      </c>
      <c r="E26" s="1">
        <v>21</v>
      </c>
      <c r="F26" s="27"/>
      <c r="G26" s="2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</row>
    <row r="27" spans="1:108" x14ac:dyDescent="0.35">
      <c r="A27" s="26" t="s">
        <v>30</v>
      </c>
      <c r="B27" s="23">
        <f>SUM(C27:G27)</f>
        <v>20</v>
      </c>
      <c r="C27" s="1">
        <v>15</v>
      </c>
      <c r="D27" s="1">
        <v>1</v>
      </c>
      <c r="E27" s="1">
        <v>4</v>
      </c>
      <c r="F27" s="27">
        <v>0</v>
      </c>
      <c r="G27" s="27">
        <v>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</row>
    <row r="28" spans="1:108" x14ac:dyDescent="0.35">
      <c r="A28" s="28"/>
      <c r="B28" s="23"/>
      <c r="C28" s="1"/>
      <c r="D28" s="1"/>
      <c r="E28" s="1"/>
      <c r="F28" s="27"/>
      <c r="G28" s="2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</row>
    <row r="29" spans="1:108" x14ac:dyDescent="0.35">
      <c r="A29" s="25" t="s">
        <v>31</v>
      </c>
      <c r="B29" s="21">
        <f t="shared" ref="B29:G29" si="4">SUM(B30:B33)</f>
        <v>2010</v>
      </c>
      <c r="C29" s="21">
        <f t="shared" si="4"/>
        <v>1400</v>
      </c>
      <c r="D29" s="21">
        <f t="shared" si="4"/>
        <v>566</v>
      </c>
      <c r="E29" s="21">
        <f t="shared" si="4"/>
        <v>44</v>
      </c>
      <c r="F29" s="21">
        <f t="shared" si="4"/>
        <v>0</v>
      </c>
      <c r="G29" s="22">
        <f t="shared" si="4"/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</row>
    <row r="30" spans="1:108" x14ac:dyDescent="0.35">
      <c r="A30" s="26" t="s">
        <v>32</v>
      </c>
      <c r="B30" s="23">
        <f>SUM(C30:G30)</f>
        <v>1410</v>
      </c>
      <c r="C30" s="1">
        <v>886</v>
      </c>
      <c r="D30" s="1">
        <v>507</v>
      </c>
      <c r="E30" s="1">
        <v>17</v>
      </c>
      <c r="F30" s="27">
        <v>0</v>
      </c>
      <c r="G30" s="27"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</row>
    <row r="31" spans="1:108" x14ac:dyDescent="0.35">
      <c r="A31" s="26" t="s">
        <v>33</v>
      </c>
      <c r="B31" s="23">
        <f>SUM(C31:G31)</f>
        <v>109</v>
      </c>
      <c r="C31" s="1">
        <v>109</v>
      </c>
      <c r="D31" s="1">
        <v>0</v>
      </c>
      <c r="E31" s="1">
        <v>0</v>
      </c>
      <c r="F31" s="27">
        <v>0</v>
      </c>
      <c r="G31" s="27"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</row>
    <row r="32" spans="1:108" x14ac:dyDescent="0.35">
      <c r="A32" s="26" t="s">
        <v>34</v>
      </c>
      <c r="B32" s="23">
        <f>SUM(C32:G32)</f>
        <v>58</v>
      </c>
      <c r="C32" s="1">
        <v>39</v>
      </c>
      <c r="D32" s="1">
        <v>8</v>
      </c>
      <c r="E32" s="1">
        <v>11</v>
      </c>
      <c r="F32" s="27">
        <v>0</v>
      </c>
      <c r="G32" s="27"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</row>
    <row r="33" spans="1:108" x14ac:dyDescent="0.35">
      <c r="A33" s="26" t="s">
        <v>35</v>
      </c>
      <c r="B33" s="23">
        <f>SUM(C33:G33)</f>
        <v>433</v>
      </c>
      <c r="C33" s="1">
        <v>366</v>
      </c>
      <c r="D33" s="1">
        <v>51</v>
      </c>
      <c r="E33" s="1">
        <v>16</v>
      </c>
      <c r="F33" s="27">
        <v>0</v>
      </c>
      <c r="G33" s="27"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</row>
    <row r="34" spans="1:108" x14ac:dyDescent="0.35">
      <c r="A34" s="28"/>
      <c r="B34" s="23"/>
      <c r="C34" s="23"/>
      <c r="D34" s="23"/>
      <c r="E34" s="23"/>
      <c r="F34" s="30"/>
      <c r="G34" s="30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</row>
    <row r="35" spans="1:108" x14ac:dyDescent="0.35">
      <c r="A35" s="25" t="s">
        <v>36</v>
      </c>
      <c r="B35" s="21">
        <f t="shared" ref="B35:G35" si="5">SUM(B36:B40)</f>
        <v>897</v>
      </c>
      <c r="C35" s="21">
        <f t="shared" si="5"/>
        <v>584</v>
      </c>
      <c r="D35" s="21">
        <f t="shared" si="5"/>
        <v>259</v>
      </c>
      <c r="E35" s="21">
        <f t="shared" si="5"/>
        <v>54</v>
      </c>
      <c r="F35" s="21">
        <f t="shared" si="5"/>
        <v>0</v>
      </c>
      <c r="G35" s="22">
        <f t="shared" si="5"/>
        <v>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</row>
    <row r="36" spans="1:108" x14ac:dyDescent="0.35">
      <c r="A36" s="26" t="s">
        <v>266</v>
      </c>
      <c r="B36" s="23">
        <f>SUM(C36:G36)</f>
        <v>229</v>
      </c>
      <c r="C36" s="1">
        <v>22</v>
      </c>
      <c r="D36" s="1">
        <v>169</v>
      </c>
      <c r="E36" s="1">
        <v>38</v>
      </c>
      <c r="F36" s="27">
        <v>0</v>
      </c>
      <c r="G36" s="27"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</row>
    <row r="37" spans="1:108" x14ac:dyDescent="0.35">
      <c r="A37" s="26" t="s">
        <v>38</v>
      </c>
      <c r="B37" s="23">
        <f>SUM(C37:G37)</f>
        <v>171</v>
      </c>
      <c r="C37" s="1">
        <v>157</v>
      </c>
      <c r="D37" s="1">
        <v>12</v>
      </c>
      <c r="E37" s="1">
        <v>2</v>
      </c>
      <c r="F37" s="27">
        <v>0</v>
      </c>
      <c r="G37" s="27">
        <v>0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</row>
    <row r="38" spans="1:108" x14ac:dyDescent="0.35">
      <c r="A38" s="26" t="s">
        <v>39</v>
      </c>
      <c r="B38" s="23">
        <f>SUM(C38:G38)</f>
        <v>73</v>
      </c>
      <c r="C38" s="1">
        <v>53</v>
      </c>
      <c r="D38" s="1">
        <v>16</v>
      </c>
      <c r="E38" s="1">
        <v>4</v>
      </c>
      <c r="F38" s="27">
        <v>0</v>
      </c>
      <c r="G38" s="27"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</row>
    <row r="39" spans="1:108" x14ac:dyDescent="0.35">
      <c r="A39" s="26" t="s">
        <v>40</v>
      </c>
      <c r="B39" s="23">
        <f>SUM(C39:G39)</f>
        <v>30</v>
      </c>
      <c r="C39" s="1">
        <v>17</v>
      </c>
      <c r="D39" s="1">
        <v>12</v>
      </c>
      <c r="E39" s="1">
        <v>1</v>
      </c>
      <c r="F39" s="27">
        <v>0</v>
      </c>
      <c r="G39" s="27"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</row>
    <row r="40" spans="1:108" x14ac:dyDescent="0.35">
      <c r="A40" s="26" t="s">
        <v>41</v>
      </c>
      <c r="B40" s="23">
        <f>SUM(C40:G40)</f>
        <v>394</v>
      </c>
      <c r="C40" s="1">
        <v>335</v>
      </c>
      <c r="D40" s="1">
        <v>50</v>
      </c>
      <c r="E40" s="1">
        <v>9</v>
      </c>
      <c r="F40" s="27">
        <v>0</v>
      </c>
      <c r="G40" s="27"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</row>
    <row r="41" spans="1:108" x14ac:dyDescent="0.35">
      <c r="A41" s="28"/>
      <c r="B41" s="23"/>
      <c r="C41" s="1"/>
      <c r="D41" s="1"/>
      <c r="E41" s="1"/>
      <c r="F41" s="27"/>
      <c r="G41" s="2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</row>
    <row r="42" spans="1:108" x14ac:dyDescent="0.35">
      <c r="A42" s="25" t="s">
        <v>42</v>
      </c>
      <c r="B42" s="21">
        <f t="shared" ref="B42:G42" si="6">SUM(B43:B45)</f>
        <v>1235</v>
      </c>
      <c r="C42" s="1">
        <f t="shared" si="6"/>
        <v>1086</v>
      </c>
      <c r="D42" s="1">
        <f t="shared" si="6"/>
        <v>148</v>
      </c>
      <c r="E42" s="1">
        <f t="shared" si="6"/>
        <v>1</v>
      </c>
      <c r="F42" s="27">
        <f t="shared" si="6"/>
        <v>0</v>
      </c>
      <c r="G42" s="27">
        <f t="shared" si="6"/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</row>
    <row r="43" spans="1:108" x14ac:dyDescent="0.35">
      <c r="A43" s="26" t="s">
        <v>43</v>
      </c>
      <c r="B43" s="23">
        <f>SUM(C43:G43)</f>
        <v>1005</v>
      </c>
      <c r="C43" s="1">
        <v>889</v>
      </c>
      <c r="D43" s="1">
        <v>116</v>
      </c>
      <c r="E43" s="1">
        <v>0</v>
      </c>
      <c r="F43" s="27">
        <v>0</v>
      </c>
      <c r="G43" s="27">
        <v>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</row>
    <row r="44" spans="1:108" x14ac:dyDescent="0.35">
      <c r="A44" s="26" t="s">
        <v>44</v>
      </c>
      <c r="B44" s="23">
        <f>SUM(C44:G44)</f>
        <v>152</v>
      </c>
      <c r="C44" s="1">
        <v>122</v>
      </c>
      <c r="D44" s="1">
        <v>30</v>
      </c>
      <c r="E44" s="1">
        <v>0</v>
      </c>
      <c r="F44" s="27">
        <v>0</v>
      </c>
      <c r="G44" s="27">
        <v>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</row>
    <row r="45" spans="1:108" x14ac:dyDescent="0.35">
      <c r="A45" s="26" t="s">
        <v>45</v>
      </c>
      <c r="B45" s="23">
        <f>SUM(C45:G45)</f>
        <v>78</v>
      </c>
      <c r="C45" s="1">
        <v>75</v>
      </c>
      <c r="D45" s="1">
        <v>2</v>
      </c>
      <c r="E45" s="1">
        <v>1</v>
      </c>
      <c r="F45" s="27">
        <v>0</v>
      </c>
      <c r="G45" s="27">
        <v>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</row>
    <row r="46" spans="1:108" x14ac:dyDescent="0.35">
      <c r="A46" s="31"/>
      <c r="B46" s="23"/>
      <c r="C46" s="1"/>
      <c r="D46" s="1"/>
      <c r="E46" s="1"/>
      <c r="F46" s="27"/>
      <c r="G46" s="2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</row>
    <row r="47" spans="1:108" x14ac:dyDescent="0.35">
      <c r="A47" s="25" t="s">
        <v>46</v>
      </c>
      <c r="B47" s="21">
        <f t="shared" ref="B47:G47" si="7">SUM(B48:B52)</f>
        <v>2868</v>
      </c>
      <c r="C47" s="1">
        <f t="shared" si="7"/>
        <v>2092</v>
      </c>
      <c r="D47" s="1">
        <f t="shared" si="7"/>
        <v>301</v>
      </c>
      <c r="E47" s="1">
        <f t="shared" si="7"/>
        <v>472</v>
      </c>
      <c r="F47" s="27">
        <f t="shared" si="7"/>
        <v>3</v>
      </c>
      <c r="G47" s="27">
        <f t="shared" si="7"/>
        <v>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</row>
    <row r="48" spans="1:108" x14ac:dyDescent="0.35">
      <c r="A48" s="26" t="s">
        <v>47</v>
      </c>
      <c r="B48" s="23">
        <f>SUM(C48:G48)</f>
        <v>2678</v>
      </c>
      <c r="C48" s="1">
        <v>1960</v>
      </c>
      <c r="D48" s="1">
        <v>259</v>
      </c>
      <c r="E48" s="1">
        <v>459</v>
      </c>
      <c r="F48" s="27">
        <v>0</v>
      </c>
      <c r="G48" s="27">
        <v>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</row>
    <row r="49" spans="1:108" x14ac:dyDescent="0.35">
      <c r="A49" s="26" t="s">
        <v>48</v>
      </c>
      <c r="B49" s="23">
        <f>SUM(C49:G49)</f>
        <v>13</v>
      </c>
      <c r="C49" s="1">
        <v>8</v>
      </c>
      <c r="D49" s="1">
        <v>2</v>
      </c>
      <c r="E49" s="1">
        <v>3</v>
      </c>
      <c r="F49" s="27">
        <v>0</v>
      </c>
      <c r="G49" s="27">
        <v>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</row>
    <row r="50" spans="1:108" x14ac:dyDescent="0.35">
      <c r="A50" s="26" t="s">
        <v>49</v>
      </c>
      <c r="B50" s="23">
        <f>SUM(C50:G50)</f>
        <v>132</v>
      </c>
      <c r="C50" s="1">
        <v>90</v>
      </c>
      <c r="D50" s="1">
        <v>33</v>
      </c>
      <c r="E50" s="1">
        <v>8</v>
      </c>
      <c r="F50" s="27">
        <v>1</v>
      </c>
      <c r="G50" s="27">
        <v>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</row>
    <row r="51" spans="1:108" x14ac:dyDescent="0.35">
      <c r="A51" s="26" t="s">
        <v>50</v>
      </c>
      <c r="B51" s="23">
        <f>SUM(C51:G51)</f>
        <v>20</v>
      </c>
      <c r="C51" s="1">
        <v>13</v>
      </c>
      <c r="D51" s="1">
        <v>5</v>
      </c>
      <c r="E51" s="1">
        <v>0</v>
      </c>
      <c r="F51" s="27">
        <v>2</v>
      </c>
      <c r="G51" s="27">
        <v>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</row>
    <row r="52" spans="1:108" x14ac:dyDescent="0.35">
      <c r="A52" s="26" t="s">
        <v>51</v>
      </c>
      <c r="B52" s="23">
        <f>SUM(C52:G52)</f>
        <v>25</v>
      </c>
      <c r="C52" s="1">
        <v>21</v>
      </c>
      <c r="D52" s="1">
        <v>2</v>
      </c>
      <c r="E52" s="1">
        <v>2</v>
      </c>
      <c r="F52" s="27">
        <v>0</v>
      </c>
      <c r="G52" s="27">
        <v>0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</row>
    <row r="53" spans="1:108" x14ac:dyDescent="0.35">
      <c r="A53" s="28"/>
      <c r="B53" s="23"/>
      <c r="C53" s="1"/>
      <c r="D53" s="1"/>
      <c r="E53" s="1"/>
      <c r="F53" s="27"/>
      <c r="G53" s="2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</row>
    <row r="54" spans="1:108" x14ac:dyDescent="0.35">
      <c r="A54" s="25" t="s">
        <v>52</v>
      </c>
      <c r="B54" s="21">
        <f t="shared" ref="B54:G54" si="8">SUM(B55:B59)</f>
        <v>2436</v>
      </c>
      <c r="C54" s="21">
        <f t="shared" si="8"/>
        <v>1810</v>
      </c>
      <c r="D54" s="21">
        <f t="shared" si="8"/>
        <v>585</v>
      </c>
      <c r="E54" s="21">
        <f t="shared" si="8"/>
        <v>41</v>
      </c>
      <c r="F54" s="21">
        <f t="shared" si="8"/>
        <v>0</v>
      </c>
      <c r="G54" s="22">
        <f t="shared" si="8"/>
        <v>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</row>
    <row r="55" spans="1:108" x14ac:dyDescent="0.35">
      <c r="A55" s="26" t="s">
        <v>53</v>
      </c>
      <c r="B55" s="23">
        <f>SUM(C55:G55)</f>
        <v>1725</v>
      </c>
      <c r="C55" s="1">
        <f>1059+169</f>
        <v>1228</v>
      </c>
      <c r="D55" s="1">
        <f>171+323</f>
        <v>494</v>
      </c>
      <c r="E55" s="1">
        <v>3</v>
      </c>
      <c r="F55" s="27">
        <v>0</v>
      </c>
      <c r="G55" s="27">
        <v>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</row>
    <row r="56" spans="1:108" x14ac:dyDescent="0.35">
      <c r="A56" s="26" t="s">
        <v>54</v>
      </c>
      <c r="B56" s="23">
        <f>SUM(C56:G56)</f>
        <v>356</v>
      </c>
      <c r="C56" s="1">
        <v>300</v>
      </c>
      <c r="D56" s="1">
        <v>21</v>
      </c>
      <c r="E56" s="1">
        <v>35</v>
      </c>
      <c r="F56" s="27">
        <v>0</v>
      </c>
      <c r="G56" s="27">
        <v>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</row>
    <row r="57" spans="1:108" x14ac:dyDescent="0.35">
      <c r="A57" s="26" t="s">
        <v>55</v>
      </c>
      <c r="B57" s="23">
        <f>SUM(C57:G57)</f>
        <v>129</v>
      </c>
      <c r="C57" s="1">
        <v>73</v>
      </c>
      <c r="D57" s="1">
        <v>53</v>
      </c>
      <c r="E57" s="1">
        <v>3</v>
      </c>
      <c r="F57" s="27">
        <v>0</v>
      </c>
      <c r="G57" s="27">
        <v>0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</row>
    <row r="58" spans="1:108" x14ac:dyDescent="0.35">
      <c r="A58" s="26" t="s">
        <v>56</v>
      </c>
      <c r="B58" s="23">
        <f>SUM(C58:G58)</f>
        <v>45</v>
      </c>
      <c r="C58" s="1">
        <v>38</v>
      </c>
      <c r="D58" s="1">
        <v>7</v>
      </c>
      <c r="E58" s="1">
        <v>0</v>
      </c>
      <c r="F58" s="27">
        <v>0</v>
      </c>
      <c r="G58" s="27">
        <v>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</row>
    <row r="59" spans="1:108" x14ac:dyDescent="0.35">
      <c r="A59" s="26" t="s">
        <v>57</v>
      </c>
      <c r="B59" s="23">
        <f>SUM(C59:G59)</f>
        <v>181</v>
      </c>
      <c r="C59" s="1">
        <v>171</v>
      </c>
      <c r="D59" s="1">
        <v>10</v>
      </c>
      <c r="E59" s="1">
        <v>0</v>
      </c>
      <c r="F59" s="27">
        <v>0</v>
      </c>
      <c r="G59" s="27">
        <v>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</row>
    <row r="60" spans="1:108" x14ac:dyDescent="0.35">
      <c r="A60" s="28"/>
      <c r="B60" s="23"/>
      <c r="C60" s="23"/>
      <c r="D60" s="23"/>
      <c r="E60" s="23"/>
      <c r="F60" s="30"/>
      <c r="G60" s="30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</row>
    <row r="61" spans="1:108" x14ac:dyDescent="0.35">
      <c r="A61" s="25" t="s">
        <v>58</v>
      </c>
      <c r="B61" s="21">
        <f t="shared" ref="B61:G61" si="9">SUM(B62:B67)</f>
        <v>1400</v>
      </c>
      <c r="C61" s="21">
        <f t="shared" si="9"/>
        <v>1006</v>
      </c>
      <c r="D61" s="21">
        <f t="shared" si="9"/>
        <v>258</v>
      </c>
      <c r="E61" s="21">
        <f t="shared" si="9"/>
        <v>101</v>
      </c>
      <c r="F61" s="21">
        <f t="shared" si="9"/>
        <v>34</v>
      </c>
      <c r="G61" s="22">
        <f t="shared" si="9"/>
        <v>1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</row>
    <row r="62" spans="1:108" x14ac:dyDescent="0.35">
      <c r="A62" s="26" t="s">
        <v>267</v>
      </c>
      <c r="B62" s="23">
        <f t="shared" ref="B62:B67" si="10">SUM(C62:G62)</f>
        <v>774</v>
      </c>
      <c r="C62" s="1">
        <v>573</v>
      </c>
      <c r="D62" s="1">
        <v>118</v>
      </c>
      <c r="E62" s="1">
        <v>83</v>
      </c>
      <c r="F62" s="27">
        <v>0</v>
      </c>
      <c r="G62" s="27">
        <v>0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</row>
    <row r="63" spans="1:108" x14ac:dyDescent="0.35">
      <c r="A63" s="26" t="s">
        <v>60</v>
      </c>
      <c r="B63" s="23">
        <f t="shared" si="10"/>
        <v>90</v>
      </c>
      <c r="C63" s="1">
        <v>76</v>
      </c>
      <c r="D63" s="1">
        <v>10</v>
      </c>
      <c r="E63" s="1">
        <v>2</v>
      </c>
      <c r="F63" s="27">
        <v>2</v>
      </c>
      <c r="G63" s="27">
        <v>0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</row>
    <row r="64" spans="1:108" x14ac:dyDescent="0.35">
      <c r="A64" s="26" t="s">
        <v>61</v>
      </c>
      <c r="B64" s="23">
        <f t="shared" si="10"/>
        <v>84</v>
      </c>
      <c r="C64" s="1">
        <v>73</v>
      </c>
      <c r="D64" s="1">
        <v>1</v>
      </c>
      <c r="E64" s="1">
        <v>4</v>
      </c>
      <c r="F64" s="27">
        <v>6</v>
      </c>
      <c r="G64" s="27">
        <v>0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</row>
    <row r="65" spans="1:108" x14ac:dyDescent="0.35">
      <c r="A65" s="26" t="s">
        <v>62</v>
      </c>
      <c r="B65" s="23">
        <f t="shared" si="10"/>
        <v>90</v>
      </c>
      <c r="C65" s="1">
        <v>67</v>
      </c>
      <c r="D65" s="1">
        <v>22</v>
      </c>
      <c r="E65" s="1">
        <v>1</v>
      </c>
      <c r="F65" s="27">
        <v>0</v>
      </c>
      <c r="G65" s="27">
        <v>0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</row>
    <row r="66" spans="1:108" x14ac:dyDescent="0.35">
      <c r="A66" s="26" t="s">
        <v>63</v>
      </c>
      <c r="B66" s="23">
        <f t="shared" si="10"/>
        <v>46</v>
      </c>
      <c r="C66" s="1">
        <v>26</v>
      </c>
      <c r="D66" s="1">
        <v>20</v>
      </c>
      <c r="E66" s="1">
        <v>0</v>
      </c>
      <c r="F66" s="27">
        <v>0</v>
      </c>
      <c r="G66" s="27">
        <v>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</row>
    <row r="67" spans="1:108" x14ac:dyDescent="0.35">
      <c r="A67" s="26" t="s">
        <v>64</v>
      </c>
      <c r="B67" s="23">
        <f t="shared" si="10"/>
        <v>316</v>
      </c>
      <c r="C67" s="1">
        <v>191</v>
      </c>
      <c r="D67" s="1">
        <v>87</v>
      </c>
      <c r="E67" s="1">
        <v>11</v>
      </c>
      <c r="F67" s="27">
        <v>26</v>
      </c>
      <c r="G67" s="27">
        <v>1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</row>
    <row r="68" spans="1:108" x14ac:dyDescent="0.35">
      <c r="A68" s="28"/>
      <c r="B68" s="23"/>
      <c r="C68" s="1"/>
      <c r="D68" s="1"/>
      <c r="E68" s="1"/>
      <c r="F68" s="27"/>
      <c r="G68" s="2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</row>
    <row r="69" spans="1:108" x14ac:dyDescent="0.35">
      <c r="A69" s="25" t="s">
        <v>65</v>
      </c>
      <c r="B69" s="21">
        <f t="shared" ref="B69:G69" si="11">SUM(B70:B75)</f>
        <v>642</v>
      </c>
      <c r="C69" s="21">
        <f t="shared" si="11"/>
        <v>541</v>
      </c>
      <c r="D69" s="21">
        <f t="shared" si="11"/>
        <v>66</v>
      </c>
      <c r="E69" s="21">
        <f t="shared" si="11"/>
        <v>31</v>
      </c>
      <c r="F69" s="21">
        <f t="shared" si="11"/>
        <v>4</v>
      </c>
      <c r="G69" s="22">
        <f t="shared" si="11"/>
        <v>0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</row>
    <row r="70" spans="1:108" x14ac:dyDescent="0.35">
      <c r="A70" s="26" t="s">
        <v>268</v>
      </c>
      <c r="B70" s="23">
        <f t="shared" ref="B70:B75" si="12">SUM(C70:G70)</f>
        <v>152</v>
      </c>
      <c r="C70" s="1">
        <v>122</v>
      </c>
      <c r="D70" s="1">
        <v>22</v>
      </c>
      <c r="E70" s="1">
        <v>8</v>
      </c>
      <c r="F70" s="27">
        <v>0</v>
      </c>
      <c r="G70" s="27">
        <v>0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</row>
    <row r="71" spans="1:108" x14ac:dyDescent="0.35">
      <c r="A71" s="26" t="s">
        <v>269</v>
      </c>
      <c r="B71" s="23">
        <f t="shared" si="12"/>
        <v>176</v>
      </c>
      <c r="C71" s="1">
        <v>141</v>
      </c>
      <c r="D71" s="1">
        <v>35</v>
      </c>
      <c r="E71" s="1">
        <v>0</v>
      </c>
      <c r="F71" s="27">
        <v>0</v>
      </c>
      <c r="G71" s="27">
        <v>0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</row>
    <row r="72" spans="1:108" x14ac:dyDescent="0.35">
      <c r="A72" s="26" t="s">
        <v>68</v>
      </c>
      <c r="B72" s="23">
        <f t="shared" si="12"/>
        <v>14</v>
      </c>
      <c r="C72" s="1">
        <v>9</v>
      </c>
      <c r="D72" s="1">
        <v>2</v>
      </c>
      <c r="E72" s="1">
        <v>3</v>
      </c>
      <c r="F72" s="27">
        <v>0</v>
      </c>
      <c r="G72" s="27">
        <v>0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</row>
    <row r="73" spans="1:108" x14ac:dyDescent="0.35">
      <c r="A73" s="26" t="s">
        <v>69</v>
      </c>
      <c r="B73" s="23">
        <f t="shared" si="12"/>
        <v>280</v>
      </c>
      <c r="C73" s="1">
        <v>250</v>
      </c>
      <c r="D73" s="1">
        <v>7</v>
      </c>
      <c r="E73" s="1">
        <v>19</v>
      </c>
      <c r="F73" s="27">
        <v>4</v>
      </c>
      <c r="G73" s="27">
        <v>0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</row>
    <row r="74" spans="1:108" x14ac:dyDescent="0.35">
      <c r="A74" s="26" t="s">
        <v>70</v>
      </c>
      <c r="B74" s="23">
        <f t="shared" si="12"/>
        <v>2</v>
      </c>
      <c r="C74" s="1">
        <v>2</v>
      </c>
      <c r="D74" s="1">
        <v>0</v>
      </c>
      <c r="E74" s="1">
        <v>0</v>
      </c>
      <c r="F74" s="27">
        <v>0</v>
      </c>
      <c r="G74" s="27">
        <v>0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</row>
    <row r="75" spans="1:108" x14ac:dyDescent="0.35">
      <c r="A75" s="26" t="s">
        <v>71</v>
      </c>
      <c r="B75" s="23">
        <f t="shared" si="12"/>
        <v>18</v>
      </c>
      <c r="C75" s="1">
        <v>17</v>
      </c>
      <c r="D75" s="1">
        <v>0</v>
      </c>
      <c r="E75" s="1">
        <v>1</v>
      </c>
      <c r="F75" s="27">
        <v>0</v>
      </c>
      <c r="G75" s="27">
        <v>0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</row>
    <row r="76" spans="1:108" x14ac:dyDescent="0.35">
      <c r="A76" s="28"/>
      <c r="B76" s="23"/>
      <c r="C76" s="23"/>
      <c r="D76" s="23"/>
      <c r="E76" s="23"/>
      <c r="F76" s="30"/>
      <c r="G76" s="30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</row>
    <row r="77" spans="1:108" x14ac:dyDescent="0.35">
      <c r="A77" s="25" t="s">
        <v>72</v>
      </c>
      <c r="B77" s="21">
        <f t="shared" ref="B77:G77" si="13">SUM(B78:B83)</f>
        <v>1240</v>
      </c>
      <c r="C77" s="21">
        <f t="shared" si="13"/>
        <v>641</v>
      </c>
      <c r="D77" s="21">
        <f t="shared" si="13"/>
        <v>559</v>
      </c>
      <c r="E77" s="21">
        <f t="shared" si="13"/>
        <v>39</v>
      </c>
      <c r="F77" s="21">
        <f t="shared" si="13"/>
        <v>1</v>
      </c>
      <c r="G77" s="22">
        <f t="shared" si="13"/>
        <v>0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</row>
    <row r="78" spans="1:108" x14ac:dyDescent="0.35">
      <c r="A78" s="26" t="s">
        <v>73</v>
      </c>
      <c r="B78" s="23">
        <f t="shared" ref="B78:B83" si="14">SUM(C78:G78)</f>
        <v>591</v>
      </c>
      <c r="C78" s="1">
        <v>81</v>
      </c>
      <c r="D78" s="1">
        <v>507</v>
      </c>
      <c r="E78" s="1">
        <v>3</v>
      </c>
      <c r="F78" s="27">
        <v>0</v>
      </c>
      <c r="G78" s="27">
        <v>0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</row>
    <row r="79" spans="1:108" x14ac:dyDescent="0.35">
      <c r="A79" s="26" t="s">
        <v>74</v>
      </c>
      <c r="B79" s="23">
        <f t="shared" si="14"/>
        <v>376</v>
      </c>
      <c r="C79" s="1">
        <v>330</v>
      </c>
      <c r="D79" s="1">
        <v>16</v>
      </c>
      <c r="E79" s="1">
        <v>29</v>
      </c>
      <c r="F79" s="27">
        <v>1</v>
      </c>
      <c r="G79" s="27">
        <v>0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</row>
    <row r="80" spans="1:108" x14ac:dyDescent="0.35">
      <c r="A80" s="26" t="s">
        <v>75</v>
      </c>
      <c r="B80" s="23">
        <f t="shared" si="14"/>
        <v>65</v>
      </c>
      <c r="C80" s="1">
        <v>65</v>
      </c>
      <c r="D80" s="1">
        <v>0</v>
      </c>
      <c r="E80" s="1">
        <v>0</v>
      </c>
      <c r="F80" s="27">
        <v>0</v>
      </c>
      <c r="G80" s="27">
        <v>0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</row>
    <row r="81" spans="1:108" x14ac:dyDescent="0.35">
      <c r="A81" s="26" t="s">
        <v>261</v>
      </c>
      <c r="B81" s="23">
        <f t="shared" si="14"/>
        <v>116</v>
      </c>
      <c r="C81" s="1">
        <v>84</v>
      </c>
      <c r="D81" s="1">
        <v>30</v>
      </c>
      <c r="E81" s="1">
        <v>2</v>
      </c>
      <c r="F81" s="27">
        <v>0</v>
      </c>
      <c r="G81" s="27">
        <v>0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</row>
    <row r="82" spans="1:108" x14ac:dyDescent="0.35">
      <c r="A82" s="26" t="s">
        <v>76</v>
      </c>
      <c r="B82" s="23">
        <f t="shared" si="14"/>
        <v>75</v>
      </c>
      <c r="C82" s="1">
        <v>64</v>
      </c>
      <c r="D82" s="1">
        <v>6</v>
      </c>
      <c r="E82" s="1">
        <v>5</v>
      </c>
      <c r="F82" s="27">
        <v>0</v>
      </c>
      <c r="G82" s="27">
        <v>0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</row>
    <row r="83" spans="1:108" x14ac:dyDescent="0.35">
      <c r="A83" s="26" t="s">
        <v>77</v>
      </c>
      <c r="B83" s="23">
        <f t="shared" si="14"/>
        <v>17</v>
      </c>
      <c r="C83" s="1">
        <v>17</v>
      </c>
      <c r="D83" s="1">
        <v>0</v>
      </c>
      <c r="E83" s="1">
        <v>0</v>
      </c>
      <c r="F83" s="27">
        <v>0</v>
      </c>
      <c r="G83" s="27">
        <v>0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</row>
    <row r="84" spans="1:108" x14ac:dyDescent="0.35">
      <c r="A84" s="28"/>
      <c r="B84" s="23"/>
      <c r="C84" s="1"/>
      <c r="D84" s="1"/>
      <c r="E84" s="1"/>
      <c r="F84" s="27"/>
      <c r="G84" s="2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</row>
    <row r="85" spans="1:108" x14ac:dyDescent="0.35">
      <c r="A85" s="25" t="s">
        <v>78</v>
      </c>
      <c r="B85" s="21">
        <f t="shared" ref="B85:G85" si="15">SUM(B86:B87)</f>
        <v>461</v>
      </c>
      <c r="C85" s="21">
        <f t="shared" si="15"/>
        <v>342</v>
      </c>
      <c r="D85" s="21">
        <f t="shared" si="15"/>
        <v>95</v>
      </c>
      <c r="E85" s="21">
        <f t="shared" si="15"/>
        <v>24</v>
      </c>
      <c r="F85" s="21">
        <f t="shared" si="15"/>
        <v>0</v>
      </c>
      <c r="G85" s="22">
        <f t="shared" si="15"/>
        <v>0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</row>
    <row r="86" spans="1:108" x14ac:dyDescent="0.35">
      <c r="A86" s="26" t="s">
        <v>270</v>
      </c>
      <c r="B86" s="23">
        <f>SUM(C86:G86)</f>
        <v>396</v>
      </c>
      <c r="C86" s="1">
        <v>284</v>
      </c>
      <c r="D86" s="1">
        <v>88</v>
      </c>
      <c r="E86" s="1">
        <v>24</v>
      </c>
      <c r="F86" s="27">
        <v>0</v>
      </c>
      <c r="G86" s="27">
        <v>0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</row>
    <row r="87" spans="1:108" x14ac:dyDescent="0.35">
      <c r="A87" s="26" t="s">
        <v>80</v>
      </c>
      <c r="B87" s="23">
        <f>SUM(C87:G87)</f>
        <v>65</v>
      </c>
      <c r="C87" s="1">
        <v>58</v>
      </c>
      <c r="D87" s="1">
        <v>7</v>
      </c>
      <c r="E87" s="1">
        <v>0</v>
      </c>
      <c r="F87" s="27">
        <v>0</v>
      </c>
      <c r="G87" s="27">
        <v>0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</row>
    <row r="88" spans="1:108" x14ac:dyDescent="0.35">
      <c r="A88" s="28"/>
      <c r="B88" s="23"/>
      <c r="C88" s="1"/>
      <c r="D88" s="1"/>
      <c r="E88" s="1"/>
      <c r="F88" s="27"/>
      <c r="G88" s="2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</row>
    <row r="89" spans="1:108" x14ac:dyDescent="0.35">
      <c r="A89" s="25" t="s">
        <v>81</v>
      </c>
      <c r="B89" s="21">
        <f t="shared" ref="B89:G89" si="16">SUM(B90:B94)</f>
        <v>395</v>
      </c>
      <c r="C89" s="21">
        <f t="shared" si="16"/>
        <v>316</v>
      </c>
      <c r="D89" s="21">
        <f t="shared" si="16"/>
        <v>55</v>
      </c>
      <c r="E89" s="21">
        <f t="shared" si="16"/>
        <v>23</v>
      </c>
      <c r="F89" s="21">
        <f t="shared" si="16"/>
        <v>1</v>
      </c>
      <c r="G89" s="22">
        <f t="shared" si="16"/>
        <v>0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</row>
    <row r="90" spans="1:108" x14ac:dyDescent="0.35">
      <c r="A90" s="26" t="s">
        <v>271</v>
      </c>
      <c r="B90" s="23">
        <f>SUM(C90:G90)</f>
        <v>119</v>
      </c>
      <c r="C90" s="1">
        <v>111</v>
      </c>
      <c r="D90" s="1">
        <v>7</v>
      </c>
      <c r="E90" s="1">
        <v>1</v>
      </c>
      <c r="F90" s="27">
        <v>0</v>
      </c>
      <c r="G90" s="27">
        <v>0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</row>
    <row r="91" spans="1:108" x14ac:dyDescent="0.35">
      <c r="A91" s="26" t="s">
        <v>83</v>
      </c>
      <c r="B91" s="23">
        <f>SUM(C91:G91)</f>
        <v>118</v>
      </c>
      <c r="C91" s="1">
        <v>105</v>
      </c>
      <c r="D91" s="1">
        <v>13</v>
      </c>
      <c r="E91" s="1">
        <v>0</v>
      </c>
      <c r="F91" s="27">
        <v>0</v>
      </c>
      <c r="G91" s="27">
        <v>0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</row>
    <row r="92" spans="1:108" x14ac:dyDescent="0.35">
      <c r="A92" s="26" t="s">
        <v>84</v>
      </c>
      <c r="B92" s="23">
        <f>SUM(C92:G92)</f>
        <v>110</v>
      </c>
      <c r="C92" s="1">
        <v>63</v>
      </c>
      <c r="D92" s="1">
        <v>26</v>
      </c>
      <c r="E92" s="1">
        <v>21</v>
      </c>
      <c r="F92" s="27">
        <v>0</v>
      </c>
      <c r="G92" s="27">
        <v>0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</row>
    <row r="93" spans="1:108" x14ac:dyDescent="0.35">
      <c r="A93" s="26" t="s">
        <v>85</v>
      </c>
      <c r="B93" s="23">
        <f>SUM(C93:G93)</f>
        <v>32</v>
      </c>
      <c r="C93" s="1">
        <v>23</v>
      </c>
      <c r="D93" s="1">
        <v>9</v>
      </c>
      <c r="E93" s="1">
        <v>0</v>
      </c>
      <c r="F93" s="27">
        <v>0</v>
      </c>
      <c r="G93" s="27">
        <v>0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</row>
    <row r="94" spans="1:108" x14ac:dyDescent="0.35">
      <c r="A94" s="26" t="s">
        <v>272</v>
      </c>
      <c r="B94" s="23">
        <f>SUM(C94:G94)</f>
        <v>16</v>
      </c>
      <c r="C94" s="1">
        <v>14</v>
      </c>
      <c r="D94" s="1">
        <v>0</v>
      </c>
      <c r="E94" s="1">
        <v>1</v>
      </c>
      <c r="F94" s="27">
        <v>1</v>
      </c>
      <c r="G94" s="27">
        <v>0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</row>
    <row r="95" spans="1:108" x14ac:dyDescent="0.35">
      <c r="A95" s="29"/>
      <c r="B95" s="23"/>
      <c r="C95" s="1"/>
      <c r="D95" s="1"/>
      <c r="E95" s="1"/>
      <c r="F95" s="27"/>
      <c r="G95" s="2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</row>
    <row r="96" spans="1:108" s="34" customFormat="1" x14ac:dyDescent="0.35">
      <c r="A96" s="25" t="s">
        <v>87</v>
      </c>
      <c r="B96" s="21">
        <f t="shared" ref="B96:G96" si="17">SUM(B97:B98)</f>
        <v>710</v>
      </c>
      <c r="C96" s="21">
        <f t="shared" si="17"/>
        <v>653</v>
      </c>
      <c r="D96" s="21">
        <f t="shared" si="17"/>
        <v>54</v>
      </c>
      <c r="E96" s="21">
        <f t="shared" si="17"/>
        <v>2</v>
      </c>
      <c r="F96" s="21">
        <f t="shared" si="17"/>
        <v>1</v>
      </c>
      <c r="G96" s="22">
        <f t="shared" si="17"/>
        <v>0</v>
      </c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</row>
    <row r="97" spans="1:7" x14ac:dyDescent="0.35">
      <c r="A97" s="26" t="s">
        <v>273</v>
      </c>
      <c r="B97" s="23">
        <f>SUM(C97:G97)</f>
        <v>554</v>
      </c>
      <c r="C97" s="1">
        <v>505</v>
      </c>
      <c r="D97" s="1">
        <v>49</v>
      </c>
      <c r="E97" s="1">
        <v>0</v>
      </c>
      <c r="F97" s="27">
        <v>0</v>
      </c>
      <c r="G97" s="27">
        <v>0</v>
      </c>
    </row>
    <row r="98" spans="1:7" x14ac:dyDescent="0.35">
      <c r="A98" s="26" t="s">
        <v>89</v>
      </c>
      <c r="B98" s="23">
        <f>SUM(C98:G98)</f>
        <v>156</v>
      </c>
      <c r="C98" s="1">
        <v>148</v>
      </c>
      <c r="D98" s="1">
        <v>5</v>
      </c>
      <c r="E98" s="1">
        <v>2</v>
      </c>
      <c r="F98" s="27">
        <v>1</v>
      </c>
      <c r="G98" s="27">
        <v>0</v>
      </c>
    </row>
    <row r="99" spans="1:7" x14ac:dyDescent="0.35">
      <c r="A99" s="28"/>
      <c r="B99" s="23"/>
      <c r="C99" s="1"/>
      <c r="D99" s="1"/>
      <c r="E99" s="1"/>
      <c r="F99" s="27"/>
      <c r="G99" s="27"/>
    </row>
    <row r="100" spans="1:7" x14ac:dyDescent="0.35">
      <c r="A100" s="25" t="s">
        <v>90</v>
      </c>
      <c r="B100" s="21">
        <f t="shared" ref="B100:G100" si="18">SUM(B101)</f>
        <v>710</v>
      </c>
      <c r="C100" s="21">
        <f t="shared" si="18"/>
        <v>566</v>
      </c>
      <c r="D100" s="21">
        <f t="shared" si="18"/>
        <v>144</v>
      </c>
      <c r="E100" s="21">
        <f t="shared" si="18"/>
        <v>0</v>
      </c>
      <c r="F100" s="21">
        <f t="shared" si="18"/>
        <v>0</v>
      </c>
      <c r="G100" s="22">
        <f t="shared" si="18"/>
        <v>0</v>
      </c>
    </row>
    <row r="101" spans="1:7" x14ac:dyDescent="0.35">
      <c r="A101" s="26" t="s">
        <v>274</v>
      </c>
      <c r="B101" s="23">
        <f>SUM(C101:G101)</f>
        <v>710</v>
      </c>
      <c r="C101" s="1">
        <v>566</v>
      </c>
      <c r="D101" s="1">
        <v>144</v>
      </c>
      <c r="E101" s="1">
        <v>0</v>
      </c>
      <c r="F101" s="27">
        <v>0</v>
      </c>
      <c r="G101" s="27">
        <v>0</v>
      </c>
    </row>
    <row r="102" spans="1:7" x14ac:dyDescent="0.35">
      <c r="A102" s="35"/>
      <c r="B102" s="36"/>
      <c r="C102" s="37"/>
      <c r="D102" s="37"/>
      <c r="E102" s="37"/>
      <c r="F102" s="38"/>
      <c r="G102" s="39"/>
    </row>
    <row r="103" spans="1:7" x14ac:dyDescent="0.35">
      <c r="A103" s="7" t="s">
        <v>100</v>
      </c>
      <c r="B103" s="7"/>
      <c r="C103" s="7"/>
      <c r="D103" s="7"/>
      <c r="E103" s="7"/>
      <c r="F103" s="7"/>
      <c r="G103" s="7"/>
    </row>
    <row r="104" spans="1:7" x14ac:dyDescent="0.35">
      <c r="A104" s="40" t="s">
        <v>260</v>
      </c>
      <c r="B104" s="41"/>
      <c r="C104" s="7"/>
      <c r="D104" s="7"/>
      <c r="E104" s="7"/>
      <c r="F104" s="7"/>
      <c r="G104" s="7"/>
    </row>
  </sheetData>
  <sheetProtection selectLockedCells="1" selectUnlockedCells="1"/>
  <mergeCells count="6">
    <mergeCell ref="A8:A9"/>
    <mergeCell ref="B8:G8"/>
    <mergeCell ref="A5:G5"/>
    <mergeCell ref="A6:G6"/>
    <mergeCell ref="A3:G3"/>
    <mergeCell ref="A4:G4"/>
  </mergeCells>
  <printOptions horizontalCentered="1" verticalCentered="1"/>
  <pageMargins left="0" right="0" top="0" bottom="0" header="0.51180555555555551" footer="0.51180555555555551"/>
  <pageSetup scale="47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zoomScaleNormal="100" workbookViewId="0">
      <selection activeCell="A16" sqref="A16"/>
    </sheetView>
  </sheetViews>
  <sheetFormatPr defaultColWidth="0" defaultRowHeight="15.5" zeroHeight="1" x14ac:dyDescent="0.35"/>
  <cols>
    <col min="1" max="1" width="76.54296875" style="7" customWidth="1"/>
    <col min="2" max="8" width="17.54296875" style="7" customWidth="1"/>
    <col min="9" max="9" width="0" style="8" hidden="1" customWidth="1"/>
    <col min="10" max="16384" width="0" style="7" hidden="1"/>
  </cols>
  <sheetData>
    <row r="1" spans="1:8" x14ac:dyDescent="0.35">
      <c r="A1" s="6" t="s">
        <v>110</v>
      </c>
      <c r="B1" s="59"/>
      <c r="C1" s="44"/>
      <c r="D1" s="44"/>
      <c r="E1" s="44"/>
      <c r="F1" s="44"/>
    </row>
    <row r="2" spans="1:8" x14ac:dyDescent="0.35">
      <c r="A2" s="43"/>
      <c r="B2" s="44"/>
      <c r="C2" s="44"/>
      <c r="D2" s="44"/>
      <c r="E2" s="44"/>
      <c r="F2" s="44"/>
    </row>
    <row r="3" spans="1:8" ht="15.75" customHeight="1" x14ac:dyDescent="0.35">
      <c r="A3" s="162" t="s">
        <v>102</v>
      </c>
      <c r="B3" s="162"/>
      <c r="C3" s="162"/>
      <c r="D3" s="162"/>
      <c r="E3" s="162"/>
      <c r="F3" s="162"/>
      <c r="G3" s="162"/>
      <c r="H3" s="162"/>
    </row>
    <row r="4" spans="1:8" ht="15.75" customHeight="1" x14ac:dyDescent="0.35">
      <c r="A4" s="163" t="s">
        <v>352</v>
      </c>
      <c r="B4" s="163"/>
      <c r="C4" s="163"/>
      <c r="D4" s="163"/>
      <c r="E4" s="163"/>
      <c r="F4" s="163"/>
      <c r="G4" s="163"/>
      <c r="H4" s="163"/>
    </row>
    <row r="5" spans="1:8" ht="15.75" customHeight="1" x14ac:dyDescent="0.35">
      <c r="A5" s="162" t="s">
        <v>283</v>
      </c>
      <c r="B5" s="162"/>
      <c r="C5" s="162"/>
      <c r="D5" s="162"/>
      <c r="E5" s="162"/>
      <c r="F5" s="162"/>
      <c r="G5" s="162"/>
      <c r="H5" s="162"/>
    </row>
    <row r="6" spans="1:8" x14ac:dyDescent="0.35">
      <c r="A6" s="60"/>
      <c r="B6" s="60"/>
      <c r="C6" s="60"/>
      <c r="D6" s="60"/>
      <c r="E6" s="60"/>
      <c r="F6" s="60"/>
      <c r="G6" s="60"/>
      <c r="H6" s="60"/>
    </row>
    <row r="7" spans="1:8" ht="28.5" customHeight="1" x14ac:dyDescent="0.35">
      <c r="A7" s="170" t="s">
        <v>355</v>
      </c>
      <c r="B7" s="169" t="s">
        <v>349</v>
      </c>
      <c r="C7" s="169" t="s">
        <v>10</v>
      </c>
      <c r="D7" s="169" t="s">
        <v>11</v>
      </c>
      <c r="E7" s="169" t="s">
        <v>12</v>
      </c>
      <c r="F7" s="169" t="s">
        <v>13</v>
      </c>
      <c r="G7" s="169" t="s">
        <v>350</v>
      </c>
      <c r="H7" s="47" t="s">
        <v>15</v>
      </c>
    </row>
    <row r="8" spans="1:8" x14ac:dyDescent="0.35">
      <c r="A8" s="170"/>
      <c r="B8" s="169"/>
      <c r="C8" s="169"/>
      <c r="D8" s="169"/>
      <c r="E8" s="169"/>
      <c r="F8" s="169"/>
      <c r="G8" s="169"/>
      <c r="H8" s="48" t="s">
        <v>16</v>
      </c>
    </row>
    <row r="9" spans="1:8" x14ac:dyDescent="0.35">
      <c r="A9" s="53"/>
      <c r="B9" s="62"/>
      <c r="C9" s="62"/>
      <c r="D9" s="62"/>
      <c r="E9" s="62"/>
      <c r="F9" s="62"/>
      <c r="G9" s="62"/>
      <c r="H9" s="63"/>
    </row>
    <row r="10" spans="1:8" x14ac:dyDescent="0.35">
      <c r="A10" s="53" t="s">
        <v>17</v>
      </c>
      <c r="B10" s="64">
        <f t="shared" ref="B10:H10" si="0">B12+B25+B39+B46+B53+B67+B81</f>
        <v>30418</v>
      </c>
      <c r="C10" s="64">
        <f t="shared" si="0"/>
        <v>81574</v>
      </c>
      <c r="D10" s="64">
        <f t="shared" si="0"/>
        <v>1696</v>
      </c>
      <c r="E10" s="64">
        <f t="shared" si="0"/>
        <v>114</v>
      </c>
      <c r="F10" s="64">
        <f t="shared" si="0"/>
        <v>83340</v>
      </c>
      <c r="G10" s="64">
        <f t="shared" si="0"/>
        <v>30462</v>
      </c>
      <c r="H10" s="65">
        <f t="shared" si="0"/>
        <v>30462</v>
      </c>
    </row>
    <row r="11" spans="1:8" x14ac:dyDescent="0.35">
      <c r="A11" s="54"/>
      <c r="B11" s="66"/>
      <c r="C11" s="66"/>
      <c r="D11" s="66"/>
      <c r="E11" s="66"/>
      <c r="F11" s="66"/>
      <c r="G11" s="66"/>
      <c r="H11" s="67"/>
    </row>
    <row r="12" spans="1:8" x14ac:dyDescent="0.35">
      <c r="A12" s="68" t="s">
        <v>103</v>
      </c>
      <c r="B12" s="21">
        <f>SUM(B13:B23)</f>
        <v>15036</v>
      </c>
      <c r="C12" s="64">
        <f t="shared" ref="C12:H12" si="1">SUM(C13:C23)</f>
        <v>38446</v>
      </c>
      <c r="D12" s="64">
        <f t="shared" si="1"/>
        <v>1109</v>
      </c>
      <c r="E12" s="64">
        <f t="shared" si="1"/>
        <v>12</v>
      </c>
      <c r="F12" s="64">
        <f t="shared" si="1"/>
        <v>38749</v>
      </c>
      <c r="G12" s="64">
        <f t="shared" si="1"/>
        <v>15854</v>
      </c>
      <c r="H12" s="65">
        <f t="shared" si="1"/>
        <v>15854</v>
      </c>
    </row>
    <row r="13" spans="1:8" x14ac:dyDescent="0.35">
      <c r="A13" s="28" t="s">
        <v>19</v>
      </c>
      <c r="B13" s="1">
        <f>'C-1'!B13</f>
        <v>3970</v>
      </c>
      <c r="C13" s="1">
        <f>'C-1'!C13</f>
        <v>11372</v>
      </c>
      <c r="D13" s="1">
        <f>'C-1'!D13</f>
        <v>618</v>
      </c>
      <c r="E13" s="1">
        <f>'C-1'!E13</f>
        <v>9</v>
      </c>
      <c r="F13" s="1">
        <f>'C-1'!F13</f>
        <v>11467</v>
      </c>
      <c r="G13" s="1">
        <f>'C-1'!G13</f>
        <v>4502</v>
      </c>
      <c r="H13" s="27">
        <v>4502</v>
      </c>
    </row>
    <row r="14" spans="1:8" x14ac:dyDescent="0.35">
      <c r="A14" s="28" t="s">
        <v>20</v>
      </c>
      <c r="B14" s="1">
        <f>'C-1'!B14</f>
        <v>350</v>
      </c>
      <c r="C14" s="1">
        <f>'C-1'!C14</f>
        <v>1614</v>
      </c>
      <c r="D14" s="1">
        <f>'C-1'!D14</f>
        <v>26</v>
      </c>
      <c r="E14" s="1">
        <f>'C-1'!E14</f>
        <v>0</v>
      </c>
      <c r="F14" s="1">
        <f>'C-1'!F14</f>
        <v>1610</v>
      </c>
      <c r="G14" s="1">
        <f>'C-1'!G14</f>
        <v>380</v>
      </c>
      <c r="H14" s="27">
        <v>380</v>
      </c>
    </row>
    <row r="15" spans="1:8" x14ac:dyDescent="0.35">
      <c r="A15" s="29" t="s">
        <v>21</v>
      </c>
      <c r="B15" s="1">
        <f>'C-1'!B15</f>
        <v>35</v>
      </c>
      <c r="C15" s="1">
        <f>'C-1'!C15</f>
        <v>251</v>
      </c>
      <c r="D15" s="1">
        <f>'C-1'!D15</f>
        <v>35</v>
      </c>
      <c r="E15" s="1">
        <f>'C-1'!E15</f>
        <v>0</v>
      </c>
      <c r="F15" s="1">
        <f>'C-1'!F15</f>
        <v>267</v>
      </c>
      <c r="G15" s="1">
        <f>'C-1'!G15</f>
        <v>54</v>
      </c>
      <c r="H15" s="27">
        <v>54</v>
      </c>
    </row>
    <row r="16" spans="1:8" x14ac:dyDescent="0.35">
      <c r="A16" s="28" t="s">
        <v>22</v>
      </c>
      <c r="B16" s="1">
        <f>'C-1'!B16</f>
        <v>189</v>
      </c>
      <c r="C16" s="1">
        <f>'C-1'!C16</f>
        <v>412</v>
      </c>
      <c r="D16" s="1">
        <f>'C-1'!D16</f>
        <v>63</v>
      </c>
      <c r="E16" s="1">
        <f>'C-1'!E16</f>
        <v>1</v>
      </c>
      <c r="F16" s="1">
        <f>'C-1'!F16</f>
        <v>342</v>
      </c>
      <c r="G16" s="1">
        <f>'C-1'!G16</f>
        <v>323</v>
      </c>
      <c r="H16" s="27">
        <v>323</v>
      </c>
    </row>
    <row r="17" spans="1:8" x14ac:dyDescent="0.35">
      <c r="A17" s="28" t="s">
        <v>23</v>
      </c>
      <c r="B17" s="1">
        <f>'C-1'!B17</f>
        <v>1</v>
      </c>
      <c r="C17" s="1">
        <f>'C-1'!C17</f>
        <v>20</v>
      </c>
      <c r="D17" s="1">
        <f>'C-1'!D17</f>
        <v>4</v>
      </c>
      <c r="E17" s="1">
        <f>'C-1'!E17</f>
        <v>0</v>
      </c>
      <c r="F17" s="1">
        <f>'C-1'!F17</f>
        <v>13</v>
      </c>
      <c r="G17" s="1">
        <f>'C-1'!G17</f>
        <v>12</v>
      </c>
      <c r="H17" s="27">
        <v>12</v>
      </c>
    </row>
    <row r="18" spans="1:8" x14ac:dyDescent="0.35">
      <c r="A18" s="28" t="s">
        <v>264</v>
      </c>
      <c r="B18" s="1">
        <f>'C-1'!B20</f>
        <v>7320</v>
      </c>
      <c r="C18" s="1">
        <f>'C-1'!C20</f>
        <v>12131</v>
      </c>
      <c r="D18" s="1">
        <f>'C-1'!D20</f>
        <v>237</v>
      </c>
      <c r="E18" s="1">
        <f>'C-1'!E20</f>
        <v>1</v>
      </c>
      <c r="F18" s="1">
        <f>'C-1'!F20</f>
        <v>13296</v>
      </c>
      <c r="G18" s="1">
        <f>'C-1'!G20</f>
        <v>6393</v>
      </c>
      <c r="H18" s="27">
        <v>6393</v>
      </c>
    </row>
    <row r="19" spans="1:8" x14ac:dyDescent="0.35">
      <c r="A19" s="28" t="s">
        <v>265</v>
      </c>
      <c r="B19" s="1">
        <f>'C-1'!B23</f>
        <v>862</v>
      </c>
      <c r="C19" s="1">
        <f>'C-1'!C23</f>
        <v>3076</v>
      </c>
      <c r="D19" s="1">
        <f>'C-1'!D23</f>
        <v>43</v>
      </c>
      <c r="E19" s="1">
        <f>'C-1'!E23</f>
        <v>0</v>
      </c>
      <c r="F19" s="1">
        <f>'C-1'!F23</f>
        <v>2993</v>
      </c>
      <c r="G19" s="1">
        <f>'C-1'!G23</f>
        <v>988</v>
      </c>
      <c r="H19" s="27">
        <v>988</v>
      </c>
    </row>
    <row r="20" spans="1:8" x14ac:dyDescent="0.35">
      <c r="A20" s="28" t="s">
        <v>28</v>
      </c>
      <c r="B20" s="1">
        <f>'C-1'!B24</f>
        <v>1244</v>
      </c>
      <c r="C20" s="1">
        <f>'C-1'!C24</f>
        <v>4840</v>
      </c>
      <c r="D20" s="1">
        <f>'C-1'!D24</f>
        <v>38</v>
      </c>
      <c r="E20" s="1">
        <f>'C-1'!E24</f>
        <v>0</v>
      </c>
      <c r="F20" s="1">
        <f>'C-1'!F24</f>
        <v>4013</v>
      </c>
      <c r="G20" s="1">
        <f>'C-1'!G24</f>
        <v>2109</v>
      </c>
      <c r="H20" s="27">
        <v>2109</v>
      </c>
    </row>
    <row r="21" spans="1:8" x14ac:dyDescent="0.35">
      <c r="A21" s="28" t="s">
        <v>29</v>
      </c>
      <c r="B21" s="1">
        <f>'C-1'!B25</f>
        <v>590</v>
      </c>
      <c r="C21" s="1">
        <f>'C-1'!C25</f>
        <v>2891</v>
      </c>
      <c r="D21" s="1">
        <f>'C-1'!D25</f>
        <v>34</v>
      </c>
      <c r="E21" s="1">
        <f>'C-1'!E25</f>
        <v>0</v>
      </c>
      <c r="F21" s="1">
        <f>'C-1'!F25</f>
        <v>2838</v>
      </c>
      <c r="G21" s="1">
        <f>'C-1'!G25</f>
        <v>677</v>
      </c>
      <c r="H21" s="27">
        <v>677</v>
      </c>
    </row>
    <row r="22" spans="1:8" x14ac:dyDescent="0.35">
      <c r="A22" s="28" t="s">
        <v>30</v>
      </c>
      <c r="B22" s="1">
        <f>'C-1'!B26</f>
        <v>36</v>
      </c>
      <c r="C22" s="1">
        <f>'C-1'!C26</f>
        <v>54</v>
      </c>
      <c r="D22" s="1">
        <f>'C-1'!D26</f>
        <v>3</v>
      </c>
      <c r="E22" s="1">
        <f>'C-1'!E26</f>
        <v>0</v>
      </c>
      <c r="F22" s="1">
        <f>'C-1'!F26</f>
        <v>73</v>
      </c>
      <c r="G22" s="1">
        <f>'C-1'!G26</f>
        <v>20</v>
      </c>
      <c r="H22" s="27">
        <v>20</v>
      </c>
    </row>
    <row r="23" spans="1:8" x14ac:dyDescent="0.35">
      <c r="A23" s="69" t="s">
        <v>270</v>
      </c>
      <c r="B23" s="1">
        <f>'C-1'!B85</f>
        <v>439</v>
      </c>
      <c r="C23" s="1">
        <f>'C-1'!C85</f>
        <v>1785</v>
      </c>
      <c r="D23" s="1">
        <f>'C-1'!D85</f>
        <v>8</v>
      </c>
      <c r="E23" s="1">
        <f>'C-1'!E85</f>
        <v>1</v>
      </c>
      <c r="F23" s="1">
        <f>'C-1'!F85</f>
        <v>1837</v>
      </c>
      <c r="G23" s="1">
        <f>'C-1'!G85</f>
        <v>396</v>
      </c>
      <c r="H23" s="27">
        <v>396</v>
      </c>
    </row>
    <row r="24" spans="1:8" x14ac:dyDescent="0.35">
      <c r="B24" s="70"/>
      <c r="C24" s="70"/>
      <c r="D24" s="70"/>
      <c r="E24" s="70"/>
      <c r="F24" s="70"/>
      <c r="G24" s="71"/>
      <c r="H24" s="70"/>
    </row>
    <row r="25" spans="1:8" x14ac:dyDescent="0.35">
      <c r="A25" s="68" t="s">
        <v>104</v>
      </c>
      <c r="B25" s="64">
        <f t="shared" ref="B25:H25" si="2">SUM(B26:B37)</f>
        <v>4430</v>
      </c>
      <c r="C25" s="64">
        <f t="shared" si="2"/>
        <v>13742</v>
      </c>
      <c r="D25" s="64">
        <f t="shared" si="2"/>
        <v>134</v>
      </c>
      <c r="E25" s="64">
        <f t="shared" si="2"/>
        <v>20</v>
      </c>
      <c r="F25" s="64">
        <f t="shared" si="2"/>
        <v>14184</v>
      </c>
      <c r="G25" s="64">
        <f t="shared" si="2"/>
        <v>4142</v>
      </c>
      <c r="H25" s="65">
        <f t="shared" si="2"/>
        <v>4142</v>
      </c>
    </row>
    <row r="26" spans="1:8" x14ac:dyDescent="0.35">
      <c r="A26" s="69" t="s">
        <v>32</v>
      </c>
      <c r="B26" s="1">
        <f>'C-1'!B29</f>
        <v>1606</v>
      </c>
      <c r="C26" s="1">
        <v>6971</v>
      </c>
      <c r="D26" s="1">
        <v>60</v>
      </c>
      <c r="E26" s="1">
        <v>0</v>
      </c>
      <c r="F26" s="1">
        <v>7227</v>
      </c>
      <c r="G26" s="1">
        <f>'C-1'!G29</f>
        <v>1410</v>
      </c>
      <c r="H26" s="27">
        <v>1410</v>
      </c>
    </row>
    <row r="27" spans="1:8" x14ac:dyDescent="0.35">
      <c r="A27" s="69" t="s">
        <v>33</v>
      </c>
      <c r="B27" s="1">
        <f>'C-1'!B30</f>
        <v>323</v>
      </c>
      <c r="C27" s="1">
        <v>642</v>
      </c>
      <c r="D27" s="1">
        <v>0</v>
      </c>
      <c r="E27" s="1">
        <v>0</v>
      </c>
      <c r="F27" s="1">
        <v>856</v>
      </c>
      <c r="G27" s="1">
        <f>'C-1'!G30</f>
        <v>109</v>
      </c>
      <c r="H27" s="27">
        <v>109</v>
      </c>
    </row>
    <row r="28" spans="1:8" x14ac:dyDescent="0.35">
      <c r="A28" s="69" t="s">
        <v>34</v>
      </c>
      <c r="B28" s="1">
        <f>'C-1'!B31</f>
        <v>75</v>
      </c>
      <c r="C28" s="1">
        <v>196</v>
      </c>
      <c r="D28" s="1">
        <v>1</v>
      </c>
      <c r="E28" s="1">
        <v>4</v>
      </c>
      <c r="F28" s="1">
        <v>218</v>
      </c>
      <c r="G28" s="1">
        <f>'C-1'!G31</f>
        <v>58</v>
      </c>
      <c r="H28" s="27">
        <v>58</v>
      </c>
    </row>
    <row r="29" spans="1:8" x14ac:dyDescent="0.35">
      <c r="A29" s="28" t="s">
        <v>35</v>
      </c>
      <c r="B29" s="1">
        <f>'C-1'!B32</f>
        <v>476</v>
      </c>
      <c r="C29" s="1">
        <v>672</v>
      </c>
      <c r="D29" s="1">
        <v>0</v>
      </c>
      <c r="E29" s="1">
        <v>0</v>
      </c>
      <c r="F29" s="1">
        <v>715</v>
      </c>
      <c r="G29" s="1">
        <f>'C-1'!G32</f>
        <v>433</v>
      </c>
      <c r="H29" s="27">
        <v>433</v>
      </c>
    </row>
    <row r="30" spans="1:8" x14ac:dyDescent="0.35">
      <c r="A30" s="28" t="s">
        <v>266</v>
      </c>
      <c r="B30" s="1">
        <f>'C-1'!B35</f>
        <v>241</v>
      </c>
      <c r="C30" s="1">
        <v>1112</v>
      </c>
      <c r="D30" s="1">
        <v>12</v>
      </c>
      <c r="E30" s="1">
        <v>6</v>
      </c>
      <c r="F30" s="1">
        <v>1142</v>
      </c>
      <c r="G30" s="1">
        <f>'C-1'!G35</f>
        <v>229</v>
      </c>
      <c r="H30" s="27">
        <v>229</v>
      </c>
    </row>
    <row r="31" spans="1:8" x14ac:dyDescent="0.35">
      <c r="A31" s="28" t="s">
        <v>38</v>
      </c>
      <c r="B31" s="1">
        <f>'C-1'!B36</f>
        <v>138</v>
      </c>
      <c r="C31" s="1">
        <v>120</v>
      </c>
      <c r="D31" s="1">
        <v>3</v>
      </c>
      <c r="E31" s="1">
        <v>1</v>
      </c>
      <c r="F31" s="1">
        <v>91</v>
      </c>
      <c r="G31" s="1">
        <f>'C-1'!G36</f>
        <v>171</v>
      </c>
      <c r="H31" s="27">
        <v>171</v>
      </c>
    </row>
    <row r="32" spans="1:8" x14ac:dyDescent="0.35">
      <c r="A32" s="28" t="s">
        <v>39</v>
      </c>
      <c r="B32" s="1">
        <f>'C-1'!B37</f>
        <v>54</v>
      </c>
      <c r="C32" s="1">
        <v>68</v>
      </c>
      <c r="D32" s="1">
        <v>1</v>
      </c>
      <c r="E32" s="1">
        <v>1</v>
      </c>
      <c r="F32" s="1">
        <v>51</v>
      </c>
      <c r="G32" s="1">
        <f>'C-1'!G37</f>
        <v>73</v>
      </c>
      <c r="H32" s="27">
        <v>73</v>
      </c>
    </row>
    <row r="33" spans="1:8" x14ac:dyDescent="0.35">
      <c r="A33" s="28" t="s">
        <v>40</v>
      </c>
      <c r="B33" s="1">
        <f>'C-1'!B38</f>
        <v>39</v>
      </c>
      <c r="C33" s="1">
        <v>56</v>
      </c>
      <c r="D33" s="1">
        <v>0</v>
      </c>
      <c r="E33" s="1">
        <v>0</v>
      </c>
      <c r="F33" s="1">
        <v>65</v>
      </c>
      <c r="G33" s="1">
        <f>'C-1'!G38</f>
        <v>30</v>
      </c>
      <c r="H33" s="27">
        <v>30</v>
      </c>
    </row>
    <row r="34" spans="1:8" x14ac:dyDescent="0.35">
      <c r="A34" s="28" t="s">
        <v>41</v>
      </c>
      <c r="B34" s="1">
        <f>'C-1'!B39</f>
        <v>246</v>
      </c>
      <c r="C34" s="1">
        <v>302</v>
      </c>
      <c r="D34" s="1">
        <v>6</v>
      </c>
      <c r="E34" s="1">
        <v>0</v>
      </c>
      <c r="F34" s="1">
        <v>160</v>
      </c>
      <c r="G34" s="1">
        <f>'C-1'!G39</f>
        <v>394</v>
      </c>
      <c r="H34" s="27">
        <v>394</v>
      </c>
    </row>
    <row r="35" spans="1:8" x14ac:dyDescent="0.35">
      <c r="A35" s="28" t="s">
        <v>43</v>
      </c>
      <c r="B35" s="1">
        <f>'C-1'!B42</f>
        <v>946</v>
      </c>
      <c r="C35" s="1">
        <v>2436</v>
      </c>
      <c r="D35" s="1">
        <v>26</v>
      </c>
      <c r="E35" s="1">
        <v>0</v>
      </c>
      <c r="F35" s="1">
        <v>2403</v>
      </c>
      <c r="G35" s="1">
        <f>'C-1'!G42</f>
        <v>1005</v>
      </c>
      <c r="H35" s="27">
        <v>1005</v>
      </c>
    </row>
    <row r="36" spans="1:8" x14ac:dyDescent="0.35">
      <c r="A36" s="28" t="s">
        <v>44</v>
      </c>
      <c r="B36" s="1">
        <f>'C-1'!B43</f>
        <v>163</v>
      </c>
      <c r="C36" s="1">
        <v>995</v>
      </c>
      <c r="D36" s="1">
        <v>17</v>
      </c>
      <c r="E36" s="1">
        <v>8</v>
      </c>
      <c r="F36" s="1">
        <v>1031</v>
      </c>
      <c r="G36" s="1">
        <f>'C-1'!G43</f>
        <v>152</v>
      </c>
      <c r="H36" s="27">
        <v>152</v>
      </c>
    </row>
    <row r="37" spans="1:8" x14ac:dyDescent="0.35">
      <c r="A37" s="28" t="s">
        <v>45</v>
      </c>
      <c r="B37" s="1">
        <f>'C-1'!B44</f>
        <v>123</v>
      </c>
      <c r="C37" s="1">
        <v>172</v>
      </c>
      <c r="D37" s="1">
        <v>8</v>
      </c>
      <c r="E37" s="1">
        <v>0</v>
      </c>
      <c r="F37" s="1">
        <v>225</v>
      </c>
      <c r="G37" s="1">
        <f>'C-1'!G44</f>
        <v>78</v>
      </c>
      <c r="H37" s="27">
        <v>78</v>
      </c>
    </row>
    <row r="38" spans="1:8" x14ac:dyDescent="0.35">
      <c r="A38" s="31"/>
      <c r="B38" s="72"/>
      <c r="C38" s="72"/>
      <c r="D38" s="72"/>
      <c r="E38" s="72"/>
      <c r="F38" s="72"/>
      <c r="G38" s="72"/>
      <c r="H38" s="73"/>
    </row>
    <row r="39" spans="1:8" x14ac:dyDescent="0.35">
      <c r="A39" s="68" t="s">
        <v>105</v>
      </c>
      <c r="B39" s="64">
        <f t="shared" ref="B39:H39" si="3">SUM(B40:B44)</f>
        <v>3437</v>
      </c>
      <c r="C39" s="64">
        <f t="shared" si="3"/>
        <v>7095</v>
      </c>
      <c r="D39" s="64">
        <f t="shared" si="3"/>
        <v>67</v>
      </c>
      <c r="E39" s="64">
        <f t="shared" si="3"/>
        <v>39</v>
      </c>
      <c r="F39" s="64">
        <f t="shared" si="3"/>
        <v>7770</v>
      </c>
      <c r="G39" s="64">
        <f t="shared" si="3"/>
        <v>2868</v>
      </c>
      <c r="H39" s="65">
        <f t="shared" si="3"/>
        <v>2868</v>
      </c>
    </row>
    <row r="40" spans="1:8" x14ac:dyDescent="0.35">
      <c r="A40" s="28" t="s">
        <v>47</v>
      </c>
      <c r="B40" s="1">
        <f>'C-1'!B47</f>
        <v>3144</v>
      </c>
      <c r="C40" s="1">
        <v>6114</v>
      </c>
      <c r="D40" s="1">
        <v>58</v>
      </c>
      <c r="E40" s="1">
        <v>38</v>
      </c>
      <c r="F40" s="1">
        <v>6676</v>
      </c>
      <c r="G40" s="1">
        <f>'C-1'!G47</f>
        <v>2678</v>
      </c>
      <c r="H40" s="27">
        <v>2678</v>
      </c>
    </row>
    <row r="41" spans="1:8" x14ac:dyDescent="0.35">
      <c r="A41" s="28" t="s">
        <v>48</v>
      </c>
      <c r="B41" s="1">
        <f>'C-1'!B48</f>
        <v>36</v>
      </c>
      <c r="C41" s="1">
        <v>107</v>
      </c>
      <c r="D41" s="1">
        <v>0</v>
      </c>
      <c r="E41" s="1">
        <v>0</v>
      </c>
      <c r="F41" s="1">
        <v>130</v>
      </c>
      <c r="G41" s="1">
        <f>'C-1'!G48</f>
        <v>13</v>
      </c>
      <c r="H41" s="27">
        <v>13</v>
      </c>
    </row>
    <row r="42" spans="1:8" x14ac:dyDescent="0.35">
      <c r="A42" s="28" t="s">
        <v>49</v>
      </c>
      <c r="B42" s="1">
        <f>'C-1'!B49</f>
        <v>207</v>
      </c>
      <c r="C42" s="1">
        <v>551</v>
      </c>
      <c r="D42" s="1">
        <v>1</v>
      </c>
      <c r="E42" s="1">
        <v>0</v>
      </c>
      <c r="F42" s="1">
        <v>627</v>
      </c>
      <c r="G42" s="1">
        <f>'C-1'!G49</f>
        <v>132</v>
      </c>
      <c r="H42" s="27">
        <v>132</v>
      </c>
    </row>
    <row r="43" spans="1:8" x14ac:dyDescent="0.35">
      <c r="A43" s="28" t="s">
        <v>50</v>
      </c>
      <c r="B43" s="1">
        <f>'C-1'!B50</f>
        <v>21</v>
      </c>
      <c r="C43" s="1">
        <v>75</v>
      </c>
      <c r="D43" s="1">
        <v>8</v>
      </c>
      <c r="E43" s="1">
        <v>0</v>
      </c>
      <c r="F43" s="1">
        <v>84</v>
      </c>
      <c r="G43" s="1">
        <f>'C-1'!G50</f>
        <v>20</v>
      </c>
      <c r="H43" s="27">
        <v>20</v>
      </c>
    </row>
    <row r="44" spans="1:8" x14ac:dyDescent="0.35">
      <c r="A44" s="69" t="s">
        <v>51</v>
      </c>
      <c r="B44" s="1">
        <f>'C-1'!B51</f>
        <v>29</v>
      </c>
      <c r="C44" s="1">
        <v>248</v>
      </c>
      <c r="D44" s="1">
        <v>0</v>
      </c>
      <c r="E44" s="1">
        <v>1</v>
      </c>
      <c r="F44" s="1">
        <v>253</v>
      </c>
      <c r="G44" s="1">
        <f>'C-1'!G51</f>
        <v>25</v>
      </c>
      <c r="H44" s="27">
        <v>25</v>
      </c>
    </row>
    <row r="45" spans="1:8" x14ac:dyDescent="0.35">
      <c r="A45" s="28"/>
      <c r="B45" s="71"/>
      <c r="C45" s="71"/>
      <c r="D45" s="71"/>
      <c r="E45" s="71"/>
      <c r="F45" s="71"/>
      <c r="G45" s="71"/>
      <c r="H45" s="70"/>
    </row>
    <row r="46" spans="1:8" x14ac:dyDescent="0.35">
      <c r="A46" s="68" t="s">
        <v>106</v>
      </c>
      <c r="B46" s="64">
        <f t="shared" ref="B46:H46" si="4">SUM(B47:B51)</f>
        <v>2845</v>
      </c>
      <c r="C46" s="64">
        <f t="shared" si="4"/>
        <v>10571</v>
      </c>
      <c r="D46" s="64">
        <f t="shared" si="4"/>
        <v>119</v>
      </c>
      <c r="E46" s="64">
        <f t="shared" si="4"/>
        <v>16</v>
      </c>
      <c r="F46" s="64">
        <f t="shared" si="4"/>
        <v>11115</v>
      </c>
      <c r="G46" s="64">
        <f t="shared" si="4"/>
        <v>2436</v>
      </c>
      <c r="H46" s="65">
        <f t="shared" si="4"/>
        <v>2436</v>
      </c>
    </row>
    <row r="47" spans="1:8" x14ac:dyDescent="0.35">
      <c r="A47" s="26" t="s">
        <v>53</v>
      </c>
      <c r="B47" s="1">
        <f>'C-1'!B54</f>
        <v>2082</v>
      </c>
      <c r="C47" s="1">
        <v>8121</v>
      </c>
      <c r="D47" s="1">
        <v>59</v>
      </c>
      <c r="E47" s="1">
        <v>8</v>
      </c>
      <c r="F47" s="1">
        <v>8545</v>
      </c>
      <c r="G47" s="1">
        <f>'C-1'!G54</f>
        <v>1725</v>
      </c>
      <c r="H47" s="27">
        <v>1725</v>
      </c>
    </row>
    <row r="48" spans="1:8" x14ac:dyDescent="0.35">
      <c r="A48" s="26" t="s">
        <v>54</v>
      </c>
      <c r="B48" s="1">
        <f>'C-1'!B55</f>
        <v>287</v>
      </c>
      <c r="C48" s="1">
        <v>1237</v>
      </c>
      <c r="D48" s="1">
        <v>25</v>
      </c>
      <c r="E48" s="1">
        <v>0</v>
      </c>
      <c r="F48" s="1">
        <v>1193</v>
      </c>
      <c r="G48" s="1">
        <f>'C-1'!G55</f>
        <v>356</v>
      </c>
      <c r="H48" s="27">
        <v>356</v>
      </c>
    </row>
    <row r="49" spans="1:8" x14ac:dyDescent="0.35">
      <c r="A49" s="26" t="s">
        <v>55</v>
      </c>
      <c r="B49" s="1">
        <f>'C-1'!B56</f>
        <v>182</v>
      </c>
      <c r="C49" s="1">
        <v>415</v>
      </c>
      <c r="D49" s="1">
        <v>28</v>
      </c>
      <c r="E49" s="1">
        <v>2</v>
      </c>
      <c r="F49" s="1">
        <v>498</v>
      </c>
      <c r="G49" s="1">
        <f>'C-1'!G56</f>
        <v>129</v>
      </c>
      <c r="H49" s="27">
        <v>129</v>
      </c>
    </row>
    <row r="50" spans="1:8" x14ac:dyDescent="0.35">
      <c r="A50" s="26" t="s">
        <v>56</v>
      </c>
      <c r="B50" s="1">
        <f>'C-1'!B57</f>
        <v>49</v>
      </c>
      <c r="C50" s="1">
        <v>203</v>
      </c>
      <c r="D50" s="1">
        <v>6</v>
      </c>
      <c r="E50" s="1">
        <v>1</v>
      </c>
      <c r="F50" s="1">
        <v>214</v>
      </c>
      <c r="G50" s="1">
        <f>'C-1'!G57</f>
        <v>45</v>
      </c>
      <c r="H50" s="27">
        <v>45</v>
      </c>
    </row>
    <row r="51" spans="1:8" x14ac:dyDescent="0.35">
      <c r="A51" s="26" t="s">
        <v>57</v>
      </c>
      <c r="B51" s="1">
        <f>'C-1'!B58</f>
        <v>245</v>
      </c>
      <c r="C51" s="1">
        <v>595</v>
      </c>
      <c r="D51" s="1">
        <v>1</v>
      </c>
      <c r="E51" s="1">
        <v>5</v>
      </c>
      <c r="F51" s="1">
        <v>665</v>
      </c>
      <c r="G51" s="1">
        <f>'C-1'!G58</f>
        <v>181</v>
      </c>
      <c r="H51" s="27">
        <v>181</v>
      </c>
    </row>
    <row r="52" spans="1:8" x14ac:dyDescent="0.35">
      <c r="A52" s="28"/>
      <c r="B52" s="66"/>
      <c r="C52" s="66"/>
      <c r="D52" s="66"/>
      <c r="E52" s="66"/>
      <c r="F52" s="66"/>
      <c r="G52" s="71"/>
      <c r="H52" s="70"/>
    </row>
    <row r="53" spans="1:8" x14ac:dyDescent="0.35">
      <c r="A53" s="68" t="s">
        <v>107</v>
      </c>
      <c r="B53" s="64">
        <f t="shared" ref="B53:H53" si="5">SUM(B54:B65)</f>
        <v>1499</v>
      </c>
      <c r="C53" s="64">
        <f t="shared" si="5"/>
        <v>3152</v>
      </c>
      <c r="D53" s="64">
        <f t="shared" si="5"/>
        <v>112</v>
      </c>
      <c r="E53" s="64">
        <f t="shared" si="5"/>
        <v>7</v>
      </c>
      <c r="F53" s="64">
        <f t="shared" si="5"/>
        <v>2728</v>
      </c>
      <c r="G53" s="64">
        <f t="shared" si="5"/>
        <v>2042</v>
      </c>
      <c r="H53" s="65">
        <f t="shared" si="5"/>
        <v>2042</v>
      </c>
    </row>
    <row r="54" spans="1:8" x14ac:dyDescent="0.35">
      <c r="A54" s="28" t="s">
        <v>267</v>
      </c>
      <c r="B54" s="1">
        <f>'C-1'!B61</f>
        <v>639</v>
      </c>
      <c r="C54" s="1">
        <v>902</v>
      </c>
      <c r="D54" s="1">
        <v>10</v>
      </c>
      <c r="E54" s="1">
        <v>4</v>
      </c>
      <c r="F54" s="1">
        <v>781</v>
      </c>
      <c r="G54" s="1">
        <f>'C-1'!G61</f>
        <v>774</v>
      </c>
      <c r="H54" s="27">
        <v>774</v>
      </c>
    </row>
    <row r="55" spans="1:8" x14ac:dyDescent="0.35">
      <c r="A55" s="28" t="s">
        <v>60</v>
      </c>
      <c r="B55" s="1">
        <f>'C-1'!B62</f>
        <v>31</v>
      </c>
      <c r="C55" s="1">
        <v>109</v>
      </c>
      <c r="D55" s="1">
        <v>26</v>
      </c>
      <c r="E55" s="1">
        <v>0</v>
      </c>
      <c r="F55" s="1">
        <v>76</v>
      </c>
      <c r="G55" s="1">
        <f>'C-1'!G62</f>
        <v>90</v>
      </c>
      <c r="H55" s="27">
        <v>90</v>
      </c>
    </row>
    <row r="56" spans="1:8" x14ac:dyDescent="0.35">
      <c r="A56" s="28" t="s">
        <v>61</v>
      </c>
      <c r="B56" s="1">
        <f>'C-1'!B63</f>
        <v>70</v>
      </c>
      <c r="C56" s="1">
        <v>125</v>
      </c>
      <c r="D56" s="1">
        <v>10</v>
      </c>
      <c r="E56" s="1">
        <v>0</v>
      </c>
      <c r="F56" s="1">
        <v>121</v>
      </c>
      <c r="G56" s="1">
        <f>'C-1'!G63</f>
        <v>84</v>
      </c>
      <c r="H56" s="27">
        <v>84</v>
      </c>
    </row>
    <row r="57" spans="1:8" x14ac:dyDescent="0.35">
      <c r="A57" s="29" t="s">
        <v>62</v>
      </c>
      <c r="B57" s="1">
        <f>'C-1'!B64</f>
        <v>87</v>
      </c>
      <c r="C57" s="1">
        <v>236</v>
      </c>
      <c r="D57" s="1">
        <v>8</v>
      </c>
      <c r="E57" s="1">
        <v>0</v>
      </c>
      <c r="F57" s="1">
        <v>241</v>
      </c>
      <c r="G57" s="1">
        <f>'C-1'!G64</f>
        <v>90</v>
      </c>
      <c r="H57" s="27">
        <v>90</v>
      </c>
    </row>
    <row r="58" spans="1:8" x14ac:dyDescent="0.35">
      <c r="A58" s="29" t="s">
        <v>63</v>
      </c>
      <c r="B58" s="1">
        <f>'C-1'!B65</f>
        <v>33</v>
      </c>
      <c r="C58" s="1">
        <v>94</v>
      </c>
      <c r="D58" s="1">
        <v>1</v>
      </c>
      <c r="E58" s="1">
        <v>0</v>
      </c>
      <c r="F58" s="1">
        <v>82</v>
      </c>
      <c r="G58" s="1">
        <f>'C-1'!G65</f>
        <v>46</v>
      </c>
      <c r="H58" s="27">
        <v>46</v>
      </c>
    </row>
    <row r="59" spans="1:8" x14ac:dyDescent="0.35">
      <c r="A59" s="28" t="s">
        <v>64</v>
      </c>
      <c r="B59" s="1">
        <f>'C-1'!B66</f>
        <v>173</v>
      </c>
      <c r="C59" s="1">
        <v>199</v>
      </c>
      <c r="D59" s="1">
        <v>46</v>
      </c>
      <c r="E59" s="1">
        <v>0</v>
      </c>
      <c r="F59" s="1">
        <v>102</v>
      </c>
      <c r="G59" s="1">
        <f>'C-1'!G66</f>
        <v>316</v>
      </c>
      <c r="H59" s="27">
        <v>316</v>
      </c>
    </row>
    <row r="60" spans="1:8" x14ac:dyDescent="0.35">
      <c r="A60" s="74" t="s">
        <v>275</v>
      </c>
      <c r="B60" s="1">
        <f>'C-1'!B69</f>
        <v>187</v>
      </c>
      <c r="C60" s="1">
        <v>507</v>
      </c>
      <c r="D60" s="1">
        <v>1</v>
      </c>
      <c r="E60" s="1">
        <v>0</v>
      </c>
      <c r="F60" s="1">
        <v>543</v>
      </c>
      <c r="G60" s="1">
        <f>'C-1'!G69</f>
        <v>152</v>
      </c>
      <c r="H60" s="27">
        <v>152</v>
      </c>
    </row>
    <row r="61" spans="1:8" x14ac:dyDescent="0.35">
      <c r="A61" s="74" t="s">
        <v>269</v>
      </c>
      <c r="B61" s="1">
        <f>'C-1'!B70</f>
        <v>150</v>
      </c>
      <c r="C61" s="1">
        <v>587</v>
      </c>
      <c r="D61" s="1">
        <v>3</v>
      </c>
      <c r="E61" s="1">
        <v>2</v>
      </c>
      <c r="F61" s="1">
        <v>566</v>
      </c>
      <c r="G61" s="1">
        <f>'C-1'!G70</f>
        <v>176</v>
      </c>
      <c r="H61" s="27">
        <v>176</v>
      </c>
    </row>
    <row r="62" spans="1:8" x14ac:dyDescent="0.35">
      <c r="A62" s="28" t="s">
        <v>68</v>
      </c>
      <c r="B62" s="1">
        <f>'C-1'!B71</f>
        <v>5</v>
      </c>
      <c r="C62" s="1">
        <v>42</v>
      </c>
      <c r="D62" s="1">
        <v>0</v>
      </c>
      <c r="E62" s="1">
        <v>1</v>
      </c>
      <c r="F62" s="1">
        <v>34</v>
      </c>
      <c r="G62" s="1">
        <f>'C-1'!G71</f>
        <v>14</v>
      </c>
      <c r="H62" s="27">
        <v>14</v>
      </c>
    </row>
    <row r="63" spans="1:8" x14ac:dyDescent="0.35">
      <c r="A63" s="28" t="s">
        <v>69</v>
      </c>
      <c r="B63" s="1">
        <f>'C-1'!B72</f>
        <v>114</v>
      </c>
      <c r="C63" s="1">
        <v>280</v>
      </c>
      <c r="D63" s="1">
        <v>6</v>
      </c>
      <c r="E63" s="1">
        <v>0</v>
      </c>
      <c r="F63" s="1">
        <v>120</v>
      </c>
      <c r="G63" s="1">
        <f>'C-1'!G72</f>
        <v>280</v>
      </c>
      <c r="H63" s="27">
        <v>280</v>
      </c>
    </row>
    <row r="64" spans="1:8" x14ac:dyDescent="0.35">
      <c r="A64" s="28" t="s">
        <v>70</v>
      </c>
      <c r="B64" s="1">
        <f>'C-1'!B73</f>
        <v>5</v>
      </c>
      <c r="C64" s="1">
        <v>14</v>
      </c>
      <c r="D64" s="1">
        <v>0</v>
      </c>
      <c r="E64" s="1">
        <v>0</v>
      </c>
      <c r="F64" s="1">
        <v>17</v>
      </c>
      <c r="G64" s="1">
        <f>'C-1'!G73</f>
        <v>2</v>
      </c>
      <c r="H64" s="27">
        <v>2</v>
      </c>
    </row>
    <row r="65" spans="1:8" x14ac:dyDescent="0.35">
      <c r="A65" s="28" t="s">
        <v>71</v>
      </c>
      <c r="B65" s="1">
        <f>'C-1'!B74</f>
        <v>5</v>
      </c>
      <c r="C65" s="1">
        <v>57</v>
      </c>
      <c r="D65" s="1">
        <v>1</v>
      </c>
      <c r="E65" s="1">
        <v>0</v>
      </c>
      <c r="F65" s="1">
        <v>45</v>
      </c>
      <c r="G65" s="1">
        <f>'C-1'!G74</f>
        <v>18</v>
      </c>
      <c r="H65" s="27">
        <v>18</v>
      </c>
    </row>
    <row r="66" spans="1:8" x14ac:dyDescent="0.35">
      <c r="A66" s="28"/>
      <c r="B66" s="66"/>
      <c r="C66" s="66"/>
      <c r="D66" s="66"/>
      <c r="E66" s="66"/>
      <c r="F66" s="66"/>
      <c r="G66" s="66"/>
      <c r="H66" s="67"/>
    </row>
    <row r="67" spans="1:8" x14ac:dyDescent="0.35">
      <c r="A67" s="68" t="s">
        <v>108</v>
      </c>
      <c r="B67" s="64">
        <f t="shared" ref="B67:H67" si="6">SUM(B68:B79)</f>
        <v>1753</v>
      </c>
      <c r="C67" s="64">
        <f t="shared" si="6"/>
        <v>4856</v>
      </c>
      <c r="D67" s="64">
        <f t="shared" si="6"/>
        <v>119</v>
      </c>
      <c r="E67" s="64">
        <f t="shared" si="6"/>
        <v>5</v>
      </c>
      <c r="F67" s="64">
        <f t="shared" si="6"/>
        <v>5033</v>
      </c>
      <c r="G67" s="64">
        <f t="shared" si="6"/>
        <v>1700</v>
      </c>
      <c r="H67" s="65">
        <f t="shared" si="6"/>
        <v>1700</v>
      </c>
    </row>
    <row r="68" spans="1:8" x14ac:dyDescent="0.35">
      <c r="A68" s="28" t="s">
        <v>73</v>
      </c>
      <c r="B68" s="1">
        <f>'C-1'!B77</f>
        <v>597</v>
      </c>
      <c r="C68" s="1">
        <v>2138</v>
      </c>
      <c r="D68" s="1">
        <v>13</v>
      </c>
      <c r="E68" s="1">
        <v>1</v>
      </c>
      <c r="F68" s="1">
        <v>2158</v>
      </c>
      <c r="G68" s="1">
        <f>'C-1'!G77</f>
        <v>591</v>
      </c>
      <c r="H68" s="27">
        <v>591</v>
      </c>
    </row>
    <row r="69" spans="1:8" x14ac:dyDescent="0.35">
      <c r="A69" s="28" t="s">
        <v>74</v>
      </c>
      <c r="B69" s="1">
        <f>'C-1'!B78</f>
        <v>439</v>
      </c>
      <c r="C69" s="1">
        <v>567</v>
      </c>
      <c r="D69" s="1">
        <v>42</v>
      </c>
      <c r="E69" s="1">
        <v>3</v>
      </c>
      <c r="F69" s="1">
        <v>675</v>
      </c>
      <c r="G69" s="1">
        <f>'C-1'!G78</f>
        <v>376</v>
      </c>
      <c r="H69" s="27">
        <v>376</v>
      </c>
    </row>
    <row r="70" spans="1:8" x14ac:dyDescent="0.35">
      <c r="A70" s="28" t="s">
        <v>75</v>
      </c>
      <c r="B70" s="1">
        <f>'C-1'!B79</f>
        <v>53</v>
      </c>
      <c r="C70" s="1">
        <v>124</v>
      </c>
      <c r="D70" s="1">
        <v>5</v>
      </c>
      <c r="E70" s="1">
        <v>0</v>
      </c>
      <c r="F70" s="1">
        <v>117</v>
      </c>
      <c r="G70" s="1">
        <f>'C-1'!G79</f>
        <v>65</v>
      </c>
      <c r="H70" s="27">
        <v>65</v>
      </c>
    </row>
    <row r="71" spans="1:8" x14ac:dyDescent="0.35">
      <c r="A71" s="28" t="s">
        <v>261</v>
      </c>
      <c r="B71" s="1">
        <f>'C-1'!B80</f>
        <v>136</v>
      </c>
      <c r="C71" s="1">
        <v>329</v>
      </c>
      <c r="D71" s="1">
        <v>27</v>
      </c>
      <c r="E71" s="1">
        <v>0</v>
      </c>
      <c r="F71" s="1">
        <v>376</v>
      </c>
      <c r="G71" s="1">
        <f>'C-1'!G80</f>
        <v>116</v>
      </c>
      <c r="H71" s="27">
        <v>116</v>
      </c>
    </row>
    <row r="72" spans="1:8" x14ac:dyDescent="0.35">
      <c r="A72" s="26" t="s">
        <v>76</v>
      </c>
      <c r="B72" s="1">
        <f>'C-1'!B81</f>
        <v>83</v>
      </c>
      <c r="C72" s="1">
        <v>212</v>
      </c>
      <c r="D72" s="1">
        <v>10</v>
      </c>
      <c r="E72" s="1">
        <v>0</v>
      </c>
      <c r="F72" s="1">
        <v>230</v>
      </c>
      <c r="G72" s="1">
        <f>'C-1'!G81</f>
        <v>75</v>
      </c>
      <c r="H72" s="27">
        <v>75</v>
      </c>
    </row>
    <row r="73" spans="1:8" x14ac:dyDescent="0.35">
      <c r="A73" s="28" t="s">
        <v>77</v>
      </c>
      <c r="B73" s="1">
        <f>'C-1'!B82</f>
        <v>4</v>
      </c>
      <c r="C73" s="1">
        <v>55</v>
      </c>
      <c r="D73" s="1">
        <v>1</v>
      </c>
      <c r="E73" s="1">
        <v>0</v>
      </c>
      <c r="F73" s="1">
        <v>43</v>
      </c>
      <c r="G73" s="1">
        <f>'C-1'!G82</f>
        <v>17</v>
      </c>
      <c r="H73" s="27">
        <v>17</v>
      </c>
    </row>
    <row r="74" spans="1:8" x14ac:dyDescent="0.35">
      <c r="A74" s="28" t="s">
        <v>80</v>
      </c>
      <c r="B74" s="1">
        <f>'C-1'!B86</f>
        <v>48</v>
      </c>
      <c r="C74" s="1">
        <v>179</v>
      </c>
      <c r="D74" s="1">
        <v>2</v>
      </c>
      <c r="E74" s="1">
        <v>0</v>
      </c>
      <c r="F74" s="1">
        <v>164</v>
      </c>
      <c r="G74" s="1">
        <f>'C-1'!G86</f>
        <v>65</v>
      </c>
      <c r="H74" s="27">
        <v>65</v>
      </c>
    </row>
    <row r="75" spans="1:8" x14ac:dyDescent="0.35">
      <c r="A75" s="28" t="s">
        <v>271</v>
      </c>
      <c r="B75" s="1">
        <f>'C-1'!B89</f>
        <v>119</v>
      </c>
      <c r="C75" s="1">
        <v>395</v>
      </c>
      <c r="D75" s="1">
        <v>10</v>
      </c>
      <c r="E75" s="1">
        <v>0</v>
      </c>
      <c r="F75" s="1">
        <v>405</v>
      </c>
      <c r="G75" s="1">
        <f>'C-1'!G89</f>
        <v>119</v>
      </c>
      <c r="H75" s="27">
        <v>119</v>
      </c>
    </row>
    <row r="76" spans="1:8" x14ac:dyDescent="0.35">
      <c r="A76" s="28" t="s">
        <v>83</v>
      </c>
      <c r="B76" s="1">
        <f>'C-1'!B90</f>
        <v>95</v>
      </c>
      <c r="C76" s="1">
        <v>235</v>
      </c>
      <c r="D76" s="1">
        <v>0</v>
      </c>
      <c r="E76" s="1">
        <v>0</v>
      </c>
      <c r="F76" s="1">
        <v>212</v>
      </c>
      <c r="G76" s="1">
        <f>'C-1'!G90</f>
        <v>118</v>
      </c>
      <c r="H76" s="27">
        <v>118</v>
      </c>
    </row>
    <row r="77" spans="1:8" x14ac:dyDescent="0.35">
      <c r="A77" s="26" t="s">
        <v>84</v>
      </c>
      <c r="B77" s="1">
        <f>'C-1'!B91</f>
        <v>120</v>
      </c>
      <c r="C77" s="1">
        <v>409</v>
      </c>
      <c r="D77" s="1">
        <v>1</v>
      </c>
      <c r="E77" s="1">
        <v>0</v>
      </c>
      <c r="F77" s="1">
        <v>420</v>
      </c>
      <c r="G77" s="1">
        <f>'C-1'!G91</f>
        <v>110</v>
      </c>
      <c r="H77" s="27">
        <v>110</v>
      </c>
    </row>
    <row r="78" spans="1:8" x14ac:dyDescent="0.35">
      <c r="A78" s="28" t="s">
        <v>85</v>
      </c>
      <c r="B78" s="1">
        <f>'C-1'!B92</f>
        <v>40</v>
      </c>
      <c r="C78" s="1">
        <v>184</v>
      </c>
      <c r="D78" s="1">
        <v>7</v>
      </c>
      <c r="E78" s="1">
        <v>1</v>
      </c>
      <c r="F78" s="1">
        <v>200</v>
      </c>
      <c r="G78" s="1">
        <f>'C-1'!G92</f>
        <v>32</v>
      </c>
      <c r="H78" s="27">
        <v>32</v>
      </c>
    </row>
    <row r="79" spans="1:8" x14ac:dyDescent="0.35">
      <c r="A79" s="29" t="s">
        <v>272</v>
      </c>
      <c r="B79" s="1">
        <f>'C-1'!B93</f>
        <v>19</v>
      </c>
      <c r="C79" s="1">
        <v>29</v>
      </c>
      <c r="D79" s="1">
        <v>1</v>
      </c>
      <c r="E79" s="1">
        <v>0</v>
      </c>
      <c r="F79" s="1">
        <v>33</v>
      </c>
      <c r="G79" s="1">
        <f>'C-1'!G93</f>
        <v>16</v>
      </c>
      <c r="H79" s="27">
        <v>16</v>
      </c>
    </row>
    <row r="80" spans="1:8" x14ac:dyDescent="0.35">
      <c r="A80" s="29"/>
      <c r="B80" s="71"/>
      <c r="C80" s="71"/>
      <c r="D80" s="71"/>
      <c r="E80" s="71"/>
      <c r="F80" s="71"/>
      <c r="G80" s="71"/>
      <c r="H80" s="70"/>
    </row>
    <row r="81" spans="1:8" x14ac:dyDescent="0.35">
      <c r="A81" s="68" t="s">
        <v>109</v>
      </c>
      <c r="B81" s="64">
        <f t="shared" ref="B81:H81" si="7">SUM(B82:B84)</f>
        <v>1418</v>
      </c>
      <c r="C81" s="64">
        <f t="shared" si="7"/>
        <v>3712</v>
      </c>
      <c r="D81" s="64">
        <f t="shared" si="7"/>
        <v>36</v>
      </c>
      <c r="E81" s="64">
        <f t="shared" si="7"/>
        <v>15</v>
      </c>
      <c r="F81" s="64">
        <f t="shared" si="7"/>
        <v>3761</v>
      </c>
      <c r="G81" s="64">
        <f t="shared" si="7"/>
        <v>1420</v>
      </c>
      <c r="H81" s="65">
        <f t="shared" si="7"/>
        <v>1420</v>
      </c>
    </row>
    <row r="82" spans="1:8" x14ac:dyDescent="0.35">
      <c r="A82" s="28" t="s">
        <v>273</v>
      </c>
      <c r="B82" s="1">
        <f>'C-1'!B96</f>
        <v>520</v>
      </c>
      <c r="C82" s="1">
        <v>1536</v>
      </c>
      <c r="D82" s="1">
        <v>12</v>
      </c>
      <c r="E82" s="1">
        <v>8</v>
      </c>
      <c r="F82" s="1">
        <v>1522</v>
      </c>
      <c r="G82" s="1">
        <f>'C-1'!G96</f>
        <v>554</v>
      </c>
      <c r="H82" s="27">
        <v>554</v>
      </c>
    </row>
    <row r="83" spans="1:8" x14ac:dyDescent="0.35">
      <c r="A83" s="28" t="s">
        <v>89</v>
      </c>
      <c r="B83" s="1">
        <f>'C-1'!B97</f>
        <v>112</v>
      </c>
      <c r="C83" s="1">
        <v>155</v>
      </c>
      <c r="D83" s="1">
        <v>3</v>
      </c>
      <c r="E83" s="1">
        <v>1</v>
      </c>
      <c r="F83" s="1">
        <v>115</v>
      </c>
      <c r="G83" s="1">
        <f>'C-1'!G97</f>
        <v>156</v>
      </c>
      <c r="H83" s="27">
        <v>156</v>
      </c>
    </row>
    <row r="84" spans="1:8" x14ac:dyDescent="0.35">
      <c r="A84" s="28" t="s">
        <v>274</v>
      </c>
      <c r="B84" s="1">
        <f>'C-1'!B100</f>
        <v>786</v>
      </c>
      <c r="C84" s="1">
        <v>2021</v>
      </c>
      <c r="D84" s="1">
        <v>21</v>
      </c>
      <c r="E84" s="1">
        <v>6</v>
      </c>
      <c r="F84" s="1">
        <v>2124</v>
      </c>
      <c r="G84" s="1">
        <f>'C-1'!G100</f>
        <v>710</v>
      </c>
      <c r="H84" s="27">
        <v>710</v>
      </c>
    </row>
    <row r="85" spans="1:8" x14ac:dyDescent="0.35">
      <c r="A85" s="57"/>
      <c r="B85" s="37"/>
      <c r="C85" s="37"/>
      <c r="D85" s="37"/>
      <c r="E85" s="37"/>
      <c r="F85" s="37"/>
      <c r="G85" s="37"/>
      <c r="H85" s="75"/>
    </row>
    <row r="86" spans="1:8" x14ac:dyDescent="0.35">
      <c r="A86" s="58" t="s">
        <v>260</v>
      </c>
      <c r="B86" s="8"/>
      <c r="C86" s="8"/>
      <c r="D86" s="8"/>
      <c r="E86" s="8"/>
      <c r="F86" s="8"/>
      <c r="H86" s="76"/>
    </row>
  </sheetData>
  <sheetProtection selectLockedCells="1" selectUnlockedCells="1"/>
  <mergeCells count="10">
    <mergeCell ref="A5:H5"/>
    <mergeCell ref="A3:H3"/>
    <mergeCell ref="A4:H4"/>
    <mergeCell ref="D7:D8"/>
    <mergeCell ref="E7:E8"/>
    <mergeCell ref="F7:F8"/>
    <mergeCell ref="G7:G8"/>
    <mergeCell ref="A7:A8"/>
    <mergeCell ref="B7:B8"/>
    <mergeCell ref="C7:C8"/>
  </mergeCells>
  <pageMargins left="0.7" right="0.7" top="0.75" bottom="0.75" header="0.51180555555555551" footer="0.51180555555555551"/>
  <pageSetup scale="46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zoomScaleNormal="100" workbookViewId="0">
      <selection activeCell="A11" sqref="A11"/>
    </sheetView>
  </sheetViews>
  <sheetFormatPr defaultColWidth="0" defaultRowHeight="15.5" zeroHeight="1" x14ac:dyDescent="0.35"/>
  <cols>
    <col min="1" max="1" width="69.81640625" style="7" customWidth="1"/>
    <col min="2" max="2" width="12.7265625" style="7" customWidth="1"/>
    <col min="3" max="3" width="13.1796875" style="7" customWidth="1"/>
    <col min="4" max="4" width="15.7265625" style="7" bestFit="1" customWidth="1"/>
    <col min="5" max="5" width="12.1796875" style="7" customWidth="1"/>
    <col min="6" max="6" width="12.7265625" style="7" customWidth="1"/>
    <col min="7" max="7" width="11.453125" style="7" customWidth="1"/>
    <col min="8" max="8" width="11.1796875" style="8" hidden="1" customWidth="1"/>
    <col min="9" max="9" width="11.1796875" style="7" hidden="1" customWidth="1"/>
    <col min="10" max="31" width="0" style="7" hidden="1" customWidth="1"/>
    <col min="32" max="32" width="11.1796875" style="7" hidden="1" customWidth="1"/>
    <col min="33" max="16384" width="0" style="7" hidden="1"/>
  </cols>
  <sheetData>
    <row r="1" spans="1:7" x14ac:dyDescent="0.35">
      <c r="A1" s="6" t="s">
        <v>122</v>
      </c>
      <c r="B1" s="6"/>
    </row>
    <row r="2" spans="1:7" x14ac:dyDescent="0.35">
      <c r="A2" s="9"/>
      <c r="B2" s="9"/>
    </row>
    <row r="3" spans="1:7" ht="15.75" customHeight="1" x14ac:dyDescent="0.35">
      <c r="A3" s="168" t="s">
        <v>92</v>
      </c>
      <c r="B3" s="168"/>
      <c r="C3" s="168"/>
      <c r="D3" s="168"/>
      <c r="E3" s="168"/>
      <c r="F3" s="168"/>
      <c r="G3" s="168"/>
    </row>
    <row r="4" spans="1:7" ht="15.75" customHeight="1" x14ac:dyDescent="0.35">
      <c r="A4" s="168" t="s">
        <v>352</v>
      </c>
      <c r="B4" s="168"/>
      <c r="C4" s="168"/>
      <c r="D4" s="168"/>
      <c r="E4" s="168"/>
      <c r="F4" s="168"/>
      <c r="G4" s="168"/>
    </row>
    <row r="5" spans="1:7" ht="15.75" customHeight="1" x14ac:dyDescent="0.35">
      <c r="A5" s="168" t="s">
        <v>93</v>
      </c>
      <c r="B5" s="168"/>
      <c r="C5" s="168"/>
      <c r="D5" s="168"/>
      <c r="E5" s="168"/>
      <c r="F5" s="168"/>
      <c r="G5" s="168"/>
    </row>
    <row r="6" spans="1:7" ht="15.75" customHeight="1" x14ac:dyDescent="0.35">
      <c r="A6" s="168" t="s">
        <v>283</v>
      </c>
      <c r="B6" s="168"/>
      <c r="C6" s="168"/>
      <c r="D6" s="168"/>
      <c r="E6" s="168"/>
      <c r="F6" s="168"/>
      <c r="G6" s="168"/>
    </row>
    <row r="7" spans="1:7" x14ac:dyDescent="0.35">
      <c r="A7" s="10"/>
      <c r="B7" s="10"/>
      <c r="C7" s="10"/>
      <c r="D7" s="10"/>
      <c r="E7" s="10"/>
      <c r="F7" s="10"/>
      <c r="G7" s="10"/>
    </row>
    <row r="8" spans="1:7" ht="15.75" customHeight="1" x14ac:dyDescent="0.35">
      <c r="A8" s="171" t="s">
        <v>355</v>
      </c>
      <c r="B8" s="167" t="s">
        <v>94</v>
      </c>
      <c r="C8" s="173"/>
      <c r="D8" s="173"/>
      <c r="E8" s="173"/>
      <c r="F8" s="173"/>
      <c r="G8" s="173"/>
    </row>
    <row r="9" spans="1:7" ht="18" x14ac:dyDescent="0.35">
      <c r="A9" s="172"/>
      <c r="B9" s="12" t="s">
        <v>95</v>
      </c>
      <c r="C9" s="77" t="s">
        <v>96</v>
      </c>
      <c r="D9" s="77" t="s">
        <v>97</v>
      </c>
      <c r="E9" s="77" t="s">
        <v>98</v>
      </c>
      <c r="F9" s="78" t="s">
        <v>99</v>
      </c>
      <c r="G9" s="79" t="s">
        <v>351</v>
      </c>
    </row>
    <row r="10" spans="1:7" x14ac:dyDescent="0.35">
      <c r="B10" s="17"/>
      <c r="C10" s="17"/>
      <c r="D10" s="17"/>
      <c r="E10" s="17"/>
      <c r="F10" s="17"/>
      <c r="G10" s="80"/>
    </row>
    <row r="11" spans="1:7" x14ac:dyDescent="0.35">
      <c r="A11" s="20" t="s">
        <v>17</v>
      </c>
      <c r="B11" s="21">
        <f t="shared" ref="B11:G11" si="0">SUM(B13,B26,B40,B47,B54,B68,B82)</f>
        <v>30462</v>
      </c>
      <c r="C11" s="21">
        <f t="shared" si="0"/>
        <v>18378</v>
      </c>
      <c r="D11" s="21">
        <f t="shared" si="0"/>
        <v>10608</v>
      </c>
      <c r="E11" s="21">
        <f t="shared" si="0"/>
        <v>1427</v>
      </c>
      <c r="F11" s="21">
        <f t="shared" si="0"/>
        <v>48</v>
      </c>
      <c r="G11" s="22">
        <f t="shared" si="0"/>
        <v>1</v>
      </c>
    </row>
    <row r="12" spans="1:7" x14ac:dyDescent="0.35">
      <c r="A12" s="8"/>
      <c r="B12" s="23"/>
      <c r="C12" s="23"/>
      <c r="D12" s="23"/>
      <c r="E12" s="23"/>
      <c r="F12" s="23"/>
      <c r="G12" s="24"/>
    </row>
    <row r="13" spans="1:7" x14ac:dyDescent="0.35">
      <c r="A13" s="68" t="s">
        <v>103</v>
      </c>
      <c r="B13" s="21">
        <f t="shared" ref="B13:G13" si="1">SUM(B14:B24)</f>
        <v>15854</v>
      </c>
      <c r="C13" s="21">
        <f t="shared" si="1"/>
        <v>7625</v>
      </c>
      <c r="D13" s="21">
        <f t="shared" si="1"/>
        <v>7606</v>
      </c>
      <c r="E13" s="21">
        <f t="shared" si="1"/>
        <v>619</v>
      </c>
      <c r="F13" s="21">
        <f t="shared" si="1"/>
        <v>4</v>
      </c>
      <c r="G13" s="22">
        <f t="shared" si="1"/>
        <v>0</v>
      </c>
    </row>
    <row r="14" spans="1:7" x14ac:dyDescent="0.35">
      <c r="A14" s="28" t="s">
        <v>19</v>
      </c>
      <c r="B14" s="23">
        <f>SUM(C14:G14)</f>
        <v>4502</v>
      </c>
      <c r="C14" s="23">
        <v>440</v>
      </c>
      <c r="D14" s="23">
        <v>4060</v>
      </c>
      <c r="E14" s="23">
        <v>2</v>
      </c>
      <c r="F14" s="23">
        <v>0</v>
      </c>
      <c r="G14" s="30">
        <v>0</v>
      </c>
    </row>
    <row r="15" spans="1:7" x14ac:dyDescent="0.35">
      <c r="A15" s="28" t="s">
        <v>20</v>
      </c>
      <c r="B15" s="23">
        <f t="shared" ref="B15:B24" si="2">SUM(C15:G15)</f>
        <v>380</v>
      </c>
      <c r="C15" s="23">
        <v>223</v>
      </c>
      <c r="D15" s="23">
        <v>154</v>
      </c>
      <c r="E15" s="23">
        <v>3</v>
      </c>
      <c r="F15" s="23">
        <v>0</v>
      </c>
      <c r="G15" s="30">
        <v>0</v>
      </c>
    </row>
    <row r="16" spans="1:7" x14ac:dyDescent="0.35">
      <c r="A16" s="29" t="s">
        <v>21</v>
      </c>
      <c r="B16" s="23">
        <f t="shared" si="2"/>
        <v>54</v>
      </c>
      <c r="C16" s="23">
        <v>0</v>
      </c>
      <c r="D16" s="23">
        <v>46</v>
      </c>
      <c r="E16" s="23">
        <v>6</v>
      </c>
      <c r="F16" s="23">
        <v>2</v>
      </c>
      <c r="G16" s="30">
        <v>0</v>
      </c>
    </row>
    <row r="17" spans="1:7" x14ac:dyDescent="0.35">
      <c r="A17" s="28" t="s">
        <v>22</v>
      </c>
      <c r="B17" s="23">
        <f t="shared" si="2"/>
        <v>323</v>
      </c>
      <c r="C17" s="23">
        <v>268</v>
      </c>
      <c r="D17" s="23">
        <v>15</v>
      </c>
      <c r="E17" s="23">
        <v>40</v>
      </c>
      <c r="F17" s="23">
        <v>0</v>
      </c>
      <c r="G17" s="30"/>
    </row>
    <row r="18" spans="1:7" x14ac:dyDescent="0.35">
      <c r="A18" s="28" t="s">
        <v>23</v>
      </c>
      <c r="B18" s="23">
        <f t="shared" si="2"/>
        <v>12</v>
      </c>
      <c r="C18" s="23">
        <v>7</v>
      </c>
      <c r="D18" s="23">
        <v>3</v>
      </c>
      <c r="E18" s="23">
        <v>0</v>
      </c>
      <c r="F18" s="23">
        <v>2</v>
      </c>
      <c r="G18" s="30">
        <v>0</v>
      </c>
    </row>
    <row r="19" spans="1:7" x14ac:dyDescent="0.35">
      <c r="A19" s="28" t="s">
        <v>264</v>
      </c>
      <c r="B19" s="23">
        <f t="shared" si="2"/>
        <v>6393</v>
      </c>
      <c r="C19" s="23">
        <v>4418</v>
      </c>
      <c r="D19" s="23">
        <v>1815</v>
      </c>
      <c r="E19" s="23">
        <v>160</v>
      </c>
      <c r="F19" s="23">
        <v>0</v>
      </c>
      <c r="G19" s="30">
        <v>0</v>
      </c>
    </row>
    <row r="20" spans="1:7" x14ac:dyDescent="0.35">
      <c r="A20" s="28" t="s">
        <v>265</v>
      </c>
      <c r="B20" s="23">
        <f t="shared" si="2"/>
        <v>988</v>
      </c>
      <c r="C20" s="23">
        <v>44</v>
      </c>
      <c r="D20" s="23">
        <v>856</v>
      </c>
      <c r="E20" s="23">
        <v>88</v>
      </c>
      <c r="F20" s="23">
        <v>0</v>
      </c>
      <c r="G20" s="30">
        <v>0</v>
      </c>
    </row>
    <row r="21" spans="1:7" x14ac:dyDescent="0.35">
      <c r="A21" s="28" t="s">
        <v>28</v>
      </c>
      <c r="B21" s="23">
        <f t="shared" si="2"/>
        <v>2109</v>
      </c>
      <c r="C21" s="23">
        <v>1291</v>
      </c>
      <c r="D21" s="23">
        <v>547</v>
      </c>
      <c r="E21" s="23">
        <v>271</v>
      </c>
      <c r="F21" s="23">
        <v>0</v>
      </c>
      <c r="G21" s="30">
        <v>0</v>
      </c>
    </row>
    <row r="22" spans="1:7" x14ac:dyDescent="0.35">
      <c r="A22" s="28" t="s">
        <v>29</v>
      </c>
      <c r="B22" s="23">
        <f t="shared" si="2"/>
        <v>677</v>
      </c>
      <c r="C22" s="23">
        <v>635</v>
      </c>
      <c r="D22" s="23">
        <v>21</v>
      </c>
      <c r="E22" s="23">
        <v>21</v>
      </c>
      <c r="F22" s="23">
        <v>0</v>
      </c>
      <c r="G22" s="30">
        <v>0</v>
      </c>
    </row>
    <row r="23" spans="1:7" x14ac:dyDescent="0.35">
      <c r="A23" s="28" t="s">
        <v>30</v>
      </c>
      <c r="B23" s="23">
        <f t="shared" si="2"/>
        <v>20</v>
      </c>
      <c r="C23" s="23">
        <v>15</v>
      </c>
      <c r="D23" s="23">
        <v>1</v>
      </c>
      <c r="E23" s="23">
        <v>4</v>
      </c>
      <c r="F23" s="23">
        <v>0</v>
      </c>
      <c r="G23" s="30">
        <v>0</v>
      </c>
    </row>
    <row r="24" spans="1:7" x14ac:dyDescent="0.35">
      <c r="A24" s="69" t="s">
        <v>270</v>
      </c>
      <c r="B24" s="23">
        <f t="shared" si="2"/>
        <v>396</v>
      </c>
      <c r="C24" s="23">
        <v>284</v>
      </c>
      <c r="D24" s="23">
        <v>88</v>
      </c>
      <c r="E24" s="23">
        <v>24</v>
      </c>
      <c r="F24" s="23">
        <v>0</v>
      </c>
      <c r="G24" s="30">
        <v>0</v>
      </c>
    </row>
    <row r="25" spans="1:7" x14ac:dyDescent="0.35">
      <c r="B25" s="23"/>
      <c r="C25" s="1"/>
      <c r="D25" s="1"/>
      <c r="E25" s="1"/>
      <c r="F25" s="27"/>
      <c r="G25" s="27"/>
    </row>
    <row r="26" spans="1:7" x14ac:dyDescent="0.35">
      <c r="A26" s="68" t="s">
        <v>104</v>
      </c>
      <c r="B26" s="21">
        <f t="shared" ref="B26:G26" si="3">SUM(B27:B38)</f>
        <v>4142</v>
      </c>
      <c r="C26" s="21">
        <f t="shared" si="3"/>
        <v>3070</v>
      </c>
      <c r="D26" s="21">
        <f t="shared" si="3"/>
        <v>973</v>
      </c>
      <c r="E26" s="21">
        <f t="shared" si="3"/>
        <v>99</v>
      </c>
      <c r="F26" s="21">
        <f t="shared" si="3"/>
        <v>0</v>
      </c>
      <c r="G26" s="22">
        <f t="shared" si="3"/>
        <v>0</v>
      </c>
    </row>
    <row r="27" spans="1:7" x14ac:dyDescent="0.35">
      <c r="A27" s="69" t="s">
        <v>32</v>
      </c>
      <c r="B27" s="23">
        <f t="shared" ref="B27:B38" si="4">SUM(C27:G27)</f>
        <v>1410</v>
      </c>
      <c r="C27" s="23">
        <v>886</v>
      </c>
      <c r="D27" s="23">
        <v>507</v>
      </c>
      <c r="E27" s="23">
        <v>17</v>
      </c>
      <c r="F27" s="23">
        <v>0</v>
      </c>
      <c r="G27" s="30">
        <v>0</v>
      </c>
    </row>
    <row r="28" spans="1:7" x14ac:dyDescent="0.35">
      <c r="A28" s="69" t="s">
        <v>33</v>
      </c>
      <c r="B28" s="23">
        <f t="shared" si="4"/>
        <v>109</v>
      </c>
      <c r="C28" s="23">
        <v>109</v>
      </c>
      <c r="D28" s="23">
        <v>0</v>
      </c>
      <c r="E28" s="23">
        <v>0</v>
      </c>
      <c r="F28" s="23">
        <v>0</v>
      </c>
      <c r="G28" s="30">
        <v>0</v>
      </c>
    </row>
    <row r="29" spans="1:7" x14ac:dyDescent="0.35">
      <c r="A29" s="69" t="s">
        <v>34</v>
      </c>
      <c r="B29" s="23">
        <f t="shared" si="4"/>
        <v>58</v>
      </c>
      <c r="C29" s="23">
        <v>39</v>
      </c>
      <c r="D29" s="23">
        <v>8</v>
      </c>
      <c r="E29" s="23">
        <v>11</v>
      </c>
      <c r="F29" s="23">
        <v>0</v>
      </c>
      <c r="G29" s="30">
        <v>0</v>
      </c>
    </row>
    <row r="30" spans="1:7" x14ac:dyDescent="0.35">
      <c r="A30" s="28" t="s">
        <v>35</v>
      </c>
      <c r="B30" s="23">
        <f t="shared" si="4"/>
        <v>433</v>
      </c>
      <c r="C30" s="23">
        <v>366</v>
      </c>
      <c r="D30" s="23">
        <v>51</v>
      </c>
      <c r="E30" s="23">
        <v>16</v>
      </c>
      <c r="F30" s="23">
        <v>0</v>
      </c>
      <c r="G30" s="30">
        <v>0</v>
      </c>
    </row>
    <row r="31" spans="1:7" x14ac:dyDescent="0.35">
      <c r="A31" s="28" t="s">
        <v>266</v>
      </c>
      <c r="B31" s="23">
        <f t="shared" si="4"/>
        <v>229</v>
      </c>
      <c r="C31" s="23">
        <v>22</v>
      </c>
      <c r="D31" s="23">
        <v>169</v>
      </c>
      <c r="E31" s="23">
        <v>38</v>
      </c>
      <c r="F31" s="23">
        <v>0</v>
      </c>
      <c r="G31" s="30">
        <v>0</v>
      </c>
    </row>
    <row r="32" spans="1:7" x14ac:dyDescent="0.35">
      <c r="A32" s="28" t="s">
        <v>38</v>
      </c>
      <c r="B32" s="23">
        <f t="shared" si="4"/>
        <v>171</v>
      </c>
      <c r="C32" s="23">
        <v>157</v>
      </c>
      <c r="D32" s="23">
        <v>12</v>
      </c>
      <c r="E32" s="23">
        <v>2</v>
      </c>
      <c r="F32" s="23">
        <v>0</v>
      </c>
      <c r="G32" s="30">
        <v>0</v>
      </c>
    </row>
    <row r="33" spans="1:7" x14ac:dyDescent="0.35">
      <c r="A33" s="28" t="s">
        <v>39</v>
      </c>
      <c r="B33" s="23">
        <f t="shared" si="4"/>
        <v>73</v>
      </c>
      <c r="C33" s="23">
        <v>53</v>
      </c>
      <c r="D33" s="23">
        <v>16</v>
      </c>
      <c r="E33" s="23">
        <v>4</v>
      </c>
      <c r="F33" s="23">
        <v>0</v>
      </c>
      <c r="G33" s="30">
        <v>0</v>
      </c>
    </row>
    <row r="34" spans="1:7" x14ac:dyDescent="0.35">
      <c r="A34" s="28" t="s">
        <v>40</v>
      </c>
      <c r="B34" s="23">
        <f t="shared" si="4"/>
        <v>30</v>
      </c>
      <c r="C34" s="23">
        <v>17</v>
      </c>
      <c r="D34" s="23">
        <v>12</v>
      </c>
      <c r="E34" s="23">
        <v>1</v>
      </c>
      <c r="F34" s="23">
        <v>0</v>
      </c>
      <c r="G34" s="30">
        <v>0</v>
      </c>
    </row>
    <row r="35" spans="1:7" x14ac:dyDescent="0.35">
      <c r="A35" s="28" t="s">
        <v>41</v>
      </c>
      <c r="B35" s="23">
        <f t="shared" si="4"/>
        <v>394</v>
      </c>
      <c r="C35" s="23">
        <v>335</v>
      </c>
      <c r="D35" s="23">
        <v>50</v>
      </c>
      <c r="E35" s="23">
        <v>9</v>
      </c>
      <c r="F35" s="23">
        <v>0</v>
      </c>
      <c r="G35" s="30">
        <v>0</v>
      </c>
    </row>
    <row r="36" spans="1:7" x14ac:dyDescent="0.35">
      <c r="A36" s="28" t="s">
        <v>43</v>
      </c>
      <c r="B36" s="23">
        <f t="shared" si="4"/>
        <v>1005</v>
      </c>
      <c r="C36" s="23">
        <v>889</v>
      </c>
      <c r="D36" s="23">
        <v>116</v>
      </c>
      <c r="E36" s="23">
        <v>0</v>
      </c>
      <c r="F36" s="23">
        <v>0</v>
      </c>
      <c r="G36" s="30">
        <v>0</v>
      </c>
    </row>
    <row r="37" spans="1:7" x14ac:dyDescent="0.35">
      <c r="A37" s="28" t="s">
        <v>44</v>
      </c>
      <c r="B37" s="23">
        <f t="shared" si="4"/>
        <v>152</v>
      </c>
      <c r="C37" s="23">
        <v>122</v>
      </c>
      <c r="D37" s="23">
        <v>30</v>
      </c>
      <c r="E37" s="23">
        <v>0</v>
      </c>
      <c r="F37" s="23">
        <v>0</v>
      </c>
      <c r="G37" s="30">
        <v>0</v>
      </c>
    </row>
    <row r="38" spans="1:7" x14ac:dyDescent="0.35">
      <c r="A38" s="28" t="s">
        <v>45</v>
      </c>
      <c r="B38" s="23">
        <f t="shared" si="4"/>
        <v>78</v>
      </c>
      <c r="C38" s="23">
        <v>75</v>
      </c>
      <c r="D38" s="23">
        <v>2</v>
      </c>
      <c r="E38" s="23">
        <v>1</v>
      </c>
      <c r="F38" s="23">
        <v>0</v>
      </c>
      <c r="G38" s="30">
        <v>0</v>
      </c>
    </row>
    <row r="39" spans="1:7" x14ac:dyDescent="0.35">
      <c r="A39" s="31"/>
      <c r="B39" s="23"/>
      <c r="C39" s="1"/>
      <c r="D39" s="1"/>
      <c r="E39" s="1"/>
      <c r="F39" s="27"/>
      <c r="G39" s="27"/>
    </row>
    <row r="40" spans="1:7" x14ac:dyDescent="0.35">
      <c r="A40" s="68" t="s">
        <v>105</v>
      </c>
      <c r="B40" s="21">
        <f t="shared" ref="B40:G40" si="5">SUM(B41:B45)</f>
        <v>2868</v>
      </c>
      <c r="C40" s="21">
        <f t="shared" si="5"/>
        <v>2092</v>
      </c>
      <c r="D40" s="21">
        <f t="shared" si="5"/>
        <v>301</v>
      </c>
      <c r="E40" s="21">
        <f t="shared" si="5"/>
        <v>472</v>
      </c>
      <c r="F40" s="21">
        <f t="shared" si="5"/>
        <v>3</v>
      </c>
      <c r="G40" s="22">
        <f t="shared" si="5"/>
        <v>0</v>
      </c>
    </row>
    <row r="41" spans="1:7" x14ac:dyDescent="0.35">
      <c r="A41" s="28" t="s">
        <v>47</v>
      </c>
      <c r="B41" s="23">
        <f>SUM(C41:G41)</f>
        <v>2678</v>
      </c>
      <c r="C41" s="23">
        <v>1960</v>
      </c>
      <c r="D41" s="23">
        <v>259</v>
      </c>
      <c r="E41" s="23">
        <v>459</v>
      </c>
      <c r="F41" s="23">
        <v>0</v>
      </c>
      <c r="G41" s="30">
        <v>0</v>
      </c>
    </row>
    <row r="42" spans="1:7" x14ac:dyDescent="0.35">
      <c r="A42" s="28" t="s">
        <v>48</v>
      </c>
      <c r="B42" s="23">
        <f>SUM(C42:G42)</f>
        <v>13</v>
      </c>
      <c r="C42" s="23">
        <v>8</v>
      </c>
      <c r="D42" s="23">
        <v>2</v>
      </c>
      <c r="E42" s="23">
        <v>3</v>
      </c>
      <c r="F42" s="23">
        <v>0</v>
      </c>
      <c r="G42" s="30">
        <v>0</v>
      </c>
    </row>
    <row r="43" spans="1:7" x14ac:dyDescent="0.35">
      <c r="A43" s="28" t="s">
        <v>49</v>
      </c>
      <c r="B43" s="23">
        <f>SUM(C43:G43)</f>
        <v>132</v>
      </c>
      <c r="C43" s="23">
        <v>90</v>
      </c>
      <c r="D43" s="23">
        <v>33</v>
      </c>
      <c r="E43" s="23">
        <v>8</v>
      </c>
      <c r="F43" s="23">
        <v>1</v>
      </c>
      <c r="G43" s="30">
        <v>0</v>
      </c>
    </row>
    <row r="44" spans="1:7" x14ac:dyDescent="0.35">
      <c r="A44" s="28" t="s">
        <v>50</v>
      </c>
      <c r="B44" s="23">
        <f>SUM(C44:G44)</f>
        <v>20</v>
      </c>
      <c r="C44" s="23">
        <v>13</v>
      </c>
      <c r="D44" s="23">
        <v>5</v>
      </c>
      <c r="E44" s="23">
        <v>0</v>
      </c>
      <c r="F44" s="23">
        <v>2</v>
      </c>
      <c r="G44" s="30">
        <v>0</v>
      </c>
    </row>
    <row r="45" spans="1:7" x14ac:dyDescent="0.35">
      <c r="A45" s="69" t="s">
        <v>51</v>
      </c>
      <c r="B45" s="23">
        <f>SUM(C45:G45)</f>
        <v>25</v>
      </c>
      <c r="C45" s="23">
        <v>21</v>
      </c>
      <c r="D45" s="23">
        <v>2</v>
      </c>
      <c r="E45" s="23">
        <v>2</v>
      </c>
      <c r="F45" s="23">
        <v>0</v>
      </c>
      <c r="G45" s="30">
        <v>0</v>
      </c>
    </row>
    <row r="46" spans="1:7" x14ac:dyDescent="0.35">
      <c r="A46" s="28"/>
      <c r="B46" s="23"/>
      <c r="C46" s="32"/>
      <c r="D46" s="32"/>
      <c r="E46" s="32"/>
      <c r="F46" s="33"/>
      <c r="G46" s="33"/>
    </row>
    <row r="47" spans="1:7" x14ac:dyDescent="0.35">
      <c r="A47" s="68" t="s">
        <v>106</v>
      </c>
      <c r="B47" s="21">
        <f t="shared" ref="B47:G47" si="6">SUM(B48:B52)</f>
        <v>2436</v>
      </c>
      <c r="C47" s="21">
        <f t="shared" si="6"/>
        <v>1810</v>
      </c>
      <c r="D47" s="21">
        <f t="shared" si="6"/>
        <v>585</v>
      </c>
      <c r="E47" s="21">
        <f t="shared" si="6"/>
        <v>41</v>
      </c>
      <c r="F47" s="21">
        <f t="shared" si="6"/>
        <v>0</v>
      </c>
      <c r="G47" s="22">
        <f t="shared" si="6"/>
        <v>0</v>
      </c>
    </row>
    <row r="48" spans="1:7" x14ac:dyDescent="0.35">
      <c r="A48" s="26" t="s">
        <v>53</v>
      </c>
      <c r="B48" s="23">
        <f>SUM(C48:G48)</f>
        <v>1725</v>
      </c>
      <c r="C48" s="23">
        <v>1228</v>
      </c>
      <c r="D48" s="23">
        <v>494</v>
      </c>
      <c r="E48" s="23">
        <v>3</v>
      </c>
      <c r="F48" s="23">
        <v>0</v>
      </c>
      <c r="G48" s="30">
        <v>0</v>
      </c>
    </row>
    <row r="49" spans="1:7" x14ac:dyDescent="0.35">
      <c r="A49" s="26" t="s">
        <v>54</v>
      </c>
      <c r="B49" s="23">
        <f>SUM(C49:G49)</f>
        <v>356</v>
      </c>
      <c r="C49" s="23">
        <v>300</v>
      </c>
      <c r="D49" s="23">
        <v>21</v>
      </c>
      <c r="E49" s="23">
        <v>35</v>
      </c>
      <c r="F49" s="23">
        <v>0</v>
      </c>
      <c r="G49" s="30">
        <v>0</v>
      </c>
    </row>
    <row r="50" spans="1:7" x14ac:dyDescent="0.35">
      <c r="A50" s="26" t="s">
        <v>55</v>
      </c>
      <c r="B50" s="23">
        <f>SUM(C50:G50)</f>
        <v>129</v>
      </c>
      <c r="C50" s="23">
        <v>73</v>
      </c>
      <c r="D50" s="23">
        <v>53</v>
      </c>
      <c r="E50" s="23">
        <v>3</v>
      </c>
      <c r="F50" s="23">
        <v>0</v>
      </c>
      <c r="G50" s="30">
        <v>0</v>
      </c>
    </row>
    <row r="51" spans="1:7" x14ac:dyDescent="0.35">
      <c r="A51" s="26" t="s">
        <v>56</v>
      </c>
      <c r="B51" s="23">
        <f>SUM(C51:G51)</f>
        <v>45</v>
      </c>
      <c r="C51" s="23">
        <v>38</v>
      </c>
      <c r="D51" s="23">
        <v>7</v>
      </c>
      <c r="E51" s="23">
        <v>0</v>
      </c>
      <c r="F51" s="23">
        <v>0</v>
      </c>
      <c r="G51" s="30">
        <v>0</v>
      </c>
    </row>
    <row r="52" spans="1:7" x14ac:dyDescent="0.35">
      <c r="A52" s="26" t="s">
        <v>57</v>
      </c>
      <c r="B52" s="23">
        <f>SUM(C52:G52)</f>
        <v>181</v>
      </c>
      <c r="C52" s="23">
        <v>171</v>
      </c>
      <c r="D52" s="23">
        <v>10</v>
      </c>
      <c r="E52" s="23">
        <v>0</v>
      </c>
      <c r="F52" s="23">
        <v>0</v>
      </c>
      <c r="G52" s="30">
        <v>0</v>
      </c>
    </row>
    <row r="53" spans="1:7" x14ac:dyDescent="0.35">
      <c r="A53" s="28"/>
      <c r="B53" s="23"/>
      <c r="C53" s="1"/>
      <c r="D53" s="1"/>
      <c r="E53" s="1"/>
      <c r="F53" s="27"/>
      <c r="G53" s="27"/>
    </row>
    <row r="54" spans="1:7" x14ac:dyDescent="0.35">
      <c r="A54" s="68" t="s">
        <v>107</v>
      </c>
      <c r="B54" s="21">
        <f t="shared" ref="B54:G54" si="7">SUM(B55:B66)</f>
        <v>2042</v>
      </c>
      <c r="C54" s="21">
        <f t="shared" si="7"/>
        <v>1547</v>
      </c>
      <c r="D54" s="21">
        <f t="shared" si="7"/>
        <v>324</v>
      </c>
      <c r="E54" s="21">
        <f t="shared" si="7"/>
        <v>132</v>
      </c>
      <c r="F54" s="21">
        <f t="shared" si="7"/>
        <v>38</v>
      </c>
      <c r="G54" s="22">
        <f t="shared" si="7"/>
        <v>1</v>
      </c>
    </row>
    <row r="55" spans="1:7" x14ac:dyDescent="0.35">
      <c r="A55" s="28" t="s">
        <v>267</v>
      </c>
      <c r="B55" s="23">
        <f t="shared" ref="B55:B66" si="8">SUM(C55:G55)</f>
        <v>774</v>
      </c>
      <c r="C55" s="23">
        <v>573</v>
      </c>
      <c r="D55" s="23">
        <v>118</v>
      </c>
      <c r="E55" s="23">
        <v>83</v>
      </c>
      <c r="F55" s="23">
        <v>0</v>
      </c>
      <c r="G55" s="30">
        <v>0</v>
      </c>
    </row>
    <row r="56" spans="1:7" x14ac:dyDescent="0.35">
      <c r="A56" s="28" t="s">
        <v>60</v>
      </c>
      <c r="B56" s="23">
        <f t="shared" si="8"/>
        <v>90</v>
      </c>
      <c r="C56" s="23">
        <v>76</v>
      </c>
      <c r="D56" s="23">
        <v>10</v>
      </c>
      <c r="E56" s="23">
        <v>2</v>
      </c>
      <c r="F56" s="23">
        <v>2</v>
      </c>
      <c r="G56" s="30">
        <v>0</v>
      </c>
    </row>
    <row r="57" spans="1:7" x14ac:dyDescent="0.35">
      <c r="A57" s="28" t="s">
        <v>61</v>
      </c>
      <c r="B57" s="23">
        <f t="shared" si="8"/>
        <v>84</v>
      </c>
      <c r="C57" s="23">
        <v>73</v>
      </c>
      <c r="D57" s="23">
        <v>1</v>
      </c>
      <c r="E57" s="23">
        <v>4</v>
      </c>
      <c r="F57" s="23">
        <v>6</v>
      </c>
      <c r="G57" s="30">
        <v>0</v>
      </c>
    </row>
    <row r="58" spans="1:7" x14ac:dyDescent="0.35">
      <c r="A58" s="29" t="s">
        <v>62</v>
      </c>
      <c r="B58" s="23">
        <f t="shared" si="8"/>
        <v>90</v>
      </c>
      <c r="C58" s="23">
        <v>67</v>
      </c>
      <c r="D58" s="23">
        <v>22</v>
      </c>
      <c r="E58" s="23">
        <v>1</v>
      </c>
      <c r="F58" s="23">
        <v>0</v>
      </c>
      <c r="G58" s="30">
        <v>0</v>
      </c>
    </row>
    <row r="59" spans="1:7" x14ac:dyDescent="0.35">
      <c r="A59" s="29" t="s">
        <v>63</v>
      </c>
      <c r="B59" s="23">
        <f t="shared" si="8"/>
        <v>46</v>
      </c>
      <c r="C59" s="23">
        <v>26</v>
      </c>
      <c r="D59" s="23">
        <v>20</v>
      </c>
      <c r="E59" s="23">
        <v>0</v>
      </c>
      <c r="F59" s="23">
        <v>0</v>
      </c>
      <c r="G59" s="30">
        <v>0</v>
      </c>
    </row>
    <row r="60" spans="1:7" x14ac:dyDescent="0.35">
      <c r="A60" s="28" t="s">
        <v>64</v>
      </c>
      <c r="B60" s="23">
        <f t="shared" si="8"/>
        <v>316</v>
      </c>
      <c r="C60" s="23">
        <v>191</v>
      </c>
      <c r="D60" s="23">
        <v>87</v>
      </c>
      <c r="E60" s="23">
        <v>11</v>
      </c>
      <c r="F60" s="23">
        <v>26</v>
      </c>
      <c r="G60" s="30">
        <v>1</v>
      </c>
    </row>
    <row r="61" spans="1:7" x14ac:dyDescent="0.35">
      <c r="A61" s="74" t="s">
        <v>275</v>
      </c>
      <c r="B61" s="23">
        <f t="shared" si="8"/>
        <v>152</v>
      </c>
      <c r="C61" s="23">
        <v>122</v>
      </c>
      <c r="D61" s="23">
        <v>22</v>
      </c>
      <c r="E61" s="23">
        <v>8</v>
      </c>
      <c r="F61" s="23">
        <v>0</v>
      </c>
      <c r="G61" s="30">
        <v>0</v>
      </c>
    </row>
    <row r="62" spans="1:7" x14ac:dyDescent="0.35">
      <c r="A62" s="74" t="s">
        <v>269</v>
      </c>
      <c r="B62" s="23">
        <f t="shared" si="8"/>
        <v>176</v>
      </c>
      <c r="C62" s="23">
        <v>141</v>
      </c>
      <c r="D62" s="23">
        <v>35</v>
      </c>
      <c r="E62" s="23">
        <v>0</v>
      </c>
      <c r="F62" s="23">
        <v>0</v>
      </c>
      <c r="G62" s="30">
        <v>0</v>
      </c>
    </row>
    <row r="63" spans="1:7" x14ac:dyDescent="0.35">
      <c r="A63" s="28" t="s">
        <v>68</v>
      </c>
      <c r="B63" s="23">
        <f t="shared" si="8"/>
        <v>14</v>
      </c>
      <c r="C63" s="23">
        <v>9</v>
      </c>
      <c r="D63" s="23">
        <v>2</v>
      </c>
      <c r="E63" s="23">
        <v>3</v>
      </c>
      <c r="F63" s="23">
        <v>0</v>
      </c>
      <c r="G63" s="30">
        <v>0</v>
      </c>
    </row>
    <row r="64" spans="1:7" x14ac:dyDescent="0.35">
      <c r="A64" s="28" t="s">
        <v>69</v>
      </c>
      <c r="B64" s="23">
        <f t="shared" si="8"/>
        <v>280</v>
      </c>
      <c r="C64" s="23">
        <v>250</v>
      </c>
      <c r="D64" s="23">
        <v>7</v>
      </c>
      <c r="E64" s="23">
        <v>19</v>
      </c>
      <c r="F64" s="23">
        <v>4</v>
      </c>
      <c r="G64" s="30">
        <v>0</v>
      </c>
    </row>
    <row r="65" spans="1:7" x14ac:dyDescent="0.35">
      <c r="A65" s="28" t="s">
        <v>70</v>
      </c>
      <c r="B65" s="23">
        <f t="shared" si="8"/>
        <v>2</v>
      </c>
      <c r="C65" s="23">
        <v>2</v>
      </c>
      <c r="D65" s="23">
        <v>0</v>
      </c>
      <c r="E65" s="23">
        <v>0</v>
      </c>
      <c r="F65" s="23">
        <v>0</v>
      </c>
      <c r="G65" s="30">
        <v>0</v>
      </c>
    </row>
    <row r="66" spans="1:7" x14ac:dyDescent="0.35">
      <c r="A66" s="28" t="s">
        <v>71</v>
      </c>
      <c r="B66" s="23">
        <f t="shared" si="8"/>
        <v>18</v>
      </c>
      <c r="C66" s="23">
        <v>17</v>
      </c>
      <c r="D66" s="23">
        <v>0</v>
      </c>
      <c r="E66" s="23">
        <v>1</v>
      </c>
      <c r="F66" s="23">
        <v>0</v>
      </c>
      <c r="G66" s="30">
        <v>0</v>
      </c>
    </row>
    <row r="67" spans="1:7" x14ac:dyDescent="0.35">
      <c r="A67" s="28"/>
      <c r="B67" s="23"/>
      <c r="C67" s="1"/>
      <c r="D67" s="1"/>
      <c r="E67" s="1"/>
      <c r="F67" s="27"/>
      <c r="G67" s="27"/>
    </row>
    <row r="68" spans="1:7" x14ac:dyDescent="0.35">
      <c r="A68" s="68" t="s">
        <v>108</v>
      </c>
      <c r="B68" s="21">
        <f t="shared" ref="B68:G68" si="9">SUM(B69:B80)</f>
        <v>1700</v>
      </c>
      <c r="C68" s="21">
        <f t="shared" si="9"/>
        <v>1015</v>
      </c>
      <c r="D68" s="21">
        <f t="shared" si="9"/>
        <v>621</v>
      </c>
      <c r="E68" s="21">
        <f t="shared" si="9"/>
        <v>62</v>
      </c>
      <c r="F68" s="21">
        <f t="shared" si="9"/>
        <v>2</v>
      </c>
      <c r="G68" s="22">
        <f t="shared" si="9"/>
        <v>0</v>
      </c>
    </row>
    <row r="69" spans="1:7" x14ac:dyDescent="0.35">
      <c r="A69" s="28" t="s">
        <v>73</v>
      </c>
      <c r="B69" s="23">
        <f t="shared" ref="B69:B80" si="10">SUM(C69:G69)</f>
        <v>591</v>
      </c>
      <c r="C69" s="23">
        <v>81</v>
      </c>
      <c r="D69" s="23">
        <v>507</v>
      </c>
      <c r="E69" s="23">
        <v>3</v>
      </c>
      <c r="F69" s="23">
        <v>0</v>
      </c>
      <c r="G69" s="30">
        <v>0</v>
      </c>
    </row>
    <row r="70" spans="1:7" x14ac:dyDescent="0.35">
      <c r="A70" s="28" t="s">
        <v>74</v>
      </c>
      <c r="B70" s="23">
        <f t="shared" si="10"/>
        <v>376</v>
      </c>
      <c r="C70" s="23">
        <v>330</v>
      </c>
      <c r="D70" s="23">
        <v>16</v>
      </c>
      <c r="E70" s="23">
        <v>29</v>
      </c>
      <c r="F70" s="23">
        <v>1</v>
      </c>
      <c r="G70" s="30">
        <v>0</v>
      </c>
    </row>
    <row r="71" spans="1:7" x14ac:dyDescent="0.35">
      <c r="A71" s="28" t="s">
        <v>75</v>
      </c>
      <c r="B71" s="23">
        <f t="shared" si="10"/>
        <v>65</v>
      </c>
      <c r="C71" s="23">
        <v>65</v>
      </c>
      <c r="D71" s="23">
        <v>0</v>
      </c>
      <c r="E71" s="23">
        <v>0</v>
      </c>
      <c r="F71" s="23">
        <v>0</v>
      </c>
      <c r="G71" s="30">
        <v>0</v>
      </c>
    </row>
    <row r="72" spans="1:7" x14ac:dyDescent="0.35">
      <c r="A72" s="28" t="s">
        <v>261</v>
      </c>
      <c r="B72" s="23">
        <f t="shared" si="10"/>
        <v>116</v>
      </c>
      <c r="C72" s="23">
        <v>84</v>
      </c>
      <c r="D72" s="23">
        <v>30</v>
      </c>
      <c r="E72" s="23">
        <v>2</v>
      </c>
      <c r="F72" s="23">
        <v>0</v>
      </c>
      <c r="G72" s="30">
        <v>0</v>
      </c>
    </row>
    <row r="73" spans="1:7" x14ac:dyDescent="0.35">
      <c r="A73" s="26" t="s">
        <v>76</v>
      </c>
      <c r="B73" s="23">
        <f t="shared" si="10"/>
        <v>75</v>
      </c>
      <c r="C73" s="23">
        <v>64</v>
      </c>
      <c r="D73" s="23">
        <v>6</v>
      </c>
      <c r="E73" s="23">
        <v>5</v>
      </c>
      <c r="F73" s="23">
        <v>0</v>
      </c>
      <c r="G73" s="30">
        <v>0</v>
      </c>
    </row>
    <row r="74" spans="1:7" x14ac:dyDescent="0.35">
      <c r="A74" s="28" t="s">
        <v>77</v>
      </c>
      <c r="B74" s="23">
        <f t="shared" si="10"/>
        <v>17</v>
      </c>
      <c r="C74" s="23">
        <v>17</v>
      </c>
      <c r="D74" s="23">
        <v>0</v>
      </c>
      <c r="E74" s="23">
        <v>0</v>
      </c>
      <c r="F74" s="23">
        <v>0</v>
      </c>
      <c r="G74" s="30">
        <v>0</v>
      </c>
    </row>
    <row r="75" spans="1:7" x14ac:dyDescent="0.35">
      <c r="A75" s="28" t="s">
        <v>80</v>
      </c>
      <c r="B75" s="23">
        <f t="shared" si="10"/>
        <v>65</v>
      </c>
      <c r="C75" s="23">
        <v>58</v>
      </c>
      <c r="D75" s="23">
        <v>7</v>
      </c>
      <c r="E75" s="23">
        <v>0</v>
      </c>
      <c r="F75" s="23">
        <v>0</v>
      </c>
      <c r="G75" s="30">
        <v>0</v>
      </c>
    </row>
    <row r="76" spans="1:7" x14ac:dyDescent="0.35">
      <c r="A76" s="28" t="s">
        <v>271</v>
      </c>
      <c r="B76" s="23">
        <f t="shared" si="10"/>
        <v>119</v>
      </c>
      <c r="C76" s="23">
        <v>111</v>
      </c>
      <c r="D76" s="23">
        <v>7</v>
      </c>
      <c r="E76" s="23">
        <v>1</v>
      </c>
      <c r="F76" s="23">
        <v>0</v>
      </c>
      <c r="G76" s="30">
        <v>0</v>
      </c>
    </row>
    <row r="77" spans="1:7" x14ac:dyDescent="0.35">
      <c r="A77" s="28" t="s">
        <v>83</v>
      </c>
      <c r="B77" s="23">
        <f t="shared" si="10"/>
        <v>118</v>
      </c>
      <c r="C77" s="23">
        <v>105</v>
      </c>
      <c r="D77" s="23">
        <v>13</v>
      </c>
      <c r="E77" s="23">
        <v>0</v>
      </c>
      <c r="F77" s="23">
        <v>0</v>
      </c>
      <c r="G77" s="30">
        <v>0</v>
      </c>
    </row>
    <row r="78" spans="1:7" x14ac:dyDescent="0.35">
      <c r="A78" s="26" t="s">
        <v>84</v>
      </c>
      <c r="B78" s="23">
        <f t="shared" si="10"/>
        <v>110</v>
      </c>
      <c r="C78" s="23">
        <v>63</v>
      </c>
      <c r="D78" s="23">
        <v>26</v>
      </c>
      <c r="E78" s="23">
        <v>21</v>
      </c>
      <c r="F78" s="23">
        <v>0</v>
      </c>
      <c r="G78" s="30">
        <v>0</v>
      </c>
    </row>
    <row r="79" spans="1:7" x14ac:dyDescent="0.35">
      <c r="A79" s="28" t="s">
        <v>85</v>
      </c>
      <c r="B79" s="23">
        <f t="shared" si="10"/>
        <v>32</v>
      </c>
      <c r="C79" s="23">
        <v>23</v>
      </c>
      <c r="D79" s="23">
        <v>9</v>
      </c>
      <c r="E79" s="23">
        <v>0</v>
      </c>
      <c r="F79" s="23">
        <v>0</v>
      </c>
      <c r="G79" s="30">
        <v>0</v>
      </c>
    </row>
    <row r="80" spans="1:7" x14ac:dyDescent="0.35">
      <c r="A80" s="29" t="s">
        <v>272</v>
      </c>
      <c r="B80" s="23">
        <f t="shared" si="10"/>
        <v>16</v>
      </c>
      <c r="C80" s="23">
        <v>14</v>
      </c>
      <c r="D80" s="23">
        <v>0</v>
      </c>
      <c r="E80" s="23">
        <v>1</v>
      </c>
      <c r="F80" s="23">
        <v>1</v>
      </c>
      <c r="G80" s="30">
        <v>0</v>
      </c>
    </row>
    <row r="81" spans="1:7" x14ac:dyDescent="0.35">
      <c r="A81" s="29"/>
      <c r="B81" s="23"/>
      <c r="C81" s="1"/>
      <c r="D81" s="1"/>
      <c r="E81" s="1"/>
      <c r="F81" s="27"/>
      <c r="G81" s="27"/>
    </row>
    <row r="82" spans="1:7" x14ac:dyDescent="0.35">
      <c r="A82" s="68" t="s">
        <v>109</v>
      </c>
      <c r="B82" s="21">
        <f t="shared" ref="B82:G82" si="11">SUM(B83:B85)</f>
        <v>1420</v>
      </c>
      <c r="C82" s="21">
        <f t="shared" si="11"/>
        <v>1219</v>
      </c>
      <c r="D82" s="21">
        <f t="shared" si="11"/>
        <v>198</v>
      </c>
      <c r="E82" s="21">
        <f t="shared" si="11"/>
        <v>2</v>
      </c>
      <c r="F82" s="21">
        <f t="shared" si="11"/>
        <v>1</v>
      </c>
      <c r="G82" s="22">
        <f t="shared" si="11"/>
        <v>0</v>
      </c>
    </row>
    <row r="83" spans="1:7" x14ac:dyDescent="0.35">
      <c r="A83" s="28" t="s">
        <v>273</v>
      </c>
      <c r="B83" s="23">
        <f>SUM(C83:G83)</f>
        <v>554</v>
      </c>
      <c r="C83" s="23">
        <v>505</v>
      </c>
      <c r="D83" s="23">
        <v>49</v>
      </c>
      <c r="E83" s="23">
        <v>0</v>
      </c>
      <c r="F83" s="23">
        <v>0</v>
      </c>
      <c r="G83" s="30">
        <v>0</v>
      </c>
    </row>
    <row r="84" spans="1:7" x14ac:dyDescent="0.35">
      <c r="A84" s="28" t="s">
        <v>89</v>
      </c>
      <c r="B84" s="23">
        <f>SUM(C84:G84)</f>
        <v>156</v>
      </c>
      <c r="C84" s="23">
        <v>148</v>
      </c>
      <c r="D84" s="23">
        <v>5</v>
      </c>
      <c r="E84" s="23">
        <v>2</v>
      </c>
      <c r="F84" s="23">
        <v>1</v>
      </c>
      <c r="G84" s="30">
        <v>0</v>
      </c>
    </row>
    <row r="85" spans="1:7" x14ac:dyDescent="0.35">
      <c r="A85" s="28" t="s">
        <v>274</v>
      </c>
      <c r="B85" s="23">
        <f>SUM(C85:G85)</f>
        <v>710</v>
      </c>
      <c r="C85" s="23">
        <v>566</v>
      </c>
      <c r="D85" s="23">
        <v>144</v>
      </c>
      <c r="E85" s="23">
        <v>0</v>
      </c>
      <c r="F85" s="23">
        <v>0</v>
      </c>
      <c r="G85" s="30">
        <v>0</v>
      </c>
    </row>
    <row r="86" spans="1:7" x14ac:dyDescent="0.35">
      <c r="A86" s="57"/>
      <c r="B86" s="81"/>
      <c r="C86" s="82"/>
      <c r="D86" s="82"/>
      <c r="E86" s="82"/>
      <c r="F86" s="75"/>
      <c r="G86" s="75"/>
    </row>
    <row r="87" spans="1:7" x14ac:dyDescent="0.35">
      <c r="A87" s="7" t="s">
        <v>100</v>
      </c>
    </row>
    <row r="88" spans="1:7" x14ac:dyDescent="0.35">
      <c r="A88" s="40" t="s">
        <v>260</v>
      </c>
      <c r="B88" s="41"/>
    </row>
  </sheetData>
  <sheetProtection selectLockedCells="1" selectUnlockedCells="1"/>
  <mergeCells count="6">
    <mergeCell ref="A3:G3"/>
    <mergeCell ref="A4:G4"/>
    <mergeCell ref="A5:G5"/>
    <mergeCell ref="A6:G6"/>
    <mergeCell ref="A8:A9"/>
    <mergeCell ref="B8:G8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zoomScale="90" zoomScaleNormal="90" workbookViewId="0">
      <selection activeCell="A2" sqref="A2"/>
    </sheetView>
  </sheetViews>
  <sheetFormatPr defaultColWidth="0" defaultRowHeight="15.5" zeroHeight="1" x14ac:dyDescent="0.35"/>
  <cols>
    <col min="1" max="1" width="76" style="92" customWidth="1"/>
    <col min="2" max="6" width="13.1796875" style="92" customWidth="1"/>
    <col min="7" max="7" width="16.26953125" style="92" customWidth="1"/>
    <col min="8" max="8" width="15.1796875" style="92" customWidth="1"/>
    <col min="9" max="14" width="13.1796875" style="92" customWidth="1"/>
    <col min="15" max="15" width="0" style="90" hidden="1" customWidth="1"/>
    <col min="16" max="16384" width="0" style="92" hidden="1"/>
  </cols>
  <sheetData>
    <row r="1" spans="1:15" x14ac:dyDescent="0.35">
      <c r="A1" s="6" t="s">
        <v>141</v>
      </c>
      <c r="B1" s="83"/>
      <c r="C1" s="8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8"/>
    </row>
    <row r="2" spans="1:15" x14ac:dyDescent="0.35">
      <c r="A2" s="7"/>
      <c r="B2" s="83"/>
      <c r="C2" s="8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8"/>
    </row>
    <row r="3" spans="1:15" x14ac:dyDescent="0.35">
      <c r="A3" s="177" t="s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8"/>
    </row>
    <row r="4" spans="1:15" x14ac:dyDescent="0.35">
      <c r="A4" s="177" t="s">
        <v>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8"/>
    </row>
    <row r="5" spans="1:15" x14ac:dyDescent="0.35">
      <c r="A5" s="177" t="s">
        <v>111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8"/>
    </row>
    <row r="6" spans="1:15" x14ac:dyDescent="0.35">
      <c r="A6" s="177" t="s">
        <v>283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8"/>
    </row>
    <row r="7" spans="1:15" x14ac:dyDescent="0.35">
      <c r="A7" s="8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"/>
    </row>
    <row r="8" spans="1:15" ht="15.75" customHeight="1" x14ac:dyDescent="0.35">
      <c r="A8" s="174" t="s">
        <v>8</v>
      </c>
      <c r="B8" s="175" t="s">
        <v>95</v>
      </c>
      <c r="C8" s="176" t="s">
        <v>112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8"/>
    </row>
    <row r="9" spans="1:15" ht="46.9" customHeight="1" x14ac:dyDescent="0.35">
      <c r="A9" s="174"/>
      <c r="B9" s="175"/>
      <c r="C9" s="85" t="s">
        <v>113</v>
      </c>
      <c r="D9" s="86" t="s">
        <v>114</v>
      </c>
      <c r="E9" s="86" t="s">
        <v>284</v>
      </c>
      <c r="F9" s="86" t="s">
        <v>285</v>
      </c>
      <c r="G9" s="86" t="s">
        <v>115</v>
      </c>
      <c r="H9" s="86" t="s">
        <v>116</v>
      </c>
      <c r="I9" s="86" t="s">
        <v>117</v>
      </c>
      <c r="J9" s="86" t="s">
        <v>118</v>
      </c>
      <c r="K9" s="86" t="s">
        <v>119</v>
      </c>
      <c r="L9" s="87" t="s">
        <v>120</v>
      </c>
      <c r="M9" s="87" t="s">
        <v>286</v>
      </c>
      <c r="N9" s="87" t="s">
        <v>121</v>
      </c>
      <c r="O9" s="8"/>
    </row>
    <row r="10" spans="1:15" x14ac:dyDescent="0.35">
      <c r="A10" s="6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9"/>
      <c r="O10" s="8"/>
    </row>
    <row r="11" spans="1:15" x14ac:dyDescent="0.35">
      <c r="A11" s="68" t="s">
        <v>17</v>
      </c>
      <c r="B11" s="21">
        <f t="shared" ref="B11:N11" si="0">+B13+B20+B23+B29+B35+B42+B47+B54+B61+B69+B77+B85+B89+B96+B100</f>
        <v>81574</v>
      </c>
      <c r="C11" s="21">
        <f t="shared" si="0"/>
        <v>717</v>
      </c>
      <c r="D11" s="21">
        <f t="shared" si="0"/>
        <v>75805</v>
      </c>
      <c r="E11" s="21">
        <f t="shared" si="0"/>
        <v>5</v>
      </c>
      <c r="F11" s="21">
        <f t="shared" si="0"/>
        <v>1302</v>
      </c>
      <c r="G11" s="21">
        <f t="shared" si="0"/>
        <v>2</v>
      </c>
      <c r="H11" s="21">
        <f t="shared" si="0"/>
        <v>76</v>
      </c>
      <c r="I11" s="21">
        <f>+I13+I20+I23+I29+I35+I42+I47+I54+I61+I69+I77+I85+I89+I96+I100</f>
        <v>959</v>
      </c>
      <c r="J11" s="21">
        <f t="shared" si="0"/>
        <v>1969</v>
      </c>
      <c r="K11" s="21">
        <f t="shared" si="0"/>
        <v>68</v>
      </c>
      <c r="L11" s="21">
        <f t="shared" si="0"/>
        <v>549</v>
      </c>
      <c r="M11" s="21">
        <f t="shared" si="0"/>
        <v>2</v>
      </c>
      <c r="N11" s="22">
        <f t="shared" si="0"/>
        <v>120</v>
      </c>
      <c r="O11" s="8"/>
    </row>
    <row r="12" spans="1:15" x14ac:dyDescent="0.35">
      <c r="A12" s="68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30"/>
      <c r="N12" s="30"/>
      <c r="O12" s="8"/>
    </row>
    <row r="13" spans="1:15" x14ac:dyDescent="0.35">
      <c r="A13" s="25" t="s">
        <v>18</v>
      </c>
      <c r="B13" s="21">
        <f t="shared" ref="B13:N13" si="1">SUM(B14:B18)</f>
        <v>13669</v>
      </c>
      <c r="C13" s="21">
        <f t="shared" si="1"/>
        <v>119</v>
      </c>
      <c r="D13" s="21">
        <f t="shared" si="1"/>
        <v>12857</v>
      </c>
      <c r="E13" s="21">
        <f t="shared" si="1"/>
        <v>0</v>
      </c>
      <c r="F13" s="21">
        <f t="shared" si="1"/>
        <v>284</v>
      </c>
      <c r="G13" s="21">
        <f t="shared" si="1"/>
        <v>0</v>
      </c>
      <c r="H13" s="21">
        <f>SUM(H14:H18)</f>
        <v>12</v>
      </c>
      <c r="I13" s="21">
        <f>SUM(I14:I18)</f>
        <v>133</v>
      </c>
      <c r="J13" s="21">
        <f t="shared" si="1"/>
        <v>238</v>
      </c>
      <c r="K13" s="21">
        <f t="shared" si="1"/>
        <v>4</v>
      </c>
      <c r="L13" s="21">
        <f t="shared" si="1"/>
        <v>18</v>
      </c>
      <c r="M13" s="21">
        <f t="shared" si="1"/>
        <v>1</v>
      </c>
      <c r="N13" s="22">
        <f t="shared" si="1"/>
        <v>3</v>
      </c>
      <c r="O13" s="8"/>
    </row>
    <row r="14" spans="1:15" x14ac:dyDescent="0.35">
      <c r="A14" s="26" t="s">
        <v>19</v>
      </c>
      <c r="B14" s="1">
        <f>SUM(C14:N14)</f>
        <v>11372</v>
      </c>
      <c r="C14" s="1">
        <v>61</v>
      </c>
      <c r="D14" s="1">
        <v>10836</v>
      </c>
      <c r="E14" s="1">
        <v>0</v>
      </c>
      <c r="F14" s="1">
        <v>241</v>
      </c>
      <c r="G14" s="1">
        <v>0</v>
      </c>
      <c r="H14" s="1">
        <v>0</v>
      </c>
      <c r="I14" s="1">
        <v>57</v>
      </c>
      <c r="J14" s="1">
        <v>159</v>
      </c>
      <c r="K14" s="1">
        <v>3</v>
      </c>
      <c r="L14" s="1">
        <v>12</v>
      </c>
      <c r="M14" s="1">
        <v>1</v>
      </c>
      <c r="N14" s="27">
        <v>2</v>
      </c>
    </row>
    <row r="15" spans="1:15" x14ac:dyDescent="0.35">
      <c r="A15" s="26" t="s">
        <v>20</v>
      </c>
      <c r="B15" s="1">
        <f>SUM(C15:N15)</f>
        <v>1614</v>
      </c>
      <c r="C15" s="1">
        <v>49</v>
      </c>
      <c r="D15" s="1">
        <v>1484</v>
      </c>
      <c r="E15" s="1">
        <v>0</v>
      </c>
      <c r="F15" s="1">
        <v>23</v>
      </c>
      <c r="G15" s="1">
        <v>0</v>
      </c>
      <c r="H15" s="1">
        <v>0</v>
      </c>
      <c r="I15" s="1">
        <v>30</v>
      </c>
      <c r="J15" s="1">
        <v>21</v>
      </c>
      <c r="K15" s="1">
        <v>1</v>
      </c>
      <c r="L15" s="1">
        <v>5</v>
      </c>
      <c r="M15" s="1">
        <v>0</v>
      </c>
      <c r="N15" s="27">
        <v>1</v>
      </c>
    </row>
    <row r="16" spans="1:15" x14ac:dyDescent="0.35">
      <c r="A16" s="26" t="s">
        <v>21</v>
      </c>
      <c r="B16" s="1">
        <f>SUM(C16:N16)</f>
        <v>251</v>
      </c>
      <c r="C16" s="1">
        <v>1</v>
      </c>
      <c r="D16" s="1">
        <v>228</v>
      </c>
      <c r="E16" s="1">
        <v>0</v>
      </c>
      <c r="F16" s="1">
        <v>4</v>
      </c>
      <c r="G16" s="1">
        <v>0</v>
      </c>
      <c r="H16" s="1">
        <v>4</v>
      </c>
      <c r="I16" s="1">
        <v>8</v>
      </c>
      <c r="J16" s="1">
        <v>5</v>
      </c>
      <c r="K16" s="1">
        <v>0</v>
      </c>
      <c r="L16" s="1">
        <v>1</v>
      </c>
      <c r="M16" s="1">
        <v>0</v>
      </c>
      <c r="N16" s="27">
        <v>0</v>
      </c>
    </row>
    <row r="17" spans="1:14" x14ac:dyDescent="0.35">
      <c r="A17" s="26" t="s">
        <v>22</v>
      </c>
      <c r="B17" s="1">
        <f>SUM(C17:N17)</f>
        <v>412</v>
      </c>
      <c r="C17" s="1">
        <v>8</v>
      </c>
      <c r="D17" s="1">
        <v>293</v>
      </c>
      <c r="E17" s="1">
        <v>0</v>
      </c>
      <c r="F17" s="1">
        <v>16</v>
      </c>
      <c r="G17" s="1">
        <v>0</v>
      </c>
      <c r="H17" s="1">
        <v>8</v>
      </c>
      <c r="I17" s="1">
        <v>38</v>
      </c>
      <c r="J17" s="1">
        <v>49</v>
      </c>
      <c r="K17" s="1">
        <v>0</v>
      </c>
      <c r="L17" s="1">
        <v>0</v>
      </c>
      <c r="M17" s="1">
        <v>0</v>
      </c>
      <c r="N17" s="27">
        <v>0</v>
      </c>
    </row>
    <row r="18" spans="1:14" x14ac:dyDescent="0.35">
      <c r="A18" s="26" t="s">
        <v>23</v>
      </c>
      <c r="B18" s="1">
        <f>SUM(C18:N18)</f>
        <v>20</v>
      </c>
      <c r="C18" s="1">
        <v>0</v>
      </c>
      <c r="D18" s="1">
        <v>16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</v>
      </c>
      <c r="K18" s="1">
        <v>0</v>
      </c>
      <c r="L18" s="1">
        <v>0</v>
      </c>
      <c r="M18" s="1">
        <v>0</v>
      </c>
      <c r="N18" s="27">
        <v>0</v>
      </c>
    </row>
    <row r="19" spans="1:14" x14ac:dyDescent="0.35">
      <c r="A19" s="2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7"/>
      <c r="N19" s="27"/>
    </row>
    <row r="20" spans="1:14" x14ac:dyDescent="0.35">
      <c r="A20" s="25" t="s">
        <v>24</v>
      </c>
      <c r="B20" s="55">
        <f t="shared" ref="B20:N20" si="2">SUM(B21)</f>
        <v>12131</v>
      </c>
      <c r="C20" s="55">
        <f t="shared" si="2"/>
        <v>4</v>
      </c>
      <c r="D20" s="55">
        <f t="shared" si="2"/>
        <v>12066</v>
      </c>
      <c r="E20" s="55">
        <f t="shared" si="2"/>
        <v>0</v>
      </c>
      <c r="F20" s="55">
        <f t="shared" si="2"/>
        <v>37</v>
      </c>
      <c r="G20" s="55">
        <f t="shared" si="2"/>
        <v>0</v>
      </c>
      <c r="H20" s="55">
        <f t="shared" si="2"/>
        <v>1</v>
      </c>
      <c r="I20" s="55">
        <f t="shared" si="2"/>
        <v>6</v>
      </c>
      <c r="J20" s="55">
        <f t="shared" si="2"/>
        <v>16</v>
      </c>
      <c r="K20" s="55">
        <f t="shared" si="2"/>
        <v>0</v>
      </c>
      <c r="L20" s="55">
        <f t="shared" si="2"/>
        <v>0</v>
      </c>
      <c r="M20" s="55">
        <f t="shared" si="2"/>
        <v>0</v>
      </c>
      <c r="N20" s="56">
        <f t="shared" si="2"/>
        <v>1</v>
      </c>
    </row>
    <row r="21" spans="1:14" x14ac:dyDescent="0.35">
      <c r="A21" s="26" t="s">
        <v>25</v>
      </c>
      <c r="B21" s="1">
        <f>SUM(C21:N21)</f>
        <v>12131</v>
      </c>
      <c r="C21" s="1">
        <v>4</v>
      </c>
      <c r="D21" s="1">
        <v>12066</v>
      </c>
      <c r="E21" s="1">
        <v>0</v>
      </c>
      <c r="F21" s="1">
        <v>37</v>
      </c>
      <c r="G21" s="1">
        <v>0</v>
      </c>
      <c r="H21" s="1">
        <v>1</v>
      </c>
      <c r="I21" s="1">
        <v>6</v>
      </c>
      <c r="J21" s="1">
        <v>16</v>
      </c>
      <c r="K21" s="1">
        <v>0</v>
      </c>
      <c r="L21" s="1">
        <v>0</v>
      </c>
      <c r="M21" s="1">
        <v>0</v>
      </c>
      <c r="N21" s="27">
        <v>1</v>
      </c>
    </row>
    <row r="22" spans="1:14" x14ac:dyDescent="0.35">
      <c r="A22" s="2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7"/>
      <c r="N22" s="27"/>
    </row>
    <row r="23" spans="1:14" x14ac:dyDescent="0.35">
      <c r="A23" s="25" t="s">
        <v>26</v>
      </c>
      <c r="B23" s="55">
        <f t="shared" ref="B23:N23" si="3">SUM(B24:B27)</f>
        <v>10861</v>
      </c>
      <c r="C23" s="55">
        <f t="shared" si="3"/>
        <v>43</v>
      </c>
      <c r="D23" s="55">
        <f t="shared" si="3"/>
        <v>10225</v>
      </c>
      <c r="E23" s="55">
        <f t="shared" si="3"/>
        <v>4</v>
      </c>
      <c r="F23" s="55">
        <f t="shared" si="3"/>
        <v>217</v>
      </c>
      <c r="G23" s="55">
        <f t="shared" si="3"/>
        <v>0</v>
      </c>
      <c r="H23" s="55">
        <f t="shared" si="3"/>
        <v>8</v>
      </c>
      <c r="I23" s="55">
        <f t="shared" si="3"/>
        <v>101</v>
      </c>
      <c r="J23" s="55">
        <f t="shared" si="3"/>
        <v>164</v>
      </c>
      <c r="K23" s="55">
        <f t="shared" si="3"/>
        <v>2</v>
      </c>
      <c r="L23" s="55">
        <f t="shared" si="3"/>
        <v>7</v>
      </c>
      <c r="M23" s="55">
        <f t="shared" si="3"/>
        <v>0</v>
      </c>
      <c r="N23" s="56">
        <f t="shared" si="3"/>
        <v>90</v>
      </c>
    </row>
    <row r="24" spans="1:14" x14ac:dyDescent="0.35">
      <c r="A24" s="26" t="s">
        <v>27</v>
      </c>
      <c r="B24" s="1">
        <f>SUM(C24:N24)</f>
        <v>3076</v>
      </c>
      <c r="C24" s="1">
        <v>13</v>
      </c>
      <c r="D24" s="1">
        <v>2767</v>
      </c>
      <c r="E24" s="1">
        <v>4</v>
      </c>
      <c r="F24" s="1">
        <v>92</v>
      </c>
      <c r="G24" s="1">
        <v>0</v>
      </c>
      <c r="H24" s="1">
        <v>0</v>
      </c>
      <c r="I24" s="1">
        <v>42</v>
      </c>
      <c r="J24" s="1">
        <v>67</v>
      </c>
      <c r="K24" s="1">
        <v>0</v>
      </c>
      <c r="L24" s="1">
        <v>4</v>
      </c>
      <c r="M24" s="1">
        <v>0</v>
      </c>
      <c r="N24" s="27">
        <v>87</v>
      </c>
    </row>
    <row r="25" spans="1:14" x14ac:dyDescent="0.35">
      <c r="A25" s="26" t="s">
        <v>28</v>
      </c>
      <c r="B25" s="1">
        <f>SUM(C25:N25)</f>
        <v>4840</v>
      </c>
      <c r="C25" s="1">
        <v>26</v>
      </c>
      <c r="D25" s="1">
        <v>4674</v>
      </c>
      <c r="E25" s="1">
        <v>0</v>
      </c>
      <c r="F25" s="1">
        <v>51</v>
      </c>
      <c r="G25" s="1">
        <v>0</v>
      </c>
      <c r="H25" s="1">
        <v>8</v>
      </c>
      <c r="I25" s="1">
        <v>39</v>
      </c>
      <c r="J25" s="1">
        <v>37</v>
      </c>
      <c r="K25" s="1">
        <v>1</v>
      </c>
      <c r="L25" s="1">
        <v>1</v>
      </c>
      <c r="M25" s="1">
        <v>0</v>
      </c>
      <c r="N25" s="27">
        <v>3</v>
      </c>
    </row>
    <row r="26" spans="1:14" x14ac:dyDescent="0.35">
      <c r="A26" s="26" t="s">
        <v>29</v>
      </c>
      <c r="B26" s="1">
        <f>SUM(C26:N26)</f>
        <v>2891</v>
      </c>
      <c r="C26" s="1">
        <v>0</v>
      </c>
      <c r="D26" s="1">
        <v>2753</v>
      </c>
      <c r="E26" s="1">
        <v>0</v>
      </c>
      <c r="F26" s="1">
        <v>72</v>
      </c>
      <c r="G26" s="1">
        <v>0</v>
      </c>
      <c r="H26" s="1">
        <v>0</v>
      </c>
      <c r="I26" s="1">
        <v>16</v>
      </c>
      <c r="J26" s="1">
        <v>48</v>
      </c>
      <c r="K26" s="1">
        <v>1</v>
      </c>
      <c r="L26" s="1">
        <v>1</v>
      </c>
      <c r="M26" s="1">
        <v>0</v>
      </c>
      <c r="N26" s="27">
        <v>0</v>
      </c>
    </row>
    <row r="27" spans="1:14" x14ac:dyDescent="0.35">
      <c r="A27" s="26" t="s">
        <v>30</v>
      </c>
      <c r="B27" s="1">
        <f>SUM(C27:N27)</f>
        <v>54</v>
      </c>
      <c r="C27" s="1">
        <v>4</v>
      </c>
      <c r="D27" s="1">
        <v>31</v>
      </c>
      <c r="E27" s="1">
        <v>0</v>
      </c>
      <c r="F27" s="1">
        <v>2</v>
      </c>
      <c r="G27" s="1">
        <v>0</v>
      </c>
      <c r="H27" s="1">
        <v>0</v>
      </c>
      <c r="I27" s="1">
        <v>4</v>
      </c>
      <c r="J27" s="1">
        <v>12</v>
      </c>
      <c r="K27" s="1">
        <v>0</v>
      </c>
      <c r="L27" s="1">
        <v>1</v>
      </c>
      <c r="M27" s="1">
        <v>0</v>
      </c>
      <c r="N27" s="27">
        <v>0</v>
      </c>
    </row>
    <row r="28" spans="1:14" x14ac:dyDescent="0.35">
      <c r="A28" s="2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7"/>
      <c r="N28" s="27"/>
    </row>
    <row r="29" spans="1:14" x14ac:dyDescent="0.35">
      <c r="A29" s="25" t="s">
        <v>31</v>
      </c>
      <c r="B29" s="21">
        <f t="shared" ref="B29:N29" si="4">SUM(B30:B33)</f>
        <v>8481</v>
      </c>
      <c r="C29" s="21">
        <f t="shared" si="4"/>
        <v>174</v>
      </c>
      <c r="D29" s="21">
        <f t="shared" si="4"/>
        <v>7672</v>
      </c>
      <c r="E29" s="21">
        <f t="shared" si="4"/>
        <v>0</v>
      </c>
      <c r="F29" s="21">
        <f t="shared" si="4"/>
        <v>205</v>
      </c>
      <c r="G29" s="21">
        <f t="shared" si="4"/>
        <v>0</v>
      </c>
      <c r="H29" s="21">
        <f t="shared" si="4"/>
        <v>42</v>
      </c>
      <c r="I29" s="21">
        <f t="shared" si="4"/>
        <v>119</v>
      </c>
      <c r="J29" s="21">
        <f t="shared" si="4"/>
        <v>154</v>
      </c>
      <c r="K29" s="21">
        <f t="shared" si="4"/>
        <v>18</v>
      </c>
      <c r="L29" s="21">
        <f t="shared" si="4"/>
        <v>94</v>
      </c>
      <c r="M29" s="21">
        <f t="shared" si="4"/>
        <v>0</v>
      </c>
      <c r="N29" s="22">
        <f t="shared" si="4"/>
        <v>3</v>
      </c>
    </row>
    <row r="30" spans="1:14" x14ac:dyDescent="0.35">
      <c r="A30" s="26" t="s">
        <v>32</v>
      </c>
      <c r="B30" s="1">
        <f>SUM(C30:N30)</f>
        <v>6971</v>
      </c>
      <c r="C30" s="1">
        <v>118</v>
      </c>
      <c r="D30" s="1">
        <v>6445</v>
      </c>
      <c r="E30" s="1">
        <v>0</v>
      </c>
      <c r="F30" s="1">
        <v>181</v>
      </c>
      <c r="G30" s="1">
        <v>0</v>
      </c>
      <c r="H30" s="1">
        <v>40</v>
      </c>
      <c r="I30" s="1">
        <v>80</v>
      </c>
      <c r="J30" s="1">
        <v>86</v>
      </c>
      <c r="K30" s="1">
        <v>18</v>
      </c>
      <c r="L30" s="1">
        <v>1</v>
      </c>
      <c r="M30" s="1">
        <v>0</v>
      </c>
      <c r="N30" s="27">
        <v>2</v>
      </c>
    </row>
    <row r="31" spans="1:14" x14ac:dyDescent="0.35">
      <c r="A31" s="26" t="s">
        <v>33</v>
      </c>
      <c r="B31" s="1">
        <f>SUM(C31:N31)</f>
        <v>642</v>
      </c>
      <c r="C31" s="1">
        <v>42</v>
      </c>
      <c r="D31" s="1">
        <v>512</v>
      </c>
      <c r="E31" s="1">
        <v>0</v>
      </c>
      <c r="F31" s="1">
        <v>10</v>
      </c>
      <c r="G31" s="1">
        <v>0</v>
      </c>
      <c r="H31" s="1">
        <v>0</v>
      </c>
      <c r="I31" s="1">
        <v>15</v>
      </c>
      <c r="J31" s="1">
        <v>42</v>
      </c>
      <c r="K31" s="1">
        <v>0</v>
      </c>
      <c r="L31" s="1">
        <v>21</v>
      </c>
      <c r="M31" s="1">
        <v>0</v>
      </c>
      <c r="N31" s="27">
        <v>0</v>
      </c>
    </row>
    <row r="32" spans="1:14" x14ac:dyDescent="0.35">
      <c r="A32" s="26" t="s">
        <v>34</v>
      </c>
      <c r="B32" s="1">
        <f>SUM(C32:N32)</f>
        <v>196</v>
      </c>
      <c r="C32" s="1">
        <v>2</v>
      </c>
      <c r="D32" s="1">
        <v>167</v>
      </c>
      <c r="E32" s="1">
        <v>0</v>
      </c>
      <c r="F32" s="1">
        <v>7</v>
      </c>
      <c r="G32" s="1">
        <v>0</v>
      </c>
      <c r="H32" s="1">
        <v>1</v>
      </c>
      <c r="I32" s="1">
        <v>13</v>
      </c>
      <c r="J32" s="1">
        <v>4</v>
      </c>
      <c r="K32" s="1">
        <v>0</v>
      </c>
      <c r="L32" s="1">
        <v>1</v>
      </c>
      <c r="M32" s="1">
        <v>0</v>
      </c>
      <c r="N32" s="27">
        <v>1</v>
      </c>
    </row>
    <row r="33" spans="1:14" x14ac:dyDescent="0.35">
      <c r="A33" s="26" t="s">
        <v>35</v>
      </c>
      <c r="B33" s="1">
        <f>SUM(C33:N33)</f>
        <v>672</v>
      </c>
      <c r="C33" s="1">
        <v>12</v>
      </c>
      <c r="D33" s="1">
        <v>548</v>
      </c>
      <c r="E33" s="1">
        <v>0</v>
      </c>
      <c r="F33" s="1">
        <v>7</v>
      </c>
      <c r="G33" s="1">
        <v>0</v>
      </c>
      <c r="H33" s="1">
        <v>1</v>
      </c>
      <c r="I33" s="1">
        <v>11</v>
      </c>
      <c r="J33" s="1">
        <v>22</v>
      </c>
      <c r="K33" s="1">
        <v>0</v>
      </c>
      <c r="L33" s="1">
        <v>71</v>
      </c>
      <c r="M33" s="1">
        <v>0</v>
      </c>
      <c r="N33" s="27">
        <v>0</v>
      </c>
    </row>
    <row r="34" spans="1:14" x14ac:dyDescent="0.35">
      <c r="A34" s="2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7"/>
      <c r="N34" s="27"/>
    </row>
    <row r="35" spans="1:14" x14ac:dyDescent="0.35">
      <c r="A35" s="25" t="s">
        <v>36</v>
      </c>
      <c r="B35" s="21">
        <f t="shared" ref="B35:N35" si="5">SUM(B36:B40)</f>
        <v>1658</v>
      </c>
      <c r="C35" s="21">
        <f t="shared" si="5"/>
        <v>24</v>
      </c>
      <c r="D35" s="21">
        <f t="shared" si="5"/>
        <v>1508</v>
      </c>
      <c r="E35" s="21">
        <f t="shared" si="5"/>
        <v>0</v>
      </c>
      <c r="F35" s="21">
        <f t="shared" si="5"/>
        <v>34</v>
      </c>
      <c r="G35" s="21">
        <f t="shared" si="5"/>
        <v>0</v>
      </c>
      <c r="H35" s="21">
        <f t="shared" si="5"/>
        <v>0</v>
      </c>
      <c r="I35" s="21">
        <f t="shared" si="5"/>
        <v>27</v>
      </c>
      <c r="J35" s="21">
        <f t="shared" si="5"/>
        <v>62</v>
      </c>
      <c r="K35" s="21">
        <f t="shared" si="5"/>
        <v>2</v>
      </c>
      <c r="L35" s="21">
        <f t="shared" si="5"/>
        <v>0</v>
      </c>
      <c r="M35" s="21">
        <f t="shared" si="5"/>
        <v>0</v>
      </c>
      <c r="N35" s="22">
        <f t="shared" si="5"/>
        <v>1</v>
      </c>
    </row>
    <row r="36" spans="1:14" x14ac:dyDescent="0.35">
      <c r="A36" s="26" t="s">
        <v>37</v>
      </c>
      <c r="B36" s="1">
        <f>SUM(C36:N36)</f>
        <v>1112</v>
      </c>
      <c r="C36" s="1">
        <v>1</v>
      </c>
      <c r="D36" s="1">
        <v>1043</v>
      </c>
      <c r="E36" s="1">
        <v>0</v>
      </c>
      <c r="F36" s="1">
        <v>23</v>
      </c>
      <c r="G36" s="1">
        <v>0</v>
      </c>
      <c r="H36" s="1">
        <v>0</v>
      </c>
      <c r="I36" s="1">
        <v>17</v>
      </c>
      <c r="J36" s="1">
        <v>28</v>
      </c>
      <c r="K36" s="1">
        <v>0</v>
      </c>
      <c r="L36" s="1">
        <v>0</v>
      </c>
      <c r="M36" s="1">
        <v>0</v>
      </c>
      <c r="N36" s="27">
        <v>0</v>
      </c>
    </row>
    <row r="37" spans="1:14" x14ac:dyDescent="0.35">
      <c r="A37" s="26" t="s">
        <v>38</v>
      </c>
      <c r="B37" s="1">
        <f>SUM(C37:N37)</f>
        <v>120</v>
      </c>
      <c r="C37" s="1">
        <v>2</v>
      </c>
      <c r="D37" s="1">
        <v>105</v>
      </c>
      <c r="E37" s="1">
        <v>0</v>
      </c>
      <c r="F37" s="1">
        <v>3</v>
      </c>
      <c r="G37" s="1">
        <v>0</v>
      </c>
      <c r="H37" s="1">
        <v>0</v>
      </c>
      <c r="I37" s="1">
        <v>3</v>
      </c>
      <c r="J37" s="1">
        <v>6</v>
      </c>
      <c r="K37" s="1">
        <v>1</v>
      </c>
      <c r="L37" s="1">
        <v>0</v>
      </c>
      <c r="M37" s="1">
        <v>0</v>
      </c>
      <c r="N37" s="27">
        <v>0</v>
      </c>
    </row>
    <row r="38" spans="1:14" x14ac:dyDescent="0.35">
      <c r="A38" s="26" t="s">
        <v>39</v>
      </c>
      <c r="B38" s="1">
        <f>SUM(C38:N38)</f>
        <v>68</v>
      </c>
      <c r="C38" s="1">
        <v>1</v>
      </c>
      <c r="D38" s="1">
        <v>63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3</v>
      </c>
      <c r="K38" s="1">
        <v>0</v>
      </c>
      <c r="L38" s="1">
        <v>0</v>
      </c>
      <c r="M38" s="1">
        <v>0</v>
      </c>
      <c r="N38" s="27">
        <v>0</v>
      </c>
    </row>
    <row r="39" spans="1:14" x14ac:dyDescent="0.35">
      <c r="A39" s="26" t="s">
        <v>40</v>
      </c>
      <c r="B39" s="1">
        <f>SUM(C39:N39)</f>
        <v>56</v>
      </c>
      <c r="C39" s="1">
        <v>1</v>
      </c>
      <c r="D39" s="1">
        <v>47</v>
      </c>
      <c r="E39" s="1">
        <v>0</v>
      </c>
      <c r="F39" s="1">
        <v>3</v>
      </c>
      <c r="G39" s="1">
        <v>0</v>
      </c>
      <c r="H39" s="1">
        <v>0</v>
      </c>
      <c r="I39" s="1">
        <v>2</v>
      </c>
      <c r="J39" s="1">
        <v>3</v>
      </c>
      <c r="K39" s="1">
        <v>0</v>
      </c>
      <c r="L39" s="1">
        <v>0</v>
      </c>
      <c r="M39" s="1">
        <v>0</v>
      </c>
      <c r="N39" s="27">
        <v>0</v>
      </c>
    </row>
    <row r="40" spans="1:14" x14ac:dyDescent="0.35">
      <c r="A40" s="26" t="s">
        <v>41</v>
      </c>
      <c r="B40" s="1">
        <f>SUM(C40:N40)</f>
        <v>302</v>
      </c>
      <c r="C40" s="1">
        <v>19</v>
      </c>
      <c r="D40" s="1">
        <v>250</v>
      </c>
      <c r="E40" s="1">
        <v>0</v>
      </c>
      <c r="F40" s="1">
        <v>4</v>
      </c>
      <c r="G40" s="1">
        <v>0</v>
      </c>
      <c r="H40" s="1">
        <v>0</v>
      </c>
      <c r="I40" s="1">
        <v>5</v>
      </c>
      <c r="J40" s="1">
        <v>22</v>
      </c>
      <c r="K40" s="1">
        <v>1</v>
      </c>
      <c r="L40" s="1">
        <v>0</v>
      </c>
      <c r="M40" s="1">
        <v>0</v>
      </c>
      <c r="N40" s="27">
        <v>1</v>
      </c>
    </row>
    <row r="41" spans="1:14" x14ac:dyDescent="0.35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7"/>
      <c r="N41" s="27"/>
    </row>
    <row r="42" spans="1:14" x14ac:dyDescent="0.35">
      <c r="A42" s="25" t="s">
        <v>42</v>
      </c>
      <c r="B42" s="55">
        <f t="shared" ref="B42:N42" si="6">SUM(B43:B45)</f>
        <v>3603</v>
      </c>
      <c r="C42" s="55">
        <f t="shared" si="6"/>
        <v>10</v>
      </c>
      <c r="D42" s="55">
        <f t="shared" si="6"/>
        <v>3084</v>
      </c>
      <c r="E42" s="55">
        <f t="shared" si="6"/>
        <v>0</v>
      </c>
      <c r="F42" s="55">
        <f t="shared" si="6"/>
        <v>159</v>
      </c>
      <c r="G42" s="55">
        <f t="shared" si="6"/>
        <v>0</v>
      </c>
      <c r="H42" s="55">
        <f t="shared" si="6"/>
        <v>2</v>
      </c>
      <c r="I42" s="55">
        <f t="shared" si="6"/>
        <v>129</v>
      </c>
      <c r="J42" s="55">
        <f t="shared" si="6"/>
        <v>215</v>
      </c>
      <c r="K42" s="55">
        <f t="shared" si="6"/>
        <v>2</v>
      </c>
      <c r="L42" s="55">
        <f t="shared" si="6"/>
        <v>2</v>
      </c>
      <c r="M42" s="55">
        <f t="shared" si="6"/>
        <v>0</v>
      </c>
      <c r="N42" s="56">
        <f t="shared" si="6"/>
        <v>0</v>
      </c>
    </row>
    <row r="43" spans="1:14" x14ac:dyDescent="0.35">
      <c r="A43" s="26" t="s">
        <v>43</v>
      </c>
      <c r="B43" s="1">
        <f>SUM(C43:N43)</f>
        <v>2436</v>
      </c>
      <c r="C43" s="1">
        <v>0</v>
      </c>
      <c r="D43" s="1">
        <v>2082</v>
      </c>
      <c r="E43" s="1">
        <v>0</v>
      </c>
      <c r="F43" s="1">
        <v>103</v>
      </c>
      <c r="G43" s="1">
        <v>0</v>
      </c>
      <c r="H43" s="1">
        <v>0</v>
      </c>
      <c r="I43" s="1">
        <v>82</v>
      </c>
      <c r="J43" s="1">
        <v>168</v>
      </c>
      <c r="K43" s="1">
        <v>1</v>
      </c>
      <c r="L43" s="1">
        <v>0</v>
      </c>
      <c r="M43" s="1">
        <v>0</v>
      </c>
      <c r="N43" s="27">
        <v>0</v>
      </c>
    </row>
    <row r="44" spans="1:14" x14ac:dyDescent="0.35">
      <c r="A44" s="26" t="s">
        <v>44</v>
      </c>
      <c r="B44" s="1">
        <f>SUM(C44:N44)</f>
        <v>995</v>
      </c>
      <c r="C44" s="1">
        <v>8</v>
      </c>
      <c r="D44" s="1">
        <v>855</v>
      </c>
      <c r="E44" s="1">
        <v>0</v>
      </c>
      <c r="F44" s="1">
        <v>52</v>
      </c>
      <c r="G44" s="1">
        <v>0</v>
      </c>
      <c r="H44" s="1">
        <v>0</v>
      </c>
      <c r="I44" s="1">
        <v>41</v>
      </c>
      <c r="J44" s="1">
        <v>37</v>
      </c>
      <c r="K44" s="1">
        <v>1</v>
      </c>
      <c r="L44" s="1">
        <v>1</v>
      </c>
      <c r="M44" s="1">
        <v>0</v>
      </c>
      <c r="N44" s="27">
        <v>0</v>
      </c>
    </row>
    <row r="45" spans="1:14" x14ac:dyDescent="0.35">
      <c r="A45" s="26" t="s">
        <v>45</v>
      </c>
      <c r="B45" s="1">
        <f>SUM(C45:N45)</f>
        <v>172</v>
      </c>
      <c r="C45" s="1">
        <v>2</v>
      </c>
      <c r="D45" s="1">
        <v>147</v>
      </c>
      <c r="E45" s="1">
        <v>0</v>
      </c>
      <c r="F45" s="1">
        <v>4</v>
      </c>
      <c r="G45" s="1">
        <v>0</v>
      </c>
      <c r="H45" s="1">
        <v>2</v>
      </c>
      <c r="I45" s="1">
        <v>6</v>
      </c>
      <c r="J45" s="1">
        <v>10</v>
      </c>
      <c r="K45" s="1">
        <v>0</v>
      </c>
      <c r="L45" s="1">
        <v>1</v>
      </c>
      <c r="M45" s="1">
        <v>0</v>
      </c>
      <c r="N45" s="27">
        <v>0</v>
      </c>
    </row>
    <row r="46" spans="1:14" x14ac:dyDescent="0.35">
      <c r="A46" s="31"/>
      <c r="B46" s="32"/>
      <c r="C46" s="1"/>
      <c r="D46" s="1"/>
      <c r="E46" s="1"/>
      <c r="F46" s="1"/>
      <c r="G46" s="1"/>
      <c r="H46" s="1"/>
      <c r="I46" s="1"/>
      <c r="J46" s="1"/>
      <c r="K46" s="1"/>
      <c r="L46" s="1"/>
      <c r="M46" s="27"/>
      <c r="N46" s="27"/>
    </row>
    <row r="47" spans="1:14" x14ac:dyDescent="0.35">
      <c r="A47" s="25" t="s">
        <v>46</v>
      </c>
      <c r="B47" s="55">
        <f t="shared" ref="B47:N47" si="7">SUM(B48:B52)</f>
        <v>7095</v>
      </c>
      <c r="C47" s="55">
        <f t="shared" si="7"/>
        <v>31</v>
      </c>
      <c r="D47" s="55">
        <f t="shared" si="7"/>
        <v>6883</v>
      </c>
      <c r="E47" s="55">
        <f t="shared" si="7"/>
        <v>0</v>
      </c>
      <c r="F47" s="55">
        <f t="shared" si="7"/>
        <v>8</v>
      </c>
      <c r="G47" s="55">
        <f t="shared" si="7"/>
        <v>0</v>
      </c>
      <c r="H47" s="55">
        <f t="shared" si="7"/>
        <v>0</v>
      </c>
      <c r="I47" s="55">
        <f t="shared" si="7"/>
        <v>68</v>
      </c>
      <c r="J47" s="55">
        <f t="shared" si="7"/>
        <v>83</v>
      </c>
      <c r="K47" s="55">
        <f t="shared" si="7"/>
        <v>1</v>
      </c>
      <c r="L47" s="55">
        <f t="shared" si="7"/>
        <v>9</v>
      </c>
      <c r="M47" s="55">
        <f t="shared" si="7"/>
        <v>1</v>
      </c>
      <c r="N47" s="56">
        <f t="shared" si="7"/>
        <v>11</v>
      </c>
    </row>
    <row r="48" spans="1:14" x14ac:dyDescent="0.35">
      <c r="A48" s="26" t="s">
        <v>47</v>
      </c>
      <c r="B48" s="1">
        <f>SUM(C48:N48)</f>
        <v>6114</v>
      </c>
      <c r="C48" s="1">
        <v>2</v>
      </c>
      <c r="D48" s="1">
        <v>6097</v>
      </c>
      <c r="E48" s="1">
        <v>0</v>
      </c>
      <c r="F48" s="1">
        <v>0</v>
      </c>
      <c r="G48" s="1">
        <v>0</v>
      </c>
      <c r="H48" s="1">
        <v>0</v>
      </c>
      <c r="I48" s="1">
        <v>4</v>
      </c>
      <c r="J48" s="1">
        <v>0</v>
      </c>
      <c r="K48" s="1">
        <v>0</v>
      </c>
      <c r="L48" s="1">
        <v>0</v>
      </c>
      <c r="M48" s="1">
        <v>0</v>
      </c>
      <c r="N48" s="27">
        <v>11</v>
      </c>
    </row>
    <row r="49" spans="1:14" x14ac:dyDescent="0.35">
      <c r="A49" s="26" t="s">
        <v>48</v>
      </c>
      <c r="B49" s="1">
        <f>SUM(C49:N49)</f>
        <v>107</v>
      </c>
      <c r="C49" s="1">
        <v>0</v>
      </c>
      <c r="D49" s="1">
        <v>100</v>
      </c>
      <c r="E49" s="1">
        <v>0</v>
      </c>
      <c r="F49" s="1">
        <v>1</v>
      </c>
      <c r="G49" s="1">
        <v>0</v>
      </c>
      <c r="H49" s="1">
        <v>0</v>
      </c>
      <c r="I49" s="1">
        <v>1</v>
      </c>
      <c r="J49" s="1">
        <v>4</v>
      </c>
      <c r="K49" s="1">
        <v>0</v>
      </c>
      <c r="L49" s="1">
        <v>0</v>
      </c>
      <c r="M49" s="1">
        <v>1</v>
      </c>
      <c r="N49" s="27">
        <v>0</v>
      </c>
    </row>
    <row r="50" spans="1:14" x14ac:dyDescent="0.35">
      <c r="A50" s="26" t="s">
        <v>49</v>
      </c>
      <c r="B50" s="1">
        <f>SUM(C50:N50)</f>
        <v>551</v>
      </c>
      <c r="C50" s="1">
        <v>20</v>
      </c>
      <c r="D50" s="1">
        <v>453</v>
      </c>
      <c r="E50" s="1">
        <v>0</v>
      </c>
      <c r="F50" s="1">
        <v>3</v>
      </c>
      <c r="G50" s="1">
        <v>0</v>
      </c>
      <c r="H50" s="1">
        <v>0</v>
      </c>
      <c r="I50" s="1">
        <v>30</v>
      </c>
      <c r="J50" s="1">
        <v>36</v>
      </c>
      <c r="K50" s="1">
        <v>0</v>
      </c>
      <c r="L50" s="1">
        <v>9</v>
      </c>
      <c r="M50" s="1">
        <v>0</v>
      </c>
      <c r="N50" s="27">
        <v>0</v>
      </c>
    </row>
    <row r="51" spans="1:14" x14ac:dyDescent="0.35">
      <c r="A51" s="26" t="s">
        <v>50</v>
      </c>
      <c r="B51" s="1">
        <f>SUM(C51:N51)</f>
        <v>75</v>
      </c>
      <c r="C51" s="1">
        <v>1</v>
      </c>
      <c r="D51" s="1">
        <v>61</v>
      </c>
      <c r="E51" s="1">
        <v>0</v>
      </c>
      <c r="F51" s="1">
        <v>0</v>
      </c>
      <c r="G51" s="1">
        <v>0</v>
      </c>
      <c r="H51" s="1">
        <v>0</v>
      </c>
      <c r="I51" s="1">
        <v>2</v>
      </c>
      <c r="J51" s="1">
        <v>11</v>
      </c>
      <c r="K51" s="1">
        <v>0</v>
      </c>
      <c r="L51" s="1">
        <v>0</v>
      </c>
      <c r="M51" s="1">
        <v>0</v>
      </c>
      <c r="N51" s="27">
        <v>0</v>
      </c>
    </row>
    <row r="52" spans="1:14" x14ac:dyDescent="0.35">
      <c r="A52" s="26" t="s">
        <v>51</v>
      </c>
      <c r="B52" s="1">
        <f>SUM(C52:N52)</f>
        <v>248</v>
      </c>
      <c r="C52" s="1">
        <v>8</v>
      </c>
      <c r="D52" s="1">
        <v>172</v>
      </c>
      <c r="E52" s="1">
        <v>0</v>
      </c>
      <c r="F52" s="1">
        <v>4</v>
      </c>
      <c r="G52" s="1">
        <v>0</v>
      </c>
      <c r="H52" s="1">
        <v>0</v>
      </c>
      <c r="I52" s="1">
        <v>31</v>
      </c>
      <c r="J52" s="1">
        <v>32</v>
      </c>
      <c r="K52" s="1">
        <v>1</v>
      </c>
      <c r="L52" s="1">
        <v>0</v>
      </c>
      <c r="M52" s="1">
        <v>0</v>
      </c>
      <c r="N52" s="27">
        <v>0</v>
      </c>
    </row>
    <row r="53" spans="1:14" x14ac:dyDescent="0.35">
      <c r="A53" s="2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7"/>
      <c r="N53" s="27"/>
    </row>
    <row r="54" spans="1:14" x14ac:dyDescent="0.35">
      <c r="A54" s="25" t="s">
        <v>52</v>
      </c>
      <c r="B54" s="21">
        <f t="shared" ref="B54:N54" si="8">SUM(B55:B59)</f>
        <v>10571</v>
      </c>
      <c r="C54" s="21">
        <f t="shared" si="8"/>
        <v>58</v>
      </c>
      <c r="D54" s="21">
        <f t="shared" si="8"/>
        <v>9929</v>
      </c>
      <c r="E54" s="21">
        <f t="shared" si="8"/>
        <v>0</v>
      </c>
      <c r="F54" s="21">
        <f t="shared" si="8"/>
        <v>148</v>
      </c>
      <c r="G54" s="21">
        <f t="shared" si="8"/>
        <v>1</v>
      </c>
      <c r="H54" s="21">
        <f t="shared" si="8"/>
        <v>11</v>
      </c>
      <c r="I54" s="21">
        <f t="shared" si="8"/>
        <v>79</v>
      </c>
      <c r="J54" s="21">
        <f t="shared" si="8"/>
        <v>160</v>
      </c>
      <c r="K54" s="21">
        <f t="shared" si="8"/>
        <v>6</v>
      </c>
      <c r="L54" s="21">
        <f t="shared" si="8"/>
        <v>173</v>
      </c>
      <c r="M54" s="21">
        <f t="shared" si="8"/>
        <v>0</v>
      </c>
      <c r="N54" s="22">
        <f t="shared" si="8"/>
        <v>6</v>
      </c>
    </row>
    <row r="55" spans="1:14" x14ac:dyDescent="0.35">
      <c r="A55" s="26" t="s">
        <v>53</v>
      </c>
      <c r="B55" s="1">
        <f>SUM(C55:N55)</f>
        <v>8121</v>
      </c>
      <c r="C55" s="1">
        <v>29</v>
      </c>
      <c r="D55" s="1">
        <v>7739</v>
      </c>
      <c r="E55" s="1">
        <v>0</v>
      </c>
      <c r="F55" s="1">
        <v>94</v>
      </c>
      <c r="G55" s="1">
        <v>1</v>
      </c>
      <c r="H55" s="1">
        <v>11</v>
      </c>
      <c r="I55" s="1">
        <v>22</v>
      </c>
      <c r="J55" s="1">
        <v>62</v>
      </c>
      <c r="K55" s="1">
        <v>3</v>
      </c>
      <c r="L55" s="1">
        <v>154</v>
      </c>
      <c r="M55" s="1">
        <v>0</v>
      </c>
      <c r="N55" s="27">
        <v>6</v>
      </c>
    </row>
    <row r="56" spans="1:14" x14ac:dyDescent="0.35">
      <c r="A56" s="26" t="s">
        <v>54</v>
      </c>
      <c r="B56" s="1">
        <f>SUM(C56:N56)</f>
        <v>1237</v>
      </c>
      <c r="C56" s="1">
        <v>6</v>
      </c>
      <c r="D56" s="1">
        <v>1185</v>
      </c>
      <c r="E56" s="1">
        <v>0</v>
      </c>
      <c r="F56" s="1">
        <v>15</v>
      </c>
      <c r="G56" s="1">
        <v>0</v>
      </c>
      <c r="H56" s="1">
        <v>0</v>
      </c>
      <c r="I56" s="1">
        <v>4</v>
      </c>
      <c r="J56" s="1">
        <v>18</v>
      </c>
      <c r="K56" s="1">
        <v>0</v>
      </c>
      <c r="L56" s="1">
        <v>9</v>
      </c>
      <c r="M56" s="1">
        <v>0</v>
      </c>
      <c r="N56" s="27">
        <v>0</v>
      </c>
    </row>
    <row r="57" spans="1:14" x14ac:dyDescent="0.35">
      <c r="A57" s="26" t="s">
        <v>55</v>
      </c>
      <c r="B57" s="1">
        <f>SUM(C57:N57)</f>
        <v>415</v>
      </c>
      <c r="C57" s="1">
        <v>2</v>
      </c>
      <c r="D57" s="1">
        <v>392</v>
      </c>
      <c r="E57" s="1">
        <v>0</v>
      </c>
      <c r="F57" s="1">
        <v>7</v>
      </c>
      <c r="G57" s="1">
        <v>0</v>
      </c>
      <c r="H57" s="1">
        <v>0</v>
      </c>
      <c r="I57" s="1">
        <v>3</v>
      </c>
      <c r="J57" s="1">
        <v>10</v>
      </c>
      <c r="K57" s="1">
        <v>1</v>
      </c>
      <c r="L57" s="1">
        <v>0</v>
      </c>
      <c r="M57" s="1">
        <v>0</v>
      </c>
      <c r="N57" s="27">
        <v>0</v>
      </c>
    </row>
    <row r="58" spans="1:14" x14ac:dyDescent="0.35">
      <c r="A58" s="26" t="s">
        <v>56</v>
      </c>
      <c r="B58" s="1">
        <f>SUM(C58:N58)</f>
        <v>203</v>
      </c>
      <c r="C58" s="1">
        <v>5</v>
      </c>
      <c r="D58" s="1">
        <v>178</v>
      </c>
      <c r="E58" s="1">
        <v>0</v>
      </c>
      <c r="F58" s="1">
        <v>4</v>
      </c>
      <c r="G58" s="1">
        <v>0</v>
      </c>
      <c r="H58" s="1">
        <v>0</v>
      </c>
      <c r="I58" s="1">
        <v>1</v>
      </c>
      <c r="J58" s="1">
        <v>5</v>
      </c>
      <c r="K58" s="1">
        <v>1</v>
      </c>
      <c r="L58" s="1">
        <v>9</v>
      </c>
      <c r="M58" s="1">
        <v>0</v>
      </c>
      <c r="N58" s="27">
        <v>0</v>
      </c>
    </row>
    <row r="59" spans="1:14" x14ac:dyDescent="0.35">
      <c r="A59" s="26" t="s">
        <v>57</v>
      </c>
      <c r="B59" s="1">
        <f>SUM(C59:N59)</f>
        <v>595</v>
      </c>
      <c r="C59" s="1">
        <v>16</v>
      </c>
      <c r="D59" s="1">
        <v>435</v>
      </c>
      <c r="E59" s="1">
        <v>0</v>
      </c>
      <c r="F59" s="1">
        <v>28</v>
      </c>
      <c r="G59" s="1">
        <v>0</v>
      </c>
      <c r="H59" s="1">
        <v>0</v>
      </c>
      <c r="I59" s="1">
        <v>49</v>
      </c>
      <c r="J59" s="1">
        <v>65</v>
      </c>
      <c r="K59" s="1">
        <v>1</v>
      </c>
      <c r="L59" s="1">
        <v>1</v>
      </c>
      <c r="M59" s="1">
        <v>0</v>
      </c>
      <c r="N59" s="27">
        <v>0</v>
      </c>
    </row>
    <row r="60" spans="1:14" x14ac:dyDescent="0.35">
      <c r="A60" s="28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30"/>
      <c r="N60" s="30"/>
    </row>
    <row r="61" spans="1:14" x14ac:dyDescent="0.35">
      <c r="A61" s="25" t="s">
        <v>58</v>
      </c>
      <c r="B61" s="21">
        <f t="shared" ref="B61:N61" si="9">SUM(B62:B67)</f>
        <v>1665</v>
      </c>
      <c r="C61" s="21">
        <f t="shared" si="9"/>
        <v>83</v>
      </c>
      <c r="D61" s="21">
        <f t="shared" si="9"/>
        <v>1430</v>
      </c>
      <c r="E61" s="21">
        <f t="shared" si="9"/>
        <v>0</v>
      </c>
      <c r="F61" s="21">
        <f t="shared" si="9"/>
        <v>9</v>
      </c>
      <c r="G61" s="21">
        <f t="shared" si="9"/>
        <v>0</v>
      </c>
      <c r="H61" s="21">
        <f t="shared" si="9"/>
        <v>0</v>
      </c>
      <c r="I61" s="21">
        <f t="shared" si="9"/>
        <v>22</v>
      </c>
      <c r="J61" s="21">
        <f t="shared" si="9"/>
        <v>88</v>
      </c>
      <c r="K61" s="21">
        <f t="shared" si="9"/>
        <v>7</v>
      </c>
      <c r="L61" s="21">
        <f t="shared" si="9"/>
        <v>26</v>
      </c>
      <c r="M61" s="21">
        <f t="shared" si="9"/>
        <v>0</v>
      </c>
      <c r="N61" s="22">
        <f t="shared" si="9"/>
        <v>0</v>
      </c>
    </row>
    <row r="62" spans="1:14" x14ac:dyDescent="0.35">
      <c r="A62" s="26" t="s">
        <v>59</v>
      </c>
      <c r="B62" s="1">
        <f t="shared" ref="B62:B67" si="10">SUM(C62:N62)</f>
        <v>902</v>
      </c>
      <c r="C62" s="1">
        <v>0</v>
      </c>
      <c r="D62" s="1">
        <v>843</v>
      </c>
      <c r="E62" s="1">
        <v>0</v>
      </c>
      <c r="F62" s="1">
        <v>7</v>
      </c>
      <c r="G62" s="1">
        <v>0</v>
      </c>
      <c r="H62" s="1">
        <v>0</v>
      </c>
      <c r="I62" s="1">
        <v>10</v>
      </c>
      <c r="J62" s="1">
        <v>23</v>
      </c>
      <c r="K62" s="1">
        <v>5</v>
      </c>
      <c r="L62" s="1">
        <v>14</v>
      </c>
      <c r="M62" s="1">
        <v>0</v>
      </c>
      <c r="N62" s="27">
        <v>0</v>
      </c>
    </row>
    <row r="63" spans="1:14" x14ac:dyDescent="0.35">
      <c r="A63" s="26" t="s">
        <v>60</v>
      </c>
      <c r="B63" s="1">
        <f t="shared" si="10"/>
        <v>109</v>
      </c>
      <c r="C63" s="1">
        <v>2</v>
      </c>
      <c r="D63" s="1">
        <v>88</v>
      </c>
      <c r="E63" s="1">
        <v>0</v>
      </c>
      <c r="F63" s="1">
        <v>0</v>
      </c>
      <c r="G63" s="1">
        <v>0</v>
      </c>
      <c r="H63" s="1">
        <v>0</v>
      </c>
      <c r="I63" s="1">
        <v>3</v>
      </c>
      <c r="J63" s="1">
        <v>10</v>
      </c>
      <c r="K63" s="1">
        <v>1</v>
      </c>
      <c r="L63" s="1">
        <v>5</v>
      </c>
      <c r="M63" s="1">
        <v>0</v>
      </c>
      <c r="N63" s="27">
        <v>0</v>
      </c>
    </row>
    <row r="64" spans="1:14" x14ac:dyDescent="0.35">
      <c r="A64" s="26" t="s">
        <v>61</v>
      </c>
      <c r="B64" s="1">
        <f t="shared" si="10"/>
        <v>125</v>
      </c>
      <c r="C64" s="1">
        <v>7</v>
      </c>
      <c r="D64" s="1">
        <v>96</v>
      </c>
      <c r="E64" s="1">
        <v>0</v>
      </c>
      <c r="F64" s="1">
        <v>0</v>
      </c>
      <c r="G64" s="1">
        <v>0</v>
      </c>
      <c r="H64" s="1">
        <v>0</v>
      </c>
      <c r="I64" s="1">
        <v>3</v>
      </c>
      <c r="J64" s="1">
        <v>17</v>
      </c>
      <c r="K64" s="1">
        <v>1</v>
      </c>
      <c r="L64" s="1">
        <v>1</v>
      </c>
      <c r="M64" s="1">
        <v>0</v>
      </c>
      <c r="N64" s="27">
        <v>0</v>
      </c>
    </row>
    <row r="65" spans="1:14" x14ac:dyDescent="0.35">
      <c r="A65" s="26" t="s">
        <v>62</v>
      </c>
      <c r="B65" s="1">
        <f t="shared" si="10"/>
        <v>236</v>
      </c>
      <c r="C65" s="1">
        <v>1</v>
      </c>
      <c r="D65" s="1">
        <v>205</v>
      </c>
      <c r="E65" s="1">
        <v>0</v>
      </c>
      <c r="F65" s="1">
        <v>0</v>
      </c>
      <c r="G65" s="1">
        <v>0</v>
      </c>
      <c r="H65" s="1">
        <v>0</v>
      </c>
      <c r="I65" s="1">
        <v>3</v>
      </c>
      <c r="J65" s="1">
        <v>23</v>
      </c>
      <c r="K65" s="1">
        <v>0</v>
      </c>
      <c r="L65" s="1">
        <v>4</v>
      </c>
      <c r="M65" s="1">
        <v>0</v>
      </c>
      <c r="N65" s="27">
        <v>0</v>
      </c>
    </row>
    <row r="66" spans="1:14" x14ac:dyDescent="0.35">
      <c r="A66" s="26" t="s">
        <v>63</v>
      </c>
      <c r="B66" s="1">
        <f t="shared" si="10"/>
        <v>94</v>
      </c>
      <c r="C66" s="1">
        <v>0</v>
      </c>
      <c r="D66" s="1">
        <v>84</v>
      </c>
      <c r="E66" s="1">
        <v>0</v>
      </c>
      <c r="F66" s="1">
        <v>2</v>
      </c>
      <c r="G66" s="1">
        <v>0</v>
      </c>
      <c r="H66" s="1">
        <v>0</v>
      </c>
      <c r="I66" s="1">
        <v>1</v>
      </c>
      <c r="J66" s="1">
        <v>6</v>
      </c>
      <c r="K66" s="1">
        <v>0</v>
      </c>
      <c r="L66" s="1">
        <v>1</v>
      </c>
      <c r="M66" s="1">
        <v>0</v>
      </c>
      <c r="N66" s="27">
        <v>0</v>
      </c>
    </row>
    <row r="67" spans="1:14" x14ac:dyDescent="0.35">
      <c r="A67" s="26" t="s">
        <v>64</v>
      </c>
      <c r="B67" s="1">
        <f t="shared" si="10"/>
        <v>199</v>
      </c>
      <c r="C67" s="1">
        <v>73</v>
      </c>
      <c r="D67" s="1">
        <v>114</v>
      </c>
      <c r="E67" s="1">
        <v>0</v>
      </c>
      <c r="F67" s="1">
        <v>0</v>
      </c>
      <c r="G67" s="1">
        <v>0</v>
      </c>
      <c r="H67" s="1">
        <v>0</v>
      </c>
      <c r="I67" s="1">
        <v>2</v>
      </c>
      <c r="J67" s="1">
        <v>9</v>
      </c>
      <c r="K67" s="1">
        <v>0</v>
      </c>
      <c r="L67" s="1">
        <v>1</v>
      </c>
      <c r="M67" s="1">
        <v>0</v>
      </c>
      <c r="N67" s="27">
        <v>0</v>
      </c>
    </row>
    <row r="68" spans="1:14" x14ac:dyDescent="0.35">
      <c r="A68" s="2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7"/>
      <c r="N68" s="27"/>
    </row>
    <row r="69" spans="1:14" x14ac:dyDescent="0.35">
      <c r="A69" s="25" t="s">
        <v>65</v>
      </c>
      <c r="B69" s="55">
        <f t="shared" ref="B69:N69" si="11">SUM(B70:B75)</f>
        <v>1487</v>
      </c>
      <c r="C69" s="55">
        <f t="shared" si="11"/>
        <v>13</v>
      </c>
      <c r="D69" s="55">
        <f t="shared" si="11"/>
        <v>1328</v>
      </c>
      <c r="E69" s="55">
        <f t="shared" si="11"/>
        <v>0</v>
      </c>
      <c r="F69" s="55">
        <f t="shared" si="11"/>
        <v>14</v>
      </c>
      <c r="G69" s="55">
        <f t="shared" si="11"/>
        <v>1</v>
      </c>
      <c r="H69" s="55">
        <f t="shared" si="11"/>
        <v>0</v>
      </c>
      <c r="I69" s="55">
        <f t="shared" si="11"/>
        <v>28</v>
      </c>
      <c r="J69" s="55">
        <f t="shared" si="11"/>
        <v>71</v>
      </c>
      <c r="K69" s="55">
        <f t="shared" si="11"/>
        <v>1</v>
      </c>
      <c r="L69" s="55">
        <f t="shared" si="11"/>
        <v>30</v>
      </c>
      <c r="M69" s="55">
        <f t="shared" si="11"/>
        <v>0</v>
      </c>
      <c r="N69" s="56">
        <f t="shared" si="11"/>
        <v>1</v>
      </c>
    </row>
    <row r="70" spans="1:14" x14ac:dyDescent="0.35">
      <c r="A70" s="26" t="s">
        <v>66</v>
      </c>
      <c r="B70" s="1">
        <f t="shared" ref="B70:B75" si="12">SUM(C70:N70)</f>
        <v>507</v>
      </c>
      <c r="C70" s="1">
        <v>0</v>
      </c>
      <c r="D70" s="1">
        <v>478</v>
      </c>
      <c r="E70" s="1">
        <v>0</v>
      </c>
      <c r="F70" s="1">
        <v>0</v>
      </c>
      <c r="G70" s="1">
        <v>1</v>
      </c>
      <c r="H70" s="1">
        <v>0</v>
      </c>
      <c r="I70" s="1">
        <v>6</v>
      </c>
      <c r="J70" s="1">
        <v>16</v>
      </c>
      <c r="K70" s="1">
        <v>0</v>
      </c>
      <c r="L70" s="1">
        <v>6</v>
      </c>
      <c r="M70" s="1">
        <v>0</v>
      </c>
      <c r="N70" s="27">
        <v>0</v>
      </c>
    </row>
    <row r="71" spans="1:14" x14ac:dyDescent="0.35">
      <c r="A71" s="26" t="s">
        <v>67</v>
      </c>
      <c r="B71" s="1">
        <f t="shared" si="12"/>
        <v>587</v>
      </c>
      <c r="C71" s="1">
        <v>11</v>
      </c>
      <c r="D71" s="1">
        <v>520</v>
      </c>
      <c r="E71" s="1">
        <v>0</v>
      </c>
      <c r="F71" s="1">
        <v>6</v>
      </c>
      <c r="G71" s="1">
        <v>0</v>
      </c>
      <c r="H71" s="1">
        <v>0</v>
      </c>
      <c r="I71" s="1">
        <v>13</v>
      </c>
      <c r="J71" s="1">
        <v>24</v>
      </c>
      <c r="K71" s="1">
        <v>0</v>
      </c>
      <c r="L71" s="1">
        <v>13</v>
      </c>
      <c r="M71" s="1">
        <v>0</v>
      </c>
      <c r="N71" s="27">
        <v>0</v>
      </c>
    </row>
    <row r="72" spans="1:14" x14ac:dyDescent="0.35">
      <c r="A72" s="26" t="s">
        <v>68</v>
      </c>
      <c r="B72" s="1">
        <f t="shared" si="12"/>
        <v>42</v>
      </c>
      <c r="C72" s="1">
        <v>1</v>
      </c>
      <c r="D72" s="1">
        <v>35</v>
      </c>
      <c r="E72" s="1">
        <v>0</v>
      </c>
      <c r="F72" s="1">
        <v>1</v>
      </c>
      <c r="G72" s="1">
        <v>0</v>
      </c>
      <c r="H72" s="1">
        <v>0</v>
      </c>
      <c r="I72" s="1">
        <v>1</v>
      </c>
      <c r="J72" s="1">
        <v>4</v>
      </c>
      <c r="K72" s="1">
        <v>0</v>
      </c>
      <c r="L72" s="1">
        <v>0</v>
      </c>
      <c r="M72" s="1">
        <v>0</v>
      </c>
      <c r="N72" s="27">
        <v>0</v>
      </c>
    </row>
    <row r="73" spans="1:14" x14ac:dyDescent="0.35">
      <c r="A73" s="26" t="s">
        <v>69</v>
      </c>
      <c r="B73" s="1">
        <f t="shared" si="12"/>
        <v>280</v>
      </c>
      <c r="C73" s="1">
        <v>1</v>
      </c>
      <c r="D73" s="1">
        <v>245</v>
      </c>
      <c r="E73" s="1">
        <v>0</v>
      </c>
      <c r="F73" s="1">
        <v>3</v>
      </c>
      <c r="G73" s="1">
        <v>0</v>
      </c>
      <c r="H73" s="1">
        <v>0</v>
      </c>
      <c r="I73" s="1">
        <v>3</v>
      </c>
      <c r="J73" s="1">
        <v>15</v>
      </c>
      <c r="K73" s="1">
        <v>1</v>
      </c>
      <c r="L73" s="1">
        <v>11</v>
      </c>
      <c r="M73" s="1">
        <v>0</v>
      </c>
      <c r="N73" s="27">
        <v>1</v>
      </c>
    </row>
    <row r="74" spans="1:14" x14ac:dyDescent="0.35">
      <c r="A74" s="26" t="s">
        <v>70</v>
      </c>
      <c r="B74" s="1">
        <f t="shared" si="12"/>
        <v>14</v>
      </c>
      <c r="C74" s="1">
        <v>0</v>
      </c>
      <c r="D74" s="1">
        <v>11</v>
      </c>
      <c r="E74" s="1">
        <v>0</v>
      </c>
      <c r="F74" s="1">
        <v>0</v>
      </c>
      <c r="G74" s="1">
        <v>0</v>
      </c>
      <c r="H74" s="1">
        <v>0</v>
      </c>
      <c r="I74" s="1">
        <v>1</v>
      </c>
      <c r="J74" s="1">
        <v>2</v>
      </c>
      <c r="K74" s="1">
        <v>0</v>
      </c>
      <c r="L74" s="1">
        <v>0</v>
      </c>
      <c r="M74" s="1">
        <v>0</v>
      </c>
      <c r="N74" s="27">
        <v>0</v>
      </c>
    </row>
    <row r="75" spans="1:14" x14ac:dyDescent="0.35">
      <c r="A75" s="26" t="s">
        <v>71</v>
      </c>
      <c r="B75" s="1">
        <f t="shared" si="12"/>
        <v>57</v>
      </c>
      <c r="C75" s="1">
        <v>0</v>
      </c>
      <c r="D75" s="1">
        <v>39</v>
      </c>
      <c r="E75" s="1">
        <v>0</v>
      </c>
      <c r="F75" s="1">
        <v>4</v>
      </c>
      <c r="G75" s="1">
        <v>0</v>
      </c>
      <c r="H75" s="1">
        <v>0</v>
      </c>
      <c r="I75" s="1">
        <v>4</v>
      </c>
      <c r="J75" s="1">
        <v>10</v>
      </c>
      <c r="K75" s="1">
        <v>0</v>
      </c>
      <c r="L75" s="1">
        <v>0</v>
      </c>
      <c r="M75" s="1">
        <v>0</v>
      </c>
      <c r="N75" s="27">
        <v>0</v>
      </c>
    </row>
    <row r="76" spans="1:14" x14ac:dyDescent="0.35">
      <c r="A76" s="28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30"/>
      <c r="N76" s="30"/>
    </row>
    <row r="77" spans="1:14" x14ac:dyDescent="0.35">
      <c r="A77" s="25" t="s">
        <v>72</v>
      </c>
      <c r="B77" s="21">
        <f t="shared" ref="B77:N77" si="13">SUM(B78:B83)</f>
        <v>3425</v>
      </c>
      <c r="C77" s="21">
        <f t="shared" si="13"/>
        <v>41</v>
      </c>
      <c r="D77" s="21">
        <f t="shared" si="13"/>
        <v>2962</v>
      </c>
      <c r="E77" s="21">
        <f t="shared" si="13"/>
        <v>0</v>
      </c>
      <c r="F77" s="21">
        <f t="shared" si="13"/>
        <v>76</v>
      </c>
      <c r="G77" s="21">
        <f t="shared" si="13"/>
        <v>0</v>
      </c>
      <c r="H77" s="21">
        <f t="shared" si="13"/>
        <v>0</v>
      </c>
      <c r="I77" s="21">
        <f t="shared" si="13"/>
        <v>71</v>
      </c>
      <c r="J77" s="21">
        <f t="shared" si="13"/>
        <v>162</v>
      </c>
      <c r="K77" s="21">
        <f t="shared" si="13"/>
        <v>0</v>
      </c>
      <c r="L77" s="21">
        <f t="shared" si="13"/>
        <v>113</v>
      </c>
      <c r="M77" s="21">
        <f t="shared" si="13"/>
        <v>0</v>
      </c>
      <c r="N77" s="22">
        <f t="shared" si="13"/>
        <v>0</v>
      </c>
    </row>
    <row r="78" spans="1:14" x14ac:dyDescent="0.35">
      <c r="A78" s="26" t="s">
        <v>73</v>
      </c>
      <c r="B78" s="1">
        <f t="shared" ref="B78:B83" si="14">SUM(C78:N78)</f>
        <v>2138</v>
      </c>
      <c r="C78" s="1">
        <v>28</v>
      </c>
      <c r="D78" s="1">
        <v>1871</v>
      </c>
      <c r="E78" s="1">
        <v>0</v>
      </c>
      <c r="F78" s="1">
        <v>45</v>
      </c>
      <c r="G78" s="1">
        <v>0</v>
      </c>
      <c r="H78" s="1">
        <v>0</v>
      </c>
      <c r="I78" s="1">
        <v>29</v>
      </c>
      <c r="J78" s="1">
        <v>90</v>
      </c>
      <c r="K78" s="1">
        <v>0</v>
      </c>
      <c r="L78" s="1">
        <v>75</v>
      </c>
      <c r="M78" s="1">
        <v>0</v>
      </c>
      <c r="N78" s="27">
        <v>0</v>
      </c>
    </row>
    <row r="79" spans="1:14" x14ac:dyDescent="0.35">
      <c r="A79" s="26" t="s">
        <v>74</v>
      </c>
      <c r="B79" s="1">
        <f t="shared" si="14"/>
        <v>567</v>
      </c>
      <c r="C79" s="1">
        <v>10</v>
      </c>
      <c r="D79" s="1">
        <v>490</v>
      </c>
      <c r="E79" s="1">
        <v>0</v>
      </c>
      <c r="F79" s="1">
        <v>15</v>
      </c>
      <c r="G79" s="1">
        <v>0</v>
      </c>
      <c r="H79" s="1">
        <v>0</v>
      </c>
      <c r="I79" s="1">
        <v>14</v>
      </c>
      <c r="J79" s="1">
        <v>21</v>
      </c>
      <c r="K79" s="1">
        <v>0</v>
      </c>
      <c r="L79" s="1">
        <v>17</v>
      </c>
      <c r="M79" s="1">
        <v>0</v>
      </c>
      <c r="N79" s="27">
        <v>0</v>
      </c>
    </row>
    <row r="80" spans="1:14" x14ac:dyDescent="0.35">
      <c r="A80" s="26" t="s">
        <v>75</v>
      </c>
      <c r="B80" s="1">
        <f t="shared" si="14"/>
        <v>124</v>
      </c>
      <c r="C80" s="1">
        <v>0</v>
      </c>
      <c r="D80" s="1">
        <v>90</v>
      </c>
      <c r="E80" s="1">
        <v>0</v>
      </c>
      <c r="F80" s="1">
        <v>2</v>
      </c>
      <c r="G80" s="1">
        <v>0</v>
      </c>
      <c r="H80" s="1">
        <v>0</v>
      </c>
      <c r="I80" s="1">
        <v>16</v>
      </c>
      <c r="J80" s="1">
        <v>16</v>
      </c>
      <c r="K80" s="1">
        <v>0</v>
      </c>
      <c r="L80" s="1">
        <v>0</v>
      </c>
      <c r="M80" s="1">
        <v>0</v>
      </c>
      <c r="N80" s="27">
        <v>0</v>
      </c>
    </row>
    <row r="81" spans="1:14" x14ac:dyDescent="0.35">
      <c r="A81" s="26" t="s">
        <v>261</v>
      </c>
      <c r="B81" s="1">
        <f t="shared" si="14"/>
        <v>329</v>
      </c>
      <c r="C81" s="1">
        <v>1</v>
      </c>
      <c r="D81" s="1">
        <v>288</v>
      </c>
      <c r="E81" s="1">
        <v>0</v>
      </c>
      <c r="F81" s="1">
        <v>10</v>
      </c>
      <c r="G81" s="1">
        <v>0</v>
      </c>
      <c r="H81" s="1">
        <v>0</v>
      </c>
      <c r="I81" s="1">
        <v>4</v>
      </c>
      <c r="J81" s="1">
        <v>12</v>
      </c>
      <c r="K81" s="1">
        <v>0</v>
      </c>
      <c r="L81" s="1">
        <v>14</v>
      </c>
      <c r="M81" s="1">
        <v>0</v>
      </c>
      <c r="N81" s="27">
        <v>0</v>
      </c>
    </row>
    <row r="82" spans="1:14" x14ac:dyDescent="0.35">
      <c r="A82" s="26" t="s">
        <v>76</v>
      </c>
      <c r="B82" s="1">
        <f t="shared" si="14"/>
        <v>212</v>
      </c>
      <c r="C82" s="1">
        <v>1</v>
      </c>
      <c r="D82" s="1">
        <v>180</v>
      </c>
      <c r="E82" s="1">
        <v>0</v>
      </c>
      <c r="F82" s="1">
        <v>4</v>
      </c>
      <c r="G82" s="1">
        <v>0</v>
      </c>
      <c r="H82" s="1">
        <v>0</v>
      </c>
      <c r="I82" s="1">
        <v>5</v>
      </c>
      <c r="J82" s="1">
        <v>17</v>
      </c>
      <c r="K82" s="1">
        <v>0</v>
      </c>
      <c r="L82" s="1">
        <v>5</v>
      </c>
      <c r="M82" s="1">
        <v>0</v>
      </c>
      <c r="N82" s="27">
        <v>0</v>
      </c>
    </row>
    <row r="83" spans="1:14" x14ac:dyDescent="0.35">
      <c r="A83" s="26" t="s">
        <v>77</v>
      </c>
      <c r="B83" s="1">
        <f t="shared" si="14"/>
        <v>55</v>
      </c>
      <c r="C83" s="1">
        <v>1</v>
      </c>
      <c r="D83" s="1">
        <v>43</v>
      </c>
      <c r="E83" s="1">
        <v>0</v>
      </c>
      <c r="F83" s="1">
        <v>0</v>
      </c>
      <c r="G83" s="1">
        <v>0</v>
      </c>
      <c r="H83" s="1">
        <v>0</v>
      </c>
      <c r="I83" s="1">
        <v>3</v>
      </c>
      <c r="J83" s="1">
        <v>6</v>
      </c>
      <c r="K83" s="1">
        <v>0</v>
      </c>
      <c r="L83" s="1">
        <v>2</v>
      </c>
      <c r="M83" s="1">
        <v>0</v>
      </c>
      <c r="N83" s="27">
        <v>0</v>
      </c>
    </row>
    <row r="84" spans="1:14" x14ac:dyDescent="0.35">
      <c r="A84" s="2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7"/>
      <c r="N84" s="27"/>
    </row>
    <row r="85" spans="1:14" x14ac:dyDescent="0.35">
      <c r="A85" s="25" t="s">
        <v>78</v>
      </c>
      <c r="B85" s="55">
        <f t="shared" ref="B85:N85" si="15">SUM(B86:B87)</f>
        <v>1964</v>
      </c>
      <c r="C85" s="55">
        <f t="shared" si="15"/>
        <v>40</v>
      </c>
      <c r="D85" s="55">
        <f t="shared" si="15"/>
        <v>1576</v>
      </c>
      <c r="E85" s="55">
        <f t="shared" si="15"/>
        <v>0</v>
      </c>
      <c r="F85" s="55">
        <f t="shared" si="15"/>
        <v>46</v>
      </c>
      <c r="G85" s="55">
        <f t="shared" si="15"/>
        <v>0</v>
      </c>
      <c r="H85" s="55">
        <f t="shared" si="15"/>
        <v>0</v>
      </c>
      <c r="I85" s="55">
        <f t="shared" si="15"/>
        <v>91</v>
      </c>
      <c r="J85" s="55">
        <f t="shared" si="15"/>
        <v>171</v>
      </c>
      <c r="K85" s="55">
        <f t="shared" si="15"/>
        <v>19</v>
      </c>
      <c r="L85" s="55">
        <f t="shared" si="15"/>
        <v>19</v>
      </c>
      <c r="M85" s="55">
        <f t="shared" si="15"/>
        <v>0</v>
      </c>
      <c r="N85" s="56">
        <f t="shared" si="15"/>
        <v>2</v>
      </c>
    </row>
    <row r="86" spans="1:14" x14ac:dyDescent="0.35">
      <c r="A86" s="26" t="s">
        <v>79</v>
      </c>
      <c r="B86" s="1">
        <f>SUM(C86:N86)</f>
        <v>1785</v>
      </c>
      <c r="C86" s="1">
        <v>38</v>
      </c>
      <c r="D86" s="1">
        <v>1455</v>
      </c>
      <c r="E86" s="1">
        <v>0</v>
      </c>
      <c r="F86" s="1">
        <v>43</v>
      </c>
      <c r="G86" s="1">
        <v>0</v>
      </c>
      <c r="H86" s="1">
        <v>0</v>
      </c>
      <c r="I86" s="1">
        <v>79</v>
      </c>
      <c r="J86" s="1">
        <v>145</v>
      </c>
      <c r="K86" s="1">
        <v>17</v>
      </c>
      <c r="L86" s="1">
        <v>6</v>
      </c>
      <c r="M86" s="1">
        <v>0</v>
      </c>
      <c r="N86" s="27">
        <v>2</v>
      </c>
    </row>
    <row r="87" spans="1:14" x14ac:dyDescent="0.35">
      <c r="A87" s="26" t="s">
        <v>80</v>
      </c>
      <c r="B87" s="1">
        <f>SUM(C87:N87)</f>
        <v>179</v>
      </c>
      <c r="C87" s="1">
        <v>2</v>
      </c>
      <c r="D87" s="1">
        <v>121</v>
      </c>
      <c r="E87" s="1">
        <v>0</v>
      </c>
      <c r="F87" s="1">
        <v>3</v>
      </c>
      <c r="G87" s="1">
        <v>0</v>
      </c>
      <c r="H87" s="1">
        <v>0</v>
      </c>
      <c r="I87" s="1">
        <v>12</v>
      </c>
      <c r="J87" s="1">
        <v>26</v>
      </c>
      <c r="K87" s="1">
        <v>2</v>
      </c>
      <c r="L87" s="1">
        <v>13</v>
      </c>
      <c r="M87" s="1">
        <v>0</v>
      </c>
      <c r="N87" s="27">
        <v>0</v>
      </c>
    </row>
    <row r="88" spans="1:14" x14ac:dyDescent="0.35">
      <c r="A88" s="2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7"/>
      <c r="N88" s="27"/>
    </row>
    <row r="89" spans="1:14" x14ac:dyDescent="0.35">
      <c r="A89" s="25" t="s">
        <v>81</v>
      </c>
      <c r="B89" s="55">
        <f t="shared" ref="B89:N89" si="16">SUM(B90:B94)</f>
        <v>1252</v>
      </c>
      <c r="C89" s="55">
        <f t="shared" si="16"/>
        <v>28</v>
      </c>
      <c r="D89" s="55">
        <f t="shared" si="16"/>
        <v>958</v>
      </c>
      <c r="E89" s="55">
        <f t="shared" si="16"/>
        <v>1</v>
      </c>
      <c r="F89" s="55">
        <f t="shared" si="16"/>
        <v>28</v>
      </c>
      <c r="G89" s="55">
        <f t="shared" si="16"/>
        <v>0</v>
      </c>
      <c r="H89" s="55">
        <f t="shared" si="16"/>
        <v>0</v>
      </c>
      <c r="I89" s="55">
        <f t="shared" si="16"/>
        <v>23</v>
      </c>
      <c r="J89" s="55">
        <f t="shared" si="16"/>
        <v>172</v>
      </c>
      <c r="K89" s="55">
        <f t="shared" si="16"/>
        <v>3</v>
      </c>
      <c r="L89" s="55">
        <f t="shared" si="16"/>
        <v>39</v>
      </c>
      <c r="M89" s="55">
        <f t="shared" si="16"/>
        <v>0</v>
      </c>
      <c r="N89" s="56">
        <f t="shared" si="16"/>
        <v>0</v>
      </c>
    </row>
    <row r="90" spans="1:14" x14ac:dyDescent="0.35">
      <c r="A90" s="26" t="s">
        <v>82</v>
      </c>
      <c r="B90" s="1">
        <f>SUM(C90:N90)</f>
        <v>395</v>
      </c>
      <c r="C90" s="1">
        <v>9</v>
      </c>
      <c r="D90" s="1">
        <v>340</v>
      </c>
      <c r="E90" s="1">
        <v>0</v>
      </c>
      <c r="F90" s="1">
        <v>10</v>
      </c>
      <c r="G90" s="1">
        <v>0</v>
      </c>
      <c r="H90" s="1">
        <v>0</v>
      </c>
      <c r="I90" s="1">
        <v>3</v>
      </c>
      <c r="J90" s="1">
        <v>31</v>
      </c>
      <c r="K90" s="1">
        <v>1</v>
      </c>
      <c r="L90" s="1">
        <v>1</v>
      </c>
      <c r="M90" s="1">
        <v>0</v>
      </c>
      <c r="N90" s="27">
        <v>0</v>
      </c>
    </row>
    <row r="91" spans="1:14" x14ac:dyDescent="0.35">
      <c r="A91" s="26" t="s">
        <v>83</v>
      </c>
      <c r="B91" s="1">
        <f>SUM(C91:N91)</f>
        <v>235</v>
      </c>
      <c r="C91" s="1">
        <v>10</v>
      </c>
      <c r="D91" s="1">
        <v>187</v>
      </c>
      <c r="E91" s="1">
        <v>1</v>
      </c>
      <c r="F91" s="1">
        <v>1</v>
      </c>
      <c r="G91" s="1">
        <v>0</v>
      </c>
      <c r="H91" s="1">
        <v>0</v>
      </c>
      <c r="I91" s="1">
        <v>1</v>
      </c>
      <c r="J91" s="1">
        <v>31</v>
      </c>
      <c r="K91" s="1">
        <v>2</v>
      </c>
      <c r="L91" s="1">
        <v>2</v>
      </c>
      <c r="M91" s="1">
        <v>0</v>
      </c>
      <c r="N91" s="27">
        <v>0</v>
      </c>
    </row>
    <row r="92" spans="1:14" x14ac:dyDescent="0.35">
      <c r="A92" s="26" t="s">
        <v>84</v>
      </c>
      <c r="B92" s="1">
        <f>SUM(C92:N92)</f>
        <v>409</v>
      </c>
      <c r="C92" s="1">
        <v>5</v>
      </c>
      <c r="D92" s="1">
        <v>270</v>
      </c>
      <c r="E92" s="1">
        <v>0</v>
      </c>
      <c r="F92" s="1">
        <v>7</v>
      </c>
      <c r="G92" s="1">
        <v>0</v>
      </c>
      <c r="H92" s="1">
        <v>0</v>
      </c>
      <c r="I92" s="1">
        <v>6</v>
      </c>
      <c r="J92" s="1">
        <v>85</v>
      </c>
      <c r="K92" s="1">
        <v>0</v>
      </c>
      <c r="L92" s="1">
        <v>36</v>
      </c>
      <c r="M92" s="1">
        <v>0</v>
      </c>
      <c r="N92" s="27">
        <v>0</v>
      </c>
    </row>
    <row r="93" spans="1:14" x14ac:dyDescent="0.35">
      <c r="A93" s="26" t="s">
        <v>85</v>
      </c>
      <c r="B93" s="1">
        <f>SUM(C93:N93)</f>
        <v>184</v>
      </c>
      <c r="C93" s="1">
        <v>3</v>
      </c>
      <c r="D93" s="1">
        <v>138</v>
      </c>
      <c r="E93" s="1">
        <v>0</v>
      </c>
      <c r="F93" s="1">
        <v>9</v>
      </c>
      <c r="G93" s="1">
        <v>0</v>
      </c>
      <c r="H93" s="1">
        <v>0</v>
      </c>
      <c r="I93" s="1">
        <v>13</v>
      </c>
      <c r="J93" s="1">
        <v>21</v>
      </c>
      <c r="K93" s="1">
        <v>0</v>
      </c>
      <c r="L93" s="1">
        <v>0</v>
      </c>
      <c r="M93" s="1">
        <v>0</v>
      </c>
      <c r="N93" s="27">
        <v>0</v>
      </c>
    </row>
    <row r="94" spans="1:14" x14ac:dyDescent="0.35">
      <c r="A94" s="26" t="s">
        <v>86</v>
      </c>
      <c r="B94" s="1">
        <f>SUM(C94:N94)</f>
        <v>29</v>
      </c>
      <c r="C94" s="1">
        <v>1</v>
      </c>
      <c r="D94" s="1">
        <v>23</v>
      </c>
      <c r="E94" s="1">
        <v>0</v>
      </c>
      <c r="F94" s="1">
        <v>1</v>
      </c>
      <c r="G94" s="1">
        <v>0</v>
      </c>
      <c r="H94" s="1">
        <v>0</v>
      </c>
      <c r="I94" s="1">
        <v>0</v>
      </c>
      <c r="J94" s="1">
        <v>4</v>
      </c>
      <c r="K94" s="1">
        <v>0</v>
      </c>
      <c r="L94" s="1">
        <v>0</v>
      </c>
      <c r="M94" s="1">
        <v>0</v>
      </c>
      <c r="N94" s="27">
        <v>0</v>
      </c>
    </row>
    <row r="95" spans="1:14" x14ac:dyDescent="0.35">
      <c r="A95" s="2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7"/>
      <c r="N95" s="27"/>
    </row>
    <row r="96" spans="1:14" x14ac:dyDescent="0.35">
      <c r="A96" s="25" t="s">
        <v>87</v>
      </c>
      <c r="B96" s="21">
        <f t="shared" ref="B96:N96" si="17">SUM(B97:B98)</f>
        <v>1691</v>
      </c>
      <c r="C96" s="21">
        <f t="shared" si="17"/>
        <v>32</v>
      </c>
      <c r="D96" s="21">
        <f t="shared" si="17"/>
        <v>1531</v>
      </c>
      <c r="E96" s="21">
        <f t="shared" si="17"/>
        <v>0</v>
      </c>
      <c r="F96" s="21">
        <f t="shared" si="17"/>
        <v>24</v>
      </c>
      <c r="G96" s="21">
        <f t="shared" si="17"/>
        <v>0</v>
      </c>
      <c r="H96" s="21">
        <f t="shared" si="17"/>
        <v>0</v>
      </c>
      <c r="I96" s="21">
        <f t="shared" si="17"/>
        <v>17</v>
      </c>
      <c r="J96" s="21">
        <f t="shared" si="17"/>
        <v>69</v>
      </c>
      <c r="K96" s="21">
        <f t="shared" si="17"/>
        <v>0</v>
      </c>
      <c r="L96" s="21">
        <f t="shared" si="17"/>
        <v>18</v>
      </c>
      <c r="M96" s="21">
        <f t="shared" si="17"/>
        <v>0</v>
      </c>
      <c r="N96" s="22">
        <f t="shared" si="17"/>
        <v>0</v>
      </c>
    </row>
    <row r="97" spans="1:14" x14ac:dyDescent="0.35">
      <c r="A97" s="26" t="s">
        <v>88</v>
      </c>
      <c r="B97" s="1">
        <f>SUM(C97:N97)</f>
        <v>1536</v>
      </c>
      <c r="C97" s="1">
        <v>25</v>
      </c>
      <c r="D97" s="1">
        <v>1397</v>
      </c>
      <c r="E97" s="1">
        <v>0</v>
      </c>
      <c r="F97" s="1">
        <v>20</v>
      </c>
      <c r="G97" s="1">
        <v>0</v>
      </c>
      <c r="H97" s="1">
        <v>0</v>
      </c>
      <c r="I97" s="1">
        <v>15</v>
      </c>
      <c r="J97" s="1">
        <v>65</v>
      </c>
      <c r="K97" s="1">
        <v>0</v>
      </c>
      <c r="L97" s="1">
        <v>14</v>
      </c>
      <c r="M97" s="1">
        <v>0</v>
      </c>
      <c r="N97" s="27">
        <v>0</v>
      </c>
    </row>
    <row r="98" spans="1:14" x14ac:dyDescent="0.35">
      <c r="A98" s="26" t="s">
        <v>89</v>
      </c>
      <c r="B98" s="1">
        <f>SUM(C98:N98)</f>
        <v>155</v>
      </c>
      <c r="C98" s="1">
        <v>7</v>
      </c>
      <c r="D98" s="1">
        <v>134</v>
      </c>
      <c r="E98" s="1">
        <v>0</v>
      </c>
      <c r="F98" s="1">
        <v>4</v>
      </c>
      <c r="G98" s="1">
        <v>0</v>
      </c>
      <c r="H98" s="1">
        <v>0</v>
      </c>
      <c r="I98" s="1">
        <v>2</v>
      </c>
      <c r="J98" s="1">
        <v>4</v>
      </c>
      <c r="K98" s="1">
        <v>0</v>
      </c>
      <c r="L98" s="1">
        <v>4</v>
      </c>
      <c r="M98" s="1">
        <v>0</v>
      </c>
      <c r="N98" s="27">
        <v>0</v>
      </c>
    </row>
    <row r="99" spans="1:14" x14ac:dyDescent="0.35">
      <c r="A99" s="2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7"/>
      <c r="N99" s="27"/>
    </row>
    <row r="100" spans="1:14" x14ac:dyDescent="0.35">
      <c r="A100" s="25" t="s">
        <v>90</v>
      </c>
      <c r="B100" s="55">
        <f t="shared" ref="B100:N100" si="18">SUM(B101)</f>
        <v>2021</v>
      </c>
      <c r="C100" s="55">
        <f t="shared" si="18"/>
        <v>17</v>
      </c>
      <c r="D100" s="55">
        <f t="shared" si="18"/>
        <v>1796</v>
      </c>
      <c r="E100" s="55">
        <f t="shared" si="18"/>
        <v>0</v>
      </c>
      <c r="F100" s="55">
        <f t="shared" si="18"/>
        <v>13</v>
      </c>
      <c r="G100" s="55">
        <f t="shared" si="18"/>
        <v>0</v>
      </c>
      <c r="H100" s="55">
        <f t="shared" si="18"/>
        <v>0</v>
      </c>
      <c r="I100" s="55">
        <f t="shared" si="18"/>
        <v>45</v>
      </c>
      <c r="J100" s="55">
        <f t="shared" si="18"/>
        <v>144</v>
      </c>
      <c r="K100" s="55">
        <f t="shared" si="18"/>
        <v>3</v>
      </c>
      <c r="L100" s="55">
        <f t="shared" si="18"/>
        <v>1</v>
      </c>
      <c r="M100" s="55">
        <f t="shared" si="18"/>
        <v>0</v>
      </c>
      <c r="N100" s="56">
        <f t="shared" si="18"/>
        <v>2</v>
      </c>
    </row>
    <row r="101" spans="1:14" x14ac:dyDescent="0.35">
      <c r="A101" s="26" t="s">
        <v>91</v>
      </c>
      <c r="B101" s="1">
        <f>SUM(C101:N101)</f>
        <v>2021</v>
      </c>
      <c r="C101" s="1">
        <v>17</v>
      </c>
      <c r="D101" s="1">
        <v>1796</v>
      </c>
      <c r="E101" s="1">
        <v>0</v>
      </c>
      <c r="F101" s="1">
        <v>13</v>
      </c>
      <c r="G101" s="1">
        <v>0</v>
      </c>
      <c r="H101" s="1">
        <v>0</v>
      </c>
      <c r="I101" s="1">
        <v>45</v>
      </c>
      <c r="J101" s="1">
        <v>144</v>
      </c>
      <c r="K101" s="1">
        <v>3</v>
      </c>
      <c r="L101" s="1">
        <v>1</v>
      </c>
      <c r="M101" s="1">
        <v>0</v>
      </c>
      <c r="N101" s="27">
        <v>2</v>
      </c>
    </row>
    <row r="102" spans="1:14" x14ac:dyDescent="0.35">
      <c r="A102" s="57"/>
      <c r="B102" s="91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8"/>
      <c r="N102" s="38"/>
    </row>
    <row r="103" spans="1:14" x14ac:dyDescent="0.35">
      <c r="A103" s="58" t="s">
        <v>260</v>
      </c>
      <c r="B103" s="8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</sheetData>
  <sheetProtection selectLockedCells="1" selectUnlockedCells="1"/>
  <mergeCells count="7">
    <mergeCell ref="A8:A9"/>
    <mergeCell ref="B8:B9"/>
    <mergeCell ref="C8:N8"/>
    <mergeCell ref="A5:N5"/>
    <mergeCell ref="A6:N6"/>
    <mergeCell ref="A3:N3"/>
    <mergeCell ref="A4:N4"/>
  </mergeCells>
  <printOptions horizontalCentered="1" verticalCentered="1"/>
  <pageMargins left="0" right="0" top="0" bottom="0" header="0.51180555555555551" footer="0.51180555555555551"/>
  <pageSetup scale="40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zoomScale="95" zoomScaleNormal="95" workbookViewId="0"/>
  </sheetViews>
  <sheetFormatPr defaultColWidth="0" defaultRowHeight="15.5" zeroHeight="1" x14ac:dyDescent="0.35"/>
  <cols>
    <col min="1" max="1" width="75.26953125" style="7" customWidth="1"/>
    <col min="2" max="16" width="15.81640625" style="7" customWidth="1"/>
    <col min="17" max="16384" width="0" style="7" hidden="1"/>
  </cols>
  <sheetData>
    <row r="1" spans="1:16" x14ac:dyDescent="0.35">
      <c r="A1" s="6" t="s">
        <v>142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x14ac:dyDescent="0.35">
      <c r="A2" s="6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x14ac:dyDescent="0.35">
      <c r="A3" s="161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1:16" x14ac:dyDescent="0.35">
      <c r="A4" s="161" t="s">
        <v>123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1:16" x14ac:dyDescent="0.35">
      <c r="A5" s="161" t="s">
        <v>124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6" x14ac:dyDescent="0.35">
      <c r="A6" s="161" t="s">
        <v>283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6" x14ac:dyDescent="0.35">
      <c r="A7" s="60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spans="1:16" ht="20.25" customHeight="1" x14ac:dyDescent="0.35">
      <c r="A8" s="174" t="s">
        <v>8</v>
      </c>
      <c r="B8" s="164" t="s">
        <v>95</v>
      </c>
      <c r="C8" s="178" t="s">
        <v>125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</row>
    <row r="9" spans="1:16" ht="45" x14ac:dyDescent="0.35">
      <c r="A9" s="174"/>
      <c r="B9" s="164"/>
      <c r="C9" s="12" t="s">
        <v>126</v>
      </c>
      <c r="D9" s="12" t="s">
        <v>127</v>
      </c>
      <c r="E9" s="12" t="s">
        <v>128</v>
      </c>
      <c r="F9" s="61" t="s">
        <v>129</v>
      </c>
      <c r="G9" s="61" t="s">
        <v>130</v>
      </c>
      <c r="H9" s="12" t="s">
        <v>131</v>
      </c>
      <c r="I9" s="12" t="s">
        <v>132</v>
      </c>
      <c r="J9" s="12" t="s">
        <v>133</v>
      </c>
      <c r="K9" s="12" t="s">
        <v>134</v>
      </c>
      <c r="L9" s="12" t="s">
        <v>135</v>
      </c>
      <c r="M9" s="12" t="s">
        <v>136</v>
      </c>
      <c r="N9" s="12" t="s">
        <v>137</v>
      </c>
      <c r="O9" s="12" t="s">
        <v>138</v>
      </c>
      <c r="P9" s="47" t="s">
        <v>139</v>
      </c>
    </row>
    <row r="10" spans="1:16" x14ac:dyDescent="0.35">
      <c r="A10" s="53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3"/>
    </row>
    <row r="11" spans="1:16" x14ac:dyDescent="0.35">
      <c r="A11" s="53" t="s">
        <v>140</v>
      </c>
      <c r="B11" s="21">
        <f t="shared" ref="B11:P11" si="0">+B13+B20+B23+B29+B35+B42+B47+B54+B61+B69+B77+B85+B89+B96+B100</f>
        <v>83340</v>
      </c>
      <c r="C11" s="21">
        <f t="shared" si="0"/>
        <v>172</v>
      </c>
      <c r="D11" s="21">
        <f t="shared" si="0"/>
        <v>10754</v>
      </c>
      <c r="E11" s="21">
        <f t="shared" si="0"/>
        <v>5</v>
      </c>
      <c r="F11" s="21">
        <f t="shared" si="0"/>
        <v>5027</v>
      </c>
      <c r="G11" s="21">
        <f t="shared" si="0"/>
        <v>37</v>
      </c>
      <c r="H11" s="21">
        <f t="shared" si="0"/>
        <v>145</v>
      </c>
      <c r="I11" s="21">
        <f t="shared" si="0"/>
        <v>228</v>
      </c>
      <c r="J11" s="21">
        <f t="shared" si="0"/>
        <v>6499</v>
      </c>
      <c r="K11" s="21">
        <f t="shared" si="0"/>
        <v>43619</v>
      </c>
      <c r="L11" s="21">
        <f t="shared" si="0"/>
        <v>10864</v>
      </c>
      <c r="M11" s="21">
        <f t="shared" si="0"/>
        <v>359</v>
      </c>
      <c r="N11" s="21">
        <f t="shared" si="0"/>
        <v>4817</v>
      </c>
      <c r="O11" s="21">
        <f t="shared" si="0"/>
        <v>2</v>
      </c>
      <c r="P11" s="22">
        <f t="shared" si="0"/>
        <v>812</v>
      </c>
    </row>
    <row r="12" spans="1:16" s="98" customFormat="1" ht="15" x14ac:dyDescent="0.3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7"/>
    </row>
    <row r="13" spans="1:16" x14ac:dyDescent="0.35">
      <c r="A13" s="25" t="s">
        <v>18</v>
      </c>
      <c r="B13" s="21">
        <f t="shared" ref="B13:P13" si="1">SUM(B14:B18)</f>
        <v>13699</v>
      </c>
      <c r="C13" s="21">
        <f t="shared" si="1"/>
        <v>9</v>
      </c>
      <c r="D13" s="21">
        <f t="shared" si="1"/>
        <v>2485</v>
      </c>
      <c r="E13" s="21">
        <f t="shared" si="1"/>
        <v>0</v>
      </c>
      <c r="F13" s="21">
        <f t="shared" si="1"/>
        <v>598</v>
      </c>
      <c r="G13" s="21">
        <f t="shared" si="1"/>
        <v>1</v>
      </c>
      <c r="H13" s="21">
        <f t="shared" si="1"/>
        <v>145</v>
      </c>
      <c r="I13" s="21">
        <f t="shared" si="1"/>
        <v>148</v>
      </c>
      <c r="J13" s="21">
        <f t="shared" si="1"/>
        <v>1014</v>
      </c>
      <c r="K13" s="21">
        <f t="shared" si="1"/>
        <v>6211</v>
      </c>
      <c r="L13" s="21">
        <f t="shared" si="1"/>
        <v>2686</v>
      </c>
      <c r="M13" s="21">
        <f t="shared" si="1"/>
        <v>37</v>
      </c>
      <c r="N13" s="21">
        <f t="shared" si="1"/>
        <v>342</v>
      </c>
      <c r="O13" s="21">
        <f t="shared" si="1"/>
        <v>0</v>
      </c>
      <c r="P13" s="22">
        <f t="shared" si="1"/>
        <v>23</v>
      </c>
    </row>
    <row r="14" spans="1:16" x14ac:dyDescent="0.35">
      <c r="A14" s="26" t="s">
        <v>19</v>
      </c>
      <c r="B14" s="1">
        <f>SUM(C14:P14)</f>
        <v>11467</v>
      </c>
      <c r="C14" s="1">
        <v>6</v>
      </c>
      <c r="D14" s="1">
        <v>2298</v>
      </c>
      <c r="E14" s="1">
        <v>0</v>
      </c>
      <c r="F14" s="1">
        <v>499</v>
      </c>
      <c r="G14" s="1">
        <v>1</v>
      </c>
      <c r="H14" s="1">
        <v>145</v>
      </c>
      <c r="I14" s="1">
        <v>148</v>
      </c>
      <c r="J14" s="1">
        <v>699</v>
      </c>
      <c r="K14" s="1">
        <v>4963</v>
      </c>
      <c r="L14" s="1">
        <v>2360</v>
      </c>
      <c r="M14" s="1">
        <v>9</v>
      </c>
      <c r="N14" s="1">
        <v>333</v>
      </c>
      <c r="O14" s="1">
        <v>0</v>
      </c>
      <c r="P14" s="27">
        <v>6</v>
      </c>
    </row>
    <row r="15" spans="1:16" x14ac:dyDescent="0.35">
      <c r="A15" s="26" t="s">
        <v>20</v>
      </c>
      <c r="B15" s="1">
        <f>SUM(C15:P15)</f>
        <v>1610</v>
      </c>
      <c r="C15" s="1">
        <v>3</v>
      </c>
      <c r="D15" s="1">
        <v>93</v>
      </c>
      <c r="E15" s="1">
        <v>0</v>
      </c>
      <c r="F15" s="1">
        <v>49</v>
      </c>
      <c r="G15" s="1">
        <v>0</v>
      </c>
      <c r="H15" s="1">
        <v>0</v>
      </c>
      <c r="I15" s="1">
        <v>0</v>
      </c>
      <c r="J15" s="1">
        <v>248</v>
      </c>
      <c r="K15" s="1">
        <v>964</v>
      </c>
      <c r="L15" s="1">
        <v>236</v>
      </c>
      <c r="M15" s="1">
        <v>1</v>
      </c>
      <c r="N15" s="1">
        <v>6</v>
      </c>
      <c r="O15" s="1">
        <v>0</v>
      </c>
      <c r="P15" s="27">
        <v>10</v>
      </c>
    </row>
    <row r="16" spans="1:16" x14ac:dyDescent="0.35">
      <c r="A16" s="26" t="s">
        <v>21</v>
      </c>
      <c r="B16" s="1">
        <f>SUM(C16:P16)</f>
        <v>267</v>
      </c>
      <c r="C16" s="1">
        <v>0</v>
      </c>
      <c r="D16" s="1">
        <v>20</v>
      </c>
      <c r="E16" s="1">
        <v>0</v>
      </c>
      <c r="F16" s="1">
        <v>32</v>
      </c>
      <c r="G16" s="1">
        <v>0</v>
      </c>
      <c r="H16" s="1">
        <v>0</v>
      </c>
      <c r="I16" s="1">
        <v>0</v>
      </c>
      <c r="J16" s="1">
        <v>42</v>
      </c>
      <c r="K16" s="1">
        <v>110</v>
      </c>
      <c r="L16" s="1">
        <v>51</v>
      </c>
      <c r="M16" s="1">
        <v>5</v>
      </c>
      <c r="N16" s="1">
        <v>3</v>
      </c>
      <c r="O16" s="1">
        <v>0</v>
      </c>
      <c r="P16" s="27">
        <v>4</v>
      </c>
    </row>
    <row r="17" spans="1:16" x14ac:dyDescent="0.35">
      <c r="A17" s="26" t="s">
        <v>22</v>
      </c>
      <c r="B17" s="1">
        <f>SUM(C17:P17)</f>
        <v>342</v>
      </c>
      <c r="C17" s="1">
        <v>0</v>
      </c>
      <c r="D17" s="1">
        <v>68</v>
      </c>
      <c r="E17" s="1">
        <v>0</v>
      </c>
      <c r="F17" s="1">
        <v>16</v>
      </c>
      <c r="G17" s="1">
        <v>0</v>
      </c>
      <c r="H17" s="1">
        <v>0</v>
      </c>
      <c r="I17" s="1">
        <v>0</v>
      </c>
      <c r="J17" s="1">
        <v>24</v>
      </c>
      <c r="K17" s="1">
        <v>173</v>
      </c>
      <c r="L17" s="1">
        <v>39</v>
      </c>
      <c r="M17" s="1">
        <v>22</v>
      </c>
      <c r="N17" s="1">
        <v>0</v>
      </c>
      <c r="O17" s="1">
        <v>0</v>
      </c>
      <c r="P17" s="27">
        <v>0</v>
      </c>
    </row>
    <row r="18" spans="1:16" x14ac:dyDescent="0.35">
      <c r="A18" s="26" t="s">
        <v>23</v>
      </c>
      <c r="B18" s="1">
        <f>SUM(C18:P18)</f>
        <v>13</v>
      </c>
      <c r="C18" s="1">
        <v>0</v>
      </c>
      <c r="D18" s="1">
        <v>6</v>
      </c>
      <c r="E18" s="1">
        <v>0</v>
      </c>
      <c r="F18" s="1">
        <v>2</v>
      </c>
      <c r="G18" s="1">
        <v>0</v>
      </c>
      <c r="H18" s="1">
        <v>0</v>
      </c>
      <c r="I18" s="1">
        <v>0</v>
      </c>
      <c r="J18" s="1">
        <v>1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  <c r="P18" s="27">
        <v>3</v>
      </c>
    </row>
    <row r="19" spans="1:16" x14ac:dyDescent="0.35">
      <c r="A19" s="2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7"/>
    </row>
    <row r="20" spans="1:16" x14ac:dyDescent="0.35">
      <c r="A20" s="25" t="s">
        <v>24</v>
      </c>
      <c r="B20" s="55">
        <f t="shared" ref="B20:P20" si="2">SUM(B21)</f>
        <v>13296</v>
      </c>
      <c r="C20" s="55">
        <f t="shared" si="2"/>
        <v>10</v>
      </c>
      <c r="D20" s="55">
        <f t="shared" si="2"/>
        <v>1567</v>
      </c>
      <c r="E20" s="55">
        <f t="shared" si="2"/>
        <v>3</v>
      </c>
      <c r="F20" s="55">
        <f t="shared" si="2"/>
        <v>1198</v>
      </c>
      <c r="G20" s="55">
        <f t="shared" si="2"/>
        <v>0</v>
      </c>
      <c r="H20" s="55">
        <f t="shared" si="2"/>
        <v>0</v>
      </c>
      <c r="I20" s="55">
        <f t="shared" si="2"/>
        <v>0</v>
      </c>
      <c r="J20" s="55">
        <f t="shared" si="2"/>
        <v>604</v>
      </c>
      <c r="K20" s="55">
        <f t="shared" si="2"/>
        <v>5910</v>
      </c>
      <c r="L20" s="55">
        <f t="shared" si="2"/>
        <v>615</v>
      </c>
      <c r="M20" s="55">
        <f t="shared" si="2"/>
        <v>92</v>
      </c>
      <c r="N20" s="55">
        <f t="shared" si="2"/>
        <v>2772</v>
      </c>
      <c r="O20" s="55">
        <f t="shared" si="2"/>
        <v>0</v>
      </c>
      <c r="P20" s="56">
        <f t="shared" si="2"/>
        <v>525</v>
      </c>
    </row>
    <row r="21" spans="1:16" s="43" customFormat="1" x14ac:dyDescent="0.35">
      <c r="A21" s="26" t="s">
        <v>264</v>
      </c>
      <c r="B21" s="1">
        <f>SUM(C21:P21)</f>
        <v>13296</v>
      </c>
      <c r="C21" s="1">
        <v>10</v>
      </c>
      <c r="D21" s="1">
        <v>1567</v>
      </c>
      <c r="E21" s="1">
        <v>3</v>
      </c>
      <c r="F21" s="1">
        <v>1198</v>
      </c>
      <c r="G21" s="1">
        <v>0</v>
      </c>
      <c r="H21" s="1">
        <v>0</v>
      </c>
      <c r="I21" s="1">
        <v>0</v>
      </c>
      <c r="J21" s="1">
        <v>604</v>
      </c>
      <c r="K21" s="1">
        <v>5910</v>
      </c>
      <c r="L21" s="1">
        <v>615</v>
      </c>
      <c r="M21" s="1">
        <v>92</v>
      </c>
      <c r="N21" s="1">
        <v>2772</v>
      </c>
      <c r="O21" s="1">
        <v>0</v>
      </c>
      <c r="P21" s="27">
        <v>525</v>
      </c>
    </row>
    <row r="22" spans="1:16" x14ac:dyDescent="0.35">
      <c r="A22" s="15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7"/>
    </row>
    <row r="23" spans="1:16" x14ac:dyDescent="0.35">
      <c r="A23" s="25" t="s">
        <v>26</v>
      </c>
      <c r="B23" s="55">
        <f t="shared" ref="B23:P23" si="3">SUM(B24:B27)</f>
        <v>9917</v>
      </c>
      <c r="C23" s="55">
        <f t="shared" si="3"/>
        <v>48</v>
      </c>
      <c r="D23" s="55">
        <f t="shared" si="3"/>
        <v>1655</v>
      </c>
      <c r="E23" s="55">
        <f t="shared" si="3"/>
        <v>0</v>
      </c>
      <c r="F23" s="55">
        <f t="shared" si="3"/>
        <v>510</v>
      </c>
      <c r="G23" s="55">
        <f t="shared" si="3"/>
        <v>0</v>
      </c>
      <c r="H23" s="55">
        <f t="shared" si="3"/>
        <v>0</v>
      </c>
      <c r="I23" s="55">
        <f t="shared" si="3"/>
        <v>0</v>
      </c>
      <c r="J23" s="55">
        <f t="shared" si="3"/>
        <v>905</v>
      </c>
      <c r="K23" s="55">
        <f t="shared" si="3"/>
        <v>4917</v>
      </c>
      <c r="L23" s="55">
        <f t="shared" si="3"/>
        <v>1756</v>
      </c>
      <c r="M23" s="55">
        <f t="shared" si="3"/>
        <v>2</v>
      </c>
      <c r="N23" s="55">
        <f t="shared" si="3"/>
        <v>117</v>
      </c>
      <c r="O23" s="55">
        <f t="shared" si="3"/>
        <v>0</v>
      </c>
      <c r="P23" s="56">
        <f t="shared" si="3"/>
        <v>7</v>
      </c>
    </row>
    <row r="24" spans="1:16" x14ac:dyDescent="0.35">
      <c r="A24" s="26" t="s">
        <v>265</v>
      </c>
      <c r="B24" s="1">
        <f>SUM(C24:P24)</f>
        <v>2993</v>
      </c>
      <c r="C24" s="1">
        <v>18</v>
      </c>
      <c r="D24" s="1">
        <v>450</v>
      </c>
      <c r="E24" s="1">
        <v>0</v>
      </c>
      <c r="F24" s="1">
        <v>150</v>
      </c>
      <c r="G24" s="1">
        <v>0</v>
      </c>
      <c r="H24" s="1">
        <v>0</v>
      </c>
      <c r="I24" s="1">
        <v>0</v>
      </c>
      <c r="J24" s="1">
        <v>228</v>
      </c>
      <c r="K24" s="1">
        <v>1740</v>
      </c>
      <c r="L24" s="1">
        <v>305</v>
      </c>
      <c r="M24" s="1">
        <v>1</v>
      </c>
      <c r="N24" s="1">
        <v>101</v>
      </c>
      <c r="O24" s="1">
        <v>0</v>
      </c>
      <c r="P24" s="27">
        <v>0</v>
      </c>
    </row>
    <row r="25" spans="1:16" x14ac:dyDescent="0.35">
      <c r="A25" s="26" t="s">
        <v>28</v>
      </c>
      <c r="B25" s="1">
        <f>SUM(C25:P25)</f>
        <v>4013</v>
      </c>
      <c r="C25" s="1">
        <v>23</v>
      </c>
      <c r="D25" s="1">
        <v>682</v>
      </c>
      <c r="E25" s="1">
        <v>0</v>
      </c>
      <c r="F25" s="1">
        <v>184</v>
      </c>
      <c r="G25" s="1">
        <v>0</v>
      </c>
      <c r="H25" s="1">
        <v>0</v>
      </c>
      <c r="I25" s="1">
        <v>0</v>
      </c>
      <c r="J25" s="1">
        <v>111</v>
      </c>
      <c r="K25" s="1">
        <v>2250</v>
      </c>
      <c r="L25" s="1">
        <v>743</v>
      </c>
      <c r="M25" s="1">
        <v>1</v>
      </c>
      <c r="N25" s="1">
        <v>16</v>
      </c>
      <c r="O25" s="1">
        <v>0</v>
      </c>
      <c r="P25" s="27">
        <v>3</v>
      </c>
    </row>
    <row r="26" spans="1:16" s="43" customFormat="1" x14ac:dyDescent="0.35">
      <c r="A26" s="26" t="s">
        <v>29</v>
      </c>
      <c r="B26" s="1">
        <f>SUM(C26:P26)</f>
        <v>2838</v>
      </c>
      <c r="C26" s="1">
        <v>5</v>
      </c>
      <c r="D26" s="1">
        <v>500</v>
      </c>
      <c r="E26" s="1">
        <v>0</v>
      </c>
      <c r="F26" s="1">
        <v>171</v>
      </c>
      <c r="G26" s="1">
        <v>0</v>
      </c>
      <c r="H26" s="1">
        <v>0</v>
      </c>
      <c r="I26" s="1">
        <v>0</v>
      </c>
      <c r="J26" s="1">
        <v>558</v>
      </c>
      <c r="K26" s="1">
        <v>894</v>
      </c>
      <c r="L26" s="1">
        <v>707</v>
      </c>
      <c r="M26" s="1">
        <v>0</v>
      </c>
      <c r="N26" s="1">
        <v>0</v>
      </c>
      <c r="O26" s="1">
        <v>0</v>
      </c>
      <c r="P26" s="27">
        <v>3</v>
      </c>
    </row>
    <row r="27" spans="1:16" s="43" customFormat="1" x14ac:dyDescent="0.35">
      <c r="A27" s="26" t="s">
        <v>30</v>
      </c>
      <c r="B27" s="1">
        <f>SUM(C27:P27)</f>
        <v>73</v>
      </c>
      <c r="C27" s="1">
        <v>2</v>
      </c>
      <c r="D27" s="1">
        <v>23</v>
      </c>
      <c r="E27" s="1">
        <v>0</v>
      </c>
      <c r="F27" s="1">
        <v>5</v>
      </c>
      <c r="G27" s="1">
        <v>0</v>
      </c>
      <c r="H27" s="1">
        <v>0</v>
      </c>
      <c r="I27" s="1">
        <v>0</v>
      </c>
      <c r="J27" s="1">
        <v>8</v>
      </c>
      <c r="K27" s="1">
        <v>33</v>
      </c>
      <c r="L27" s="1">
        <v>1</v>
      </c>
      <c r="M27" s="1">
        <v>0</v>
      </c>
      <c r="N27" s="1">
        <v>0</v>
      </c>
      <c r="O27" s="1">
        <v>0</v>
      </c>
      <c r="P27" s="27">
        <v>1</v>
      </c>
    </row>
    <row r="28" spans="1:16" x14ac:dyDescent="0.35">
      <c r="A28" s="2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7"/>
    </row>
    <row r="29" spans="1:16" x14ac:dyDescent="0.35">
      <c r="A29" s="25" t="s">
        <v>31</v>
      </c>
      <c r="B29" s="21">
        <f t="shared" ref="B29:P29" si="4">SUM(B30:B33)</f>
        <v>9016</v>
      </c>
      <c r="C29" s="21">
        <f t="shared" si="4"/>
        <v>6</v>
      </c>
      <c r="D29" s="21">
        <f t="shared" si="4"/>
        <v>1204</v>
      </c>
      <c r="E29" s="21">
        <f t="shared" si="4"/>
        <v>0</v>
      </c>
      <c r="F29" s="21">
        <f t="shared" si="4"/>
        <v>484</v>
      </c>
      <c r="G29" s="21">
        <f t="shared" si="4"/>
        <v>0</v>
      </c>
      <c r="H29" s="21">
        <f t="shared" si="4"/>
        <v>0</v>
      </c>
      <c r="I29" s="21">
        <f t="shared" si="4"/>
        <v>72</v>
      </c>
      <c r="J29" s="21">
        <f t="shared" si="4"/>
        <v>547</v>
      </c>
      <c r="K29" s="21">
        <f t="shared" si="4"/>
        <v>5493</v>
      </c>
      <c r="L29" s="21">
        <f t="shared" si="4"/>
        <v>1016</v>
      </c>
      <c r="M29" s="21">
        <f t="shared" si="4"/>
        <v>10</v>
      </c>
      <c r="N29" s="21">
        <f t="shared" si="4"/>
        <v>172</v>
      </c>
      <c r="O29" s="21">
        <f t="shared" si="4"/>
        <v>2</v>
      </c>
      <c r="P29" s="22">
        <f t="shared" si="4"/>
        <v>10</v>
      </c>
    </row>
    <row r="30" spans="1:16" x14ac:dyDescent="0.35">
      <c r="A30" s="26" t="s">
        <v>32</v>
      </c>
      <c r="B30" s="1">
        <f>SUM(C30:P30)</f>
        <v>7227</v>
      </c>
      <c r="C30" s="1">
        <v>2</v>
      </c>
      <c r="D30" s="1">
        <v>1054</v>
      </c>
      <c r="E30" s="1">
        <v>0</v>
      </c>
      <c r="F30" s="1">
        <v>394</v>
      </c>
      <c r="G30" s="1">
        <v>0</v>
      </c>
      <c r="H30" s="1">
        <v>0</v>
      </c>
      <c r="I30" s="1">
        <v>72</v>
      </c>
      <c r="J30" s="1">
        <v>394</v>
      </c>
      <c r="K30" s="1">
        <v>4360</v>
      </c>
      <c r="L30" s="1">
        <v>824</v>
      </c>
      <c r="M30" s="1">
        <v>1</v>
      </c>
      <c r="N30" s="1">
        <v>126</v>
      </c>
      <c r="O30" s="1">
        <v>0</v>
      </c>
      <c r="P30" s="27">
        <v>0</v>
      </c>
    </row>
    <row r="31" spans="1:16" s="43" customFormat="1" x14ac:dyDescent="0.35">
      <c r="A31" s="26" t="s">
        <v>33</v>
      </c>
      <c r="B31" s="1">
        <f>SUM(C31:P31)</f>
        <v>856</v>
      </c>
      <c r="C31" s="1">
        <v>1</v>
      </c>
      <c r="D31" s="1">
        <v>6</v>
      </c>
      <c r="E31" s="1">
        <v>0</v>
      </c>
      <c r="F31" s="1">
        <v>47</v>
      </c>
      <c r="G31" s="1">
        <v>0</v>
      </c>
      <c r="H31" s="1">
        <v>0</v>
      </c>
      <c r="I31" s="1">
        <v>0</v>
      </c>
      <c r="J31" s="1">
        <v>106</v>
      </c>
      <c r="K31" s="1">
        <v>626</v>
      </c>
      <c r="L31" s="1">
        <v>62</v>
      </c>
      <c r="M31" s="1">
        <v>7</v>
      </c>
      <c r="N31" s="1">
        <v>0</v>
      </c>
      <c r="O31" s="1">
        <v>0</v>
      </c>
      <c r="P31" s="27">
        <v>1</v>
      </c>
    </row>
    <row r="32" spans="1:16" x14ac:dyDescent="0.35">
      <c r="A32" s="26" t="s">
        <v>34</v>
      </c>
      <c r="B32" s="1">
        <f>SUM(C32:P32)</f>
        <v>218</v>
      </c>
      <c r="C32" s="1">
        <v>3</v>
      </c>
      <c r="D32" s="1">
        <v>18</v>
      </c>
      <c r="E32" s="1">
        <v>0</v>
      </c>
      <c r="F32" s="1">
        <v>13</v>
      </c>
      <c r="G32" s="1">
        <v>0</v>
      </c>
      <c r="H32" s="1">
        <v>0</v>
      </c>
      <c r="I32" s="1">
        <v>0</v>
      </c>
      <c r="J32" s="1">
        <v>17</v>
      </c>
      <c r="K32" s="1">
        <v>139</v>
      </c>
      <c r="L32" s="1">
        <v>22</v>
      </c>
      <c r="M32" s="1">
        <v>1</v>
      </c>
      <c r="N32" s="1">
        <v>5</v>
      </c>
      <c r="O32" s="1">
        <v>0</v>
      </c>
      <c r="P32" s="27">
        <v>0</v>
      </c>
    </row>
    <row r="33" spans="1:16" x14ac:dyDescent="0.35">
      <c r="A33" s="26" t="s">
        <v>35</v>
      </c>
      <c r="B33" s="1">
        <f>SUM(C33:P33)</f>
        <v>715</v>
      </c>
      <c r="C33" s="1">
        <v>0</v>
      </c>
      <c r="D33" s="1">
        <v>126</v>
      </c>
      <c r="E33" s="1">
        <v>0</v>
      </c>
      <c r="F33" s="1">
        <v>30</v>
      </c>
      <c r="G33" s="1">
        <v>0</v>
      </c>
      <c r="H33" s="1">
        <v>0</v>
      </c>
      <c r="I33" s="1">
        <v>0</v>
      </c>
      <c r="J33" s="1">
        <v>30</v>
      </c>
      <c r="K33" s="1">
        <v>368</v>
      </c>
      <c r="L33" s="1">
        <v>108</v>
      </c>
      <c r="M33" s="1">
        <v>1</v>
      </c>
      <c r="N33" s="1">
        <v>41</v>
      </c>
      <c r="O33" s="1">
        <v>2</v>
      </c>
      <c r="P33" s="27">
        <v>9</v>
      </c>
    </row>
    <row r="34" spans="1:16" x14ac:dyDescent="0.35">
      <c r="A34" s="2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7"/>
    </row>
    <row r="35" spans="1:16" x14ac:dyDescent="0.35">
      <c r="A35" s="25" t="s">
        <v>36</v>
      </c>
      <c r="B35" s="21">
        <f t="shared" ref="B35:P35" si="5">SUM(B36:B40)</f>
        <v>1509</v>
      </c>
      <c r="C35" s="21">
        <f t="shared" si="5"/>
        <v>19</v>
      </c>
      <c r="D35" s="21">
        <f t="shared" si="5"/>
        <v>66</v>
      </c>
      <c r="E35" s="21">
        <f t="shared" si="5"/>
        <v>0</v>
      </c>
      <c r="F35" s="21">
        <f t="shared" si="5"/>
        <v>185</v>
      </c>
      <c r="G35" s="21">
        <f t="shared" si="5"/>
        <v>5</v>
      </c>
      <c r="H35" s="21">
        <f t="shared" si="5"/>
        <v>0</v>
      </c>
      <c r="I35" s="21">
        <f t="shared" si="5"/>
        <v>0</v>
      </c>
      <c r="J35" s="21">
        <f t="shared" si="5"/>
        <v>211</v>
      </c>
      <c r="K35" s="21">
        <f t="shared" si="5"/>
        <v>472</v>
      </c>
      <c r="L35" s="21">
        <f t="shared" si="5"/>
        <v>361</v>
      </c>
      <c r="M35" s="21">
        <f t="shared" si="5"/>
        <v>15</v>
      </c>
      <c r="N35" s="21">
        <f t="shared" si="5"/>
        <v>174</v>
      </c>
      <c r="O35" s="21">
        <f t="shared" si="5"/>
        <v>0</v>
      </c>
      <c r="P35" s="22">
        <f t="shared" si="5"/>
        <v>1</v>
      </c>
    </row>
    <row r="36" spans="1:16" x14ac:dyDescent="0.35">
      <c r="A36" s="26" t="s">
        <v>266</v>
      </c>
      <c r="B36" s="1">
        <f>SUM(C36:P36)</f>
        <v>1142</v>
      </c>
      <c r="C36" s="1">
        <v>1</v>
      </c>
      <c r="D36" s="1">
        <v>35</v>
      </c>
      <c r="E36" s="1">
        <v>0</v>
      </c>
      <c r="F36" s="1">
        <v>133</v>
      </c>
      <c r="G36" s="1">
        <v>5</v>
      </c>
      <c r="H36" s="1">
        <v>0</v>
      </c>
      <c r="I36" s="1">
        <v>0</v>
      </c>
      <c r="J36" s="1">
        <v>173</v>
      </c>
      <c r="K36" s="1">
        <v>393</v>
      </c>
      <c r="L36" s="1">
        <v>335</v>
      </c>
      <c r="M36" s="1">
        <v>0</v>
      </c>
      <c r="N36" s="1">
        <v>67</v>
      </c>
      <c r="O36" s="1">
        <v>0</v>
      </c>
      <c r="P36" s="27">
        <v>0</v>
      </c>
    </row>
    <row r="37" spans="1:16" x14ac:dyDescent="0.35">
      <c r="A37" s="26" t="s">
        <v>38</v>
      </c>
      <c r="B37" s="1">
        <f>SUM(C37:P37)</f>
        <v>91</v>
      </c>
      <c r="C37" s="1">
        <v>1</v>
      </c>
      <c r="D37" s="1">
        <v>14</v>
      </c>
      <c r="E37" s="1">
        <v>0</v>
      </c>
      <c r="F37" s="1">
        <v>18</v>
      </c>
      <c r="G37" s="1">
        <v>0</v>
      </c>
      <c r="H37" s="1">
        <v>0</v>
      </c>
      <c r="I37" s="1">
        <v>0</v>
      </c>
      <c r="J37" s="1">
        <v>10</v>
      </c>
      <c r="K37" s="1">
        <v>28</v>
      </c>
      <c r="L37" s="1">
        <v>12</v>
      </c>
      <c r="M37" s="1">
        <v>8</v>
      </c>
      <c r="N37" s="1">
        <v>0</v>
      </c>
      <c r="O37" s="1">
        <v>0</v>
      </c>
      <c r="P37" s="27">
        <v>0</v>
      </c>
    </row>
    <row r="38" spans="1:16" x14ac:dyDescent="0.35">
      <c r="A38" s="26" t="s">
        <v>39</v>
      </c>
      <c r="B38" s="1">
        <f>SUM(C38:P38)</f>
        <v>51</v>
      </c>
      <c r="C38" s="1">
        <v>5</v>
      </c>
      <c r="D38" s="1">
        <v>0</v>
      </c>
      <c r="E38" s="1">
        <v>0</v>
      </c>
      <c r="F38" s="1">
        <v>11</v>
      </c>
      <c r="G38" s="1">
        <v>0</v>
      </c>
      <c r="H38" s="1">
        <v>0</v>
      </c>
      <c r="I38" s="1">
        <v>0</v>
      </c>
      <c r="J38" s="1">
        <v>10</v>
      </c>
      <c r="K38" s="1">
        <v>23</v>
      </c>
      <c r="L38" s="1">
        <v>2</v>
      </c>
      <c r="M38" s="1">
        <v>0</v>
      </c>
      <c r="N38" s="1">
        <v>0</v>
      </c>
      <c r="O38" s="1">
        <v>0</v>
      </c>
      <c r="P38" s="27">
        <v>0</v>
      </c>
    </row>
    <row r="39" spans="1:16" x14ac:dyDescent="0.35">
      <c r="A39" s="26" t="s">
        <v>40</v>
      </c>
      <c r="B39" s="1">
        <f>SUM(C39:P39)</f>
        <v>65</v>
      </c>
      <c r="C39" s="1">
        <v>0</v>
      </c>
      <c r="D39" s="1">
        <v>13</v>
      </c>
      <c r="E39" s="1">
        <v>0</v>
      </c>
      <c r="F39" s="1">
        <v>9</v>
      </c>
      <c r="G39" s="1">
        <v>0</v>
      </c>
      <c r="H39" s="1">
        <v>0</v>
      </c>
      <c r="I39" s="1">
        <v>0</v>
      </c>
      <c r="J39" s="1">
        <v>10</v>
      </c>
      <c r="K39" s="1">
        <v>22</v>
      </c>
      <c r="L39" s="1">
        <v>10</v>
      </c>
      <c r="M39" s="1">
        <v>0</v>
      </c>
      <c r="N39" s="1">
        <v>1</v>
      </c>
      <c r="O39" s="1">
        <v>0</v>
      </c>
      <c r="P39" s="27">
        <v>0</v>
      </c>
    </row>
    <row r="40" spans="1:16" x14ac:dyDescent="0.35">
      <c r="A40" s="26" t="s">
        <v>41</v>
      </c>
      <c r="B40" s="1">
        <f>SUM(C40:P40)</f>
        <v>160</v>
      </c>
      <c r="C40" s="1">
        <v>12</v>
      </c>
      <c r="D40" s="1">
        <v>4</v>
      </c>
      <c r="E40" s="1">
        <v>0</v>
      </c>
      <c r="F40" s="1">
        <v>14</v>
      </c>
      <c r="G40" s="1">
        <v>0</v>
      </c>
      <c r="H40" s="1">
        <v>0</v>
      </c>
      <c r="I40" s="1">
        <v>0</v>
      </c>
      <c r="J40" s="1">
        <v>8</v>
      </c>
      <c r="K40" s="1">
        <v>6</v>
      </c>
      <c r="L40" s="1">
        <v>2</v>
      </c>
      <c r="M40" s="1">
        <v>7</v>
      </c>
      <c r="N40" s="1">
        <v>106</v>
      </c>
      <c r="O40" s="1">
        <v>0</v>
      </c>
      <c r="P40" s="27">
        <v>1</v>
      </c>
    </row>
    <row r="41" spans="1:16" x14ac:dyDescent="0.35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7"/>
    </row>
    <row r="42" spans="1:16" x14ac:dyDescent="0.35">
      <c r="A42" s="25" t="s">
        <v>42</v>
      </c>
      <c r="B42" s="55">
        <f t="shared" ref="B42:P42" si="6">SUM(B43:B45)</f>
        <v>3659</v>
      </c>
      <c r="C42" s="55">
        <f t="shared" si="6"/>
        <v>2</v>
      </c>
      <c r="D42" s="55">
        <f t="shared" si="6"/>
        <v>237</v>
      </c>
      <c r="E42" s="55">
        <f t="shared" si="6"/>
        <v>0</v>
      </c>
      <c r="F42" s="55">
        <f t="shared" si="6"/>
        <v>209</v>
      </c>
      <c r="G42" s="55">
        <f t="shared" si="6"/>
        <v>23</v>
      </c>
      <c r="H42" s="55">
        <f t="shared" si="6"/>
        <v>0</v>
      </c>
      <c r="I42" s="55">
        <f t="shared" si="6"/>
        <v>0</v>
      </c>
      <c r="J42" s="55">
        <f t="shared" si="6"/>
        <v>502</v>
      </c>
      <c r="K42" s="55">
        <f t="shared" si="6"/>
        <v>1196</v>
      </c>
      <c r="L42" s="55">
        <f t="shared" si="6"/>
        <v>1299</v>
      </c>
      <c r="M42" s="55">
        <f t="shared" si="6"/>
        <v>114</v>
      </c>
      <c r="N42" s="55">
        <f t="shared" si="6"/>
        <v>77</v>
      </c>
      <c r="O42" s="55">
        <f t="shared" si="6"/>
        <v>0</v>
      </c>
      <c r="P42" s="56">
        <f t="shared" si="6"/>
        <v>0</v>
      </c>
    </row>
    <row r="43" spans="1:16" x14ac:dyDescent="0.35">
      <c r="A43" s="26" t="s">
        <v>43</v>
      </c>
      <c r="B43" s="1">
        <f>SUM(C43:P43)</f>
        <v>2403</v>
      </c>
      <c r="C43" s="1">
        <v>2</v>
      </c>
      <c r="D43" s="1">
        <v>126</v>
      </c>
      <c r="E43" s="1">
        <v>0</v>
      </c>
      <c r="F43" s="1">
        <v>124</v>
      </c>
      <c r="G43" s="1">
        <v>21</v>
      </c>
      <c r="H43" s="1">
        <v>0</v>
      </c>
      <c r="I43" s="1">
        <v>0</v>
      </c>
      <c r="J43" s="1">
        <v>322</v>
      </c>
      <c r="K43" s="1">
        <v>790</v>
      </c>
      <c r="L43" s="1">
        <v>905</v>
      </c>
      <c r="M43" s="1">
        <v>113</v>
      </c>
      <c r="N43" s="1">
        <v>0</v>
      </c>
      <c r="O43" s="1">
        <v>0</v>
      </c>
      <c r="P43" s="27">
        <v>0</v>
      </c>
    </row>
    <row r="44" spans="1:16" x14ac:dyDescent="0.35">
      <c r="A44" s="26" t="s">
        <v>44</v>
      </c>
      <c r="B44" s="1">
        <f>SUM(C44:P44)</f>
        <v>1031</v>
      </c>
      <c r="C44" s="1">
        <v>0</v>
      </c>
      <c r="D44" s="1">
        <v>88</v>
      </c>
      <c r="E44" s="1">
        <v>0</v>
      </c>
      <c r="F44" s="1">
        <v>73</v>
      </c>
      <c r="G44" s="1">
        <v>2</v>
      </c>
      <c r="H44" s="1">
        <v>0</v>
      </c>
      <c r="I44" s="1">
        <v>0</v>
      </c>
      <c r="J44" s="1">
        <v>145</v>
      </c>
      <c r="K44" s="1">
        <v>317</v>
      </c>
      <c r="L44" s="1">
        <v>350</v>
      </c>
      <c r="M44" s="1">
        <v>0</v>
      </c>
      <c r="N44" s="1">
        <v>56</v>
      </c>
      <c r="O44" s="1">
        <v>0</v>
      </c>
      <c r="P44" s="27">
        <v>0</v>
      </c>
    </row>
    <row r="45" spans="1:16" x14ac:dyDescent="0.35">
      <c r="A45" s="26" t="s">
        <v>45</v>
      </c>
      <c r="B45" s="1">
        <f>SUM(C45:P45)</f>
        <v>225</v>
      </c>
      <c r="C45" s="1">
        <v>0</v>
      </c>
      <c r="D45" s="1">
        <v>23</v>
      </c>
      <c r="E45" s="1">
        <v>0</v>
      </c>
      <c r="F45" s="1">
        <v>12</v>
      </c>
      <c r="G45" s="1">
        <v>0</v>
      </c>
      <c r="H45" s="1">
        <v>0</v>
      </c>
      <c r="I45" s="1">
        <v>0</v>
      </c>
      <c r="J45" s="1">
        <v>35</v>
      </c>
      <c r="K45" s="1">
        <v>89</v>
      </c>
      <c r="L45" s="1">
        <v>44</v>
      </c>
      <c r="M45" s="1">
        <v>1</v>
      </c>
      <c r="N45" s="1">
        <v>21</v>
      </c>
      <c r="O45" s="1">
        <v>0</v>
      </c>
      <c r="P45" s="27">
        <v>0</v>
      </c>
    </row>
    <row r="46" spans="1:16" x14ac:dyDescent="0.3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</row>
    <row r="47" spans="1:16" x14ac:dyDescent="0.35">
      <c r="A47" s="25" t="s">
        <v>46</v>
      </c>
      <c r="B47" s="55">
        <f t="shared" ref="B47:P47" si="7">SUM(B48:B52)</f>
        <v>7770</v>
      </c>
      <c r="C47" s="55">
        <f t="shared" si="7"/>
        <v>13</v>
      </c>
      <c r="D47" s="55">
        <f t="shared" si="7"/>
        <v>1008</v>
      </c>
      <c r="E47" s="55">
        <f t="shared" si="7"/>
        <v>0</v>
      </c>
      <c r="F47" s="55">
        <f t="shared" si="7"/>
        <v>330</v>
      </c>
      <c r="G47" s="55">
        <f t="shared" si="7"/>
        <v>1</v>
      </c>
      <c r="H47" s="55">
        <f t="shared" si="7"/>
        <v>0</v>
      </c>
      <c r="I47" s="55">
        <f t="shared" si="7"/>
        <v>1</v>
      </c>
      <c r="J47" s="55">
        <f t="shared" si="7"/>
        <v>443</v>
      </c>
      <c r="K47" s="55">
        <f t="shared" si="7"/>
        <v>4378</v>
      </c>
      <c r="L47" s="55">
        <f t="shared" si="7"/>
        <v>1309</v>
      </c>
      <c r="M47" s="55">
        <f t="shared" si="7"/>
        <v>6</v>
      </c>
      <c r="N47" s="55">
        <f t="shared" si="7"/>
        <v>281</v>
      </c>
      <c r="O47" s="55">
        <f t="shared" si="7"/>
        <v>0</v>
      </c>
      <c r="P47" s="56">
        <f t="shared" si="7"/>
        <v>0</v>
      </c>
    </row>
    <row r="48" spans="1:16" x14ac:dyDescent="0.35">
      <c r="A48" s="26" t="s">
        <v>47</v>
      </c>
      <c r="B48" s="1">
        <f>SUM(C48:P48)</f>
        <v>6676</v>
      </c>
      <c r="C48" s="1">
        <v>12</v>
      </c>
      <c r="D48" s="1">
        <v>812</v>
      </c>
      <c r="E48" s="1">
        <v>0</v>
      </c>
      <c r="F48" s="1">
        <v>306</v>
      </c>
      <c r="G48" s="1">
        <v>0</v>
      </c>
      <c r="H48" s="1">
        <v>0</v>
      </c>
      <c r="I48" s="1">
        <v>1</v>
      </c>
      <c r="J48" s="1">
        <v>388</v>
      </c>
      <c r="K48" s="1">
        <v>3661</v>
      </c>
      <c r="L48" s="1">
        <v>1238</v>
      </c>
      <c r="M48" s="1">
        <v>6</v>
      </c>
      <c r="N48" s="1">
        <v>252</v>
      </c>
      <c r="O48" s="1">
        <v>0</v>
      </c>
      <c r="P48" s="27">
        <v>0</v>
      </c>
    </row>
    <row r="49" spans="1:16" x14ac:dyDescent="0.35">
      <c r="A49" s="26" t="s">
        <v>48</v>
      </c>
      <c r="B49" s="1">
        <f>SUM(C49:P49)</f>
        <v>130</v>
      </c>
      <c r="C49" s="1">
        <v>0</v>
      </c>
      <c r="D49" s="1">
        <v>1</v>
      </c>
      <c r="E49" s="1">
        <v>0</v>
      </c>
      <c r="F49" s="1">
        <v>7</v>
      </c>
      <c r="G49" s="1">
        <v>0</v>
      </c>
      <c r="H49" s="1">
        <v>0</v>
      </c>
      <c r="I49" s="1">
        <v>0</v>
      </c>
      <c r="J49" s="1">
        <v>15</v>
      </c>
      <c r="K49" s="1">
        <v>87</v>
      </c>
      <c r="L49" s="1">
        <v>18</v>
      </c>
      <c r="M49" s="1">
        <v>0</v>
      </c>
      <c r="N49" s="1">
        <v>2</v>
      </c>
      <c r="O49" s="1">
        <v>0</v>
      </c>
      <c r="P49" s="27">
        <v>0</v>
      </c>
    </row>
    <row r="50" spans="1:16" x14ac:dyDescent="0.35">
      <c r="A50" s="26" t="s">
        <v>49</v>
      </c>
      <c r="B50" s="1">
        <f>SUM(C50:P50)</f>
        <v>627</v>
      </c>
      <c r="C50" s="1">
        <v>1</v>
      </c>
      <c r="D50" s="1">
        <v>156</v>
      </c>
      <c r="E50" s="1">
        <v>0</v>
      </c>
      <c r="F50" s="1">
        <v>11</v>
      </c>
      <c r="G50" s="1">
        <v>0</v>
      </c>
      <c r="H50" s="1">
        <v>0</v>
      </c>
      <c r="I50" s="1">
        <v>0</v>
      </c>
      <c r="J50" s="1">
        <v>0</v>
      </c>
      <c r="K50" s="1">
        <v>436</v>
      </c>
      <c r="L50" s="1">
        <v>20</v>
      </c>
      <c r="M50" s="1">
        <v>0</v>
      </c>
      <c r="N50" s="1">
        <v>3</v>
      </c>
      <c r="O50" s="1">
        <v>0</v>
      </c>
      <c r="P50" s="27">
        <v>0</v>
      </c>
    </row>
    <row r="51" spans="1:16" x14ac:dyDescent="0.35">
      <c r="A51" s="26" t="s">
        <v>50</v>
      </c>
      <c r="B51" s="1">
        <f>SUM(C51:P51)</f>
        <v>84</v>
      </c>
      <c r="C51" s="1">
        <v>0</v>
      </c>
      <c r="D51" s="1">
        <v>4</v>
      </c>
      <c r="E51" s="1">
        <v>0</v>
      </c>
      <c r="F51" s="1">
        <v>3</v>
      </c>
      <c r="G51" s="1">
        <v>1</v>
      </c>
      <c r="H51" s="1">
        <v>0</v>
      </c>
      <c r="I51" s="1">
        <v>0</v>
      </c>
      <c r="J51" s="1">
        <v>10</v>
      </c>
      <c r="K51" s="1">
        <v>57</v>
      </c>
      <c r="L51" s="1">
        <v>8</v>
      </c>
      <c r="M51" s="1">
        <v>0</v>
      </c>
      <c r="N51" s="1">
        <v>1</v>
      </c>
      <c r="O51" s="1">
        <v>0</v>
      </c>
      <c r="P51" s="27">
        <v>0</v>
      </c>
    </row>
    <row r="52" spans="1:16" x14ac:dyDescent="0.35">
      <c r="A52" s="26" t="s">
        <v>51</v>
      </c>
      <c r="B52" s="1">
        <f>SUM(C52:P52)</f>
        <v>253</v>
      </c>
      <c r="C52" s="1">
        <v>0</v>
      </c>
      <c r="D52" s="1">
        <v>35</v>
      </c>
      <c r="E52" s="1">
        <v>0</v>
      </c>
      <c r="F52" s="1">
        <v>3</v>
      </c>
      <c r="G52" s="1">
        <v>0</v>
      </c>
      <c r="H52" s="1">
        <v>0</v>
      </c>
      <c r="I52" s="1">
        <v>0</v>
      </c>
      <c r="J52" s="1">
        <v>30</v>
      </c>
      <c r="K52" s="1">
        <v>137</v>
      </c>
      <c r="L52" s="1">
        <v>25</v>
      </c>
      <c r="M52" s="1">
        <v>0</v>
      </c>
      <c r="N52" s="1">
        <v>23</v>
      </c>
      <c r="O52" s="1">
        <v>0</v>
      </c>
      <c r="P52" s="27">
        <v>0</v>
      </c>
    </row>
    <row r="53" spans="1:16" x14ac:dyDescent="0.35">
      <c r="A53" s="2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7"/>
    </row>
    <row r="54" spans="1:16" x14ac:dyDescent="0.35">
      <c r="A54" s="25" t="s">
        <v>52</v>
      </c>
      <c r="B54" s="21">
        <f t="shared" ref="B54:P54" si="8">SUM(B55:B59)</f>
        <v>11115</v>
      </c>
      <c r="C54" s="21">
        <f t="shared" si="8"/>
        <v>21</v>
      </c>
      <c r="D54" s="21">
        <f t="shared" si="8"/>
        <v>913</v>
      </c>
      <c r="E54" s="21">
        <f t="shared" si="8"/>
        <v>0</v>
      </c>
      <c r="F54" s="21">
        <f t="shared" si="8"/>
        <v>719</v>
      </c>
      <c r="G54" s="21">
        <f t="shared" si="8"/>
        <v>1</v>
      </c>
      <c r="H54" s="21">
        <f t="shared" si="8"/>
        <v>0</v>
      </c>
      <c r="I54" s="21">
        <f t="shared" si="8"/>
        <v>0</v>
      </c>
      <c r="J54" s="21">
        <f t="shared" si="8"/>
        <v>800</v>
      </c>
      <c r="K54" s="21">
        <f t="shared" si="8"/>
        <v>7120</v>
      </c>
      <c r="L54" s="21">
        <f t="shared" si="8"/>
        <v>1131</v>
      </c>
      <c r="M54" s="21">
        <f t="shared" si="8"/>
        <v>9</v>
      </c>
      <c r="N54" s="21">
        <f t="shared" si="8"/>
        <v>370</v>
      </c>
      <c r="O54" s="21">
        <f t="shared" si="8"/>
        <v>0</v>
      </c>
      <c r="P54" s="22">
        <f t="shared" si="8"/>
        <v>31</v>
      </c>
    </row>
    <row r="55" spans="1:16" x14ac:dyDescent="0.35">
      <c r="A55" s="26" t="s">
        <v>53</v>
      </c>
      <c r="B55" s="1">
        <f>SUM(C55:P55)</f>
        <v>8545</v>
      </c>
      <c r="C55" s="1">
        <v>14</v>
      </c>
      <c r="D55" s="1">
        <v>499</v>
      </c>
      <c r="E55" s="1">
        <v>0</v>
      </c>
      <c r="F55" s="1">
        <v>392</v>
      </c>
      <c r="G55" s="1">
        <v>0</v>
      </c>
      <c r="H55" s="1">
        <v>0</v>
      </c>
      <c r="I55" s="1">
        <v>0</v>
      </c>
      <c r="J55" s="1">
        <v>549</v>
      </c>
      <c r="K55" s="1">
        <v>6005</v>
      </c>
      <c r="L55" s="1">
        <v>776</v>
      </c>
      <c r="M55" s="1">
        <v>1</v>
      </c>
      <c r="N55" s="1">
        <v>303</v>
      </c>
      <c r="O55" s="1">
        <v>0</v>
      </c>
      <c r="P55" s="27">
        <v>6</v>
      </c>
    </row>
    <row r="56" spans="1:16" x14ac:dyDescent="0.35">
      <c r="A56" s="26" t="s">
        <v>54</v>
      </c>
      <c r="B56" s="1">
        <f>SUM(C56:P56)</f>
        <v>1193</v>
      </c>
      <c r="C56" s="1">
        <v>0</v>
      </c>
      <c r="D56" s="1">
        <v>160</v>
      </c>
      <c r="E56" s="1">
        <v>0</v>
      </c>
      <c r="F56" s="1">
        <v>207</v>
      </c>
      <c r="G56" s="1">
        <v>0</v>
      </c>
      <c r="H56" s="1">
        <v>0</v>
      </c>
      <c r="I56" s="1">
        <v>0</v>
      </c>
      <c r="J56" s="1">
        <v>121</v>
      </c>
      <c r="K56" s="1">
        <v>495</v>
      </c>
      <c r="L56" s="1">
        <v>197</v>
      </c>
      <c r="M56" s="1">
        <v>1</v>
      </c>
      <c r="N56" s="1">
        <v>12</v>
      </c>
      <c r="O56" s="1">
        <v>0</v>
      </c>
      <c r="P56" s="27">
        <v>0</v>
      </c>
    </row>
    <row r="57" spans="1:16" x14ac:dyDescent="0.35">
      <c r="A57" s="26" t="s">
        <v>55</v>
      </c>
      <c r="B57" s="1">
        <f>SUM(C57:P57)</f>
        <v>498</v>
      </c>
      <c r="C57" s="1">
        <v>1</v>
      </c>
      <c r="D57" s="1">
        <v>40</v>
      </c>
      <c r="E57" s="1">
        <v>0</v>
      </c>
      <c r="F57" s="1">
        <v>19</v>
      </c>
      <c r="G57" s="1">
        <v>1</v>
      </c>
      <c r="H57" s="1">
        <v>0</v>
      </c>
      <c r="I57" s="1">
        <v>0</v>
      </c>
      <c r="J57" s="1">
        <v>42</v>
      </c>
      <c r="K57" s="1">
        <v>267</v>
      </c>
      <c r="L57" s="1">
        <v>78</v>
      </c>
      <c r="M57" s="1">
        <v>1</v>
      </c>
      <c r="N57" s="1">
        <v>49</v>
      </c>
      <c r="O57" s="1">
        <v>0</v>
      </c>
      <c r="P57" s="27">
        <v>0</v>
      </c>
    </row>
    <row r="58" spans="1:16" x14ac:dyDescent="0.35">
      <c r="A58" s="26" t="s">
        <v>56</v>
      </c>
      <c r="B58" s="1">
        <f>SUM(C58:P58)</f>
        <v>214</v>
      </c>
      <c r="C58" s="1">
        <v>1</v>
      </c>
      <c r="D58" s="1">
        <v>17</v>
      </c>
      <c r="E58" s="1">
        <v>0</v>
      </c>
      <c r="F58" s="1">
        <v>21</v>
      </c>
      <c r="G58" s="1">
        <v>0</v>
      </c>
      <c r="H58" s="1">
        <v>0</v>
      </c>
      <c r="I58" s="1">
        <v>0</v>
      </c>
      <c r="J58" s="1">
        <v>34</v>
      </c>
      <c r="K58" s="1">
        <v>76</v>
      </c>
      <c r="L58" s="1">
        <v>34</v>
      </c>
      <c r="M58" s="1">
        <v>0</v>
      </c>
      <c r="N58" s="1">
        <v>6</v>
      </c>
      <c r="O58" s="1">
        <v>0</v>
      </c>
      <c r="P58" s="27">
        <v>25</v>
      </c>
    </row>
    <row r="59" spans="1:16" x14ac:dyDescent="0.35">
      <c r="A59" s="26" t="s">
        <v>57</v>
      </c>
      <c r="B59" s="1">
        <f>SUM(C59:P59)</f>
        <v>665</v>
      </c>
      <c r="C59" s="1">
        <v>5</v>
      </c>
      <c r="D59" s="1">
        <v>197</v>
      </c>
      <c r="E59" s="1">
        <v>0</v>
      </c>
      <c r="F59" s="1">
        <v>80</v>
      </c>
      <c r="G59" s="1">
        <v>0</v>
      </c>
      <c r="H59" s="1">
        <v>0</v>
      </c>
      <c r="I59" s="1">
        <v>0</v>
      </c>
      <c r="J59" s="1">
        <v>54</v>
      </c>
      <c r="K59" s="1">
        <v>277</v>
      </c>
      <c r="L59" s="1">
        <v>46</v>
      </c>
      <c r="M59" s="1">
        <v>6</v>
      </c>
      <c r="N59" s="1">
        <v>0</v>
      </c>
      <c r="O59" s="1">
        <v>0</v>
      </c>
      <c r="P59" s="27">
        <v>0</v>
      </c>
    </row>
    <row r="60" spans="1:16" x14ac:dyDescent="0.35">
      <c r="A60" s="28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30"/>
    </row>
    <row r="61" spans="1:16" x14ac:dyDescent="0.35">
      <c r="A61" s="25" t="s">
        <v>58</v>
      </c>
      <c r="B61" s="21">
        <f t="shared" ref="B61:P61" si="9">SUM(B62:B67)</f>
        <v>1403</v>
      </c>
      <c r="C61" s="21">
        <f t="shared" si="9"/>
        <v>22</v>
      </c>
      <c r="D61" s="21">
        <f t="shared" si="9"/>
        <v>295</v>
      </c>
      <c r="E61" s="21">
        <f t="shared" si="9"/>
        <v>0</v>
      </c>
      <c r="F61" s="21">
        <f t="shared" si="9"/>
        <v>49</v>
      </c>
      <c r="G61" s="21">
        <f t="shared" si="9"/>
        <v>0</v>
      </c>
      <c r="H61" s="21">
        <f t="shared" si="9"/>
        <v>0</v>
      </c>
      <c r="I61" s="21">
        <f t="shared" si="9"/>
        <v>0</v>
      </c>
      <c r="J61" s="21">
        <f t="shared" si="9"/>
        <v>193</v>
      </c>
      <c r="K61" s="21">
        <f t="shared" si="9"/>
        <v>585</v>
      </c>
      <c r="L61" s="21">
        <f t="shared" si="9"/>
        <v>76</v>
      </c>
      <c r="M61" s="21">
        <f t="shared" si="9"/>
        <v>9</v>
      </c>
      <c r="N61" s="21">
        <f t="shared" si="9"/>
        <v>167</v>
      </c>
      <c r="O61" s="21">
        <f t="shared" si="9"/>
        <v>0</v>
      </c>
      <c r="P61" s="22">
        <f t="shared" si="9"/>
        <v>7</v>
      </c>
    </row>
    <row r="62" spans="1:16" x14ac:dyDescent="0.35">
      <c r="A62" s="26" t="s">
        <v>267</v>
      </c>
      <c r="B62" s="1">
        <f t="shared" ref="B62:B67" si="10">SUM(C62:P62)</f>
        <v>781</v>
      </c>
      <c r="C62" s="1">
        <v>11</v>
      </c>
      <c r="D62" s="1">
        <v>131</v>
      </c>
      <c r="E62" s="1">
        <v>0</v>
      </c>
      <c r="F62" s="1">
        <v>34</v>
      </c>
      <c r="G62" s="1">
        <v>0</v>
      </c>
      <c r="H62" s="1">
        <v>0</v>
      </c>
      <c r="I62" s="1">
        <v>0</v>
      </c>
      <c r="J62" s="1">
        <v>64</v>
      </c>
      <c r="K62" s="1">
        <v>376</v>
      </c>
      <c r="L62" s="1">
        <v>6</v>
      </c>
      <c r="M62" s="1">
        <v>1</v>
      </c>
      <c r="N62" s="1">
        <v>158</v>
      </c>
      <c r="O62" s="1">
        <v>0</v>
      </c>
      <c r="P62" s="27">
        <v>0</v>
      </c>
    </row>
    <row r="63" spans="1:16" x14ac:dyDescent="0.35">
      <c r="A63" s="26" t="s">
        <v>60</v>
      </c>
      <c r="B63" s="1">
        <f t="shared" si="10"/>
        <v>76</v>
      </c>
      <c r="C63" s="1">
        <v>3</v>
      </c>
      <c r="D63" s="1">
        <v>33</v>
      </c>
      <c r="E63" s="1">
        <v>0</v>
      </c>
      <c r="F63" s="1">
        <v>3</v>
      </c>
      <c r="G63" s="1">
        <v>0</v>
      </c>
      <c r="H63" s="1">
        <v>0</v>
      </c>
      <c r="I63" s="1">
        <v>0</v>
      </c>
      <c r="J63" s="1">
        <v>11</v>
      </c>
      <c r="K63" s="1">
        <v>17</v>
      </c>
      <c r="L63" s="1">
        <v>5</v>
      </c>
      <c r="M63" s="1">
        <v>2</v>
      </c>
      <c r="N63" s="1">
        <v>1</v>
      </c>
      <c r="O63" s="1">
        <v>0</v>
      </c>
      <c r="P63" s="27">
        <v>1</v>
      </c>
    </row>
    <row r="64" spans="1:16" x14ac:dyDescent="0.35">
      <c r="A64" s="26" t="s">
        <v>61</v>
      </c>
      <c r="B64" s="1">
        <f t="shared" si="10"/>
        <v>121</v>
      </c>
      <c r="C64" s="1">
        <v>6</v>
      </c>
      <c r="D64" s="1">
        <v>52</v>
      </c>
      <c r="E64" s="1">
        <v>0</v>
      </c>
      <c r="F64" s="1">
        <v>2</v>
      </c>
      <c r="G64" s="1">
        <v>0</v>
      </c>
      <c r="H64" s="1">
        <v>0</v>
      </c>
      <c r="I64" s="1">
        <v>0</v>
      </c>
      <c r="J64" s="1">
        <v>17</v>
      </c>
      <c r="K64" s="1">
        <v>24</v>
      </c>
      <c r="L64" s="1">
        <v>12</v>
      </c>
      <c r="M64" s="1">
        <v>2</v>
      </c>
      <c r="N64" s="1">
        <v>0</v>
      </c>
      <c r="O64" s="1">
        <v>0</v>
      </c>
      <c r="P64" s="27">
        <v>6</v>
      </c>
    </row>
    <row r="65" spans="1:16" x14ac:dyDescent="0.35">
      <c r="A65" s="26" t="s">
        <v>62</v>
      </c>
      <c r="B65" s="1">
        <f t="shared" si="10"/>
        <v>241</v>
      </c>
      <c r="C65" s="1">
        <v>1</v>
      </c>
      <c r="D65" s="1">
        <v>13</v>
      </c>
      <c r="E65" s="1">
        <v>0</v>
      </c>
      <c r="F65" s="1">
        <v>2</v>
      </c>
      <c r="G65" s="1">
        <v>0</v>
      </c>
      <c r="H65" s="1">
        <v>0</v>
      </c>
      <c r="I65" s="1">
        <v>0</v>
      </c>
      <c r="J65" s="1">
        <v>71</v>
      </c>
      <c r="K65" s="1">
        <v>110</v>
      </c>
      <c r="L65" s="1">
        <v>34</v>
      </c>
      <c r="M65" s="1">
        <v>3</v>
      </c>
      <c r="N65" s="1">
        <v>7</v>
      </c>
      <c r="O65" s="1">
        <v>0</v>
      </c>
      <c r="P65" s="27">
        <v>0</v>
      </c>
    </row>
    <row r="66" spans="1:16" x14ac:dyDescent="0.35">
      <c r="A66" s="26" t="s">
        <v>63</v>
      </c>
      <c r="B66" s="1">
        <f t="shared" si="10"/>
        <v>82</v>
      </c>
      <c r="C66" s="1">
        <v>0</v>
      </c>
      <c r="D66" s="1">
        <v>6</v>
      </c>
      <c r="E66" s="1">
        <v>0</v>
      </c>
      <c r="F66" s="1">
        <v>1</v>
      </c>
      <c r="G66" s="1">
        <v>0</v>
      </c>
      <c r="H66" s="1">
        <v>0</v>
      </c>
      <c r="I66" s="1">
        <v>0</v>
      </c>
      <c r="J66" s="1">
        <v>17</v>
      </c>
      <c r="K66" s="1">
        <v>46</v>
      </c>
      <c r="L66" s="1">
        <v>12</v>
      </c>
      <c r="M66" s="1">
        <v>0</v>
      </c>
      <c r="N66" s="1">
        <v>0</v>
      </c>
      <c r="O66" s="1">
        <v>0</v>
      </c>
      <c r="P66" s="27">
        <v>0</v>
      </c>
    </row>
    <row r="67" spans="1:16" x14ac:dyDescent="0.35">
      <c r="A67" s="26" t="s">
        <v>64</v>
      </c>
      <c r="B67" s="1">
        <f t="shared" si="10"/>
        <v>102</v>
      </c>
      <c r="C67" s="1">
        <v>1</v>
      </c>
      <c r="D67" s="1">
        <v>60</v>
      </c>
      <c r="E67" s="1">
        <v>0</v>
      </c>
      <c r="F67" s="1">
        <v>7</v>
      </c>
      <c r="G67" s="1">
        <v>0</v>
      </c>
      <c r="H67" s="1">
        <v>0</v>
      </c>
      <c r="I67" s="1">
        <v>0</v>
      </c>
      <c r="J67" s="1">
        <v>13</v>
      </c>
      <c r="K67" s="1">
        <v>12</v>
      </c>
      <c r="L67" s="1">
        <v>7</v>
      </c>
      <c r="M67" s="1">
        <v>1</v>
      </c>
      <c r="N67" s="1">
        <v>1</v>
      </c>
      <c r="O67" s="1">
        <v>0</v>
      </c>
      <c r="P67" s="27">
        <v>0</v>
      </c>
    </row>
    <row r="68" spans="1:16" x14ac:dyDescent="0.35">
      <c r="A68" s="2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7"/>
    </row>
    <row r="69" spans="1:16" x14ac:dyDescent="0.35">
      <c r="A69" s="25" t="s">
        <v>65</v>
      </c>
      <c r="B69" s="55">
        <f t="shared" ref="B69:P69" si="11">SUM(B70:B75)</f>
        <v>1325</v>
      </c>
      <c r="C69" s="55">
        <f t="shared" si="11"/>
        <v>0</v>
      </c>
      <c r="D69" s="55">
        <f t="shared" si="11"/>
        <v>232</v>
      </c>
      <c r="E69" s="55">
        <f t="shared" si="11"/>
        <v>0</v>
      </c>
      <c r="F69" s="55">
        <f t="shared" si="11"/>
        <v>43</v>
      </c>
      <c r="G69" s="55">
        <f t="shared" si="11"/>
        <v>0</v>
      </c>
      <c r="H69" s="55">
        <f t="shared" si="11"/>
        <v>0</v>
      </c>
      <c r="I69" s="55">
        <f t="shared" si="11"/>
        <v>0</v>
      </c>
      <c r="J69" s="55">
        <f t="shared" si="11"/>
        <v>191</v>
      </c>
      <c r="K69" s="55">
        <f t="shared" si="11"/>
        <v>707</v>
      </c>
      <c r="L69" s="55">
        <f t="shared" si="11"/>
        <v>126</v>
      </c>
      <c r="M69" s="55">
        <f t="shared" si="11"/>
        <v>6</v>
      </c>
      <c r="N69" s="55">
        <f t="shared" si="11"/>
        <v>17</v>
      </c>
      <c r="O69" s="55">
        <f t="shared" si="11"/>
        <v>0</v>
      </c>
      <c r="P69" s="56">
        <f t="shared" si="11"/>
        <v>3</v>
      </c>
    </row>
    <row r="70" spans="1:16" x14ac:dyDescent="0.35">
      <c r="A70" s="26" t="s">
        <v>275</v>
      </c>
      <c r="B70" s="1">
        <f t="shared" ref="B70:B75" si="12">SUM(C70:P70)</f>
        <v>543</v>
      </c>
      <c r="C70" s="1">
        <v>0</v>
      </c>
      <c r="D70" s="1">
        <v>112</v>
      </c>
      <c r="E70" s="1">
        <v>0</v>
      </c>
      <c r="F70" s="1">
        <v>5</v>
      </c>
      <c r="G70" s="1">
        <v>0</v>
      </c>
      <c r="H70" s="1">
        <v>0</v>
      </c>
      <c r="I70" s="1">
        <v>0</v>
      </c>
      <c r="J70" s="1">
        <v>70</v>
      </c>
      <c r="K70" s="1">
        <v>263</v>
      </c>
      <c r="L70" s="1">
        <v>89</v>
      </c>
      <c r="M70" s="1">
        <v>1</v>
      </c>
      <c r="N70" s="1">
        <v>3</v>
      </c>
      <c r="O70" s="1">
        <v>0</v>
      </c>
      <c r="P70" s="27">
        <v>0</v>
      </c>
    </row>
    <row r="71" spans="1:16" x14ac:dyDescent="0.35">
      <c r="A71" s="26" t="s">
        <v>269</v>
      </c>
      <c r="B71" s="1">
        <f t="shared" si="12"/>
        <v>566</v>
      </c>
      <c r="C71" s="1">
        <v>0</v>
      </c>
      <c r="D71" s="1">
        <v>26</v>
      </c>
      <c r="E71" s="1">
        <v>0</v>
      </c>
      <c r="F71" s="1">
        <v>23</v>
      </c>
      <c r="G71" s="1">
        <v>0</v>
      </c>
      <c r="H71" s="1">
        <v>0</v>
      </c>
      <c r="I71" s="1">
        <v>0</v>
      </c>
      <c r="J71" s="1">
        <v>86</v>
      </c>
      <c r="K71" s="1">
        <v>393</v>
      </c>
      <c r="L71" s="1">
        <v>25</v>
      </c>
      <c r="M71" s="1">
        <v>1</v>
      </c>
      <c r="N71" s="1">
        <v>12</v>
      </c>
      <c r="O71" s="1">
        <v>0</v>
      </c>
      <c r="P71" s="27">
        <v>0</v>
      </c>
    </row>
    <row r="72" spans="1:16" x14ac:dyDescent="0.35">
      <c r="A72" s="26" t="s">
        <v>68</v>
      </c>
      <c r="B72" s="1">
        <f t="shared" si="12"/>
        <v>34</v>
      </c>
      <c r="C72" s="1">
        <v>0</v>
      </c>
      <c r="D72" s="1">
        <v>1</v>
      </c>
      <c r="E72" s="1">
        <v>0</v>
      </c>
      <c r="F72" s="1">
        <v>3</v>
      </c>
      <c r="G72" s="1">
        <v>0</v>
      </c>
      <c r="H72" s="1">
        <v>0</v>
      </c>
      <c r="I72" s="1">
        <v>0</v>
      </c>
      <c r="J72" s="1">
        <v>5</v>
      </c>
      <c r="K72" s="1">
        <v>25</v>
      </c>
      <c r="L72" s="1">
        <v>0</v>
      </c>
      <c r="M72" s="1">
        <v>0</v>
      </c>
      <c r="N72" s="1">
        <v>0</v>
      </c>
      <c r="O72" s="1">
        <v>0</v>
      </c>
      <c r="P72" s="27">
        <v>0</v>
      </c>
    </row>
    <row r="73" spans="1:16" x14ac:dyDescent="0.35">
      <c r="A73" s="26" t="s">
        <v>69</v>
      </c>
      <c r="B73" s="1">
        <f t="shared" si="12"/>
        <v>120</v>
      </c>
      <c r="C73" s="1">
        <v>0</v>
      </c>
      <c r="D73" s="1">
        <v>56</v>
      </c>
      <c r="E73" s="1">
        <v>0</v>
      </c>
      <c r="F73" s="1">
        <v>7</v>
      </c>
      <c r="G73" s="1">
        <v>0</v>
      </c>
      <c r="H73" s="1">
        <v>0</v>
      </c>
      <c r="I73" s="1">
        <v>0</v>
      </c>
      <c r="J73" s="1">
        <v>14</v>
      </c>
      <c r="K73" s="1">
        <v>23</v>
      </c>
      <c r="L73" s="1">
        <v>11</v>
      </c>
      <c r="M73" s="1">
        <v>4</v>
      </c>
      <c r="N73" s="1">
        <v>2</v>
      </c>
      <c r="O73" s="1">
        <v>0</v>
      </c>
      <c r="P73" s="27">
        <v>3</v>
      </c>
    </row>
    <row r="74" spans="1:16" x14ac:dyDescent="0.35">
      <c r="A74" s="26" t="s">
        <v>70</v>
      </c>
      <c r="B74" s="1">
        <f t="shared" si="12"/>
        <v>17</v>
      </c>
      <c r="C74" s="1">
        <v>0</v>
      </c>
      <c r="D74" s="1">
        <v>10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3</v>
      </c>
      <c r="K74" s="1">
        <v>3</v>
      </c>
      <c r="L74" s="1">
        <v>1</v>
      </c>
      <c r="M74" s="1">
        <v>0</v>
      </c>
      <c r="N74" s="1">
        <v>0</v>
      </c>
      <c r="O74" s="1">
        <v>0</v>
      </c>
      <c r="P74" s="27">
        <v>0</v>
      </c>
    </row>
    <row r="75" spans="1:16" x14ac:dyDescent="0.35">
      <c r="A75" s="26" t="s">
        <v>71</v>
      </c>
      <c r="B75" s="1">
        <f t="shared" si="12"/>
        <v>45</v>
      </c>
      <c r="C75" s="1">
        <v>0</v>
      </c>
      <c r="D75" s="1">
        <v>27</v>
      </c>
      <c r="E75" s="1">
        <v>0</v>
      </c>
      <c r="F75" s="1">
        <v>5</v>
      </c>
      <c r="G75" s="1">
        <v>0</v>
      </c>
      <c r="H75" s="1">
        <v>0</v>
      </c>
      <c r="I75" s="1">
        <v>0</v>
      </c>
      <c r="J75" s="1">
        <v>13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27">
        <v>0</v>
      </c>
    </row>
    <row r="76" spans="1:16" s="43" customFormat="1" x14ac:dyDescent="0.35">
      <c r="A76" s="28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30"/>
    </row>
    <row r="77" spans="1:16" x14ac:dyDescent="0.35">
      <c r="A77" s="25" t="s">
        <v>72</v>
      </c>
      <c r="B77" s="21">
        <f t="shared" ref="B77:P77" si="13">SUM(B78:B83)</f>
        <v>3599</v>
      </c>
      <c r="C77" s="21">
        <f t="shared" si="13"/>
        <v>8</v>
      </c>
      <c r="D77" s="21">
        <f t="shared" si="13"/>
        <v>417</v>
      </c>
      <c r="E77" s="21">
        <f t="shared" si="13"/>
        <v>1</v>
      </c>
      <c r="F77" s="21">
        <f t="shared" si="13"/>
        <v>480</v>
      </c>
      <c r="G77" s="21">
        <f t="shared" si="13"/>
        <v>3</v>
      </c>
      <c r="H77" s="21">
        <f t="shared" si="13"/>
        <v>0</v>
      </c>
      <c r="I77" s="21">
        <f t="shared" si="13"/>
        <v>2</v>
      </c>
      <c r="J77" s="21">
        <f t="shared" si="13"/>
        <v>426</v>
      </c>
      <c r="K77" s="21">
        <f t="shared" si="13"/>
        <v>1927</v>
      </c>
      <c r="L77" s="21">
        <f t="shared" si="13"/>
        <v>74</v>
      </c>
      <c r="M77" s="21">
        <f t="shared" si="13"/>
        <v>37</v>
      </c>
      <c r="N77" s="21">
        <f t="shared" si="13"/>
        <v>213</v>
      </c>
      <c r="O77" s="21">
        <f t="shared" si="13"/>
        <v>0</v>
      </c>
      <c r="P77" s="22">
        <f t="shared" si="13"/>
        <v>11</v>
      </c>
    </row>
    <row r="78" spans="1:16" x14ac:dyDescent="0.35">
      <c r="A78" s="26" t="s">
        <v>73</v>
      </c>
      <c r="B78" s="1">
        <f t="shared" ref="B78:B83" si="14">SUM(C78:P78)</f>
        <v>2158</v>
      </c>
      <c r="C78" s="1">
        <v>0</v>
      </c>
      <c r="D78" s="1">
        <v>79</v>
      </c>
      <c r="E78" s="1">
        <v>1</v>
      </c>
      <c r="F78" s="1">
        <v>320</v>
      </c>
      <c r="G78" s="1">
        <v>2</v>
      </c>
      <c r="H78" s="1">
        <v>0</v>
      </c>
      <c r="I78" s="1">
        <v>2</v>
      </c>
      <c r="J78" s="1">
        <v>254</v>
      </c>
      <c r="K78" s="1">
        <v>1287</v>
      </c>
      <c r="L78" s="1">
        <v>4</v>
      </c>
      <c r="M78" s="1">
        <v>1</v>
      </c>
      <c r="N78" s="1">
        <v>207</v>
      </c>
      <c r="O78" s="1">
        <v>0</v>
      </c>
      <c r="P78" s="27">
        <v>1</v>
      </c>
    </row>
    <row r="79" spans="1:16" x14ac:dyDescent="0.35">
      <c r="A79" s="26" t="s">
        <v>74</v>
      </c>
      <c r="B79" s="1">
        <f t="shared" si="14"/>
        <v>675</v>
      </c>
      <c r="C79" s="1">
        <v>2</v>
      </c>
      <c r="D79" s="1">
        <v>108</v>
      </c>
      <c r="E79" s="1">
        <v>0</v>
      </c>
      <c r="F79" s="1">
        <v>81</v>
      </c>
      <c r="G79" s="1">
        <v>1</v>
      </c>
      <c r="H79" s="1">
        <v>0</v>
      </c>
      <c r="I79" s="1">
        <v>0</v>
      </c>
      <c r="J79" s="1">
        <v>59</v>
      </c>
      <c r="K79" s="1">
        <v>334</v>
      </c>
      <c r="L79" s="1">
        <v>61</v>
      </c>
      <c r="M79" s="1">
        <v>25</v>
      </c>
      <c r="N79" s="1">
        <v>0</v>
      </c>
      <c r="O79" s="1">
        <v>0</v>
      </c>
      <c r="P79" s="27">
        <v>4</v>
      </c>
    </row>
    <row r="80" spans="1:16" x14ac:dyDescent="0.35">
      <c r="A80" s="26" t="s">
        <v>75</v>
      </c>
      <c r="B80" s="1">
        <f t="shared" si="14"/>
        <v>117</v>
      </c>
      <c r="C80" s="1">
        <v>2</v>
      </c>
      <c r="D80" s="1">
        <v>23</v>
      </c>
      <c r="E80" s="1">
        <v>0</v>
      </c>
      <c r="F80" s="1">
        <v>6</v>
      </c>
      <c r="G80" s="1">
        <v>0</v>
      </c>
      <c r="H80" s="1">
        <v>0</v>
      </c>
      <c r="I80" s="1">
        <v>0</v>
      </c>
      <c r="J80" s="1">
        <v>8</v>
      </c>
      <c r="K80" s="1">
        <v>73</v>
      </c>
      <c r="L80" s="1">
        <v>5</v>
      </c>
      <c r="M80" s="1">
        <v>0</v>
      </c>
      <c r="N80" s="1">
        <v>0</v>
      </c>
      <c r="O80" s="1">
        <v>0</v>
      </c>
      <c r="P80" s="27">
        <v>0</v>
      </c>
    </row>
    <row r="81" spans="1:16" x14ac:dyDescent="0.35">
      <c r="A81" s="26" t="s">
        <v>261</v>
      </c>
      <c r="B81" s="1">
        <f t="shared" si="14"/>
        <v>376</v>
      </c>
      <c r="C81" s="1">
        <v>1</v>
      </c>
      <c r="D81" s="1">
        <v>95</v>
      </c>
      <c r="E81" s="1">
        <v>0</v>
      </c>
      <c r="F81" s="1">
        <v>36</v>
      </c>
      <c r="G81" s="1">
        <v>0</v>
      </c>
      <c r="H81" s="1">
        <v>0</v>
      </c>
      <c r="I81" s="1">
        <v>0</v>
      </c>
      <c r="J81" s="1">
        <v>75</v>
      </c>
      <c r="K81" s="1">
        <v>157</v>
      </c>
      <c r="L81" s="1">
        <v>1</v>
      </c>
      <c r="M81" s="1">
        <v>7</v>
      </c>
      <c r="N81" s="1">
        <v>4</v>
      </c>
      <c r="O81" s="1">
        <v>0</v>
      </c>
      <c r="P81" s="27">
        <v>0</v>
      </c>
    </row>
    <row r="82" spans="1:16" x14ac:dyDescent="0.35">
      <c r="A82" s="26" t="s">
        <v>76</v>
      </c>
      <c r="B82" s="1">
        <f t="shared" si="14"/>
        <v>230</v>
      </c>
      <c r="C82" s="1">
        <v>3</v>
      </c>
      <c r="D82" s="1">
        <v>109</v>
      </c>
      <c r="E82" s="1">
        <v>0</v>
      </c>
      <c r="F82" s="1">
        <v>33</v>
      </c>
      <c r="G82" s="1">
        <v>0</v>
      </c>
      <c r="H82" s="1">
        <v>0</v>
      </c>
      <c r="I82" s="1">
        <v>0</v>
      </c>
      <c r="J82" s="1">
        <v>22</v>
      </c>
      <c r="K82" s="1">
        <v>49</v>
      </c>
      <c r="L82" s="1">
        <v>3</v>
      </c>
      <c r="M82" s="1">
        <v>4</v>
      </c>
      <c r="N82" s="1">
        <v>1</v>
      </c>
      <c r="O82" s="1">
        <v>0</v>
      </c>
      <c r="P82" s="27">
        <v>6</v>
      </c>
    </row>
    <row r="83" spans="1:16" x14ac:dyDescent="0.35">
      <c r="A83" s="26" t="s">
        <v>77</v>
      </c>
      <c r="B83" s="1">
        <f t="shared" si="14"/>
        <v>43</v>
      </c>
      <c r="C83" s="1">
        <v>0</v>
      </c>
      <c r="D83" s="1">
        <v>3</v>
      </c>
      <c r="E83" s="1">
        <v>0</v>
      </c>
      <c r="F83" s="1">
        <v>4</v>
      </c>
      <c r="G83" s="1">
        <v>0</v>
      </c>
      <c r="H83" s="1">
        <v>0</v>
      </c>
      <c r="I83" s="1">
        <v>0</v>
      </c>
      <c r="J83" s="1">
        <v>8</v>
      </c>
      <c r="K83" s="1">
        <v>27</v>
      </c>
      <c r="L83" s="1">
        <v>0</v>
      </c>
      <c r="M83" s="1">
        <v>0</v>
      </c>
      <c r="N83" s="1">
        <v>1</v>
      </c>
      <c r="O83" s="1">
        <v>0</v>
      </c>
      <c r="P83" s="27">
        <v>0</v>
      </c>
    </row>
    <row r="84" spans="1:16" x14ac:dyDescent="0.35">
      <c r="A84" s="2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7"/>
    </row>
    <row r="85" spans="1:16" x14ac:dyDescent="0.35">
      <c r="A85" s="25" t="s">
        <v>78</v>
      </c>
      <c r="B85" s="55">
        <f t="shared" ref="B85:P85" si="15">SUM(B86:B87)</f>
        <v>2001</v>
      </c>
      <c r="C85" s="55">
        <f t="shared" si="15"/>
        <v>0</v>
      </c>
      <c r="D85" s="55">
        <f t="shared" si="15"/>
        <v>220</v>
      </c>
      <c r="E85" s="55">
        <f t="shared" si="15"/>
        <v>0</v>
      </c>
      <c r="F85" s="55">
        <f t="shared" si="15"/>
        <v>56</v>
      </c>
      <c r="G85" s="55">
        <f t="shared" si="15"/>
        <v>0</v>
      </c>
      <c r="H85" s="55">
        <f t="shared" si="15"/>
        <v>0</v>
      </c>
      <c r="I85" s="55">
        <f t="shared" si="15"/>
        <v>3</v>
      </c>
      <c r="J85" s="55">
        <f t="shared" si="15"/>
        <v>187</v>
      </c>
      <c r="K85" s="55">
        <f t="shared" si="15"/>
        <v>1167</v>
      </c>
      <c r="L85" s="55">
        <f t="shared" si="15"/>
        <v>109</v>
      </c>
      <c r="M85" s="55">
        <f t="shared" si="15"/>
        <v>1</v>
      </c>
      <c r="N85" s="55">
        <f t="shared" si="15"/>
        <v>67</v>
      </c>
      <c r="O85" s="55">
        <f t="shared" si="15"/>
        <v>0</v>
      </c>
      <c r="P85" s="56">
        <f t="shared" si="15"/>
        <v>191</v>
      </c>
    </row>
    <row r="86" spans="1:16" x14ac:dyDescent="0.35">
      <c r="A86" s="26" t="s">
        <v>270</v>
      </c>
      <c r="B86" s="1">
        <f>SUM(C86:P86)</f>
        <v>1837</v>
      </c>
      <c r="C86" s="1">
        <v>0</v>
      </c>
      <c r="D86" s="1">
        <v>210</v>
      </c>
      <c r="E86" s="1">
        <v>0</v>
      </c>
      <c r="F86" s="1">
        <v>53</v>
      </c>
      <c r="G86" s="1">
        <v>0</v>
      </c>
      <c r="H86" s="1">
        <v>0</v>
      </c>
      <c r="I86" s="1">
        <v>3</v>
      </c>
      <c r="J86" s="1">
        <v>169</v>
      </c>
      <c r="K86" s="1">
        <v>1054</v>
      </c>
      <c r="L86" s="1">
        <v>102</v>
      </c>
      <c r="M86" s="1">
        <v>1</v>
      </c>
      <c r="N86" s="1">
        <v>66</v>
      </c>
      <c r="O86" s="1">
        <v>0</v>
      </c>
      <c r="P86" s="27">
        <v>179</v>
      </c>
    </row>
    <row r="87" spans="1:16" x14ac:dyDescent="0.35">
      <c r="A87" s="26" t="s">
        <v>80</v>
      </c>
      <c r="B87" s="1">
        <f>SUM(C87:P87)</f>
        <v>164</v>
      </c>
      <c r="C87" s="1">
        <v>0</v>
      </c>
      <c r="D87" s="1">
        <v>10</v>
      </c>
      <c r="E87" s="1">
        <v>0</v>
      </c>
      <c r="F87" s="1">
        <v>3</v>
      </c>
      <c r="G87" s="1">
        <v>0</v>
      </c>
      <c r="H87" s="1">
        <v>0</v>
      </c>
      <c r="I87" s="1">
        <v>0</v>
      </c>
      <c r="J87" s="1">
        <v>18</v>
      </c>
      <c r="K87" s="1">
        <v>113</v>
      </c>
      <c r="L87" s="1">
        <v>7</v>
      </c>
      <c r="M87" s="1">
        <v>0</v>
      </c>
      <c r="N87" s="1">
        <v>1</v>
      </c>
      <c r="O87" s="1">
        <v>0</v>
      </c>
      <c r="P87" s="27">
        <v>12</v>
      </c>
    </row>
    <row r="88" spans="1:16" x14ac:dyDescent="0.35">
      <c r="A88" s="2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7"/>
    </row>
    <row r="89" spans="1:16" x14ac:dyDescent="0.35">
      <c r="A89" s="25" t="s">
        <v>81</v>
      </c>
      <c r="B89" s="55">
        <f t="shared" ref="B89:P89" si="16">SUM(B90:B94)</f>
        <v>1270</v>
      </c>
      <c r="C89" s="55">
        <f t="shared" si="16"/>
        <v>3</v>
      </c>
      <c r="D89" s="55">
        <f t="shared" si="16"/>
        <v>195</v>
      </c>
      <c r="E89" s="55">
        <f t="shared" si="16"/>
        <v>0</v>
      </c>
      <c r="F89" s="55">
        <f t="shared" si="16"/>
        <v>48</v>
      </c>
      <c r="G89" s="55">
        <f t="shared" si="16"/>
        <v>1</v>
      </c>
      <c r="H89" s="55">
        <f t="shared" si="16"/>
        <v>0</v>
      </c>
      <c r="I89" s="55">
        <f t="shared" si="16"/>
        <v>0</v>
      </c>
      <c r="J89" s="55">
        <f t="shared" si="16"/>
        <v>186</v>
      </c>
      <c r="K89" s="55">
        <f t="shared" si="16"/>
        <v>744</v>
      </c>
      <c r="L89" s="55">
        <f t="shared" si="16"/>
        <v>67</v>
      </c>
      <c r="M89" s="55">
        <f t="shared" si="16"/>
        <v>7</v>
      </c>
      <c r="N89" s="55">
        <f t="shared" si="16"/>
        <v>17</v>
      </c>
      <c r="O89" s="55">
        <f t="shared" si="16"/>
        <v>0</v>
      </c>
      <c r="P89" s="56">
        <f t="shared" si="16"/>
        <v>2</v>
      </c>
    </row>
    <row r="90" spans="1:16" x14ac:dyDescent="0.35">
      <c r="A90" s="26" t="s">
        <v>271</v>
      </c>
      <c r="B90" s="1">
        <f>SUM(C90:P90)</f>
        <v>405</v>
      </c>
      <c r="C90" s="1">
        <v>0</v>
      </c>
      <c r="D90" s="1">
        <v>111</v>
      </c>
      <c r="E90" s="1">
        <v>0</v>
      </c>
      <c r="F90" s="1">
        <v>21</v>
      </c>
      <c r="G90" s="1">
        <v>1</v>
      </c>
      <c r="H90" s="1">
        <v>0</v>
      </c>
      <c r="I90" s="1">
        <v>0</v>
      </c>
      <c r="J90" s="1">
        <v>71</v>
      </c>
      <c r="K90" s="1">
        <v>163</v>
      </c>
      <c r="L90" s="1">
        <v>26</v>
      </c>
      <c r="M90" s="1">
        <v>3</v>
      </c>
      <c r="N90" s="1">
        <v>9</v>
      </c>
      <c r="O90" s="1">
        <v>0</v>
      </c>
      <c r="P90" s="27">
        <v>0</v>
      </c>
    </row>
    <row r="91" spans="1:16" x14ac:dyDescent="0.35">
      <c r="A91" s="26" t="s">
        <v>83</v>
      </c>
      <c r="B91" s="1">
        <f>SUM(C91:P91)</f>
        <v>212</v>
      </c>
      <c r="C91" s="1">
        <v>2</v>
      </c>
      <c r="D91" s="1">
        <v>28</v>
      </c>
      <c r="E91" s="1">
        <v>0</v>
      </c>
      <c r="F91" s="1">
        <v>6</v>
      </c>
      <c r="G91" s="1">
        <v>0</v>
      </c>
      <c r="H91" s="1">
        <v>0</v>
      </c>
      <c r="I91" s="1">
        <v>0</v>
      </c>
      <c r="J91" s="1">
        <v>38</v>
      </c>
      <c r="K91" s="1">
        <v>129</v>
      </c>
      <c r="L91" s="1">
        <v>5</v>
      </c>
      <c r="M91" s="1">
        <v>4</v>
      </c>
      <c r="N91" s="1">
        <v>0</v>
      </c>
      <c r="O91" s="1">
        <v>0</v>
      </c>
      <c r="P91" s="27">
        <v>0</v>
      </c>
    </row>
    <row r="92" spans="1:16" x14ac:dyDescent="0.35">
      <c r="A92" s="26" t="s">
        <v>84</v>
      </c>
      <c r="B92" s="1">
        <f>SUM(C92:P92)</f>
        <v>420</v>
      </c>
      <c r="C92" s="1">
        <v>0</v>
      </c>
      <c r="D92" s="1">
        <v>14</v>
      </c>
      <c r="E92" s="1">
        <v>0</v>
      </c>
      <c r="F92" s="1">
        <v>11</v>
      </c>
      <c r="G92" s="1">
        <v>0</v>
      </c>
      <c r="H92" s="1">
        <v>0</v>
      </c>
      <c r="I92" s="1">
        <v>0</v>
      </c>
      <c r="J92" s="1">
        <v>49</v>
      </c>
      <c r="K92" s="1">
        <v>318</v>
      </c>
      <c r="L92" s="1">
        <v>27</v>
      </c>
      <c r="M92" s="1">
        <v>0</v>
      </c>
      <c r="N92" s="1">
        <v>1</v>
      </c>
      <c r="O92" s="1">
        <v>0</v>
      </c>
      <c r="P92" s="27">
        <v>0</v>
      </c>
    </row>
    <row r="93" spans="1:16" x14ac:dyDescent="0.35">
      <c r="A93" s="26" t="s">
        <v>85</v>
      </c>
      <c r="B93" s="1">
        <f>SUM(C93:P93)</f>
        <v>200</v>
      </c>
      <c r="C93" s="1">
        <v>1</v>
      </c>
      <c r="D93" s="1">
        <v>37</v>
      </c>
      <c r="E93" s="1">
        <v>0</v>
      </c>
      <c r="F93" s="1">
        <v>4</v>
      </c>
      <c r="G93" s="1">
        <v>0</v>
      </c>
      <c r="H93" s="1">
        <v>0</v>
      </c>
      <c r="I93" s="1">
        <v>0</v>
      </c>
      <c r="J93" s="1">
        <v>28</v>
      </c>
      <c r="K93" s="1">
        <v>122</v>
      </c>
      <c r="L93" s="1">
        <v>7</v>
      </c>
      <c r="M93" s="1">
        <v>0</v>
      </c>
      <c r="N93" s="1">
        <v>1</v>
      </c>
      <c r="O93" s="1">
        <v>0</v>
      </c>
      <c r="P93" s="27">
        <v>0</v>
      </c>
    </row>
    <row r="94" spans="1:16" x14ac:dyDescent="0.35">
      <c r="A94" s="26" t="s">
        <v>272</v>
      </c>
      <c r="B94" s="1">
        <f>SUM(C94:P94)</f>
        <v>33</v>
      </c>
      <c r="C94" s="1">
        <v>0</v>
      </c>
      <c r="D94" s="1">
        <v>5</v>
      </c>
      <c r="E94" s="1">
        <v>0</v>
      </c>
      <c r="F94" s="1">
        <v>6</v>
      </c>
      <c r="G94" s="1">
        <v>0</v>
      </c>
      <c r="H94" s="1">
        <v>0</v>
      </c>
      <c r="I94" s="1">
        <v>0</v>
      </c>
      <c r="J94" s="1">
        <v>0</v>
      </c>
      <c r="K94" s="1">
        <v>12</v>
      </c>
      <c r="L94" s="1">
        <v>2</v>
      </c>
      <c r="M94" s="1">
        <v>0</v>
      </c>
      <c r="N94" s="1">
        <v>6</v>
      </c>
      <c r="O94" s="1">
        <v>0</v>
      </c>
      <c r="P94" s="27">
        <v>2</v>
      </c>
    </row>
    <row r="95" spans="1:16" x14ac:dyDescent="0.35">
      <c r="A95" s="15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7"/>
    </row>
    <row r="96" spans="1:16" x14ac:dyDescent="0.35">
      <c r="A96" s="25" t="s">
        <v>87</v>
      </c>
      <c r="B96" s="21">
        <f t="shared" ref="B96:P96" si="17">SUM(B97:B98)</f>
        <v>1637</v>
      </c>
      <c r="C96" s="21">
        <f t="shared" si="17"/>
        <v>4</v>
      </c>
      <c r="D96" s="21">
        <f t="shared" si="17"/>
        <v>50</v>
      </c>
      <c r="E96" s="21">
        <f t="shared" si="17"/>
        <v>0</v>
      </c>
      <c r="F96" s="21">
        <f t="shared" si="17"/>
        <v>69</v>
      </c>
      <c r="G96" s="21">
        <f t="shared" si="17"/>
        <v>1</v>
      </c>
      <c r="H96" s="21">
        <f t="shared" si="17"/>
        <v>0</v>
      </c>
      <c r="I96" s="21">
        <f t="shared" si="17"/>
        <v>0</v>
      </c>
      <c r="J96" s="21">
        <f t="shared" si="17"/>
        <v>75</v>
      </c>
      <c r="K96" s="21">
        <f t="shared" si="17"/>
        <v>1331</v>
      </c>
      <c r="L96" s="21">
        <f t="shared" si="17"/>
        <v>92</v>
      </c>
      <c r="M96" s="21">
        <f t="shared" si="17"/>
        <v>13</v>
      </c>
      <c r="N96" s="21">
        <f t="shared" si="17"/>
        <v>2</v>
      </c>
      <c r="O96" s="21">
        <f t="shared" si="17"/>
        <v>0</v>
      </c>
      <c r="P96" s="22">
        <f t="shared" si="17"/>
        <v>0</v>
      </c>
    </row>
    <row r="97" spans="1:16" x14ac:dyDescent="0.35">
      <c r="A97" s="26" t="s">
        <v>273</v>
      </c>
      <c r="B97" s="1">
        <f>SUM(C97:P97)</f>
        <v>1522</v>
      </c>
      <c r="C97" s="1">
        <v>3</v>
      </c>
      <c r="D97" s="1">
        <v>38</v>
      </c>
      <c r="E97" s="1">
        <v>0</v>
      </c>
      <c r="F97" s="1">
        <v>65</v>
      </c>
      <c r="G97" s="1">
        <v>1</v>
      </c>
      <c r="H97" s="1">
        <v>0</v>
      </c>
      <c r="I97" s="1">
        <v>0</v>
      </c>
      <c r="J97" s="1">
        <v>70</v>
      </c>
      <c r="K97" s="1">
        <v>1257</v>
      </c>
      <c r="L97" s="1">
        <v>88</v>
      </c>
      <c r="M97" s="1">
        <v>0</v>
      </c>
      <c r="N97" s="1">
        <v>0</v>
      </c>
      <c r="O97" s="1">
        <v>0</v>
      </c>
      <c r="P97" s="27">
        <v>0</v>
      </c>
    </row>
    <row r="98" spans="1:16" x14ac:dyDescent="0.35">
      <c r="A98" s="26" t="s">
        <v>89</v>
      </c>
      <c r="B98" s="1">
        <f>SUM(C98:P98)</f>
        <v>115</v>
      </c>
      <c r="C98" s="1">
        <v>1</v>
      </c>
      <c r="D98" s="1">
        <v>12</v>
      </c>
      <c r="E98" s="1">
        <v>0</v>
      </c>
      <c r="F98" s="1">
        <v>4</v>
      </c>
      <c r="G98" s="1">
        <v>0</v>
      </c>
      <c r="H98" s="1">
        <v>0</v>
      </c>
      <c r="I98" s="1">
        <v>0</v>
      </c>
      <c r="J98" s="1">
        <v>5</v>
      </c>
      <c r="K98" s="1">
        <v>74</v>
      </c>
      <c r="L98" s="1">
        <v>4</v>
      </c>
      <c r="M98" s="1">
        <v>13</v>
      </c>
      <c r="N98" s="1">
        <v>2</v>
      </c>
      <c r="O98" s="1">
        <v>0</v>
      </c>
      <c r="P98" s="27">
        <v>0</v>
      </c>
    </row>
    <row r="99" spans="1:16" x14ac:dyDescent="0.35">
      <c r="A99" s="2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7"/>
    </row>
    <row r="100" spans="1:16" x14ac:dyDescent="0.35">
      <c r="A100" s="25" t="s">
        <v>90</v>
      </c>
      <c r="B100" s="55">
        <f t="shared" ref="B100:P100" si="18">SUM(B101)</f>
        <v>2124</v>
      </c>
      <c r="C100" s="55">
        <f t="shared" si="18"/>
        <v>7</v>
      </c>
      <c r="D100" s="55">
        <f t="shared" si="18"/>
        <v>210</v>
      </c>
      <c r="E100" s="55">
        <f t="shared" si="18"/>
        <v>1</v>
      </c>
      <c r="F100" s="55">
        <f t="shared" si="18"/>
        <v>49</v>
      </c>
      <c r="G100" s="55">
        <f t="shared" si="18"/>
        <v>1</v>
      </c>
      <c r="H100" s="55">
        <f t="shared" si="18"/>
        <v>0</v>
      </c>
      <c r="I100" s="55">
        <f t="shared" si="18"/>
        <v>2</v>
      </c>
      <c r="J100" s="55">
        <f t="shared" si="18"/>
        <v>215</v>
      </c>
      <c r="K100" s="55">
        <f t="shared" si="18"/>
        <v>1461</v>
      </c>
      <c r="L100" s="55">
        <f t="shared" si="18"/>
        <v>147</v>
      </c>
      <c r="M100" s="55">
        <f t="shared" si="18"/>
        <v>1</v>
      </c>
      <c r="N100" s="55">
        <f t="shared" si="18"/>
        <v>29</v>
      </c>
      <c r="O100" s="55">
        <f t="shared" si="18"/>
        <v>0</v>
      </c>
      <c r="P100" s="56">
        <f t="shared" si="18"/>
        <v>1</v>
      </c>
    </row>
    <row r="101" spans="1:16" x14ac:dyDescent="0.35">
      <c r="A101" s="26" t="s">
        <v>274</v>
      </c>
      <c r="B101" s="1">
        <f>SUM(C101:P101)</f>
        <v>2124</v>
      </c>
      <c r="C101" s="1">
        <v>7</v>
      </c>
      <c r="D101" s="1">
        <v>210</v>
      </c>
      <c r="E101" s="1">
        <v>1</v>
      </c>
      <c r="F101" s="1">
        <v>49</v>
      </c>
      <c r="G101" s="1">
        <v>1</v>
      </c>
      <c r="H101" s="1">
        <v>0</v>
      </c>
      <c r="I101" s="1">
        <v>2</v>
      </c>
      <c r="J101" s="1">
        <v>215</v>
      </c>
      <c r="K101" s="1">
        <v>1461</v>
      </c>
      <c r="L101" s="1">
        <v>147</v>
      </c>
      <c r="M101" s="1">
        <v>1</v>
      </c>
      <c r="N101" s="1">
        <v>29</v>
      </c>
      <c r="O101" s="1">
        <v>0</v>
      </c>
      <c r="P101" s="27">
        <v>1</v>
      </c>
    </row>
    <row r="102" spans="1:16" x14ac:dyDescent="0.35">
      <c r="A102" s="99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8"/>
      <c r="P102" s="38"/>
    </row>
    <row r="103" spans="1:16" x14ac:dyDescent="0.35">
      <c r="A103" s="100" t="s">
        <v>260</v>
      </c>
      <c r="B103" s="101"/>
    </row>
    <row r="104" spans="1:16" hidden="1" x14ac:dyDescent="0.35"/>
  </sheetData>
  <sheetProtection selectLockedCells="1" selectUnlockedCells="1"/>
  <mergeCells count="7">
    <mergeCell ref="A8:A9"/>
    <mergeCell ref="B8:B9"/>
    <mergeCell ref="C8:P8"/>
    <mergeCell ref="A5:P5"/>
    <mergeCell ref="A6:P6"/>
    <mergeCell ref="A3:P3"/>
    <mergeCell ref="A4:P4"/>
  </mergeCells>
  <printOptions horizontalCentered="1" verticalCentered="1"/>
  <pageMargins left="0" right="0" top="0" bottom="0" header="0.51180555555555551" footer="0.51180555555555551"/>
  <pageSetup scale="33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zoomScaleNormal="100" workbookViewId="0">
      <selection activeCell="B18" sqref="B18"/>
    </sheetView>
  </sheetViews>
  <sheetFormatPr defaultColWidth="0" defaultRowHeight="0" customHeight="1" zeroHeight="1" x14ac:dyDescent="0.35"/>
  <cols>
    <col min="1" max="1" width="71.453125" style="92" customWidth="1"/>
    <col min="2" max="13" width="13.26953125" style="92" customWidth="1"/>
    <col min="14" max="14" width="0" style="90" hidden="1" customWidth="1"/>
    <col min="15" max="16384" width="0" style="92" hidden="1"/>
  </cols>
  <sheetData>
    <row r="1" spans="1:14" ht="15.75" customHeight="1" x14ac:dyDescent="0.35">
      <c r="A1" s="6" t="s">
        <v>145</v>
      </c>
      <c r="B1" s="83"/>
      <c r="C1" s="83"/>
      <c r="D1" s="44"/>
      <c r="E1" s="44"/>
      <c r="F1" s="44"/>
      <c r="G1" s="44"/>
      <c r="H1" s="44"/>
      <c r="I1" s="44"/>
      <c r="J1" s="44"/>
      <c r="K1" s="44"/>
      <c r="L1" s="44"/>
      <c r="M1" s="44"/>
      <c r="N1" s="8"/>
    </row>
    <row r="2" spans="1:14" ht="15.75" customHeight="1" x14ac:dyDescent="0.35">
      <c r="A2" s="7"/>
      <c r="B2" s="83"/>
      <c r="C2" s="83"/>
      <c r="D2" s="44"/>
      <c r="E2" s="44"/>
      <c r="F2" s="44"/>
      <c r="G2" s="44"/>
      <c r="H2" s="44"/>
      <c r="I2" s="44"/>
      <c r="J2" s="44"/>
      <c r="K2" s="44"/>
      <c r="L2" s="44"/>
      <c r="M2" s="44"/>
      <c r="N2" s="8"/>
    </row>
    <row r="3" spans="1:14" ht="15.75" customHeight="1" x14ac:dyDescent="0.35">
      <c r="A3" s="177" t="s">
        <v>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8"/>
    </row>
    <row r="4" spans="1:14" ht="15.75" customHeight="1" x14ac:dyDescent="0.35">
      <c r="A4" s="177" t="s">
        <v>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8"/>
    </row>
    <row r="5" spans="1:14" ht="15.75" customHeight="1" x14ac:dyDescent="0.35">
      <c r="A5" s="177" t="s">
        <v>111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8"/>
    </row>
    <row r="6" spans="1:14" ht="15.75" customHeight="1" x14ac:dyDescent="0.35">
      <c r="A6" s="177" t="s">
        <v>283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8"/>
    </row>
    <row r="7" spans="1:14" ht="15.75" customHeight="1" x14ac:dyDescent="0.35">
      <c r="A7" s="8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"/>
    </row>
    <row r="8" spans="1:14" ht="15.75" customHeight="1" x14ac:dyDescent="0.35">
      <c r="A8" s="174" t="s">
        <v>8</v>
      </c>
      <c r="B8" s="175" t="s">
        <v>95</v>
      </c>
      <c r="C8" s="176" t="s">
        <v>112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8"/>
    </row>
    <row r="9" spans="1:14" ht="60" customHeight="1" x14ac:dyDescent="0.35">
      <c r="A9" s="174"/>
      <c r="B9" s="175"/>
      <c r="C9" s="85" t="s">
        <v>113</v>
      </c>
      <c r="D9" s="86" t="s">
        <v>114</v>
      </c>
      <c r="E9" s="86" t="s">
        <v>284</v>
      </c>
      <c r="F9" s="86" t="s">
        <v>285</v>
      </c>
      <c r="G9" s="86" t="s">
        <v>115</v>
      </c>
      <c r="H9" s="86" t="s">
        <v>116</v>
      </c>
      <c r="I9" s="86" t="s">
        <v>117</v>
      </c>
      <c r="J9" s="86" t="s">
        <v>118</v>
      </c>
      <c r="K9" s="86" t="s">
        <v>119</v>
      </c>
      <c r="L9" s="87" t="s">
        <v>120</v>
      </c>
      <c r="M9" s="87" t="s">
        <v>121</v>
      </c>
      <c r="N9" s="8"/>
    </row>
    <row r="10" spans="1:14" ht="15.75" customHeight="1" x14ac:dyDescent="0.35">
      <c r="A10" s="68"/>
      <c r="B10" s="88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3"/>
      <c r="N10" s="8"/>
    </row>
    <row r="11" spans="1:14" ht="15.75" customHeight="1" x14ac:dyDescent="0.35">
      <c r="A11" s="68" t="s">
        <v>17</v>
      </c>
      <c r="B11" s="21">
        <f t="shared" ref="B11:M11" si="0">+B13+B20+B23+B29+B35+B42+B47+B54+B61+B69+B77+B85+B89+B96+B100</f>
        <v>5027</v>
      </c>
      <c r="C11" s="21">
        <f t="shared" si="0"/>
        <v>40</v>
      </c>
      <c r="D11" s="21">
        <f t="shared" si="0"/>
        <v>4446</v>
      </c>
      <c r="E11" s="21">
        <f t="shared" si="0"/>
        <v>1</v>
      </c>
      <c r="F11" s="21">
        <f t="shared" si="0"/>
        <v>357</v>
      </c>
      <c r="G11" s="21">
        <f t="shared" si="0"/>
        <v>3</v>
      </c>
      <c r="H11" s="21">
        <f t="shared" si="0"/>
        <v>5</v>
      </c>
      <c r="I11" s="21">
        <f t="shared" si="0"/>
        <v>39</v>
      </c>
      <c r="J11" s="21">
        <f t="shared" si="0"/>
        <v>78</v>
      </c>
      <c r="K11" s="21">
        <f t="shared" si="0"/>
        <v>1</v>
      </c>
      <c r="L11" s="21">
        <f t="shared" si="0"/>
        <v>47</v>
      </c>
      <c r="M11" s="22">
        <f t="shared" si="0"/>
        <v>10</v>
      </c>
      <c r="N11" s="8"/>
    </row>
    <row r="12" spans="1:14" ht="15.75" customHeight="1" x14ac:dyDescent="0.35">
      <c r="A12" s="68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30"/>
      <c r="N12" s="8"/>
    </row>
    <row r="13" spans="1:14" ht="15.75" customHeight="1" x14ac:dyDescent="0.35">
      <c r="A13" s="25" t="s">
        <v>18</v>
      </c>
      <c r="B13" s="21">
        <f t="shared" ref="B13:M13" si="1">SUM(B14:B18)</f>
        <v>598</v>
      </c>
      <c r="C13" s="21">
        <f t="shared" si="1"/>
        <v>4</v>
      </c>
      <c r="D13" s="21">
        <f t="shared" si="1"/>
        <v>506</v>
      </c>
      <c r="E13" s="21">
        <f t="shared" si="1"/>
        <v>0</v>
      </c>
      <c r="F13" s="21">
        <f t="shared" si="1"/>
        <v>63</v>
      </c>
      <c r="G13" s="21">
        <f t="shared" si="1"/>
        <v>0</v>
      </c>
      <c r="H13" s="21">
        <f t="shared" si="1"/>
        <v>5</v>
      </c>
      <c r="I13" s="21">
        <f t="shared" si="1"/>
        <v>6</v>
      </c>
      <c r="J13" s="21">
        <f t="shared" si="1"/>
        <v>12</v>
      </c>
      <c r="K13" s="21">
        <f t="shared" si="1"/>
        <v>0</v>
      </c>
      <c r="L13" s="21">
        <f t="shared" si="1"/>
        <v>2</v>
      </c>
      <c r="M13" s="22">
        <f t="shared" si="1"/>
        <v>0</v>
      </c>
      <c r="N13" s="8"/>
    </row>
    <row r="14" spans="1:14" ht="15.75" customHeight="1" x14ac:dyDescent="0.35">
      <c r="A14" s="26" t="s">
        <v>19</v>
      </c>
      <c r="B14" s="1">
        <f>SUM(C14:M14)</f>
        <v>499</v>
      </c>
      <c r="C14" s="1">
        <v>3</v>
      </c>
      <c r="D14" s="1">
        <v>434</v>
      </c>
      <c r="E14" s="1">
        <v>0</v>
      </c>
      <c r="F14" s="1">
        <v>54</v>
      </c>
      <c r="G14" s="1">
        <v>0</v>
      </c>
      <c r="H14" s="1">
        <v>0</v>
      </c>
      <c r="I14" s="1">
        <v>1</v>
      </c>
      <c r="J14" s="1">
        <v>7</v>
      </c>
      <c r="K14" s="1">
        <v>0</v>
      </c>
      <c r="L14" s="1">
        <v>0</v>
      </c>
      <c r="M14" s="27">
        <v>0</v>
      </c>
    </row>
    <row r="15" spans="1:14" ht="15.75" customHeight="1" x14ac:dyDescent="0.35">
      <c r="A15" s="26" t="s">
        <v>20</v>
      </c>
      <c r="B15" s="1">
        <f>SUM(C15:M15)</f>
        <v>49</v>
      </c>
      <c r="C15" s="1">
        <v>1</v>
      </c>
      <c r="D15" s="1">
        <v>41</v>
      </c>
      <c r="E15" s="1">
        <v>0</v>
      </c>
      <c r="F15" s="1">
        <v>4</v>
      </c>
      <c r="G15" s="1">
        <v>0</v>
      </c>
      <c r="H15" s="1">
        <v>0</v>
      </c>
      <c r="I15" s="1">
        <v>1</v>
      </c>
      <c r="J15" s="1">
        <v>1</v>
      </c>
      <c r="K15" s="1">
        <v>0</v>
      </c>
      <c r="L15" s="1">
        <v>1</v>
      </c>
      <c r="M15" s="27">
        <v>0</v>
      </c>
    </row>
    <row r="16" spans="1:14" ht="15.75" customHeight="1" x14ac:dyDescent="0.35">
      <c r="A16" s="26" t="s">
        <v>21</v>
      </c>
      <c r="B16" s="1">
        <f>SUM(C16:M16)</f>
        <v>32</v>
      </c>
      <c r="C16" s="1">
        <v>0</v>
      </c>
      <c r="D16" s="1">
        <v>20</v>
      </c>
      <c r="E16" s="1">
        <v>0</v>
      </c>
      <c r="F16" s="1">
        <v>2</v>
      </c>
      <c r="G16" s="1">
        <v>0</v>
      </c>
      <c r="H16" s="1">
        <v>4</v>
      </c>
      <c r="I16" s="1">
        <v>3</v>
      </c>
      <c r="J16" s="1">
        <v>2</v>
      </c>
      <c r="K16" s="1">
        <v>0</v>
      </c>
      <c r="L16" s="1">
        <v>1</v>
      </c>
      <c r="M16" s="27">
        <v>0</v>
      </c>
    </row>
    <row r="17" spans="1:13" ht="15.75" customHeight="1" x14ac:dyDescent="0.35">
      <c r="A17" s="26" t="s">
        <v>22</v>
      </c>
      <c r="B17" s="1">
        <f>SUM(C17:M17)</f>
        <v>16</v>
      </c>
      <c r="C17" s="1">
        <v>0</v>
      </c>
      <c r="D17" s="1">
        <v>9</v>
      </c>
      <c r="E17" s="1">
        <v>0</v>
      </c>
      <c r="F17" s="1">
        <v>3</v>
      </c>
      <c r="G17" s="1">
        <v>0</v>
      </c>
      <c r="H17" s="1">
        <v>1</v>
      </c>
      <c r="I17" s="1">
        <v>1</v>
      </c>
      <c r="J17" s="1">
        <v>2</v>
      </c>
      <c r="K17" s="1">
        <v>0</v>
      </c>
      <c r="L17" s="1">
        <v>0</v>
      </c>
      <c r="M17" s="27">
        <v>0</v>
      </c>
    </row>
    <row r="18" spans="1:13" ht="15.75" customHeight="1" x14ac:dyDescent="0.35">
      <c r="A18" s="26" t="s">
        <v>23</v>
      </c>
      <c r="B18" s="1">
        <f>SUM(C18:M18)</f>
        <v>2</v>
      </c>
      <c r="C18" s="1">
        <v>0</v>
      </c>
      <c r="D18" s="1">
        <v>2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27">
        <v>0</v>
      </c>
    </row>
    <row r="19" spans="1:13" ht="15.75" customHeight="1" x14ac:dyDescent="0.35">
      <c r="A19" s="2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7"/>
    </row>
    <row r="20" spans="1:13" ht="15.75" customHeight="1" x14ac:dyDescent="0.35">
      <c r="A20" s="25" t="s">
        <v>24</v>
      </c>
      <c r="B20" s="55">
        <f t="shared" ref="B20:M20" si="2">SUM(B21)</f>
        <v>1198</v>
      </c>
      <c r="C20" s="55">
        <f t="shared" si="2"/>
        <v>1</v>
      </c>
      <c r="D20" s="55">
        <f t="shared" si="2"/>
        <v>1173</v>
      </c>
      <c r="E20" s="55">
        <f t="shared" si="2"/>
        <v>1</v>
      </c>
      <c r="F20" s="55">
        <f t="shared" si="2"/>
        <v>21</v>
      </c>
      <c r="G20" s="55">
        <f t="shared" si="2"/>
        <v>0</v>
      </c>
      <c r="H20" s="55">
        <f t="shared" si="2"/>
        <v>0</v>
      </c>
      <c r="I20" s="55">
        <f t="shared" si="2"/>
        <v>0</v>
      </c>
      <c r="J20" s="55">
        <f t="shared" si="2"/>
        <v>2</v>
      </c>
      <c r="K20" s="55">
        <f t="shared" si="2"/>
        <v>0</v>
      </c>
      <c r="L20" s="55">
        <f t="shared" si="2"/>
        <v>0</v>
      </c>
      <c r="M20" s="56">
        <f t="shared" si="2"/>
        <v>0</v>
      </c>
    </row>
    <row r="21" spans="1:13" ht="15.75" customHeight="1" x14ac:dyDescent="0.35">
      <c r="A21" s="26" t="s">
        <v>264</v>
      </c>
      <c r="B21" s="1">
        <f>SUM(C21:M21)</f>
        <v>1198</v>
      </c>
      <c r="C21" s="1">
        <v>1</v>
      </c>
      <c r="D21" s="1">
        <v>1173</v>
      </c>
      <c r="E21" s="1">
        <v>1</v>
      </c>
      <c r="F21" s="1">
        <v>21</v>
      </c>
      <c r="G21" s="1">
        <v>0</v>
      </c>
      <c r="H21" s="1">
        <v>0</v>
      </c>
      <c r="I21" s="1">
        <v>0</v>
      </c>
      <c r="J21" s="1">
        <v>2</v>
      </c>
      <c r="K21" s="1">
        <v>0</v>
      </c>
      <c r="L21" s="1">
        <v>0</v>
      </c>
      <c r="M21" s="27">
        <v>0</v>
      </c>
    </row>
    <row r="22" spans="1:13" ht="15.75" customHeight="1" x14ac:dyDescent="0.35">
      <c r="A22" s="2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7"/>
    </row>
    <row r="23" spans="1:13" ht="15.75" customHeight="1" x14ac:dyDescent="0.35">
      <c r="A23" s="25" t="s">
        <v>26</v>
      </c>
      <c r="B23" s="55">
        <f t="shared" ref="B23:M23" si="3">SUM(B24:B27)</f>
        <v>510</v>
      </c>
      <c r="C23" s="55">
        <f t="shared" si="3"/>
        <v>4</v>
      </c>
      <c r="D23" s="55">
        <f t="shared" si="3"/>
        <v>443</v>
      </c>
      <c r="E23" s="55">
        <f t="shared" si="3"/>
        <v>0</v>
      </c>
      <c r="F23" s="55">
        <f t="shared" si="3"/>
        <v>38</v>
      </c>
      <c r="G23" s="55">
        <f t="shared" si="3"/>
        <v>0</v>
      </c>
      <c r="H23" s="55">
        <f t="shared" si="3"/>
        <v>0</v>
      </c>
      <c r="I23" s="55">
        <f t="shared" si="3"/>
        <v>9</v>
      </c>
      <c r="J23" s="55">
        <f t="shared" si="3"/>
        <v>11</v>
      </c>
      <c r="K23" s="55">
        <f t="shared" si="3"/>
        <v>0</v>
      </c>
      <c r="L23" s="55">
        <f t="shared" si="3"/>
        <v>0</v>
      </c>
      <c r="M23" s="56">
        <f t="shared" si="3"/>
        <v>5</v>
      </c>
    </row>
    <row r="24" spans="1:13" ht="15.75" customHeight="1" x14ac:dyDescent="0.35">
      <c r="A24" s="26" t="s">
        <v>265</v>
      </c>
      <c r="B24" s="1">
        <f>SUM(C24:M24)</f>
        <v>150</v>
      </c>
      <c r="C24" s="1">
        <v>1</v>
      </c>
      <c r="D24" s="1">
        <v>115</v>
      </c>
      <c r="E24" s="1">
        <v>0</v>
      </c>
      <c r="F24" s="1">
        <v>20</v>
      </c>
      <c r="G24" s="1">
        <v>0</v>
      </c>
      <c r="H24" s="1">
        <v>0</v>
      </c>
      <c r="I24" s="1">
        <v>6</v>
      </c>
      <c r="J24" s="1">
        <v>4</v>
      </c>
      <c r="K24" s="1">
        <v>0</v>
      </c>
      <c r="L24" s="1">
        <v>0</v>
      </c>
      <c r="M24" s="27">
        <v>4</v>
      </c>
    </row>
    <row r="25" spans="1:13" ht="15.75" customHeight="1" x14ac:dyDescent="0.35">
      <c r="A25" s="26" t="s">
        <v>28</v>
      </c>
      <c r="B25" s="1">
        <f>SUM(C25:M25)</f>
        <v>184</v>
      </c>
      <c r="C25" s="1">
        <v>2</v>
      </c>
      <c r="D25" s="1">
        <v>165</v>
      </c>
      <c r="E25" s="1">
        <v>0</v>
      </c>
      <c r="F25" s="1">
        <v>8</v>
      </c>
      <c r="G25" s="1">
        <v>0</v>
      </c>
      <c r="H25" s="1">
        <v>0</v>
      </c>
      <c r="I25" s="1">
        <v>2</v>
      </c>
      <c r="J25" s="1">
        <v>6</v>
      </c>
      <c r="K25" s="1">
        <v>0</v>
      </c>
      <c r="L25" s="1">
        <v>0</v>
      </c>
      <c r="M25" s="27">
        <v>1</v>
      </c>
    </row>
    <row r="26" spans="1:13" ht="15.75" customHeight="1" x14ac:dyDescent="0.35">
      <c r="A26" s="26" t="s">
        <v>29</v>
      </c>
      <c r="B26" s="1">
        <f>SUM(C26:M26)</f>
        <v>171</v>
      </c>
      <c r="C26" s="1">
        <v>0</v>
      </c>
      <c r="D26" s="1">
        <v>161</v>
      </c>
      <c r="E26" s="1">
        <v>0</v>
      </c>
      <c r="F26" s="1">
        <v>9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27">
        <v>0</v>
      </c>
    </row>
    <row r="27" spans="1:13" ht="15.75" customHeight="1" x14ac:dyDescent="0.35">
      <c r="A27" s="26" t="s">
        <v>30</v>
      </c>
      <c r="B27" s="1">
        <f>SUM(C27:M27)</f>
        <v>5</v>
      </c>
      <c r="C27" s="1">
        <v>1</v>
      </c>
      <c r="D27" s="1">
        <v>2</v>
      </c>
      <c r="E27" s="1">
        <v>0</v>
      </c>
      <c r="F27" s="1">
        <v>1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27">
        <v>0</v>
      </c>
    </row>
    <row r="28" spans="1:13" ht="15.75" customHeight="1" x14ac:dyDescent="0.35">
      <c r="A28" s="2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7"/>
    </row>
    <row r="29" spans="1:13" ht="15.75" customHeight="1" x14ac:dyDescent="0.35">
      <c r="A29" s="25" t="s">
        <v>31</v>
      </c>
      <c r="B29" s="21">
        <f t="shared" ref="B29:M29" si="4">SUM(B30:B33)</f>
        <v>484</v>
      </c>
      <c r="C29" s="21">
        <f t="shared" si="4"/>
        <v>12</v>
      </c>
      <c r="D29" s="21">
        <f t="shared" si="4"/>
        <v>399</v>
      </c>
      <c r="E29" s="21">
        <f t="shared" si="4"/>
        <v>0</v>
      </c>
      <c r="F29" s="21">
        <f t="shared" si="4"/>
        <v>63</v>
      </c>
      <c r="G29" s="21">
        <f t="shared" si="4"/>
        <v>0</v>
      </c>
      <c r="H29" s="21">
        <f t="shared" si="4"/>
        <v>0</v>
      </c>
      <c r="I29" s="21">
        <f t="shared" si="4"/>
        <v>2</v>
      </c>
      <c r="J29" s="21">
        <f t="shared" si="4"/>
        <v>6</v>
      </c>
      <c r="K29" s="21">
        <f t="shared" si="4"/>
        <v>0</v>
      </c>
      <c r="L29" s="21">
        <f t="shared" si="4"/>
        <v>0</v>
      </c>
      <c r="M29" s="22">
        <f t="shared" si="4"/>
        <v>2</v>
      </c>
    </row>
    <row r="30" spans="1:13" ht="15.75" customHeight="1" x14ac:dyDescent="0.35">
      <c r="A30" s="26" t="s">
        <v>32</v>
      </c>
      <c r="B30" s="1">
        <f>SUM(C30:M30)</f>
        <v>394</v>
      </c>
      <c r="C30" s="1">
        <v>9</v>
      </c>
      <c r="D30" s="1">
        <v>323</v>
      </c>
      <c r="E30" s="1">
        <v>0</v>
      </c>
      <c r="F30" s="1">
        <v>53</v>
      </c>
      <c r="G30" s="1">
        <v>0</v>
      </c>
      <c r="H30" s="1">
        <v>0</v>
      </c>
      <c r="I30" s="1">
        <v>2</v>
      </c>
      <c r="J30" s="1">
        <v>5</v>
      </c>
      <c r="K30" s="1">
        <v>0</v>
      </c>
      <c r="L30" s="1">
        <v>0</v>
      </c>
      <c r="M30" s="27">
        <v>2</v>
      </c>
    </row>
    <row r="31" spans="1:13" ht="15.75" customHeight="1" x14ac:dyDescent="0.35">
      <c r="A31" s="26" t="s">
        <v>33</v>
      </c>
      <c r="B31" s="1">
        <f>SUM(C31:M31)</f>
        <v>47</v>
      </c>
      <c r="C31" s="1">
        <v>3</v>
      </c>
      <c r="D31" s="1">
        <v>36</v>
      </c>
      <c r="E31" s="1">
        <v>0</v>
      </c>
      <c r="F31" s="1">
        <v>7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27">
        <v>0</v>
      </c>
    </row>
    <row r="32" spans="1:13" ht="15.75" customHeight="1" x14ac:dyDescent="0.35">
      <c r="A32" s="26" t="s">
        <v>34</v>
      </c>
      <c r="B32" s="1">
        <f>SUM(C32:M32)</f>
        <v>13</v>
      </c>
      <c r="C32" s="1">
        <v>0</v>
      </c>
      <c r="D32" s="1">
        <v>11</v>
      </c>
      <c r="E32" s="1">
        <v>0</v>
      </c>
      <c r="F32" s="1">
        <v>2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27">
        <v>0</v>
      </c>
    </row>
    <row r="33" spans="1:13" ht="15.75" customHeight="1" x14ac:dyDescent="0.35">
      <c r="A33" s="26" t="s">
        <v>35</v>
      </c>
      <c r="B33" s="1">
        <f>SUM(C33:M33)</f>
        <v>30</v>
      </c>
      <c r="C33" s="1">
        <v>0</v>
      </c>
      <c r="D33" s="1">
        <v>29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7">
        <v>0</v>
      </c>
    </row>
    <row r="34" spans="1:13" ht="15.75" customHeight="1" x14ac:dyDescent="0.35">
      <c r="A34" s="2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7"/>
    </row>
    <row r="35" spans="1:13" ht="15.75" customHeight="1" x14ac:dyDescent="0.35">
      <c r="A35" s="25" t="s">
        <v>36</v>
      </c>
      <c r="B35" s="21">
        <f t="shared" ref="B35:M35" si="5">SUM(B36:B40)</f>
        <v>185</v>
      </c>
      <c r="C35" s="21">
        <f t="shared" si="5"/>
        <v>1</v>
      </c>
      <c r="D35" s="21">
        <f t="shared" si="5"/>
        <v>154</v>
      </c>
      <c r="E35" s="21">
        <f t="shared" si="5"/>
        <v>0</v>
      </c>
      <c r="F35" s="21">
        <f t="shared" si="5"/>
        <v>21</v>
      </c>
      <c r="G35" s="21">
        <f t="shared" si="5"/>
        <v>0</v>
      </c>
      <c r="H35" s="21">
        <f t="shared" si="5"/>
        <v>0</v>
      </c>
      <c r="I35" s="21">
        <f t="shared" si="5"/>
        <v>3</v>
      </c>
      <c r="J35" s="21">
        <f t="shared" si="5"/>
        <v>6</v>
      </c>
      <c r="K35" s="21">
        <f t="shared" si="5"/>
        <v>0</v>
      </c>
      <c r="L35" s="21">
        <f t="shared" si="5"/>
        <v>0</v>
      </c>
      <c r="M35" s="22">
        <f t="shared" si="5"/>
        <v>0</v>
      </c>
    </row>
    <row r="36" spans="1:13" ht="15.75" customHeight="1" x14ac:dyDescent="0.35">
      <c r="A36" s="26" t="s">
        <v>266</v>
      </c>
      <c r="B36" s="1">
        <f>SUM(C36:M36)</f>
        <v>133</v>
      </c>
      <c r="C36" s="1">
        <v>0</v>
      </c>
      <c r="D36" s="1">
        <v>111</v>
      </c>
      <c r="E36" s="1">
        <v>0</v>
      </c>
      <c r="F36" s="1">
        <v>16</v>
      </c>
      <c r="G36" s="1">
        <v>0</v>
      </c>
      <c r="H36" s="1">
        <v>0</v>
      </c>
      <c r="I36" s="1">
        <v>3</v>
      </c>
      <c r="J36" s="1">
        <v>3</v>
      </c>
      <c r="K36" s="1">
        <v>0</v>
      </c>
      <c r="L36" s="1">
        <v>0</v>
      </c>
      <c r="M36" s="27">
        <v>0</v>
      </c>
    </row>
    <row r="37" spans="1:13" ht="15.75" customHeight="1" x14ac:dyDescent="0.35">
      <c r="A37" s="26" t="s">
        <v>38</v>
      </c>
      <c r="B37" s="1">
        <f>SUM(C37:M37)</f>
        <v>18</v>
      </c>
      <c r="C37" s="1">
        <v>0</v>
      </c>
      <c r="D37" s="1">
        <v>14</v>
      </c>
      <c r="E37" s="1">
        <v>0</v>
      </c>
      <c r="F37" s="1">
        <v>2</v>
      </c>
      <c r="G37" s="1">
        <v>0</v>
      </c>
      <c r="H37" s="1">
        <v>0</v>
      </c>
      <c r="I37" s="1">
        <v>0</v>
      </c>
      <c r="J37" s="1">
        <v>2</v>
      </c>
      <c r="K37" s="1">
        <v>0</v>
      </c>
      <c r="L37" s="1">
        <v>0</v>
      </c>
      <c r="M37" s="27">
        <v>0</v>
      </c>
    </row>
    <row r="38" spans="1:13" ht="15.75" customHeight="1" x14ac:dyDescent="0.35">
      <c r="A38" s="26" t="s">
        <v>39</v>
      </c>
      <c r="B38" s="1">
        <f>SUM(C38:M38)</f>
        <v>11</v>
      </c>
      <c r="C38" s="1">
        <v>0</v>
      </c>
      <c r="D38" s="1">
        <v>9</v>
      </c>
      <c r="E38" s="1">
        <v>0</v>
      </c>
      <c r="F38" s="1">
        <v>2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27">
        <v>0</v>
      </c>
    </row>
    <row r="39" spans="1:13" ht="15.75" customHeight="1" x14ac:dyDescent="0.35">
      <c r="A39" s="26" t="s">
        <v>40</v>
      </c>
      <c r="B39" s="1">
        <f>SUM(C39:M39)</f>
        <v>9</v>
      </c>
      <c r="C39" s="1">
        <v>0</v>
      </c>
      <c r="D39" s="1">
        <v>7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27">
        <v>0</v>
      </c>
    </row>
    <row r="40" spans="1:13" ht="15.75" customHeight="1" x14ac:dyDescent="0.35">
      <c r="A40" s="26" t="s">
        <v>41</v>
      </c>
      <c r="B40" s="1">
        <f>SUM(C40:M40)</f>
        <v>14</v>
      </c>
      <c r="C40" s="1">
        <v>1</v>
      </c>
      <c r="D40" s="1">
        <v>13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27">
        <v>0</v>
      </c>
    </row>
    <row r="41" spans="1:13" ht="15.75" customHeight="1" x14ac:dyDescent="0.35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7"/>
    </row>
    <row r="42" spans="1:13" ht="15.75" customHeight="1" x14ac:dyDescent="0.35">
      <c r="A42" s="25" t="s">
        <v>42</v>
      </c>
      <c r="B42" s="55">
        <f t="shared" ref="B42:M42" si="6">SUM(B43:B45)</f>
        <v>209</v>
      </c>
      <c r="C42" s="55">
        <f t="shared" si="6"/>
        <v>0</v>
      </c>
      <c r="D42" s="55">
        <f t="shared" si="6"/>
        <v>148</v>
      </c>
      <c r="E42" s="55">
        <f t="shared" si="6"/>
        <v>0</v>
      </c>
      <c r="F42" s="55">
        <f t="shared" si="6"/>
        <v>50</v>
      </c>
      <c r="G42" s="55">
        <f t="shared" si="6"/>
        <v>1</v>
      </c>
      <c r="H42" s="55">
        <f t="shared" si="6"/>
        <v>0</v>
      </c>
      <c r="I42" s="55">
        <f t="shared" si="6"/>
        <v>3</v>
      </c>
      <c r="J42" s="55">
        <f t="shared" si="6"/>
        <v>7</v>
      </c>
      <c r="K42" s="55">
        <f t="shared" si="6"/>
        <v>0</v>
      </c>
      <c r="L42" s="55">
        <f t="shared" si="6"/>
        <v>0</v>
      </c>
      <c r="M42" s="56">
        <f t="shared" si="6"/>
        <v>0</v>
      </c>
    </row>
    <row r="43" spans="1:13" ht="15.75" customHeight="1" x14ac:dyDescent="0.35">
      <c r="A43" s="26" t="s">
        <v>43</v>
      </c>
      <c r="B43" s="1">
        <f>SUM(C43:M43)</f>
        <v>124</v>
      </c>
      <c r="C43" s="1">
        <v>0</v>
      </c>
      <c r="D43" s="1">
        <v>91</v>
      </c>
      <c r="E43" s="1">
        <v>0</v>
      </c>
      <c r="F43" s="1">
        <v>27</v>
      </c>
      <c r="G43" s="1">
        <v>0</v>
      </c>
      <c r="H43" s="1">
        <v>0</v>
      </c>
      <c r="I43" s="1">
        <v>1</v>
      </c>
      <c r="J43" s="1">
        <v>5</v>
      </c>
      <c r="K43" s="1">
        <v>0</v>
      </c>
      <c r="L43" s="1">
        <v>0</v>
      </c>
      <c r="M43" s="27">
        <v>0</v>
      </c>
    </row>
    <row r="44" spans="1:13" ht="15.75" customHeight="1" x14ac:dyDescent="0.35">
      <c r="A44" s="26" t="s">
        <v>44</v>
      </c>
      <c r="B44" s="1">
        <f>SUM(C44:M44)</f>
        <v>73</v>
      </c>
      <c r="C44" s="1">
        <v>0</v>
      </c>
      <c r="D44" s="1">
        <v>48</v>
      </c>
      <c r="E44" s="1">
        <v>0</v>
      </c>
      <c r="F44" s="1">
        <v>21</v>
      </c>
      <c r="G44" s="1">
        <v>1</v>
      </c>
      <c r="H44" s="1">
        <v>0</v>
      </c>
      <c r="I44" s="1">
        <v>1</v>
      </c>
      <c r="J44" s="1">
        <v>2</v>
      </c>
      <c r="K44" s="1">
        <v>0</v>
      </c>
      <c r="L44" s="1">
        <v>0</v>
      </c>
      <c r="M44" s="27">
        <v>0</v>
      </c>
    </row>
    <row r="45" spans="1:13" ht="15.75" customHeight="1" x14ac:dyDescent="0.35">
      <c r="A45" s="26" t="s">
        <v>45</v>
      </c>
      <c r="B45" s="1">
        <f>SUM(C45:M45)</f>
        <v>12</v>
      </c>
      <c r="C45" s="1">
        <v>0</v>
      </c>
      <c r="D45" s="1">
        <v>9</v>
      </c>
      <c r="E45" s="1">
        <v>0</v>
      </c>
      <c r="F45" s="1">
        <v>2</v>
      </c>
      <c r="G45" s="1">
        <v>0</v>
      </c>
      <c r="H45" s="1">
        <v>0</v>
      </c>
      <c r="I45" s="1">
        <v>1</v>
      </c>
      <c r="J45" s="1">
        <v>0</v>
      </c>
      <c r="K45" s="1">
        <v>0</v>
      </c>
      <c r="L45" s="1">
        <v>0</v>
      </c>
      <c r="M45" s="27">
        <v>0</v>
      </c>
    </row>
    <row r="46" spans="1:13" ht="15.75" customHeight="1" x14ac:dyDescent="0.3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3"/>
    </row>
    <row r="47" spans="1:13" ht="15.75" customHeight="1" x14ac:dyDescent="0.35">
      <c r="A47" s="25" t="s">
        <v>46</v>
      </c>
      <c r="B47" s="55">
        <f t="shared" ref="B47:M47" si="7">SUM(B48:B52)</f>
        <v>330</v>
      </c>
      <c r="C47" s="55">
        <f t="shared" si="7"/>
        <v>1</v>
      </c>
      <c r="D47" s="55">
        <f t="shared" si="7"/>
        <v>326</v>
      </c>
      <c r="E47" s="55">
        <f t="shared" si="7"/>
        <v>0</v>
      </c>
      <c r="F47" s="55">
        <f t="shared" si="7"/>
        <v>1</v>
      </c>
      <c r="G47" s="55">
        <f t="shared" si="7"/>
        <v>0</v>
      </c>
      <c r="H47" s="55">
        <f t="shared" si="7"/>
        <v>0</v>
      </c>
      <c r="I47" s="55">
        <f t="shared" si="7"/>
        <v>2</v>
      </c>
      <c r="J47" s="55">
        <f t="shared" si="7"/>
        <v>0</v>
      </c>
      <c r="K47" s="55">
        <f t="shared" si="7"/>
        <v>0</v>
      </c>
      <c r="L47" s="55">
        <f t="shared" si="7"/>
        <v>0</v>
      </c>
      <c r="M47" s="56">
        <f t="shared" si="7"/>
        <v>0</v>
      </c>
    </row>
    <row r="48" spans="1:13" ht="15.75" customHeight="1" x14ac:dyDescent="0.35">
      <c r="A48" s="26" t="s">
        <v>47</v>
      </c>
      <c r="B48" s="1">
        <f>SUM(C48:M48)</f>
        <v>306</v>
      </c>
      <c r="C48" s="1">
        <v>0</v>
      </c>
      <c r="D48" s="1">
        <v>306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27">
        <v>0</v>
      </c>
    </row>
    <row r="49" spans="1:13" ht="15.75" customHeight="1" x14ac:dyDescent="0.35">
      <c r="A49" s="26" t="s">
        <v>48</v>
      </c>
      <c r="B49" s="1">
        <f>SUM(C49:M49)</f>
        <v>7</v>
      </c>
      <c r="C49" s="1">
        <v>0</v>
      </c>
      <c r="D49" s="1">
        <v>6</v>
      </c>
      <c r="E49" s="1">
        <v>0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27">
        <v>0</v>
      </c>
    </row>
    <row r="50" spans="1:13" ht="15.75" customHeight="1" x14ac:dyDescent="0.35">
      <c r="A50" s="26" t="s">
        <v>49</v>
      </c>
      <c r="B50" s="1">
        <f>SUM(C50:M50)</f>
        <v>11</v>
      </c>
      <c r="C50" s="1">
        <v>1</v>
      </c>
      <c r="D50" s="1">
        <v>9</v>
      </c>
      <c r="E50" s="1">
        <v>0</v>
      </c>
      <c r="F50" s="1">
        <v>0</v>
      </c>
      <c r="G50" s="1">
        <v>0</v>
      </c>
      <c r="H50" s="1">
        <v>0</v>
      </c>
      <c r="I50" s="1">
        <v>1</v>
      </c>
      <c r="J50" s="1">
        <v>0</v>
      </c>
      <c r="K50" s="1">
        <v>0</v>
      </c>
      <c r="L50" s="1">
        <v>0</v>
      </c>
      <c r="M50" s="27">
        <v>0</v>
      </c>
    </row>
    <row r="51" spans="1:13" ht="15.75" customHeight="1" x14ac:dyDescent="0.35">
      <c r="A51" s="26" t="s">
        <v>50</v>
      </c>
      <c r="B51" s="1">
        <f>SUM(C51:M51)</f>
        <v>3</v>
      </c>
      <c r="C51" s="1">
        <v>0</v>
      </c>
      <c r="D51" s="1">
        <v>3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27">
        <v>0</v>
      </c>
    </row>
    <row r="52" spans="1:13" ht="15.75" customHeight="1" x14ac:dyDescent="0.35">
      <c r="A52" s="26" t="s">
        <v>51</v>
      </c>
      <c r="B52" s="1">
        <f>SUM(C52:M52)</f>
        <v>3</v>
      </c>
      <c r="C52" s="1">
        <v>0</v>
      </c>
      <c r="D52" s="1">
        <v>2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>
        <v>0</v>
      </c>
      <c r="K52" s="1">
        <v>0</v>
      </c>
      <c r="L52" s="1">
        <v>0</v>
      </c>
      <c r="M52" s="27">
        <v>0</v>
      </c>
    </row>
    <row r="53" spans="1:13" ht="15.75" customHeight="1" x14ac:dyDescent="0.35">
      <c r="A53" s="2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7"/>
    </row>
    <row r="54" spans="1:13" ht="15.75" customHeight="1" x14ac:dyDescent="0.35">
      <c r="A54" s="25" t="s">
        <v>52</v>
      </c>
      <c r="B54" s="21">
        <f t="shared" ref="B54:M54" si="8">SUM(B55:B59)</f>
        <v>719</v>
      </c>
      <c r="C54" s="21">
        <f t="shared" si="8"/>
        <v>6</v>
      </c>
      <c r="D54" s="21">
        <f t="shared" si="8"/>
        <v>633</v>
      </c>
      <c r="E54" s="21">
        <f t="shared" si="8"/>
        <v>0</v>
      </c>
      <c r="F54" s="21">
        <f t="shared" si="8"/>
        <v>50</v>
      </c>
      <c r="G54" s="21">
        <f t="shared" si="8"/>
        <v>0</v>
      </c>
      <c r="H54" s="21">
        <f t="shared" si="8"/>
        <v>0</v>
      </c>
      <c r="I54" s="21">
        <f t="shared" si="8"/>
        <v>6</v>
      </c>
      <c r="J54" s="21">
        <f t="shared" si="8"/>
        <v>10</v>
      </c>
      <c r="K54" s="21">
        <f t="shared" si="8"/>
        <v>0</v>
      </c>
      <c r="L54" s="21">
        <f t="shared" si="8"/>
        <v>14</v>
      </c>
      <c r="M54" s="22">
        <f t="shared" si="8"/>
        <v>0</v>
      </c>
    </row>
    <row r="55" spans="1:13" ht="15.75" customHeight="1" x14ac:dyDescent="0.35">
      <c r="A55" s="26" t="s">
        <v>53</v>
      </c>
      <c r="B55" s="1">
        <f>SUM(C55:M55)</f>
        <v>392</v>
      </c>
      <c r="C55" s="1">
        <v>4</v>
      </c>
      <c r="D55" s="1">
        <v>340</v>
      </c>
      <c r="E55" s="1">
        <v>0</v>
      </c>
      <c r="F55" s="1">
        <v>32</v>
      </c>
      <c r="G55" s="1">
        <v>0</v>
      </c>
      <c r="H55" s="1">
        <v>0</v>
      </c>
      <c r="I55" s="1">
        <v>2</v>
      </c>
      <c r="J55" s="1">
        <v>4</v>
      </c>
      <c r="K55" s="1">
        <v>0</v>
      </c>
      <c r="L55" s="1">
        <v>10</v>
      </c>
      <c r="M55" s="27">
        <v>0</v>
      </c>
    </row>
    <row r="56" spans="1:13" ht="15.75" customHeight="1" x14ac:dyDescent="0.35">
      <c r="A56" s="26" t="s">
        <v>54</v>
      </c>
      <c r="B56" s="1">
        <f>SUM(C56:M56)</f>
        <v>207</v>
      </c>
      <c r="C56" s="1">
        <v>0</v>
      </c>
      <c r="D56" s="1">
        <v>193</v>
      </c>
      <c r="E56" s="1">
        <v>0</v>
      </c>
      <c r="F56" s="1">
        <v>8</v>
      </c>
      <c r="G56" s="1">
        <v>0</v>
      </c>
      <c r="H56" s="1">
        <v>0</v>
      </c>
      <c r="I56" s="1">
        <v>1</v>
      </c>
      <c r="J56" s="1">
        <v>2</v>
      </c>
      <c r="K56" s="1">
        <v>0</v>
      </c>
      <c r="L56" s="1">
        <v>3</v>
      </c>
      <c r="M56" s="27">
        <v>0</v>
      </c>
    </row>
    <row r="57" spans="1:13" ht="15.75" customHeight="1" x14ac:dyDescent="0.35">
      <c r="A57" s="26" t="s">
        <v>55</v>
      </c>
      <c r="B57" s="1">
        <f>SUM(C57:M57)</f>
        <v>19</v>
      </c>
      <c r="C57" s="1">
        <v>0</v>
      </c>
      <c r="D57" s="1">
        <v>17</v>
      </c>
      <c r="E57" s="1">
        <v>0</v>
      </c>
      <c r="F57" s="1">
        <v>2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27">
        <v>0</v>
      </c>
    </row>
    <row r="58" spans="1:13" ht="15.75" customHeight="1" x14ac:dyDescent="0.35">
      <c r="A58" s="26" t="s">
        <v>56</v>
      </c>
      <c r="B58" s="1">
        <f>SUM(C58:M58)</f>
        <v>21</v>
      </c>
      <c r="C58" s="1">
        <v>1</v>
      </c>
      <c r="D58" s="1">
        <v>16</v>
      </c>
      <c r="E58" s="1">
        <v>0</v>
      </c>
      <c r="F58" s="1">
        <v>1</v>
      </c>
      <c r="G58" s="1">
        <v>0</v>
      </c>
      <c r="H58" s="1">
        <v>0</v>
      </c>
      <c r="I58" s="1">
        <v>2</v>
      </c>
      <c r="J58" s="1">
        <v>0</v>
      </c>
      <c r="K58" s="1">
        <v>0</v>
      </c>
      <c r="L58" s="1">
        <v>1</v>
      </c>
      <c r="M58" s="27">
        <v>0</v>
      </c>
    </row>
    <row r="59" spans="1:13" ht="15.75" customHeight="1" x14ac:dyDescent="0.35">
      <c r="A59" s="26" t="s">
        <v>57</v>
      </c>
      <c r="B59" s="1">
        <f>SUM(C59:M59)</f>
        <v>80</v>
      </c>
      <c r="C59" s="1">
        <v>1</v>
      </c>
      <c r="D59" s="1">
        <v>67</v>
      </c>
      <c r="E59" s="1">
        <v>0</v>
      </c>
      <c r="F59" s="1">
        <v>7</v>
      </c>
      <c r="G59" s="1">
        <v>0</v>
      </c>
      <c r="H59" s="1">
        <v>0</v>
      </c>
      <c r="I59" s="1">
        <v>1</v>
      </c>
      <c r="J59" s="1">
        <v>4</v>
      </c>
      <c r="K59" s="1">
        <v>0</v>
      </c>
      <c r="L59" s="1">
        <v>0</v>
      </c>
      <c r="M59" s="27">
        <v>0</v>
      </c>
    </row>
    <row r="60" spans="1:13" ht="15.75" customHeight="1" x14ac:dyDescent="0.35">
      <c r="A60" s="28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30"/>
    </row>
    <row r="61" spans="1:13" ht="15.75" customHeight="1" x14ac:dyDescent="0.35">
      <c r="A61" s="25" t="s">
        <v>58</v>
      </c>
      <c r="B61" s="21">
        <f t="shared" ref="B61:M61" si="9">SUM(B62:B67)</f>
        <v>49</v>
      </c>
      <c r="C61" s="21">
        <f t="shared" si="9"/>
        <v>0</v>
      </c>
      <c r="D61" s="21">
        <f t="shared" si="9"/>
        <v>42</v>
      </c>
      <c r="E61" s="21">
        <f t="shared" si="9"/>
        <v>0</v>
      </c>
      <c r="F61" s="21">
        <f t="shared" si="9"/>
        <v>1</v>
      </c>
      <c r="G61" s="21">
        <f t="shared" si="9"/>
        <v>2</v>
      </c>
      <c r="H61" s="21">
        <f t="shared" si="9"/>
        <v>0</v>
      </c>
      <c r="I61" s="21">
        <f t="shared" si="9"/>
        <v>1</v>
      </c>
      <c r="J61" s="21">
        <f t="shared" si="9"/>
        <v>2</v>
      </c>
      <c r="K61" s="21">
        <f t="shared" si="9"/>
        <v>0</v>
      </c>
      <c r="L61" s="21">
        <f t="shared" si="9"/>
        <v>1</v>
      </c>
      <c r="M61" s="22">
        <f t="shared" si="9"/>
        <v>0</v>
      </c>
    </row>
    <row r="62" spans="1:13" ht="15.75" customHeight="1" x14ac:dyDescent="0.35">
      <c r="A62" s="26" t="s">
        <v>267</v>
      </c>
      <c r="B62" s="1">
        <f t="shared" ref="B62:B67" si="10">SUM(C62:M62)</f>
        <v>34</v>
      </c>
      <c r="C62" s="1">
        <v>0</v>
      </c>
      <c r="D62" s="1">
        <v>30</v>
      </c>
      <c r="E62" s="1">
        <v>0</v>
      </c>
      <c r="F62" s="1">
        <v>0</v>
      </c>
      <c r="G62" s="1">
        <v>2</v>
      </c>
      <c r="H62" s="1">
        <v>0</v>
      </c>
      <c r="I62" s="1">
        <v>0</v>
      </c>
      <c r="J62" s="1">
        <v>1</v>
      </c>
      <c r="K62" s="1">
        <v>0</v>
      </c>
      <c r="L62" s="1">
        <v>1</v>
      </c>
      <c r="M62" s="27">
        <v>0</v>
      </c>
    </row>
    <row r="63" spans="1:13" ht="15.75" customHeight="1" x14ac:dyDescent="0.35">
      <c r="A63" s="26" t="s">
        <v>60</v>
      </c>
      <c r="B63" s="1">
        <f t="shared" si="10"/>
        <v>3</v>
      </c>
      <c r="C63" s="1">
        <v>0</v>
      </c>
      <c r="D63" s="1">
        <v>3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27">
        <v>0</v>
      </c>
    </row>
    <row r="64" spans="1:13" ht="15.75" customHeight="1" x14ac:dyDescent="0.35">
      <c r="A64" s="26" t="s">
        <v>61</v>
      </c>
      <c r="B64" s="1">
        <f t="shared" si="10"/>
        <v>2</v>
      </c>
      <c r="C64" s="1">
        <v>0</v>
      </c>
      <c r="D64" s="1">
        <v>1</v>
      </c>
      <c r="E64" s="1">
        <v>0</v>
      </c>
      <c r="F64" s="1">
        <v>1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27">
        <v>0</v>
      </c>
    </row>
    <row r="65" spans="1:13" ht="15.75" customHeight="1" x14ac:dyDescent="0.35">
      <c r="A65" s="26" t="s">
        <v>62</v>
      </c>
      <c r="B65" s="1">
        <f t="shared" si="10"/>
        <v>2</v>
      </c>
      <c r="C65" s="1">
        <v>0</v>
      </c>
      <c r="D65" s="1">
        <v>1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1</v>
      </c>
      <c r="K65" s="1">
        <v>0</v>
      </c>
      <c r="L65" s="1">
        <v>0</v>
      </c>
      <c r="M65" s="27">
        <v>0</v>
      </c>
    </row>
    <row r="66" spans="1:13" ht="15.75" customHeight="1" x14ac:dyDescent="0.35">
      <c r="A66" s="26" t="s">
        <v>63</v>
      </c>
      <c r="B66" s="1">
        <f t="shared" si="10"/>
        <v>1</v>
      </c>
      <c r="C66" s="1">
        <v>0</v>
      </c>
      <c r="D66" s="1">
        <v>1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27">
        <v>0</v>
      </c>
    </row>
    <row r="67" spans="1:13" ht="15.75" customHeight="1" x14ac:dyDescent="0.35">
      <c r="A67" s="26" t="s">
        <v>64</v>
      </c>
      <c r="B67" s="1">
        <f t="shared" si="10"/>
        <v>7</v>
      </c>
      <c r="C67" s="1">
        <v>0</v>
      </c>
      <c r="D67" s="1">
        <v>6</v>
      </c>
      <c r="E67" s="1">
        <v>0</v>
      </c>
      <c r="F67" s="1">
        <v>0</v>
      </c>
      <c r="G67" s="1">
        <v>0</v>
      </c>
      <c r="H67" s="1">
        <v>0</v>
      </c>
      <c r="I67" s="1">
        <v>1</v>
      </c>
      <c r="J67" s="1">
        <v>0</v>
      </c>
      <c r="K67" s="1">
        <v>0</v>
      </c>
      <c r="L67" s="1">
        <v>0</v>
      </c>
      <c r="M67" s="27">
        <v>0</v>
      </c>
    </row>
    <row r="68" spans="1:13" ht="15.75" customHeight="1" x14ac:dyDescent="0.35">
      <c r="A68" s="2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7"/>
    </row>
    <row r="69" spans="1:13" ht="15.75" customHeight="1" x14ac:dyDescent="0.35">
      <c r="A69" s="25" t="s">
        <v>65</v>
      </c>
      <c r="B69" s="55">
        <f t="shared" ref="B69:M69" si="11">SUM(B70:B75)</f>
        <v>43</v>
      </c>
      <c r="C69" s="55">
        <f t="shared" si="11"/>
        <v>1</v>
      </c>
      <c r="D69" s="55">
        <f t="shared" si="11"/>
        <v>33</v>
      </c>
      <c r="E69" s="55">
        <f t="shared" si="11"/>
        <v>0</v>
      </c>
      <c r="F69" s="55">
        <f t="shared" si="11"/>
        <v>6</v>
      </c>
      <c r="G69" s="55">
        <f t="shared" si="11"/>
        <v>0</v>
      </c>
      <c r="H69" s="55">
        <f t="shared" si="11"/>
        <v>0</v>
      </c>
      <c r="I69" s="55">
        <f t="shared" si="11"/>
        <v>0</v>
      </c>
      <c r="J69" s="55">
        <f t="shared" si="11"/>
        <v>0</v>
      </c>
      <c r="K69" s="55">
        <f t="shared" si="11"/>
        <v>0</v>
      </c>
      <c r="L69" s="55">
        <f t="shared" si="11"/>
        <v>3</v>
      </c>
      <c r="M69" s="56">
        <f t="shared" si="11"/>
        <v>0</v>
      </c>
    </row>
    <row r="70" spans="1:13" ht="15.75" customHeight="1" x14ac:dyDescent="0.35">
      <c r="A70" s="26" t="s">
        <v>275</v>
      </c>
      <c r="B70" s="1">
        <f t="shared" ref="B70:B75" si="12">SUM(C70:M70)</f>
        <v>5</v>
      </c>
      <c r="C70" s="1">
        <v>0</v>
      </c>
      <c r="D70" s="1">
        <v>4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</v>
      </c>
      <c r="M70" s="27">
        <v>0</v>
      </c>
    </row>
    <row r="71" spans="1:13" ht="15.75" customHeight="1" x14ac:dyDescent="0.35">
      <c r="A71" s="26" t="s">
        <v>269</v>
      </c>
      <c r="B71" s="1">
        <f t="shared" si="12"/>
        <v>23</v>
      </c>
      <c r="C71" s="1">
        <v>0</v>
      </c>
      <c r="D71" s="1">
        <v>18</v>
      </c>
      <c r="E71" s="1">
        <v>0</v>
      </c>
      <c r="F71" s="1">
        <v>3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2</v>
      </c>
      <c r="M71" s="27">
        <v>0</v>
      </c>
    </row>
    <row r="72" spans="1:13" ht="15.75" customHeight="1" x14ac:dyDescent="0.35">
      <c r="A72" s="26" t="s">
        <v>68</v>
      </c>
      <c r="B72" s="1">
        <f t="shared" si="12"/>
        <v>3</v>
      </c>
      <c r="C72" s="1">
        <v>1</v>
      </c>
      <c r="D72" s="1">
        <v>1</v>
      </c>
      <c r="E72" s="1">
        <v>0</v>
      </c>
      <c r="F72" s="1">
        <v>1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27">
        <v>0</v>
      </c>
    </row>
    <row r="73" spans="1:13" ht="15.75" customHeight="1" x14ac:dyDescent="0.35">
      <c r="A73" s="26" t="s">
        <v>69</v>
      </c>
      <c r="B73" s="1">
        <f t="shared" si="12"/>
        <v>7</v>
      </c>
      <c r="C73" s="1">
        <v>0</v>
      </c>
      <c r="D73" s="1">
        <v>7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27">
        <v>0</v>
      </c>
    </row>
    <row r="74" spans="1:13" ht="15.75" customHeight="1" x14ac:dyDescent="0.35">
      <c r="A74" s="26" t="s">
        <v>70</v>
      </c>
      <c r="B74" s="1">
        <f t="shared" si="12"/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27">
        <v>0</v>
      </c>
    </row>
    <row r="75" spans="1:13" ht="15.75" customHeight="1" x14ac:dyDescent="0.35">
      <c r="A75" s="26" t="s">
        <v>71</v>
      </c>
      <c r="B75" s="1">
        <f t="shared" si="12"/>
        <v>5</v>
      </c>
      <c r="C75" s="1">
        <v>0</v>
      </c>
      <c r="D75" s="1">
        <v>3</v>
      </c>
      <c r="E75" s="1">
        <v>0</v>
      </c>
      <c r="F75" s="1">
        <v>2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27">
        <v>0</v>
      </c>
    </row>
    <row r="76" spans="1:13" ht="15.75" customHeight="1" x14ac:dyDescent="0.35">
      <c r="A76" s="28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30"/>
    </row>
    <row r="77" spans="1:13" ht="15.75" customHeight="1" x14ac:dyDescent="0.35">
      <c r="A77" s="25" t="s">
        <v>72</v>
      </c>
      <c r="B77" s="21">
        <f t="shared" ref="B77:M77" si="13">SUM(B78:B83)</f>
        <v>480</v>
      </c>
      <c r="C77" s="21">
        <f t="shared" si="13"/>
        <v>5</v>
      </c>
      <c r="D77" s="21">
        <f t="shared" si="13"/>
        <v>393</v>
      </c>
      <c r="E77" s="21">
        <f t="shared" si="13"/>
        <v>0</v>
      </c>
      <c r="F77" s="21">
        <f t="shared" si="13"/>
        <v>37</v>
      </c>
      <c r="G77" s="21">
        <f t="shared" si="13"/>
        <v>0</v>
      </c>
      <c r="H77" s="21">
        <f t="shared" si="13"/>
        <v>0</v>
      </c>
      <c r="I77" s="21">
        <f t="shared" si="13"/>
        <v>5</v>
      </c>
      <c r="J77" s="21">
        <f t="shared" si="13"/>
        <v>15</v>
      </c>
      <c r="K77" s="21">
        <f t="shared" si="13"/>
        <v>0</v>
      </c>
      <c r="L77" s="21">
        <f t="shared" si="13"/>
        <v>25</v>
      </c>
      <c r="M77" s="22">
        <f t="shared" si="13"/>
        <v>0</v>
      </c>
    </row>
    <row r="78" spans="1:13" ht="15.75" customHeight="1" x14ac:dyDescent="0.35">
      <c r="A78" s="26" t="s">
        <v>73</v>
      </c>
      <c r="B78" s="1">
        <f t="shared" ref="B78:B83" si="14">SUM(C78:M78)</f>
        <v>320</v>
      </c>
      <c r="C78" s="1">
        <v>4</v>
      </c>
      <c r="D78" s="1">
        <v>260</v>
      </c>
      <c r="E78" s="1">
        <v>0</v>
      </c>
      <c r="F78" s="1">
        <v>23</v>
      </c>
      <c r="G78" s="1">
        <v>0</v>
      </c>
      <c r="H78" s="1">
        <v>0</v>
      </c>
      <c r="I78" s="1">
        <v>2</v>
      </c>
      <c r="J78" s="1">
        <v>9</v>
      </c>
      <c r="K78" s="1">
        <v>0</v>
      </c>
      <c r="L78" s="1">
        <v>22</v>
      </c>
      <c r="M78" s="27">
        <v>0</v>
      </c>
    </row>
    <row r="79" spans="1:13" ht="15.75" customHeight="1" x14ac:dyDescent="0.35">
      <c r="A79" s="26" t="s">
        <v>74</v>
      </c>
      <c r="B79" s="1">
        <f t="shared" si="14"/>
        <v>81</v>
      </c>
      <c r="C79" s="1">
        <v>1</v>
      </c>
      <c r="D79" s="1">
        <v>70</v>
      </c>
      <c r="E79" s="1">
        <v>0</v>
      </c>
      <c r="F79" s="1">
        <v>7</v>
      </c>
      <c r="G79" s="1">
        <v>0</v>
      </c>
      <c r="H79" s="1">
        <v>0</v>
      </c>
      <c r="I79" s="1">
        <v>0</v>
      </c>
      <c r="J79" s="1">
        <v>2</v>
      </c>
      <c r="K79" s="1">
        <v>0</v>
      </c>
      <c r="L79" s="1">
        <v>1</v>
      </c>
      <c r="M79" s="27">
        <v>0</v>
      </c>
    </row>
    <row r="80" spans="1:13" ht="15.75" customHeight="1" x14ac:dyDescent="0.35">
      <c r="A80" s="26" t="s">
        <v>75</v>
      </c>
      <c r="B80" s="1">
        <f t="shared" si="14"/>
        <v>6</v>
      </c>
      <c r="C80" s="1">
        <v>0</v>
      </c>
      <c r="D80" s="1">
        <v>2</v>
      </c>
      <c r="E80" s="1">
        <v>0</v>
      </c>
      <c r="F80" s="1">
        <v>1</v>
      </c>
      <c r="G80" s="1">
        <v>0</v>
      </c>
      <c r="H80" s="1">
        <v>0</v>
      </c>
      <c r="I80" s="1">
        <v>1</v>
      </c>
      <c r="J80" s="1">
        <v>2</v>
      </c>
      <c r="K80" s="1">
        <v>0</v>
      </c>
      <c r="L80" s="1">
        <v>0</v>
      </c>
      <c r="M80" s="27">
        <v>0</v>
      </c>
    </row>
    <row r="81" spans="1:13" ht="15.75" customHeight="1" x14ac:dyDescent="0.35">
      <c r="A81" s="26" t="s">
        <v>261</v>
      </c>
      <c r="B81" s="1">
        <f t="shared" si="14"/>
        <v>36</v>
      </c>
      <c r="C81" s="1">
        <v>0</v>
      </c>
      <c r="D81" s="1">
        <v>29</v>
      </c>
      <c r="E81" s="1">
        <v>0</v>
      </c>
      <c r="F81" s="1">
        <v>3</v>
      </c>
      <c r="G81" s="1">
        <v>0</v>
      </c>
      <c r="H81" s="1">
        <v>0</v>
      </c>
      <c r="I81" s="1">
        <v>2</v>
      </c>
      <c r="J81" s="1">
        <v>1</v>
      </c>
      <c r="K81" s="1">
        <v>0</v>
      </c>
      <c r="L81" s="1">
        <v>1</v>
      </c>
      <c r="M81" s="27">
        <v>0</v>
      </c>
    </row>
    <row r="82" spans="1:13" ht="15.75" customHeight="1" x14ac:dyDescent="0.35">
      <c r="A82" s="26" t="s">
        <v>76</v>
      </c>
      <c r="B82" s="1">
        <f t="shared" si="14"/>
        <v>33</v>
      </c>
      <c r="C82" s="1">
        <v>0</v>
      </c>
      <c r="D82" s="1">
        <v>29</v>
      </c>
      <c r="E82" s="1">
        <v>0</v>
      </c>
      <c r="F82" s="1">
        <v>3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</v>
      </c>
      <c r="M82" s="27">
        <v>0</v>
      </c>
    </row>
    <row r="83" spans="1:13" ht="15.75" customHeight="1" x14ac:dyDescent="0.35">
      <c r="A83" s="26" t="s">
        <v>77</v>
      </c>
      <c r="B83" s="1">
        <f t="shared" si="14"/>
        <v>4</v>
      </c>
      <c r="C83" s="1">
        <v>0</v>
      </c>
      <c r="D83" s="1">
        <v>3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1</v>
      </c>
      <c r="K83" s="1">
        <v>0</v>
      </c>
      <c r="L83" s="1">
        <v>0</v>
      </c>
      <c r="M83" s="27">
        <v>0</v>
      </c>
    </row>
    <row r="84" spans="1:13" ht="15.75" customHeight="1" x14ac:dyDescent="0.35">
      <c r="A84" s="2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7"/>
    </row>
    <row r="85" spans="1:13" ht="15.75" customHeight="1" x14ac:dyDescent="0.35">
      <c r="A85" s="25" t="s">
        <v>78</v>
      </c>
      <c r="B85" s="55">
        <f t="shared" ref="B85:M85" si="15">SUM(B86:B87)</f>
        <v>56</v>
      </c>
      <c r="C85" s="55">
        <f t="shared" si="15"/>
        <v>3</v>
      </c>
      <c r="D85" s="55">
        <f t="shared" si="15"/>
        <v>45</v>
      </c>
      <c r="E85" s="55">
        <f t="shared" si="15"/>
        <v>0</v>
      </c>
      <c r="F85" s="55">
        <f t="shared" si="15"/>
        <v>1</v>
      </c>
      <c r="G85" s="55">
        <f t="shared" si="15"/>
        <v>0</v>
      </c>
      <c r="H85" s="55">
        <f t="shared" si="15"/>
        <v>0</v>
      </c>
      <c r="I85" s="55">
        <f t="shared" si="15"/>
        <v>2</v>
      </c>
      <c r="J85" s="55">
        <f t="shared" si="15"/>
        <v>4</v>
      </c>
      <c r="K85" s="55">
        <f t="shared" si="15"/>
        <v>0</v>
      </c>
      <c r="L85" s="55">
        <f t="shared" si="15"/>
        <v>0</v>
      </c>
      <c r="M85" s="56">
        <f t="shared" si="15"/>
        <v>1</v>
      </c>
    </row>
    <row r="86" spans="1:13" ht="15.75" customHeight="1" x14ac:dyDescent="0.35">
      <c r="A86" s="26" t="s">
        <v>270</v>
      </c>
      <c r="B86" s="1">
        <f>SUM(C86:M86)</f>
        <v>53</v>
      </c>
      <c r="C86" s="1">
        <v>3</v>
      </c>
      <c r="D86" s="1">
        <v>42</v>
      </c>
      <c r="E86" s="1">
        <v>0</v>
      </c>
      <c r="F86" s="1">
        <v>1</v>
      </c>
      <c r="G86" s="1">
        <v>0</v>
      </c>
      <c r="H86" s="1">
        <v>0</v>
      </c>
      <c r="I86" s="1">
        <v>2</v>
      </c>
      <c r="J86" s="1">
        <v>4</v>
      </c>
      <c r="K86" s="1">
        <v>0</v>
      </c>
      <c r="L86" s="1">
        <v>0</v>
      </c>
      <c r="M86" s="27">
        <v>1</v>
      </c>
    </row>
    <row r="87" spans="1:13" ht="15.75" customHeight="1" x14ac:dyDescent="0.35">
      <c r="A87" s="26" t="s">
        <v>80</v>
      </c>
      <c r="B87" s="1">
        <f>SUM(C87:M87)</f>
        <v>3</v>
      </c>
      <c r="C87" s="1">
        <v>0</v>
      </c>
      <c r="D87" s="1">
        <v>3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27">
        <v>0</v>
      </c>
    </row>
    <row r="88" spans="1:13" ht="15.75" customHeight="1" x14ac:dyDescent="0.35">
      <c r="A88" s="2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7"/>
    </row>
    <row r="89" spans="1:13" ht="15.75" customHeight="1" x14ac:dyDescent="0.35">
      <c r="A89" s="25" t="s">
        <v>81</v>
      </c>
      <c r="B89" s="55">
        <f t="shared" ref="B89:M89" si="16">SUM(B90:B94)</f>
        <v>48</v>
      </c>
      <c r="C89" s="55">
        <f t="shared" si="16"/>
        <v>1</v>
      </c>
      <c r="D89" s="55">
        <f t="shared" si="16"/>
        <v>43</v>
      </c>
      <c r="E89" s="55">
        <f t="shared" si="16"/>
        <v>0</v>
      </c>
      <c r="F89" s="55">
        <f t="shared" si="16"/>
        <v>2</v>
      </c>
      <c r="G89" s="55">
        <f t="shared" si="16"/>
        <v>0</v>
      </c>
      <c r="H89" s="55">
        <f t="shared" si="16"/>
        <v>0</v>
      </c>
      <c r="I89" s="55">
        <f t="shared" si="16"/>
        <v>0</v>
      </c>
      <c r="J89" s="55">
        <f t="shared" si="16"/>
        <v>2</v>
      </c>
      <c r="K89" s="55">
        <f t="shared" si="16"/>
        <v>0</v>
      </c>
      <c r="L89" s="55">
        <f t="shared" si="16"/>
        <v>0</v>
      </c>
      <c r="M89" s="56">
        <f t="shared" si="16"/>
        <v>0</v>
      </c>
    </row>
    <row r="90" spans="1:13" ht="15.75" customHeight="1" x14ac:dyDescent="0.35">
      <c r="A90" s="26" t="s">
        <v>271</v>
      </c>
      <c r="B90" s="1">
        <f>SUM(C90:M90)</f>
        <v>21</v>
      </c>
      <c r="C90" s="1">
        <v>0</v>
      </c>
      <c r="D90" s="1">
        <v>19</v>
      </c>
      <c r="E90" s="1">
        <v>0</v>
      </c>
      <c r="F90" s="1">
        <v>1</v>
      </c>
      <c r="G90" s="1">
        <v>0</v>
      </c>
      <c r="H90" s="1">
        <v>0</v>
      </c>
      <c r="I90" s="1">
        <v>0</v>
      </c>
      <c r="J90" s="1">
        <v>1</v>
      </c>
      <c r="K90" s="1">
        <v>0</v>
      </c>
      <c r="L90" s="1">
        <v>0</v>
      </c>
      <c r="M90" s="27">
        <v>0</v>
      </c>
    </row>
    <row r="91" spans="1:13" ht="15.75" customHeight="1" x14ac:dyDescent="0.35">
      <c r="A91" s="26" t="s">
        <v>83</v>
      </c>
      <c r="B91" s="1">
        <f>SUM(C91:M91)</f>
        <v>6</v>
      </c>
      <c r="C91" s="1">
        <v>0</v>
      </c>
      <c r="D91" s="1">
        <v>5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1</v>
      </c>
      <c r="K91" s="1">
        <v>0</v>
      </c>
      <c r="L91" s="1">
        <v>0</v>
      </c>
      <c r="M91" s="27">
        <v>0</v>
      </c>
    </row>
    <row r="92" spans="1:13" ht="15.75" customHeight="1" x14ac:dyDescent="0.35">
      <c r="A92" s="26" t="s">
        <v>84</v>
      </c>
      <c r="B92" s="1">
        <f>SUM(C92:M92)</f>
        <v>11</v>
      </c>
      <c r="C92" s="1">
        <v>0</v>
      </c>
      <c r="D92" s="1">
        <v>11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27">
        <v>0</v>
      </c>
    </row>
    <row r="93" spans="1:13" ht="15.75" customHeight="1" x14ac:dyDescent="0.35">
      <c r="A93" s="26" t="s">
        <v>85</v>
      </c>
      <c r="B93" s="1">
        <f>SUM(C93:M93)</f>
        <v>4</v>
      </c>
      <c r="C93" s="1">
        <v>0</v>
      </c>
      <c r="D93" s="1">
        <v>3</v>
      </c>
      <c r="E93" s="1">
        <v>0</v>
      </c>
      <c r="F93" s="1">
        <v>1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27">
        <v>0</v>
      </c>
    </row>
    <row r="94" spans="1:13" ht="15.75" customHeight="1" x14ac:dyDescent="0.35">
      <c r="A94" s="26" t="s">
        <v>272</v>
      </c>
      <c r="B94" s="1">
        <f>SUM(C94:M94)</f>
        <v>6</v>
      </c>
      <c r="C94" s="1">
        <v>1</v>
      </c>
      <c r="D94" s="1">
        <v>5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27">
        <v>0</v>
      </c>
    </row>
    <row r="95" spans="1:13" ht="15.75" customHeight="1" x14ac:dyDescent="0.35">
      <c r="A95" s="2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7"/>
    </row>
    <row r="96" spans="1:13" ht="15.75" customHeight="1" x14ac:dyDescent="0.35">
      <c r="A96" s="25" t="s">
        <v>87</v>
      </c>
      <c r="B96" s="21">
        <f t="shared" ref="B96:M96" si="17">SUM(B97:B98)</f>
        <v>69</v>
      </c>
      <c r="C96" s="21">
        <f t="shared" si="17"/>
        <v>0</v>
      </c>
      <c r="D96" s="21">
        <f t="shared" si="17"/>
        <v>65</v>
      </c>
      <c r="E96" s="21">
        <f t="shared" si="17"/>
        <v>0</v>
      </c>
      <c r="F96" s="21">
        <f t="shared" si="17"/>
        <v>2</v>
      </c>
      <c r="G96" s="21">
        <f t="shared" si="17"/>
        <v>0</v>
      </c>
      <c r="H96" s="21">
        <f t="shared" si="17"/>
        <v>0</v>
      </c>
      <c r="I96" s="21">
        <f t="shared" si="17"/>
        <v>0</v>
      </c>
      <c r="J96" s="21">
        <f t="shared" si="17"/>
        <v>0</v>
      </c>
      <c r="K96" s="21">
        <f t="shared" si="17"/>
        <v>0</v>
      </c>
      <c r="L96" s="21">
        <f t="shared" si="17"/>
        <v>2</v>
      </c>
      <c r="M96" s="22">
        <f t="shared" si="17"/>
        <v>0</v>
      </c>
    </row>
    <row r="97" spans="1:13" ht="15.75" customHeight="1" x14ac:dyDescent="0.35">
      <c r="A97" s="26" t="s">
        <v>273</v>
      </c>
      <c r="B97" s="1">
        <f>SUM(C97:M97)</f>
        <v>65</v>
      </c>
      <c r="C97" s="1">
        <v>0</v>
      </c>
      <c r="D97" s="1">
        <v>61</v>
      </c>
      <c r="E97" s="1">
        <v>0</v>
      </c>
      <c r="F97" s="1">
        <v>2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2</v>
      </c>
      <c r="M97" s="27">
        <v>0</v>
      </c>
    </row>
    <row r="98" spans="1:13" ht="15.75" customHeight="1" x14ac:dyDescent="0.35">
      <c r="A98" s="26" t="s">
        <v>89</v>
      </c>
      <c r="B98" s="1">
        <f>SUM(C98:M98)</f>
        <v>4</v>
      </c>
      <c r="C98" s="1">
        <v>0</v>
      </c>
      <c r="D98" s="1">
        <v>4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27">
        <v>0</v>
      </c>
    </row>
    <row r="99" spans="1:13" ht="15.75" customHeight="1" x14ac:dyDescent="0.35">
      <c r="A99" s="2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7"/>
    </row>
    <row r="100" spans="1:13" ht="15.75" customHeight="1" x14ac:dyDescent="0.35">
      <c r="A100" s="25" t="s">
        <v>90</v>
      </c>
      <c r="B100" s="55">
        <f t="shared" ref="B100:M100" si="18">SUM(B101)</f>
        <v>49</v>
      </c>
      <c r="C100" s="55">
        <f t="shared" si="18"/>
        <v>1</v>
      </c>
      <c r="D100" s="55">
        <f t="shared" si="18"/>
        <v>43</v>
      </c>
      <c r="E100" s="55">
        <f t="shared" si="18"/>
        <v>0</v>
      </c>
      <c r="F100" s="55">
        <f t="shared" si="18"/>
        <v>1</v>
      </c>
      <c r="G100" s="55">
        <f t="shared" si="18"/>
        <v>0</v>
      </c>
      <c r="H100" s="55">
        <f t="shared" si="18"/>
        <v>0</v>
      </c>
      <c r="I100" s="55">
        <f t="shared" si="18"/>
        <v>0</v>
      </c>
      <c r="J100" s="55">
        <f t="shared" si="18"/>
        <v>1</v>
      </c>
      <c r="K100" s="55">
        <f t="shared" si="18"/>
        <v>1</v>
      </c>
      <c r="L100" s="55">
        <f t="shared" si="18"/>
        <v>0</v>
      </c>
      <c r="M100" s="56">
        <f t="shared" si="18"/>
        <v>2</v>
      </c>
    </row>
    <row r="101" spans="1:13" ht="15.75" customHeight="1" x14ac:dyDescent="0.35">
      <c r="A101" s="26" t="s">
        <v>274</v>
      </c>
      <c r="B101" s="1">
        <f>SUM(C101:M101)</f>
        <v>49</v>
      </c>
      <c r="C101" s="1">
        <v>1</v>
      </c>
      <c r="D101" s="1">
        <v>43</v>
      </c>
      <c r="E101" s="1">
        <v>0</v>
      </c>
      <c r="F101" s="1">
        <v>1</v>
      </c>
      <c r="G101" s="1">
        <v>0</v>
      </c>
      <c r="H101" s="1">
        <v>0</v>
      </c>
      <c r="I101" s="1">
        <v>0</v>
      </c>
      <c r="J101" s="1">
        <v>1</v>
      </c>
      <c r="K101" s="1">
        <v>1</v>
      </c>
      <c r="L101" s="1">
        <v>0</v>
      </c>
      <c r="M101" s="27">
        <v>2</v>
      </c>
    </row>
    <row r="102" spans="1:13" ht="15.75" customHeight="1" x14ac:dyDescent="0.35">
      <c r="A102" s="57"/>
      <c r="B102" s="91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8"/>
    </row>
    <row r="103" spans="1:13" ht="15.75" customHeight="1" x14ac:dyDescent="0.35">
      <c r="A103" s="58" t="s">
        <v>260</v>
      </c>
      <c r="B103" s="8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</row>
  </sheetData>
  <sheetProtection selectLockedCells="1" selectUnlockedCells="1"/>
  <mergeCells count="7">
    <mergeCell ref="A8:A9"/>
    <mergeCell ref="B8:B9"/>
    <mergeCell ref="C8:M8"/>
    <mergeCell ref="A5:M5"/>
    <mergeCell ref="A6:M6"/>
    <mergeCell ref="A3:M3"/>
    <mergeCell ref="A4:M4"/>
  </mergeCells>
  <pageMargins left="0.7" right="0.7" top="0.75" bottom="0.75" header="0.51180555555555551" footer="0.51180555555555551"/>
  <pageSetup scale="33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zoomScaleNormal="100" workbookViewId="0">
      <selection activeCell="A2" sqref="A2"/>
    </sheetView>
  </sheetViews>
  <sheetFormatPr defaultColWidth="0" defaultRowHeight="15.5" zeroHeight="1" x14ac:dyDescent="0.35"/>
  <cols>
    <col min="1" max="1" width="65.7265625" style="7" customWidth="1"/>
    <col min="2" max="4" width="22.54296875" style="7" customWidth="1"/>
    <col min="5" max="16384" width="0" style="7" hidden="1"/>
  </cols>
  <sheetData>
    <row r="1" spans="1:4" x14ac:dyDescent="0.35">
      <c r="A1" s="6" t="s">
        <v>146</v>
      </c>
      <c r="B1" s="83"/>
      <c r="C1" s="83"/>
      <c r="D1" s="44"/>
    </row>
    <row r="2" spans="1:4" x14ac:dyDescent="0.35">
      <c r="A2" s="6"/>
      <c r="B2" s="83"/>
      <c r="C2" s="83"/>
      <c r="D2" s="44"/>
    </row>
    <row r="3" spans="1:4" x14ac:dyDescent="0.35">
      <c r="A3" s="177" t="s">
        <v>4</v>
      </c>
      <c r="B3" s="177"/>
      <c r="C3" s="177"/>
      <c r="D3" s="177"/>
    </row>
    <row r="4" spans="1:4" x14ac:dyDescent="0.35">
      <c r="A4" s="177" t="s">
        <v>7</v>
      </c>
      <c r="B4" s="177"/>
      <c r="C4" s="177"/>
      <c r="D4" s="177"/>
    </row>
    <row r="5" spans="1:4" x14ac:dyDescent="0.35">
      <c r="A5" s="177" t="s">
        <v>283</v>
      </c>
      <c r="B5" s="177"/>
      <c r="C5" s="177"/>
      <c r="D5" s="177"/>
    </row>
    <row r="6" spans="1:4" x14ac:dyDescent="0.35">
      <c r="A6" s="84"/>
      <c r="B6" s="83"/>
      <c r="C6" s="83"/>
      <c r="D6" s="83"/>
    </row>
    <row r="7" spans="1:4" x14ac:dyDescent="0.35">
      <c r="A7" s="11" t="s">
        <v>8</v>
      </c>
      <c r="B7" s="61" t="s">
        <v>143</v>
      </c>
      <c r="C7" s="61" t="s">
        <v>10</v>
      </c>
      <c r="D7" s="104" t="s">
        <v>144</v>
      </c>
    </row>
    <row r="8" spans="1:4" x14ac:dyDescent="0.35">
      <c r="A8" s="68"/>
      <c r="B8" s="88"/>
      <c r="C8" s="88"/>
      <c r="D8" s="89"/>
    </row>
    <row r="9" spans="1:4" x14ac:dyDescent="0.35">
      <c r="A9" s="68" t="s">
        <v>17</v>
      </c>
      <c r="B9" s="21">
        <f>+B11+B18+B21+B27+B33+B40+B45+B52+B59+B67+B75+B83+B87+B94+B98</f>
        <v>76547</v>
      </c>
      <c r="C9" s="21">
        <f>+C11+C18+C21+C27+C33+C40+C45+C52+C59+C67+C75+C83+C87+C94+C98</f>
        <v>81574</v>
      </c>
      <c r="D9" s="22">
        <f>+D11+D18+D21+D27+D33+D40+D45+D52+D59+D67+D75+D83+D87+D94+D98</f>
        <v>5027</v>
      </c>
    </row>
    <row r="10" spans="1:4" x14ac:dyDescent="0.35">
      <c r="A10" s="68"/>
      <c r="B10" s="23"/>
      <c r="C10" s="23"/>
      <c r="D10" s="30"/>
    </row>
    <row r="11" spans="1:4" x14ac:dyDescent="0.35">
      <c r="A11" s="25" t="s">
        <v>18</v>
      </c>
      <c r="B11" s="21">
        <f>SUM(B12:B16)</f>
        <v>13071</v>
      </c>
      <c r="C11" s="21">
        <f>SUM(C12:C16)</f>
        <v>13669</v>
      </c>
      <c r="D11" s="22">
        <f>SUM(D12:D16)</f>
        <v>598</v>
      </c>
    </row>
    <row r="12" spans="1:4" x14ac:dyDescent="0.35">
      <c r="A12" s="26" t="s">
        <v>19</v>
      </c>
      <c r="B12" s="1">
        <f>C12-D12</f>
        <v>10873</v>
      </c>
      <c r="C12" s="1">
        <v>11372</v>
      </c>
      <c r="D12" s="27">
        <v>499</v>
      </c>
    </row>
    <row r="13" spans="1:4" x14ac:dyDescent="0.35">
      <c r="A13" s="26" t="s">
        <v>20</v>
      </c>
      <c r="B13" s="1">
        <f>C13-D13</f>
        <v>1565</v>
      </c>
      <c r="C13" s="1">
        <v>1614</v>
      </c>
      <c r="D13" s="27">
        <v>49</v>
      </c>
    </row>
    <row r="14" spans="1:4" x14ac:dyDescent="0.35">
      <c r="A14" s="26" t="s">
        <v>21</v>
      </c>
      <c r="B14" s="1">
        <f>C14-D14</f>
        <v>219</v>
      </c>
      <c r="C14" s="1">
        <v>251</v>
      </c>
      <c r="D14" s="27">
        <v>32</v>
      </c>
    </row>
    <row r="15" spans="1:4" x14ac:dyDescent="0.35">
      <c r="A15" s="26" t="s">
        <v>22</v>
      </c>
      <c r="B15" s="1">
        <f>C15-D15</f>
        <v>396</v>
      </c>
      <c r="C15" s="1">
        <v>412</v>
      </c>
      <c r="D15" s="27">
        <v>16</v>
      </c>
    </row>
    <row r="16" spans="1:4" x14ac:dyDescent="0.35">
      <c r="A16" s="26" t="s">
        <v>23</v>
      </c>
      <c r="B16" s="1">
        <f>C16-D16</f>
        <v>18</v>
      </c>
      <c r="C16" s="1">
        <v>20</v>
      </c>
      <c r="D16" s="27">
        <v>2</v>
      </c>
    </row>
    <row r="17" spans="1:4" x14ac:dyDescent="0.35">
      <c r="A17" s="28"/>
      <c r="B17" s="1"/>
      <c r="C17" s="1"/>
      <c r="D17" s="27"/>
    </row>
    <row r="18" spans="1:4" x14ac:dyDescent="0.35">
      <c r="A18" s="25" t="s">
        <v>24</v>
      </c>
      <c r="B18" s="55">
        <f>SUM(B19)</f>
        <v>10933</v>
      </c>
      <c r="C18" s="55">
        <f>SUM(C19)</f>
        <v>12131</v>
      </c>
      <c r="D18" s="56">
        <f>SUM(D19)</f>
        <v>1198</v>
      </c>
    </row>
    <row r="19" spans="1:4" x14ac:dyDescent="0.35">
      <c r="A19" s="26" t="s">
        <v>264</v>
      </c>
      <c r="B19" s="1">
        <f>C19-D19</f>
        <v>10933</v>
      </c>
      <c r="C19" s="1">
        <v>12131</v>
      </c>
      <c r="D19" s="27">
        <v>1198</v>
      </c>
    </row>
    <row r="20" spans="1:4" x14ac:dyDescent="0.35">
      <c r="A20" s="29"/>
      <c r="B20" s="1"/>
      <c r="C20" s="1"/>
      <c r="D20" s="27"/>
    </row>
    <row r="21" spans="1:4" x14ac:dyDescent="0.35">
      <c r="A21" s="25" t="s">
        <v>26</v>
      </c>
      <c r="B21" s="55">
        <f>SUM(B22:B25)</f>
        <v>10351</v>
      </c>
      <c r="C21" s="55">
        <f>SUM(C22:C25)</f>
        <v>10861</v>
      </c>
      <c r="D21" s="56">
        <f>SUM(D22:D25)</f>
        <v>510</v>
      </c>
    </row>
    <row r="22" spans="1:4" x14ac:dyDescent="0.35">
      <c r="A22" s="26" t="s">
        <v>265</v>
      </c>
      <c r="B22" s="1">
        <f>C22-D22</f>
        <v>2926</v>
      </c>
      <c r="C22" s="1">
        <v>3076</v>
      </c>
      <c r="D22" s="27">
        <v>150</v>
      </c>
    </row>
    <row r="23" spans="1:4" x14ac:dyDescent="0.35">
      <c r="A23" s="26" t="s">
        <v>28</v>
      </c>
      <c r="B23" s="1">
        <f>C23-D23</f>
        <v>4656</v>
      </c>
      <c r="C23" s="1">
        <v>4840</v>
      </c>
      <c r="D23" s="27">
        <v>184</v>
      </c>
    </row>
    <row r="24" spans="1:4" x14ac:dyDescent="0.35">
      <c r="A24" s="26" t="s">
        <v>29</v>
      </c>
      <c r="B24" s="1">
        <f>C24-D24</f>
        <v>2720</v>
      </c>
      <c r="C24" s="1">
        <v>2891</v>
      </c>
      <c r="D24" s="27">
        <v>171</v>
      </c>
    </row>
    <row r="25" spans="1:4" x14ac:dyDescent="0.35">
      <c r="A25" s="26" t="s">
        <v>30</v>
      </c>
      <c r="B25" s="1">
        <f>C25-D25</f>
        <v>49</v>
      </c>
      <c r="C25" s="1">
        <v>54</v>
      </c>
      <c r="D25" s="27">
        <v>5</v>
      </c>
    </row>
    <row r="26" spans="1:4" x14ac:dyDescent="0.35">
      <c r="A26" s="28"/>
      <c r="B26" s="1"/>
      <c r="C26" s="1"/>
      <c r="D26" s="27"/>
    </row>
    <row r="27" spans="1:4" x14ac:dyDescent="0.35">
      <c r="A27" s="25" t="s">
        <v>31</v>
      </c>
      <c r="B27" s="21">
        <f>SUM(B28:B31)</f>
        <v>7997</v>
      </c>
      <c r="C27" s="21">
        <f>SUM(C28:C31)</f>
        <v>8481</v>
      </c>
      <c r="D27" s="22">
        <f>SUM(D28:D31)</f>
        <v>484</v>
      </c>
    </row>
    <row r="28" spans="1:4" x14ac:dyDescent="0.35">
      <c r="A28" s="26" t="s">
        <v>32</v>
      </c>
      <c r="B28" s="1">
        <f>C28-D28</f>
        <v>6577</v>
      </c>
      <c r="C28" s="1">
        <v>6971</v>
      </c>
      <c r="D28" s="27">
        <v>394</v>
      </c>
    </row>
    <row r="29" spans="1:4" x14ac:dyDescent="0.35">
      <c r="A29" s="26" t="s">
        <v>33</v>
      </c>
      <c r="B29" s="1">
        <f>C29-D29</f>
        <v>595</v>
      </c>
      <c r="C29" s="1">
        <v>642</v>
      </c>
      <c r="D29" s="27">
        <v>47</v>
      </c>
    </row>
    <row r="30" spans="1:4" x14ac:dyDescent="0.35">
      <c r="A30" s="26" t="s">
        <v>34</v>
      </c>
      <c r="B30" s="1">
        <f>C30-D30</f>
        <v>183</v>
      </c>
      <c r="C30" s="1">
        <v>196</v>
      </c>
      <c r="D30" s="27">
        <v>13</v>
      </c>
    </row>
    <row r="31" spans="1:4" x14ac:dyDescent="0.35">
      <c r="A31" s="26" t="s">
        <v>35</v>
      </c>
      <c r="B31" s="1">
        <f>C31-D31</f>
        <v>642</v>
      </c>
      <c r="C31" s="1">
        <v>672</v>
      </c>
      <c r="D31" s="27">
        <v>30</v>
      </c>
    </row>
    <row r="32" spans="1:4" x14ac:dyDescent="0.35">
      <c r="A32" s="28"/>
      <c r="B32" s="1"/>
      <c r="C32" s="1"/>
      <c r="D32" s="27"/>
    </row>
    <row r="33" spans="1:4" x14ac:dyDescent="0.35">
      <c r="A33" s="25" t="s">
        <v>36</v>
      </c>
      <c r="B33" s="21">
        <f>SUM(B34:B38)</f>
        <v>1473</v>
      </c>
      <c r="C33" s="21">
        <f>SUM(C34:C38)</f>
        <v>1658</v>
      </c>
      <c r="D33" s="22">
        <f>SUM(D34:D38)</f>
        <v>185</v>
      </c>
    </row>
    <row r="34" spans="1:4" x14ac:dyDescent="0.35">
      <c r="A34" s="26" t="s">
        <v>266</v>
      </c>
      <c r="B34" s="1">
        <f>C34-D34</f>
        <v>979</v>
      </c>
      <c r="C34" s="1">
        <v>1112</v>
      </c>
      <c r="D34" s="27">
        <v>133</v>
      </c>
    </row>
    <row r="35" spans="1:4" x14ac:dyDescent="0.35">
      <c r="A35" s="26" t="s">
        <v>38</v>
      </c>
      <c r="B35" s="1">
        <f>C35-D35</f>
        <v>102</v>
      </c>
      <c r="C35" s="1">
        <v>120</v>
      </c>
      <c r="D35" s="27">
        <v>18</v>
      </c>
    </row>
    <row r="36" spans="1:4" x14ac:dyDescent="0.35">
      <c r="A36" s="26" t="s">
        <v>39</v>
      </c>
      <c r="B36" s="1">
        <f>C36-D36</f>
        <v>57</v>
      </c>
      <c r="C36" s="1">
        <v>68</v>
      </c>
      <c r="D36" s="27">
        <v>11</v>
      </c>
    </row>
    <row r="37" spans="1:4" x14ac:dyDescent="0.35">
      <c r="A37" s="26" t="s">
        <v>40</v>
      </c>
      <c r="B37" s="1">
        <f>C37-D37</f>
        <v>47</v>
      </c>
      <c r="C37" s="1">
        <v>56</v>
      </c>
      <c r="D37" s="27">
        <v>9</v>
      </c>
    </row>
    <row r="38" spans="1:4" x14ac:dyDescent="0.35">
      <c r="A38" s="26" t="s">
        <v>41</v>
      </c>
      <c r="B38" s="1">
        <f>C38-D38</f>
        <v>288</v>
      </c>
      <c r="C38" s="1">
        <v>302</v>
      </c>
      <c r="D38" s="27">
        <v>14</v>
      </c>
    </row>
    <row r="39" spans="1:4" x14ac:dyDescent="0.35">
      <c r="A39" s="28"/>
      <c r="B39" s="1"/>
      <c r="C39" s="1"/>
      <c r="D39" s="27"/>
    </row>
    <row r="40" spans="1:4" x14ac:dyDescent="0.35">
      <c r="A40" s="25" t="s">
        <v>42</v>
      </c>
      <c r="B40" s="55">
        <f>SUM(B41:B43)</f>
        <v>3394</v>
      </c>
      <c r="C40" s="55">
        <f>SUM(C41:C43)</f>
        <v>3603</v>
      </c>
      <c r="D40" s="56">
        <f>SUM(D41:D43)</f>
        <v>209</v>
      </c>
    </row>
    <row r="41" spans="1:4" x14ac:dyDescent="0.35">
      <c r="A41" s="26" t="s">
        <v>43</v>
      </c>
      <c r="B41" s="1">
        <f>C41-D41</f>
        <v>2312</v>
      </c>
      <c r="C41" s="1">
        <v>2436</v>
      </c>
      <c r="D41" s="27">
        <v>124</v>
      </c>
    </row>
    <row r="42" spans="1:4" x14ac:dyDescent="0.35">
      <c r="A42" s="26" t="s">
        <v>44</v>
      </c>
      <c r="B42" s="1">
        <f>C42-D42</f>
        <v>922</v>
      </c>
      <c r="C42" s="1">
        <v>995</v>
      </c>
      <c r="D42" s="27">
        <v>73</v>
      </c>
    </row>
    <row r="43" spans="1:4" x14ac:dyDescent="0.35">
      <c r="A43" s="26" t="s">
        <v>45</v>
      </c>
      <c r="B43" s="1">
        <f>C43-D43</f>
        <v>160</v>
      </c>
      <c r="C43" s="1">
        <v>172</v>
      </c>
      <c r="D43" s="27">
        <v>12</v>
      </c>
    </row>
    <row r="44" spans="1:4" x14ac:dyDescent="0.35">
      <c r="A44" s="31"/>
      <c r="B44" s="32"/>
      <c r="C44" s="32"/>
      <c r="D44" s="33"/>
    </row>
    <row r="45" spans="1:4" x14ac:dyDescent="0.35">
      <c r="A45" s="25" t="s">
        <v>46</v>
      </c>
      <c r="B45" s="55">
        <f>SUM(B46:B50)</f>
        <v>6765</v>
      </c>
      <c r="C45" s="55">
        <f>SUM(C46:C50)</f>
        <v>7095</v>
      </c>
      <c r="D45" s="56">
        <f>SUM(D46:D50)</f>
        <v>330</v>
      </c>
    </row>
    <row r="46" spans="1:4" x14ac:dyDescent="0.35">
      <c r="A46" s="26" t="s">
        <v>47</v>
      </c>
      <c r="B46" s="1">
        <f>C46-D46</f>
        <v>5808</v>
      </c>
      <c r="C46" s="1">
        <v>6114</v>
      </c>
      <c r="D46" s="27">
        <v>306</v>
      </c>
    </row>
    <row r="47" spans="1:4" x14ac:dyDescent="0.35">
      <c r="A47" s="26" t="s">
        <v>48</v>
      </c>
      <c r="B47" s="1">
        <f>C47-D47</f>
        <v>100</v>
      </c>
      <c r="C47" s="1">
        <v>107</v>
      </c>
      <c r="D47" s="27">
        <v>7</v>
      </c>
    </row>
    <row r="48" spans="1:4" x14ac:dyDescent="0.35">
      <c r="A48" s="26" t="s">
        <v>49</v>
      </c>
      <c r="B48" s="1">
        <f>C48-D48</f>
        <v>540</v>
      </c>
      <c r="C48" s="1">
        <v>551</v>
      </c>
      <c r="D48" s="27">
        <v>11</v>
      </c>
    </row>
    <row r="49" spans="1:4" x14ac:dyDescent="0.35">
      <c r="A49" s="26" t="s">
        <v>50</v>
      </c>
      <c r="B49" s="1">
        <f>C49-D49</f>
        <v>72</v>
      </c>
      <c r="C49" s="1">
        <v>75</v>
      </c>
      <c r="D49" s="27">
        <v>3</v>
      </c>
    </row>
    <row r="50" spans="1:4" x14ac:dyDescent="0.35">
      <c r="A50" s="26" t="s">
        <v>51</v>
      </c>
      <c r="B50" s="1">
        <f>C50-D50</f>
        <v>245</v>
      </c>
      <c r="C50" s="1">
        <v>248</v>
      </c>
      <c r="D50" s="27">
        <v>3</v>
      </c>
    </row>
    <row r="51" spans="1:4" x14ac:dyDescent="0.35">
      <c r="A51" s="28"/>
      <c r="B51" s="1"/>
      <c r="C51" s="1"/>
      <c r="D51" s="27"/>
    </row>
    <row r="52" spans="1:4" x14ac:dyDescent="0.35">
      <c r="A52" s="25" t="s">
        <v>52</v>
      </c>
      <c r="B52" s="21">
        <f>SUM(B53:B57)</f>
        <v>9852</v>
      </c>
      <c r="C52" s="21">
        <f>SUM(C53:C57)</f>
        <v>10571</v>
      </c>
      <c r="D52" s="22">
        <f>SUM(D53:D57)</f>
        <v>719</v>
      </c>
    </row>
    <row r="53" spans="1:4" x14ac:dyDescent="0.35">
      <c r="A53" s="26" t="s">
        <v>53</v>
      </c>
      <c r="B53" s="1">
        <f>C53-D53</f>
        <v>7729</v>
      </c>
      <c r="C53" s="1">
        <v>8121</v>
      </c>
      <c r="D53" s="27">
        <v>392</v>
      </c>
    </row>
    <row r="54" spans="1:4" x14ac:dyDescent="0.35">
      <c r="A54" s="26" t="s">
        <v>54</v>
      </c>
      <c r="B54" s="1">
        <f>C54-D54</f>
        <v>1030</v>
      </c>
      <c r="C54" s="1">
        <v>1237</v>
      </c>
      <c r="D54" s="27">
        <v>207</v>
      </c>
    </row>
    <row r="55" spans="1:4" x14ac:dyDescent="0.35">
      <c r="A55" s="26" t="s">
        <v>55</v>
      </c>
      <c r="B55" s="1">
        <f>C55-D55</f>
        <v>396</v>
      </c>
      <c r="C55" s="1">
        <v>415</v>
      </c>
      <c r="D55" s="27">
        <v>19</v>
      </c>
    </row>
    <row r="56" spans="1:4" x14ac:dyDescent="0.35">
      <c r="A56" s="26" t="s">
        <v>56</v>
      </c>
      <c r="B56" s="1">
        <f>C56-D56</f>
        <v>182</v>
      </c>
      <c r="C56" s="1">
        <v>203</v>
      </c>
      <c r="D56" s="27">
        <v>21</v>
      </c>
    </row>
    <row r="57" spans="1:4" x14ac:dyDescent="0.35">
      <c r="A57" s="26" t="s">
        <v>57</v>
      </c>
      <c r="B57" s="1">
        <f>C57-D57</f>
        <v>515</v>
      </c>
      <c r="C57" s="1">
        <v>595</v>
      </c>
      <c r="D57" s="27">
        <v>80</v>
      </c>
    </row>
    <row r="58" spans="1:4" x14ac:dyDescent="0.35">
      <c r="A58" s="28"/>
      <c r="B58" s="23"/>
      <c r="C58" s="23"/>
      <c r="D58" s="30"/>
    </row>
    <row r="59" spans="1:4" x14ac:dyDescent="0.35">
      <c r="A59" s="25" t="s">
        <v>58</v>
      </c>
      <c r="B59" s="21">
        <f>SUM(B60:B65)</f>
        <v>1616</v>
      </c>
      <c r="C59" s="21">
        <f>SUM(C60:C65)</f>
        <v>1665</v>
      </c>
      <c r="D59" s="22">
        <f>SUM(D60:D65)</f>
        <v>49</v>
      </c>
    </row>
    <row r="60" spans="1:4" x14ac:dyDescent="0.35">
      <c r="A60" s="26" t="s">
        <v>267</v>
      </c>
      <c r="B60" s="1">
        <f t="shared" ref="B60:B65" si="0">C60-D60</f>
        <v>868</v>
      </c>
      <c r="C60" s="1">
        <v>902</v>
      </c>
      <c r="D60" s="27">
        <v>34</v>
      </c>
    </row>
    <row r="61" spans="1:4" x14ac:dyDescent="0.35">
      <c r="A61" s="26" t="s">
        <v>60</v>
      </c>
      <c r="B61" s="1">
        <f t="shared" si="0"/>
        <v>106</v>
      </c>
      <c r="C61" s="1">
        <v>109</v>
      </c>
      <c r="D61" s="27">
        <v>3</v>
      </c>
    </row>
    <row r="62" spans="1:4" x14ac:dyDescent="0.35">
      <c r="A62" s="26" t="s">
        <v>61</v>
      </c>
      <c r="B62" s="1">
        <f t="shared" si="0"/>
        <v>123</v>
      </c>
      <c r="C62" s="1">
        <v>125</v>
      </c>
      <c r="D62" s="27">
        <v>2</v>
      </c>
    </row>
    <row r="63" spans="1:4" x14ac:dyDescent="0.35">
      <c r="A63" s="26" t="s">
        <v>62</v>
      </c>
      <c r="B63" s="1">
        <f t="shared" si="0"/>
        <v>234</v>
      </c>
      <c r="C63" s="1">
        <v>236</v>
      </c>
      <c r="D63" s="27">
        <v>2</v>
      </c>
    </row>
    <row r="64" spans="1:4" x14ac:dyDescent="0.35">
      <c r="A64" s="26" t="s">
        <v>63</v>
      </c>
      <c r="B64" s="1">
        <f t="shared" si="0"/>
        <v>93</v>
      </c>
      <c r="C64" s="1">
        <v>94</v>
      </c>
      <c r="D64" s="27">
        <v>1</v>
      </c>
    </row>
    <row r="65" spans="1:4" x14ac:dyDescent="0.35">
      <c r="A65" s="26" t="s">
        <v>64</v>
      </c>
      <c r="B65" s="1">
        <f t="shared" si="0"/>
        <v>192</v>
      </c>
      <c r="C65" s="1">
        <v>199</v>
      </c>
      <c r="D65" s="27">
        <v>7</v>
      </c>
    </row>
    <row r="66" spans="1:4" x14ac:dyDescent="0.35">
      <c r="A66" s="28"/>
      <c r="B66" s="1"/>
      <c r="C66" s="1"/>
      <c r="D66" s="27"/>
    </row>
    <row r="67" spans="1:4" x14ac:dyDescent="0.35">
      <c r="A67" s="25" t="s">
        <v>65</v>
      </c>
      <c r="B67" s="55">
        <f>SUM(B68:B73)</f>
        <v>1444</v>
      </c>
      <c r="C67" s="55">
        <f>SUM(C68:C73)</f>
        <v>1487</v>
      </c>
      <c r="D67" s="56">
        <f>SUM(D68:D73)</f>
        <v>43</v>
      </c>
    </row>
    <row r="68" spans="1:4" x14ac:dyDescent="0.35">
      <c r="A68" s="26" t="s">
        <v>275</v>
      </c>
      <c r="B68" s="1">
        <f t="shared" ref="B68:B73" si="1">C68-D68</f>
        <v>502</v>
      </c>
      <c r="C68" s="1">
        <v>507</v>
      </c>
      <c r="D68" s="27">
        <v>5</v>
      </c>
    </row>
    <row r="69" spans="1:4" x14ac:dyDescent="0.35">
      <c r="A69" s="26" t="s">
        <v>269</v>
      </c>
      <c r="B69" s="1">
        <f t="shared" si="1"/>
        <v>564</v>
      </c>
      <c r="C69" s="1">
        <v>587</v>
      </c>
      <c r="D69" s="27">
        <v>23</v>
      </c>
    </row>
    <row r="70" spans="1:4" x14ac:dyDescent="0.35">
      <c r="A70" s="26" t="s">
        <v>68</v>
      </c>
      <c r="B70" s="1">
        <f t="shared" si="1"/>
        <v>39</v>
      </c>
      <c r="C70" s="1">
        <v>42</v>
      </c>
      <c r="D70" s="27">
        <v>3</v>
      </c>
    </row>
    <row r="71" spans="1:4" x14ac:dyDescent="0.35">
      <c r="A71" s="26" t="s">
        <v>69</v>
      </c>
      <c r="B71" s="1">
        <f t="shared" si="1"/>
        <v>273</v>
      </c>
      <c r="C71" s="1">
        <v>280</v>
      </c>
      <c r="D71" s="27">
        <v>7</v>
      </c>
    </row>
    <row r="72" spans="1:4" x14ac:dyDescent="0.35">
      <c r="A72" s="26" t="s">
        <v>70</v>
      </c>
      <c r="B72" s="1">
        <f t="shared" si="1"/>
        <v>14</v>
      </c>
      <c r="C72" s="1">
        <v>14</v>
      </c>
      <c r="D72" s="27">
        <v>0</v>
      </c>
    </row>
    <row r="73" spans="1:4" x14ac:dyDescent="0.35">
      <c r="A73" s="26" t="s">
        <v>71</v>
      </c>
      <c r="B73" s="1">
        <f t="shared" si="1"/>
        <v>52</v>
      </c>
      <c r="C73" s="1">
        <v>57</v>
      </c>
      <c r="D73" s="27">
        <v>5</v>
      </c>
    </row>
    <row r="74" spans="1:4" x14ac:dyDescent="0.35">
      <c r="A74" s="28"/>
      <c r="B74" s="23"/>
      <c r="C74" s="23"/>
      <c r="D74" s="30"/>
    </row>
    <row r="75" spans="1:4" x14ac:dyDescent="0.35">
      <c r="A75" s="25" t="s">
        <v>72</v>
      </c>
      <c r="B75" s="21">
        <f>SUM(B76:B81)</f>
        <v>2945</v>
      </c>
      <c r="C75" s="21">
        <f>SUM(C76:C81)</f>
        <v>3425</v>
      </c>
      <c r="D75" s="22">
        <f>SUM(D76:D81)</f>
        <v>480</v>
      </c>
    </row>
    <row r="76" spans="1:4" x14ac:dyDescent="0.35">
      <c r="A76" s="26" t="s">
        <v>73</v>
      </c>
      <c r="B76" s="1">
        <f t="shared" ref="B76:B81" si="2">C76-D76</f>
        <v>1818</v>
      </c>
      <c r="C76" s="1">
        <v>2138</v>
      </c>
      <c r="D76" s="27">
        <v>320</v>
      </c>
    </row>
    <row r="77" spans="1:4" x14ac:dyDescent="0.35">
      <c r="A77" s="26" t="s">
        <v>74</v>
      </c>
      <c r="B77" s="1">
        <f t="shared" si="2"/>
        <v>486</v>
      </c>
      <c r="C77" s="1">
        <v>567</v>
      </c>
      <c r="D77" s="27">
        <v>81</v>
      </c>
    </row>
    <row r="78" spans="1:4" x14ac:dyDescent="0.35">
      <c r="A78" s="26" t="s">
        <v>75</v>
      </c>
      <c r="B78" s="1">
        <f t="shared" si="2"/>
        <v>118</v>
      </c>
      <c r="C78" s="1">
        <v>124</v>
      </c>
      <c r="D78" s="27">
        <v>6</v>
      </c>
    </row>
    <row r="79" spans="1:4" x14ac:dyDescent="0.35">
      <c r="A79" s="26" t="s">
        <v>261</v>
      </c>
      <c r="B79" s="1">
        <f t="shared" si="2"/>
        <v>293</v>
      </c>
      <c r="C79" s="1">
        <v>329</v>
      </c>
      <c r="D79" s="27">
        <v>36</v>
      </c>
    </row>
    <row r="80" spans="1:4" x14ac:dyDescent="0.35">
      <c r="A80" s="26" t="s">
        <v>76</v>
      </c>
      <c r="B80" s="1">
        <f t="shared" si="2"/>
        <v>179</v>
      </c>
      <c r="C80" s="1">
        <v>212</v>
      </c>
      <c r="D80" s="27">
        <v>33</v>
      </c>
    </row>
    <row r="81" spans="1:4" x14ac:dyDescent="0.35">
      <c r="A81" s="26" t="s">
        <v>77</v>
      </c>
      <c r="B81" s="1">
        <f t="shared" si="2"/>
        <v>51</v>
      </c>
      <c r="C81" s="1">
        <v>55</v>
      </c>
      <c r="D81" s="27">
        <v>4</v>
      </c>
    </row>
    <row r="82" spans="1:4" x14ac:dyDescent="0.35">
      <c r="A82" s="28"/>
      <c r="B82" s="1"/>
      <c r="C82" s="1"/>
      <c r="D82" s="27"/>
    </row>
    <row r="83" spans="1:4" x14ac:dyDescent="0.35">
      <c r="A83" s="25" t="s">
        <v>78</v>
      </c>
      <c r="B83" s="55">
        <f>SUM(B84:B85)</f>
        <v>1908</v>
      </c>
      <c r="C83" s="55">
        <f>SUM(C84:C85)</f>
        <v>1964</v>
      </c>
      <c r="D83" s="56">
        <f>SUM(D84:D85)</f>
        <v>56</v>
      </c>
    </row>
    <row r="84" spans="1:4" x14ac:dyDescent="0.35">
      <c r="A84" s="26" t="s">
        <v>270</v>
      </c>
      <c r="B84" s="1">
        <f>C84-D84</f>
        <v>1732</v>
      </c>
      <c r="C84" s="1">
        <v>1785</v>
      </c>
      <c r="D84" s="27">
        <v>53</v>
      </c>
    </row>
    <row r="85" spans="1:4" x14ac:dyDescent="0.35">
      <c r="A85" s="26" t="s">
        <v>80</v>
      </c>
      <c r="B85" s="1">
        <f>C85-D85</f>
        <v>176</v>
      </c>
      <c r="C85" s="1">
        <v>179</v>
      </c>
      <c r="D85" s="27">
        <v>3</v>
      </c>
    </row>
    <row r="86" spans="1:4" x14ac:dyDescent="0.35">
      <c r="A86" s="28"/>
      <c r="B86" s="1"/>
      <c r="C86" s="1"/>
      <c r="D86" s="27"/>
    </row>
    <row r="87" spans="1:4" x14ac:dyDescent="0.35">
      <c r="A87" s="25" t="s">
        <v>81</v>
      </c>
      <c r="B87" s="55">
        <f>SUM(B88:B92)</f>
        <v>1204</v>
      </c>
      <c r="C87" s="55">
        <f>SUM(C88:C92)</f>
        <v>1252</v>
      </c>
      <c r="D87" s="56">
        <f>SUM(D88:D92)</f>
        <v>48</v>
      </c>
    </row>
    <row r="88" spans="1:4" x14ac:dyDescent="0.35">
      <c r="A88" s="26" t="s">
        <v>271</v>
      </c>
      <c r="B88" s="1">
        <f>C88-D88</f>
        <v>374</v>
      </c>
      <c r="C88" s="1">
        <v>395</v>
      </c>
      <c r="D88" s="27">
        <v>21</v>
      </c>
    </row>
    <row r="89" spans="1:4" x14ac:dyDescent="0.35">
      <c r="A89" s="26" t="s">
        <v>83</v>
      </c>
      <c r="B89" s="1">
        <f>C89-D89</f>
        <v>229</v>
      </c>
      <c r="C89" s="1">
        <v>235</v>
      </c>
      <c r="D89" s="27">
        <v>6</v>
      </c>
    </row>
    <row r="90" spans="1:4" x14ac:dyDescent="0.35">
      <c r="A90" s="26" t="s">
        <v>84</v>
      </c>
      <c r="B90" s="1">
        <f>C90-D90</f>
        <v>398</v>
      </c>
      <c r="C90" s="1">
        <v>409</v>
      </c>
      <c r="D90" s="27">
        <v>11</v>
      </c>
    </row>
    <row r="91" spans="1:4" x14ac:dyDescent="0.35">
      <c r="A91" s="26" t="s">
        <v>85</v>
      </c>
      <c r="B91" s="1">
        <f>C91-D91</f>
        <v>180</v>
      </c>
      <c r="C91" s="1">
        <v>184</v>
      </c>
      <c r="D91" s="27">
        <v>4</v>
      </c>
    </row>
    <row r="92" spans="1:4" x14ac:dyDescent="0.35">
      <c r="A92" s="26" t="s">
        <v>272</v>
      </c>
      <c r="B92" s="1">
        <f>C92-D92</f>
        <v>23</v>
      </c>
      <c r="C92" s="1">
        <v>29</v>
      </c>
      <c r="D92" s="27">
        <v>6</v>
      </c>
    </row>
    <row r="93" spans="1:4" x14ac:dyDescent="0.35">
      <c r="A93" s="29"/>
      <c r="B93" s="1"/>
      <c r="C93" s="1"/>
      <c r="D93" s="27"/>
    </row>
    <row r="94" spans="1:4" x14ac:dyDescent="0.35">
      <c r="A94" s="25" t="s">
        <v>87</v>
      </c>
      <c r="B94" s="21">
        <f>SUM(B95:B96)</f>
        <v>1622</v>
      </c>
      <c r="C94" s="21">
        <f>SUM(C95:C96)</f>
        <v>1691</v>
      </c>
      <c r="D94" s="22">
        <f>SUM(D95:D96)</f>
        <v>69</v>
      </c>
    </row>
    <row r="95" spans="1:4" x14ac:dyDescent="0.35">
      <c r="A95" s="26" t="s">
        <v>273</v>
      </c>
      <c r="B95" s="1">
        <f>C95-D95</f>
        <v>1471</v>
      </c>
      <c r="C95" s="1">
        <v>1536</v>
      </c>
      <c r="D95" s="27">
        <v>65</v>
      </c>
    </row>
    <row r="96" spans="1:4" x14ac:dyDescent="0.35">
      <c r="A96" s="26" t="s">
        <v>89</v>
      </c>
      <c r="B96" s="1">
        <f>C96-D96</f>
        <v>151</v>
      </c>
      <c r="C96" s="1">
        <v>155</v>
      </c>
      <c r="D96" s="27">
        <v>4</v>
      </c>
    </row>
    <row r="97" spans="1:4" x14ac:dyDescent="0.35">
      <c r="A97" s="28"/>
      <c r="B97" s="1"/>
      <c r="C97" s="1"/>
      <c r="D97" s="27"/>
    </row>
    <row r="98" spans="1:4" x14ac:dyDescent="0.35">
      <c r="A98" s="25" t="s">
        <v>90</v>
      </c>
      <c r="B98" s="55">
        <f>SUM(B99)</f>
        <v>1972</v>
      </c>
      <c r="C98" s="55">
        <f>SUM(C99)</f>
        <v>2021</v>
      </c>
      <c r="D98" s="56">
        <f>SUM(D99)</f>
        <v>49</v>
      </c>
    </row>
    <row r="99" spans="1:4" x14ac:dyDescent="0.35">
      <c r="A99" s="26" t="s">
        <v>274</v>
      </c>
      <c r="B99" s="1">
        <f>C99-D99</f>
        <v>1972</v>
      </c>
      <c r="C99" s="1">
        <v>2021</v>
      </c>
      <c r="D99" s="27">
        <v>49</v>
      </c>
    </row>
    <row r="100" spans="1:4" x14ac:dyDescent="0.35">
      <c r="A100" s="57"/>
      <c r="B100" s="91"/>
      <c r="C100" s="37"/>
      <c r="D100" s="38"/>
    </row>
    <row r="101" spans="1:4" x14ac:dyDescent="0.35">
      <c r="A101" s="58" t="s">
        <v>260</v>
      </c>
      <c r="B101" s="83"/>
      <c r="C101" s="44"/>
      <c r="D101" s="44"/>
    </row>
  </sheetData>
  <sheetProtection selectLockedCells="1" selectUnlockedCells="1"/>
  <mergeCells count="3">
    <mergeCell ref="A4:D4"/>
    <mergeCell ref="A5:D5"/>
    <mergeCell ref="A3:D3"/>
  </mergeCells>
  <pageMargins left="0.7" right="0.7" top="0.75" bottom="0.75" header="0.51180555555555551" footer="0.51180555555555551"/>
  <pageSetup scale="4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'C-10'!_xlnm_Print_Area</vt:lpstr>
      <vt:lpstr>'C-11'!_xlnm_Print_Area</vt:lpstr>
      <vt:lpstr>'C-1'!_xlnm_Print_Titles</vt:lpstr>
      <vt:lpstr>'C-6'!_xlnm_Print_Titles</vt:lpstr>
      <vt:lpstr>'C-10'!Print_Area</vt:lpstr>
      <vt:lpstr>'C-11'!Print_Area</vt:lpstr>
      <vt:lpstr>'C-1'!Print_Titles</vt:lpstr>
      <vt:lpstr>'C-6'!Print_Titles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Cambronero Avila</dc:creator>
  <cp:lastModifiedBy>Jesus</cp:lastModifiedBy>
  <cp:revision>0</cp:revision>
  <cp:lastPrinted>1601-01-01T00:00:00Z</cp:lastPrinted>
  <dcterms:created xsi:type="dcterms:W3CDTF">2017-02-03T23:17:19Z</dcterms:created>
  <dcterms:modified xsi:type="dcterms:W3CDTF">2020-05-15T20:55:52Z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