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Anuarios\ANUARIO 2017\VD\"/>
    </mc:Choice>
  </mc:AlternateContent>
  <xr:revisionPtr revIDLastSave="0" documentId="8_{9AEA4B2D-D90A-49EC-B4C2-546EE4B353F6}" xr6:coauthVersionLast="37" xr6:coauthVersionMax="37" xr10:uidLastSave="{00000000-0000-0000-0000-000000000000}"/>
  <bookViews>
    <workbookView xWindow="0" yWindow="0" windowWidth="28800" windowHeight="11865" xr2:uid="{00000000-000D-0000-FFFF-FFFF00000000}"/>
  </bookViews>
  <sheets>
    <sheet name="Índice " sheetId="1" r:id="rId1"/>
    <sheet name="C-1" sheetId="21" r:id="rId2"/>
    <sheet name="C-2" sheetId="3" r:id="rId3"/>
    <sheet name="C-3" sheetId="22" r:id="rId4"/>
    <sheet name="C-4 " sheetId="23" r:id="rId5"/>
    <sheet name="C-5" sheetId="6" r:id="rId6"/>
    <sheet name="C-6" sheetId="20" r:id="rId7"/>
    <sheet name="C-7" sheetId="9" r:id="rId8"/>
    <sheet name="C-8" sheetId="10" r:id="rId9"/>
    <sheet name="C-9" sheetId="11" r:id="rId10"/>
  </sheets>
  <externalReferences>
    <externalReference r:id="rId11"/>
    <externalReference r:id="rId12"/>
  </externalReferences>
  <definedNames>
    <definedName name="_xlnm.Print_Area" localSheetId="6">'C-6'!$A$1:$S$119</definedName>
    <definedName name="_xlnm.Print_Area" localSheetId="8">'C-8'!$A$1:$U$118</definedName>
    <definedName name="_xlnm.Print_Area" localSheetId="9">'C-9'!$A$1:$S$118</definedName>
    <definedName name="ddd" localSheetId="3">#REF!</definedName>
    <definedName name="ddd" localSheetId="4">#REF!</definedName>
    <definedName name="ddd" localSheetId="6">#REF!</definedName>
    <definedName name="ddd">#REF!</definedName>
    <definedName name="Excel_BuiltIn__FilterDatabase_1" localSheetId="3">#REF!</definedName>
    <definedName name="Excel_BuiltIn__FilterDatabase_1" localSheetId="4">#REF!</definedName>
    <definedName name="Excel_BuiltIn__FilterDatabase_1" localSheetId="6">#REF!</definedName>
    <definedName name="Excel_BuiltIn__FilterDatabase_1">#REF!</definedName>
    <definedName name="Excel_BuiltIn__FilterDatabase_3" localSheetId="3">#REF!</definedName>
    <definedName name="Excel_BuiltIn__FilterDatabase_3" localSheetId="4">#REF!</definedName>
    <definedName name="Excel_BuiltIn__FilterDatabase_3" localSheetId="6">#REF!</definedName>
    <definedName name="Excel_BuiltIn__FilterDatabase_3">#REF!</definedName>
    <definedName name="Excel_BuiltIn__FilterDatabase_4" localSheetId="3">[1]C4!#REF!</definedName>
    <definedName name="Excel_BuiltIn__FilterDatabase_4" localSheetId="4">[1]C4!#REF!</definedName>
    <definedName name="Excel_BuiltIn__FilterDatabase_4" localSheetId="6">[1]C4!#REF!</definedName>
    <definedName name="Excel_BuiltIn__FilterDatabase_4">[1]C4!#REF!</definedName>
    <definedName name="Excel_BuiltIn_Print_Area_1" localSheetId="3">#REF!</definedName>
    <definedName name="Excel_BuiltIn_Print_Area_1" localSheetId="4">#REF!</definedName>
    <definedName name="Excel_BuiltIn_Print_Area_1" localSheetId="6">#REF!</definedName>
    <definedName name="Excel_BuiltIn_Print_Area_1">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3">#REF!</definedName>
    <definedName name="FOFO1" localSheetId="4">#REF!</definedName>
    <definedName name="FOFO1" localSheetId="6">#REF!</definedName>
    <definedName name="FOFO1">#REF!</definedName>
    <definedName name="Nuevo" localSheetId="3">#REF!</definedName>
    <definedName name="Nuevo" localSheetId="4">#REF!</definedName>
    <definedName name="Nuevo" localSheetId="6">#REF!</definedName>
    <definedName name="Nuevo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23" l="1"/>
  <c r="D13" i="23"/>
  <c r="E13" i="23"/>
  <c r="E11" i="23" s="1"/>
  <c r="G13" i="23"/>
  <c r="B15" i="23"/>
  <c r="F13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E29" i="23"/>
  <c r="B30" i="23"/>
  <c r="B31" i="23"/>
  <c r="D29" i="23"/>
  <c r="G29" i="23"/>
  <c r="B32" i="23"/>
  <c r="B33" i="23"/>
  <c r="B34" i="23"/>
  <c r="B35" i="23"/>
  <c r="B37" i="23"/>
  <c r="B38" i="23"/>
  <c r="B39" i="23"/>
  <c r="B40" i="23"/>
  <c r="B41" i="23"/>
  <c r="B42" i="23"/>
  <c r="B43" i="23"/>
  <c r="B44" i="23"/>
  <c r="B45" i="23"/>
  <c r="B46" i="23"/>
  <c r="C48" i="23"/>
  <c r="D48" i="23"/>
  <c r="E48" i="23"/>
  <c r="G48" i="23"/>
  <c r="F48" i="23"/>
  <c r="B51" i="23"/>
  <c r="B52" i="23"/>
  <c r="B53" i="23"/>
  <c r="B54" i="23"/>
  <c r="C56" i="23"/>
  <c r="E56" i="23"/>
  <c r="F56" i="23"/>
  <c r="G56" i="23"/>
  <c r="B58" i="23"/>
  <c r="D56" i="23"/>
  <c r="B59" i="23"/>
  <c r="B60" i="23"/>
  <c r="B61" i="23"/>
  <c r="B62" i="23"/>
  <c r="C64" i="23"/>
  <c r="D64" i="23"/>
  <c r="E64" i="23"/>
  <c r="G64" i="23"/>
  <c r="B66" i="23"/>
  <c r="B67" i="23"/>
  <c r="B68" i="23"/>
  <c r="B69" i="23"/>
  <c r="B70" i="23"/>
  <c r="B71" i="23"/>
  <c r="B72" i="23"/>
  <c r="B73" i="23"/>
  <c r="B74" i="23"/>
  <c r="B75" i="23"/>
  <c r="B76" i="23"/>
  <c r="C78" i="23"/>
  <c r="E78" i="23"/>
  <c r="F78" i="23"/>
  <c r="G78" i="23"/>
  <c r="D78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C94" i="23"/>
  <c r="D94" i="23"/>
  <c r="E94" i="23"/>
  <c r="G94" i="23"/>
  <c r="F94" i="23"/>
  <c r="B97" i="23"/>
  <c r="B98" i="23"/>
  <c r="B99" i="23"/>
  <c r="B100" i="23"/>
  <c r="B99" i="22"/>
  <c r="G99" i="22" s="1"/>
  <c r="B98" i="22"/>
  <c r="G98" i="22" s="1"/>
  <c r="B97" i="22"/>
  <c r="G97" i="22" s="1"/>
  <c r="B96" i="22"/>
  <c r="G96" i="22" s="1"/>
  <c r="B95" i="22"/>
  <c r="G95" i="22" s="1"/>
  <c r="B94" i="22"/>
  <c r="G94" i="22" s="1"/>
  <c r="J93" i="22"/>
  <c r="I93" i="22"/>
  <c r="H93" i="22"/>
  <c r="F93" i="22"/>
  <c r="E93" i="22"/>
  <c r="D93" i="22"/>
  <c r="C93" i="22"/>
  <c r="B91" i="22"/>
  <c r="G91" i="22" s="1"/>
  <c r="B90" i="22"/>
  <c r="G90" i="22" s="1"/>
  <c r="B89" i="22"/>
  <c r="G89" i="22" s="1"/>
  <c r="B88" i="22"/>
  <c r="G88" i="22" s="1"/>
  <c r="B87" i="22"/>
  <c r="G87" i="22" s="1"/>
  <c r="B86" i="22"/>
  <c r="G86" i="22" s="1"/>
  <c r="B85" i="22"/>
  <c r="G85" i="22" s="1"/>
  <c r="B84" i="22"/>
  <c r="G84" i="22" s="1"/>
  <c r="B83" i="22"/>
  <c r="G83" i="22" s="1"/>
  <c r="B82" i="22"/>
  <c r="G82" i="22" s="1"/>
  <c r="B81" i="22"/>
  <c r="G81" i="22" s="1"/>
  <c r="B80" i="22"/>
  <c r="G80" i="22" s="1"/>
  <c r="B79" i="22"/>
  <c r="G79" i="22" s="1"/>
  <c r="B78" i="22"/>
  <c r="G78" i="22" s="1"/>
  <c r="J77" i="22"/>
  <c r="I77" i="22"/>
  <c r="H77" i="22"/>
  <c r="F77" i="22"/>
  <c r="E77" i="22"/>
  <c r="D77" i="22"/>
  <c r="C77" i="22"/>
  <c r="B75" i="22"/>
  <c r="G75" i="22" s="1"/>
  <c r="B74" i="22"/>
  <c r="G74" i="22" s="1"/>
  <c r="B73" i="22"/>
  <c r="G73" i="22" s="1"/>
  <c r="B72" i="22"/>
  <c r="G72" i="22" s="1"/>
  <c r="B71" i="22"/>
  <c r="G71" i="22" s="1"/>
  <c r="B70" i="22"/>
  <c r="G70" i="22" s="1"/>
  <c r="B69" i="22"/>
  <c r="G69" i="22" s="1"/>
  <c r="B68" i="22"/>
  <c r="G68" i="22" s="1"/>
  <c r="B67" i="22"/>
  <c r="G67" i="22" s="1"/>
  <c r="B66" i="22"/>
  <c r="G66" i="22" s="1"/>
  <c r="B65" i="22"/>
  <c r="G65" i="22" s="1"/>
  <c r="B64" i="22"/>
  <c r="G64" i="22" s="1"/>
  <c r="J63" i="22"/>
  <c r="I63" i="22"/>
  <c r="H63" i="22"/>
  <c r="F63" i="22"/>
  <c r="E63" i="22"/>
  <c r="D63" i="22"/>
  <c r="C63" i="22"/>
  <c r="B61" i="22"/>
  <c r="G61" i="22" s="1"/>
  <c r="B60" i="22"/>
  <c r="G60" i="22" s="1"/>
  <c r="B59" i="22"/>
  <c r="G59" i="22" s="1"/>
  <c r="B58" i="22"/>
  <c r="G58" i="22" s="1"/>
  <c r="B57" i="22"/>
  <c r="G57" i="22" s="1"/>
  <c r="B56" i="22"/>
  <c r="G56" i="22" s="1"/>
  <c r="J55" i="22"/>
  <c r="I55" i="22"/>
  <c r="H55" i="22"/>
  <c r="F55" i="22"/>
  <c r="E55" i="22"/>
  <c r="D55" i="22"/>
  <c r="C55" i="22"/>
  <c r="B53" i="22"/>
  <c r="G53" i="22" s="1"/>
  <c r="B52" i="22"/>
  <c r="G52" i="22" s="1"/>
  <c r="B51" i="22"/>
  <c r="G51" i="22" s="1"/>
  <c r="B50" i="22"/>
  <c r="G50" i="22" s="1"/>
  <c r="B49" i="22"/>
  <c r="G49" i="22" s="1"/>
  <c r="B48" i="22"/>
  <c r="G48" i="22" s="1"/>
  <c r="J47" i="22"/>
  <c r="I47" i="22"/>
  <c r="H47" i="22"/>
  <c r="F47" i="22"/>
  <c r="E47" i="22"/>
  <c r="D47" i="22"/>
  <c r="C47" i="22"/>
  <c r="B45" i="22"/>
  <c r="G45" i="22" s="1"/>
  <c r="B44" i="22"/>
  <c r="G44" i="22" s="1"/>
  <c r="B43" i="22"/>
  <c r="G43" i="22" s="1"/>
  <c r="B42" i="22"/>
  <c r="G42" i="22" s="1"/>
  <c r="B41" i="22"/>
  <c r="G41" i="22" s="1"/>
  <c r="B40" i="22"/>
  <c r="G40" i="22" s="1"/>
  <c r="B39" i="22"/>
  <c r="G39" i="22" s="1"/>
  <c r="B38" i="22"/>
  <c r="G38" i="22" s="1"/>
  <c r="B37" i="22"/>
  <c r="G37" i="22" s="1"/>
  <c r="H28" i="22"/>
  <c r="D28" i="22"/>
  <c r="B36" i="22"/>
  <c r="G36" i="22" s="1"/>
  <c r="B34" i="22"/>
  <c r="G34" i="22" s="1"/>
  <c r="B33" i="22"/>
  <c r="G33" i="22" s="1"/>
  <c r="B32" i="22"/>
  <c r="G32" i="22" s="1"/>
  <c r="B31" i="22"/>
  <c r="G31" i="22" s="1"/>
  <c r="B30" i="22"/>
  <c r="G30" i="22" s="1"/>
  <c r="B29" i="22"/>
  <c r="G29" i="22" s="1"/>
  <c r="J28" i="22"/>
  <c r="I28" i="22"/>
  <c r="F28" i="22"/>
  <c r="E28" i="22"/>
  <c r="C28" i="22"/>
  <c r="B26" i="22"/>
  <c r="G26" i="22" s="1"/>
  <c r="B25" i="22"/>
  <c r="G25" i="22" s="1"/>
  <c r="B24" i="22"/>
  <c r="G24" i="22" s="1"/>
  <c r="B23" i="22"/>
  <c r="G23" i="22" s="1"/>
  <c r="B22" i="22"/>
  <c r="G22" i="22" s="1"/>
  <c r="B21" i="22"/>
  <c r="G21" i="22" s="1"/>
  <c r="B20" i="22"/>
  <c r="G20" i="22" s="1"/>
  <c r="B19" i="22"/>
  <c r="G19" i="22" s="1"/>
  <c r="B18" i="22"/>
  <c r="G18" i="22" s="1"/>
  <c r="B17" i="22"/>
  <c r="G17" i="22" s="1"/>
  <c r="B16" i="22"/>
  <c r="G16" i="22" s="1"/>
  <c r="B15" i="22"/>
  <c r="G15" i="22" s="1"/>
  <c r="B14" i="22"/>
  <c r="G14" i="22" s="1"/>
  <c r="B13" i="22"/>
  <c r="G13" i="22" s="1"/>
  <c r="J12" i="22"/>
  <c r="I12" i="22"/>
  <c r="H12" i="22"/>
  <c r="F12" i="22"/>
  <c r="E12" i="22"/>
  <c r="D12" i="22"/>
  <c r="C12" i="22"/>
  <c r="D11" i="23" l="1"/>
  <c r="B55" i="22"/>
  <c r="G11" i="23"/>
  <c r="B12" i="22"/>
  <c r="B77" i="22"/>
  <c r="B13" i="23"/>
  <c r="B94" i="23"/>
  <c r="B48" i="23"/>
  <c r="B78" i="23"/>
  <c r="B56" i="23"/>
  <c r="B96" i="23"/>
  <c r="B79" i="23"/>
  <c r="F64" i="23"/>
  <c r="B64" i="23" s="1"/>
  <c r="B57" i="23"/>
  <c r="B50" i="23"/>
  <c r="C29" i="23"/>
  <c r="C11" i="23" s="1"/>
  <c r="B95" i="23"/>
  <c r="B80" i="23"/>
  <c r="B65" i="23"/>
  <c r="B49" i="23"/>
  <c r="F29" i="23"/>
  <c r="F11" i="23" s="1"/>
  <c r="B14" i="23"/>
  <c r="B28" i="22"/>
  <c r="B47" i="22"/>
  <c r="B63" i="22"/>
  <c r="B93" i="22"/>
  <c r="I10" i="22"/>
  <c r="J10" i="22"/>
  <c r="H10" i="22"/>
  <c r="C10" i="22"/>
  <c r="F10" i="22"/>
  <c r="E10" i="22"/>
  <c r="D10" i="22"/>
  <c r="G28" i="22"/>
  <c r="G55" i="22"/>
  <c r="G47" i="22"/>
  <c r="G77" i="22"/>
  <c r="G93" i="22"/>
  <c r="G63" i="22"/>
  <c r="G12" i="22"/>
  <c r="B10" i="22" l="1"/>
  <c r="B29" i="23"/>
  <c r="B11" i="23" s="1"/>
  <c r="G10" i="22"/>
  <c r="G114" i="21" l="1"/>
  <c r="G113" i="21"/>
  <c r="G112" i="21"/>
  <c r="J111" i="21"/>
  <c r="I111" i="21"/>
  <c r="H111" i="21"/>
  <c r="F111" i="21"/>
  <c r="E111" i="21"/>
  <c r="D111" i="21"/>
  <c r="C111" i="21"/>
  <c r="G109" i="21"/>
  <c r="G108" i="21"/>
  <c r="G107" i="21"/>
  <c r="J106" i="21"/>
  <c r="I106" i="21"/>
  <c r="H106" i="21"/>
  <c r="F106" i="21"/>
  <c r="E106" i="21"/>
  <c r="D106" i="21"/>
  <c r="C106" i="21"/>
  <c r="G104" i="21"/>
  <c r="G103" i="21"/>
  <c r="G102" i="21"/>
  <c r="G101" i="21"/>
  <c r="G100" i="21"/>
  <c r="J99" i="21"/>
  <c r="I99" i="21"/>
  <c r="H99" i="21"/>
  <c r="F99" i="21"/>
  <c r="E99" i="21"/>
  <c r="D99" i="21"/>
  <c r="C99" i="21"/>
  <c r="G97" i="21"/>
  <c r="G96" i="21"/>
  <c r="J95" i="21"/>
  <c r="I95" i="21"/>
  <c r="H95" i="21"/>
  <c r="F95" i="21"/>
  <c r="E95" i="21"/>
  <c r="D95" i="21"/>
  <c r="C95" i="21"/>
  <c r="G93" i="21"/>
  <c r="G92" i="21"/>
  <c r="G91" i="21"/>
  <c r="G90" i="21"/>
  <c r="G89" i="21"/>
  <c r="G88" i="21"/>
  <c r="G87" i="21"/>
  <c r="G86" i="21"/>
  <c r="J85" i="21"/>
  <c r="I85" i="21"/>
  <c r="H85" i="21"/>
  <c r="F85" i="21"/>
  <c r="E85" i="21"/>
  <c r="D85" i="21"/>
  <c r="C85" i="21"/>
  <c r="G83" i="21"/>
  <c r="G82" i="21"/>
  <c r="G81" i="21"/>
  <c r="G80" i="21"/>
  <c r="G79" i="21"/>
  <c r="G78" i="21"/>
  <c r="J77" i="21"/>
  <c r="I77" i="21"/>
  <c r="H77" i="21"/>
  <c r="F77" i="21"/>
  <c r="E77" i="21"/>
  <c r="D77" i="21"/>
  <c r="C77" i="21"/>
  <c r="G75" i="21"/>
  <c r="G74" i="21"/>
  <c r="G73" i="21"/>
  <c r="G72" i="21"/>
  <c r="G71" i="21"/>
  <c r="G70" i="21"/>
  <c r="J69" i="21"/>
  <c r="I69" i="21"/>
  <c r="H69" i="21"/>
  <c r="F69" i="21"/>
  <c r="E69" i="21"/>
  <c r="D69" i="21"/>
  <c r="C69" i="21"/>
  <c r="G67" i="21"/>
  <c r="G66" i="21"/>
  <c r="G65" i="21"/>
  <c r="G64" i="21"/>
  <c r="G63" i="21"/>
  <c r="G62" i="21"/>
  <c r="J61" i="21"/>
  <c r="I61" i="21"/>
  <c r="H61" i="21"/>
  <c r="F61" i="21"/>
  <c r="E61" i="21"/>
  <c r="D61" i="21"/>
  <c r="C61" i="21"/>
  <c r="G59" i="21"/>
  <c r="G58" i="21"/>
  <c r="G57" i="21"/>
  <c r="G56" i="21"/>
  <c r="G55" i="21"/>
  <c r="G54" i="21"/>
  <c r="G53" i="21"/>
  <c r="J52" i="21"/>
  <c r="I52" i="21"/>
  <c r="H52" i="21"/>
  <c r="F52" i="21"/>
  <c r="E52" i="21"/>
  <c r="D52" i="21"/>
  <c r="C52" i="21"/>
  <c r="G50" i="21"/>
  <c r="G49" i="21"/>
  <c r="G48" i="21"/>
  <c r="G47" i="21"/>
  <c r="G46" i="21"/>
  <c r="G45" i="21"/>
  <c r="J44" i="21"/>
  <c r="I44" i="21"/>
  <c r="H44" i="21"/>
  <c r="F44" i="21"/>
  <c r="E44" i="21"/>
  <c r="D44" i="21"/>
  <c r="C44" i="21"/>
  <c r="G42" i="21"/>
  <c r="G41" i="21"/>
  <c r="G40" i="21"/>
  <c r="G39" i="21"/>
  <c r="G38" i="21"/>
  <c r="J37" i="21"/>
  <c r="I37" i="21"/>
  <c r="H37" i="21"/>
  <c r="F37" i="21"/>
  <c r="E37" i="21"/>
  <c r="D37" i="21"/>
  <c r="C37" i="21"/>
  <c r="G35" i="21"/>
  <c r="G34" i="21"/>
  <c r="G33" i="21"/>
  <c r="G32" i="21"/>
  <c r="G31" i="21"/>
  <c r="J30" i="21"/>
  <c r="I30" i="21"/>
  <c r="H30" i="21"/>
  <c r="F30" i="21"/>
  <c r="E30" i="21"/>
  <c r="D30" i="21"/>
  <c r="C30" i="21"/>
  <c r="G28" i="21"/>
  <c r="G27" i="21"/>
  <c r="G26" i="21"/>
  <c r="G25" i="21"/>
  <c r="G24" i="21"/>
  <c r="J23" i="21"/>
  <c r="I23" i="21"/>
  <c r="H23" i="21"/>
  <c r="F23" i="21"/>
  <c r="E23" i="21"/>
  <c r="D23" i="21"/>
  <c r="C23" i="21"/>
  <c r="G21" i="21"/>
  <c r="G20" i="21" s="1"/>
  <c r="J20" i="21"/>
  <c r="I20" i="21"/>
  <c r="H20" i="21"/>
  <c r="F20" i="21"/>
  <c r="E20" i="21"/>
  <c r="D20" i="21"/>
  <c r="C20" i="21"/>
  <c r="G18" i="21"/>
  <c r="G17" i="21"/>
  <c r="G16" i="21"/>
  <c r="G15" i="21"/>
  <c r="G14" i="21"/>
  <c r="G13" i="21"/>
  <c r="J12" i="21"/>
  <c r="I12" i="21"/>
  <c r="H12" i="21"/>
  <c r="F12" i="21"/>
  <c r="E12" i="21"/>
  <c r="D12" i="21"/>
  <c r="C12" i="21"/>
  <c r="B10" i="21"/>
  <c r="C10" i="21" l="1"/>
  <c r="G106" i="21"/>
  <c r="G30" i="21"/>
  <c r="G52" i="21"/>
  <c r="G77" i="21"/>
  <c r="E10" i="21"/>
  <c r="J10" i="21"/>
  <c r="H10" i="21"/>
  <c r="I10" i="21"/>
  <c r="G23" i="21"/>
  <c r="G37" i="21"/>
  <c r="G44" i="21"/>
  <c r="G69" i="21"/>
  <c r="F10" i="21"/>
  <c r="G12" i="21"/>
  <c r="D10" i="21"/>
  <c r="G85" i="21"/>
  <c r="G95" i="21"/>
  <c r="G111" i="21"/>
  <c r="G61" i="21"/>
  <c r="G99" i="21"/>
  <c r="G10" i="21" l="1"/>
  <c r="B115" i="3"/>
  <c r="B114" i="3"/>
  <c r="B113" i="3"/>
  <c r="G112" i="3"/>
  <c r="F112" i="3"/>
  <c r="E112" i="3"/>
  <c r="D112" i="3"/>
  <c r="C112" i="3"/>
  <c r="B110" i="3"/>
  <c r="B109" i="3"/>
  <c r="B108" i="3"/>
  <c r="G107" i="3"/>
  <c r="F107" i="3"/>
  <c r="E107" i="3"/>
  <c r="D107" i="3"/>
  <c r="C107" i="3"/>
  <c r="B105" i="3"/>
  <c r="B104" i="3"/>
  <c r="B103" i="3"/>
  <c r="B102" i="3"/>
  <c r="B101" i="3"/>
  <c r="G100" i="3"/>
  <c r="F100" i="3"/>
  <c r="E100" i="3"/>
  <c r="D100" i="3"/>
  <c r="C100" i="3"/>
  <c r="B98" i="3"/>
  <c r="B97" i="3"/>
  <c r="G96" i="3"/>
  <c r="F96" i="3"/>
  <c r="E96" i="3"/>
  <c r="D96" i="3"/>
  <c r="C96" i="3"/>
  <c r="B94" i="3"/>
  <c r="B93" i="3"/>
  <c r="B92" i="3"/>
  <c r="B91" i="3"/>
  <c r="B90" i="3"/>
  <c r="B89" i="3"/>
  <c r="B88" i="3"/>
  <c r="B87" i="3"/>
  <c r="G86" i="3"/>
  <c r="F86" i="3"/>
  <c r="E86" i="3"/>
  <c r="D86" i="3"/>
  <c r="C86" i="3"/>
  <c r="B84" i="3"/>
  <c r="B83" i="3"/>
  <c r="B82" i="3"/>
  <c r="B81" i="3"/>
  <c r="B80" i="3"/>
  <c r="B79" i="3"/>
  <c r="G78" i="3"/>
  <c r="F78" i="3"/>
  <c r="E78" i="3"/>
  <c r="D78" i="3"/>
  <c r="C78" i="3"/>
  <c r="B76" i="3"/>
  <c r="B75" i="3"/>
  <c r="B74" i="3"/>
  <c r="B73" i="3"/>
  <c r="B72" i="3"/>
  <c r="B71" i="3"/>
  <c r="G70" i="3"/>
  <c r="F70" i="3"/>
  <c r="E70" i="3"/>
  <c r="D70" i="3"/>
  <c r="C70" i="3"/>
  <c r="B68" i="3"/>
  <c r="B67" i="3"/>
  <c r="B66" i="3"/>
  <c r="B65" i="3"/>
  <c r="B64" i="3"/>
  <c r="B63" i="3"/>
  <c r="G62" i="3"/>
  <c r="F62" i="3"/>
  <c r="E62" i="3"/>
  <c r="D62" i="3"/>
  <c r="C62" i="3"/>
  <c r="B60" i="3"/>
  <c r="B59" i="3"/>
  <c r="B58" i="3"/>
  <c r="B57" i="3"/>
  <c r="B56" i="3"/>
  <c r="B55" i="3"/>
  <c r="B54" i="3"/>
  <c r="G53" i="3"/>
  <c r="F53" i="3"/>
  <c r="E53" i="3"/>
  <c r="D53" i="3"/>
  <c r="C53" i="3"/>
  <c r="B51" i="3"/>
  <c r="B50" i="3"/>
  <c r="B49" i="3"/>
  <c r="B48" i="3"/>
  <c r="B47" i="3"/>
  <c r="B46" i="3"/>
  <c r="G45" i="3"/>
  <c r="F45" i="3"/>
  <c r="E45" i="3"/>
  <c r="D45" i="3"/>
  <c r="C45" i="3"/>
  <c r="B43" i="3"/>
  <c r="B42" i="3"/>
  <c r="B41" i="3"/>
  <c r="B40" i="3"/>
  <c r="B39" i="3"/>
  <c r="G38" i="3"/>
  <c r="F38" i="3"/>
  <c r="E38" i="3"/>
  <c r="D38" i="3"/>
  <c r="C38" i="3"/>
  <c r="B36" i="3"/>
  <c r="B35" i="3"/>
  <c r="B34" i="3"/>
  <c r="B33" i="3"/>
  <c r="B32" i="3"/>
  <c r="G31" i="3"/>
  <c r="F31" i="3"/>
  <c r="E31" i="3"/>
  <c r="D31" i="3"/>
  <c r="C31" i="3"/>
  <c r="B29" i="3"/>
  <c r="B28" i="3"/>
  <c r="B27" i="3"/>
  <c r="B26" i="3"/>
  <c r="B25" i="3"/>
  <c r="G24" i="3"/>
  <c r="F24" i="3"/>
  <c r="E24" i="3"/>
  <c r="D24" i="3"/>
  <c r="C24" i="3"/>
  <c r="B22" i="3"/>
  <c r="G21" i="3"/>
  <c r="F21" i="3"/>
  <c r="E21" i="3"/>
  <c r="D21" i="3"/>
  <c r="C21" i="3"/>
  <c r="B19" i="3"/>
  <c r="B18" i="3"/>
  <c r="B17" i="3"/>
  <c r="B16" i="3"/>
  <c r="B15" i="3"/>
  <c r="B14" i="3"/>
  <c r="G13" i="3"/>
  <c r="F13" i="3"/>
  <c r="E13" i="3"/>
  <c r="D13" i="3"/>
  <c r="C13" i="3"/>
  <c r="B21" i="3" l="1"/>
  <c r="B38" i="3"/>
  <c r="B31" i="3"/>
  <c r="B45" i="3"/>
  <c r="B86" i="3"/>
  <c r="B100" i="3"/>
  <c r="B62" i="3"/>
  <c r="B24" i="3"/>
  <c r="B78" i="3"/>
  <c r="B70" i="3"/>
  <c r="B107" i="3"/>
  <c r="B96" i="3"/>
  <c r="B13" i="3"/>
  <c r="B53" i="3"/>
  <c r="B112" i="3"/>
  <c r="C13" i="11" l="1"/>
  <c r="J24" i="11"/>
  <c r="B116" i="20"/>
  <c r="B115" i="20"/>
  <c r="B114" i="20"/>
  <c r="S113" i="20"/>
  <c r="R113" i="20"/>
  <c r="Q113" i="20"/>
  <c r="P113" i="20"/>
  <c r="O113" i="20"/>
  <c r="N113" i="20"/>
  <c r="M113" i="20"/>
  <c r="L113" i="20"/>
  <c r="K113" i="20"/>
  <c r="J113" i="20"/>
  <c r="I113" i="20"/>
  <c r="H113" i="20"/>
  <c r="G113" i="20"/>
  <c r="F113" i="20"/>
  <c r="E113" i="20"/>
  <c r="D113" i="20"/>
  <c r="C113" i="20"/>
  <c r="B111" i="20"/>
  <c r="B110" i="20"/>
  <c r="R108" i="20"/>
  <c r="F108" i="20"/>
  <c r="B109" i="20"/>
  <c r="S108" i="20"/>
  <c r="Q108" i="20"/>
  <c r="P108" i="20"/>
  <c r="O108" i="20"/>
  <c r="N108" i="20"/>
  <c r="M108" i="20"/>
  <c r="L108" i="20"/>
  <c r="K108" i="20"/>
  <c r="J108" i="20"/>
  <c r="I108" i="20"/>
  <c r="H108" i="20"/>
  <c r="G108" i="20"/>
  <c r="E108" i="20"/>
  <c r="D108" i="20"/>
  <c r="C108" i="20"/>
  <c r="B106" i="20"/>
  <c r="B105" i="20"/>
  <c r="B104" i="20"/>
  <c r="B103" i="20"/>
  <c r="B102" i="20"/>
  <c r="S101" i="20"/>
  <c r="R101" i="20"/>
  <c r="Q101" i="20"/>
  <c r="P101" i="20"/>
  <c r="O101" i="20"/>
  <c r="N101" i="20"/>
  <c r="M101" i="20"/>
  <c r="L101" i="20"/>
  <c r="K101" i="20"/>
  <c r="J101" i="20"/>
  <c r="I101" i="20"/>
  <c r="H101" i="20"/>
  <c r="G101" i="20"/>
  <c r="F101" i="20"/>
  <c r="E101" i="20"/>
  <c r="D101" i="20"/>
  <c r="C101" i="20"/>
  <c r="B99" i="20"/>
  <c r="B98" i="20"/>
  <c r="S97" i="20"/>
  <c r="R97" i="20"/>
  <c r="Q97" i="20"/>
  <c r="P97" i="20"/>
  <c r="O97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5" i="20"/>
  <c r="B94" i="20"/>
  <c r="B93" i="20"/>
  <c r="B92" i="20"/>
  <c r="B91" i="20"/>
  <c r="B90" i="20"/>
  <c r="B89" i="20"/>
  <c r="B88" i="20"/>
  <c r="S87" i="20"/>
  <c r="R87" i="20"/>
  <c r="Q87" i="20"/>
  <c r="P87" i="20"/>
  <c r="O87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5" i="20"/>
  <c r="B84" i="20"/>
  <c r="B83" i="20"/>
  <c r="B82" i="20"/>
  <c r="B81" i="20"/>
  <c r="B80" i="20"/>
  <c r="S79" i="20"/>
  <c r="R79" i="20"/>
  <c r="Q79" i="20"/>
  <c r="P79" i="20"/>
  <c r="O79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7" i="20"/>
  <c r="B76" i="20"/>
  <c r="B75" i="20"/>
  <c r="B74" i="20"/>
  <c r="B73" i="20"/>
  <c r="B72" i="20"/>
  <c r="S71" i="20"/>
  <c r="R71" i="20"/>
  <c r="Q71" i="20"/>
  <c r="P71" i="20"/>
  <c r="O71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69" i="20"/>
  <c r="B68" i="20"/>
  <c r="B67" i="20"/>
  <c r="B66" i="20"/>
  <c r="B65" i="20"/>
  <c r="B64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1" i="20"/>
  <c r="B60" i="20"/>
  <c r="B59" i="20"/>
  <c r="B58" i="20"/>
  <c r="B57" i="20"/>
  <c r="B56" i="20"/>
  <c r="B55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2" i="20"/>
  <c r="B51" i="20"/>
  <c r="B50" i="20"/>
  <c r="B49" i="20"/>
  <c r="B48" i="20"/>
  <c r="B47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4" i="20"/>
  <c r="B43" i="20"/>
  <c r="B42" i="20"/>
  <c r="B41" i="20"/>
  <c r="B40" i="20"/>
  <c r="B39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6" i="20"/>
  <c r="B35" i="20"/>
  <c r="B34" i="20"/>
  <c r="B33" i="20"/>
  <c r="B32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29" i="20"/>
  <c r="B28" i="20"/>
  <c r="B27" i="20"/>
  <c r="R24" i="20"/>
  <c r="Q24" i="20"/>
  <c r="C24" i="20"/>
  <c r="B25" i="20"/>
  <c r="S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B22" i="20"/>
  <c r="B21" i="20" s="1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19" i="20"/>
  <c r="B18" i="20"/>
  <c r="B17" i="20"/>
  <c r="B16" i="20"/>
  <c r="B15" i="20"/>
  <c r="B14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F11" i="20" l="1"/>
  <c r="N11" i="20"/>
  <c r="P11" i="20"/>
  <c r="B38" i="20"/>
  <c r="C11" i="20"/>
  <c r="G11" i="20"/>
  <c r="K11" i="20"/>
  <c r="Q11" i="20"/>
  <c r="D11" i="20"/>
  <c r="L11" i="20"/>
  <c r="R11" i="20"/>
  <c r="B31" i="20"/>
  <c r="E11" i="20"/>
  <c r="I11" i="20"/>
  <c r="M11" i="20"/>
  <c r="O11" i="20"/>
  <c r="S11" i="20"/>
  <c r="B79" i="20"/>
  <c r="B97" i="20"/>
  <c r="B108" i="20"/>
  <c r="H11" i="20"/>
  <c r="J11" i="20"/>
  <c r="B71" i="20"/>
  <c r="B113" i="20"/>
  <c r="B13" i="20"/>
  <c r="B54" i="20"/>
  <c r="B101" i="20"/>
  <c r="B63" i="20"/>
  <c r="B87" i="20"/>
  <c r="B46" i="20"/>
  <c r="B26" i="20"/>
  <c r="B24" i="20" s="1"/>
  <c r="B11" i="20" l="1"/>
  <c r="O21" i="6" l="1"/>
  <c r="N21" i="6"/>
  <c r="M21" i="6"/>
  <c r="L21" i="6"/>
  <c r="K21" i="6"/>
  <c r="J21" i="6"/>
  <c r="H21" i="6"/>
  <c r="G21" i="6"/>
  <c r="F21" i="6"/>
  <c r="E21" i="6"/>
  <c r="D21" i="6"/>
  <c r="I21" i="6"/>
  <c r="F96" i="6" l="1"/>
  <c r="J96" i="6"/>
  <c r="J100" i="6"/>
  <c r="F45" i="6"/>
  <c r="J45" i="6"/>
  <c r="N45" i="6"/>
  <c r="D13" i="6"/>
  <c r="D24" i="6"/>
  <c r="H24" i="6"/>
  <c r="C112" i="6"/>
  <c r="G112" i="6"/>
  <c r="F100" i="6"/>
  <c r="N100" i="6"/>
  <c r="I45" i="6"/>
  <c r="B50" i="6"/>
  <c r="L112" i="6"/>
  <c r="D112" i="6"/>
  <c r="H112" i="6"/>
  <c r="L62" i="6"/>
  <c r="H62" i="6"/>
  <c r="N96" i="6"/>
  <c r="F112" i="6"/>
  <c r="F107" i="6"/>
  <c r="J107" i="6"/>
  <c r="N107" i="6"/>
  <c r="C96" i="6"/>
  <c r="G96" i="6"/>
  <c r="K96" i="6"/>
  <c r="J86" i="6"/>
  <c r="C38" i="6"/>
  <c r="K38" i="6"/>
  <c r="G38" i="6"/>
  <c r="L13" i="6"/>
  <c r="B14" i="6"/>
  <c r="G13" i="6"/>
  <c r="K13" i="6"/>
  <c r="B76" i="6"/>
  <c r="G100" i="6"/>
  <c r="K100" i="6"/>
  <c r="H107" i="6"/>
  <c r="L107" i="6"/>
  <c r="B109" i="6"/>
  <c r="H31" i="6"/>
  <c r="L31" i="6"/>
  <c r="B40" i="6"/>
  <c r="J70" i="6"/>
  <c r="C78" i="6"/>
  <c r="B81" i="6"/>
  <c r="F86" i="6"/>
  <c r="B36" i="6"/>
  <c r="E45" i="6"/>
  <c r="O45" i="6"/>
  <c r="D53" i="6"/>
  <c r="B60" i="6"/>
  <c r="B104" i="6"/>
  <c r="K112" i="6"/>
  <c r="E24" i="6"/>
  <c r="I24" i="6"/>
  <c r="M24" i="6"/>
  <c r="O24" i="6"/>
  <c r="G24" i="6"/>
  <c r="K24" i="6"/>
  <c r="H38" i="6"/>
  <c r="L38" i="6"/>
  <c r="H53" i="6"/>
  <c r="L53" i="6"/>
  <c r="F70" i="6"/>
  <c r="N86" i="6"/>
  <c r="E96" i="6"/>
  <c r="I96" i="6"/>
  <c r="M96" i="6"/>
  <c r="O96" i="6"/>
  <c r="H13" i="6"/>
  <c r="L24" i="6"/>
  <c r="B26" i="6"/>
  <c r="B46" i="6"/>
  <c r="B94" i="6"/>
  <c r="B15" i="6"/>
  <c r="B59" i="6"/>
  <c r="B63" i="6"/>
  <c r="H78" i="6"/>
  <c r="L78" i="6"/>
  <c r="B91" i="6"/>
  <c r="D107" i="6"/>
  <c r="N112" i="6"/>
  <c r="B18" i="6"/>
  <c r="F31" i="6"/>
  <c r="J31" i="6"/>
  <c r="M45" i="6"/>
  <c r="E53" i="6"/>
  <c r="I53" i="6"/>
  <c r="M53" i="6"/>
  <c r="O53" i="6"/>
  <c r="F53" i="6"/>
  <c r="J53" i="6"/>
  <c r="N53" i="6"/>
  <c r="G78" i="6"/>
  <c r="K78" i="6"/>
  <c r="K107" i="6"/>
  <c r="E13" i="6"/>
  <c r="I13" i="6"/>
  <c r="B25" i="6"/>
  <c r="B35" i="6"/>
  <c r="B41" i="6"/>
  <c r="C45" i="6"/>
  <c r="G45" i="6"/>
  <c r="K45" i="6"/>
  <c r="B48" i="6"/>
  <c r="H45" i="6"/>
  <c r="L45" i="6"/>
  <c r="B49" i="6"/>
  <c r="E62" i="6"/>
  <c r="I62" i="6"/>
  <c r="M62" i="6"/>
  <c r="O62" i="6"/>
  <c r="F62" i="6"/>
  <c r="J62" i="6"/>
  <c r="N62" i="6"/>
  <c r="B82" i="6"/>
  <c r="B84" i="6"/>
  <c r="L86" i="6"/>
  <c r="D86" i="6"/>
  <c r="H86" i="6"/>
  <c r="B90" i="6"/>
  <c r="D96" i="6"/>
  <c r="H96" i="6"/>
  <c r="L96" i="6"/>
  <c r="B98" i="6"/>
  <c r="E100" i="6"/>
  <c r="I100" i="6"/>
  <c r="E107" i="6"/>
  <c r="I107" i="6"/>
  <c r="M107" i="6"/>
  <c r="O107" i="6"/>
  <c r="B115" i="6"/>
  <c r="M13" i="6"/>
  <c r="B22" i="6"/>
  <c r="F24" i="6"/>
  <c r="J24" i="6"/>
  <c r="N24" i="6"/>
  <c r="B32" i="6"/>
  <c r="G31" i="6"/>
  <c r="K31" i="6"/>
  <c r="B33" i="6"/>
  <c r="B34" i="6"/>
  <c r="B39" i="6"/>
  <c r="B43" i="6"/>
  <c r="N70" i="6"/>
  <c r="B75" i="6"/>
  <c r="B79" i="6"/>
  <c r="B80" i="6"/>
  <c r="B83" i="6"/>
  <c r="B89" i="6"/>
  <c r="B92" i="6"/>
  <c r="B93" i="6"/>
  <c r="B97" i="6"/>
  <c r="N31" i="6"/>
  <c r="F38" i="6"/>
  <c r="J38" i="6"/>
  <c r="F78" i="6"/>
  <c r="J78" i="6"/>
  <c r="N78" i="6"/>
  <c r="I86" i="6"/>
  <c r="M86" i="6"/>
  <c r="O86" i="6"/>
  <c r="D100" i="6"/>
  <c r="H100" i="6"/>
  <c r="L100" i="6"/>
  <c r="B103" i="6"/>
  <c r="B108" i="6"/>
  <c r="E112" i="6"/>
  <c r="I112" i="6"/>
  <c r="C13" i="6"/>
  <c r="F13" i="6"/>
  <c r="J13" i="6"/>
  <c r="N13" i="6"/>
  <c r="B17" i="6"/>
  <c r="B27" i="6"/>
  <c r="B28" i="6"/>
  <c r="B29" i="6"/>
  <c r="E31" i="6"/>
  <c r="I31" i="6"/>
  <c r="M31" i="6"/>
  <c r="O31" i="6"/>
  <c r="E38" i="6"/>
  <c r="I38" i="6"/>
  <c r="M38" i="6"/>
  <c r="O38" i="6"/>
  <c r="B51" i="6"/>
  <c r="B54" i="6"/>
  <c r="B56" i="6"/>
  <c r="G53" i="6"/>
  <c r="K53" i="6"/>
  <c r="B57" i="6"/>
  <c r="B58" i="6"/>
  <c r="B66" i="6"/>
  <c r="G62" i="6"/>
  <c r="K62" i="6"/>
  <c r="B67" i="6"/>
  <c r="B68" i="6"/>
  <c r="B71" i="6"/>
  <c r="G70" i="6"/>
  <c r="K70" i="6"/>
  <c r="H70" i="6"/>
  <c r="L70" i="6"/>
  <c r="B73" i="6"/>
  <c r="E70" i="6"/>
  <c r="I70" i="6"/>
  <c r="M70" i="6"/>
  <c r="E78" i="6"/>
  <c r="I78" i="6"/>
  <c r="M78" i="6"/>
  <c r="O78" i="6"/>
  <c r="B87" i="6"/>
  <c r="G86" i="6"/>
  <c r="K86" i="6"/>
  <c r="B102" i="6"/>
  <c r="B105" i="6"/>
  <c r="C107" i="6"/>
  <c r="B113" i="6"/>
  <c r="M112" i="6"/>
  <c r="O112" i="6"/>
  <c r="B101" i="6"/>
  <c r="B72" i="6"/>
  <c r="O100" i="6"/>
  <c r="M100" i="6"/>
  <c r="D62" i="6"/>
  <c r="B65" i="6"/>
  <c r="B42" i="6"/>
  <c r="B88" i="6"/>
  <c r="B110" i="6"/>
  <c r="G107" i="6"/>
  <c r="B19" i="6"/>
  <c r="N38" i="6"/>
  <c r="O13" i="6"/>
  <c r="C21" i="6"/>
  <c r="C31" i="6"/>
  <c r="D38" i="6"/>
  <c r="C70" i="6"/>
  <c r="O70" i="6"/>
  <c r="D78" i="6"/>
  <c r="C86" i="6"/>
  <c r="C100" i="6"/>
  <c r="B55" i="6"/>
  <c r="B64" i="6"/>
  <c r="C24" i="6"/>
  <c r="D45" i="6"/>
  <c r="B47" i="6"/>
  <c r="C53" i="6"/>
  <c r="C62" i="6"/>
  <c r="D31" i="6"/>
  <c r="D70" i="6"/>
  <c r="B31" i="6" l="1"/>
  <c r="B74" i="6"/>
  <c r="B96" i="6"/>
  <c r="B100" i="6"/>
  <c r="E86" i="6"/>
  <c r="E11" i="6" s="1"/>
  <c r="N11" i="6"/>
  <c r="L11" i="6"/>
  <c r="I11" i="6"/>
  <c r="G11" i="6"/>
  <c r="O11" i="6"/>
  <c r="B78" i="6"/>
  <c r="B21" i="6"/>
  <c r="M11" i="6"/>
  <c r="F11" i="6"/>
  <c r="H11" i="6"/>
  <c r="D11" i="6"/>
  <c r="B24" i="6"/>
  <c r="K11" i="6"/>
  <c r="B38" i="6"/>
  <c r="B53" i="6"/>
  <c r="B107" i="6"/>
  <c r="J112" i="6"/>
  <c r="J11" i="6" s="1"/>
  <c r="B114" i="6"/>
  <c r="B16" i="6"/>
  <c r="B45" i="6"/>
  <c r="C11" i="6"/>
  <c r="B62" i="6"/>
  <c r="B86" i="6"/>
  <c r="B70" i="6" l="1"/>
  <c r="B112" i="6"/>
  <c r="B13" i="6"/>
  <c r="B11" i="6" l="1"/>
  <c r="G11" i="3" l="1"/>
  <c r="F11" i="3"/>
  <c r="E11" i="3"/>
  <c r="D11" i="3"/>
  <c r="C11" i="3" l="1"/>
  <c r="B11" i="3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B14" i="11"/>
  <c r="B15" i="11"/>
  <c r="B16" i="11"/>
  <c r="B17" i="11"/>
  <c r="B18" i="11"/>
  <c r="B19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B22" i="11"/>
  <c r="B21" i="11" s="1"/>
  <c r="D24" i="11"/>
  <c r="E24" i="11"/>
  <c r="F24" i="11"/>
  <c r="G24" i="11"/>
  <c r="H24" i="11"/>
  <c r="I24" i="11"/>
  <c r="M24" i="11"/>
  <c r="N24" i="11"/>
  <c r="O24" i="11"/>
  <c r="P24" i="11"/>
  <c r="S24" i="11"/>
  <c r="B25" i="11"/>
  <c r="C24" i="11"/>
  <c r="K24" i="11"/>
  <c r="L24" i="11"/>
  <c r="Q24" i="11"/>
  <c r="R24" i="11"/>
  <c r="B27" i="11"/>
  <c r="B28" i="11"/>
  <c r="B29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B32" i="11"/>
  <c r="B33" i="11"/>
  <c r="B34" i="11"/>
  <c r="B35" i="11"/>
  <c r="B36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B39" i="11"/>
  <c r="B40" i="11"/>
  <c r="B41" i="11"/>
  <c r="B42" i="11"/>
  <c r="B43" i="11"/>
  <c r="B44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B47" i="11"/>
  <c r="B48" i="11"/>
  <c r="B49" i="11"/>
  <c r="B50" i="11"/>
  <c r="B51" i="11"/>
  <c r="B52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S54" i="11"/>
  <c r="B55" i="11"/>
  <c r="B56" i="11"/>
  <c r="B57" i="11"/>
  <c r="B58" i="11"/>
  <c r="B59" i="11"/>
  <c r="B60" i="11"/>
  <c r="B61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B64" i="11"/>
  <c r="B65" i="11"/>
  <c r="B66" i="11"/>
  <c r="B67" i="11"/>
  <c r="B68" i="11"/>
  <c r="B69" i="11"/>
  <c r="C71" i="11"/>
  <c r="D71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B72" i="11"/>
  <c r="B73" i="11"/>
  <c r="B74" i="11"/>
  <c r="B75" i="11"/>
  <c r="B76" i="11"/>
  <c r="B77" i="11"/>
  <c r="C79" i="11"/>
  <c r="D79" i="11"/>
  <c r="E79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B80" i="11"/>
  <c r="B81" i="11"/>
  <c r="B82" i="11"/>
  <c r="B83" i="11"/>
  <c r="B84" i="11"/>
  <c r="B85" i="11"/>
  <c r="C87" i="11"/>
  <c r="D87" i="11"/>
  <c r="E87" i="11"/>
  <c r="F87" i="11"/>
  <c r="G87" i="11"/>
  <c r="H87" i="11"/>
  <c r="I87" i="11"/>
  <c r="J87" i="11"/>
  <c r="K87" i="11"/>
  <c r="L87" i="11"/>
  <c r="M87" i="11"/>
  <c r="N87" i="11"/>
  <c r="O87" i="11"/>
  <c r="P87" i="11"/>
  <c r="Q87" i="11"/>
  <c r="R87" i="11"/>
  <c r="S87" i="11"/>
  <c r="B88" i="11"/>
  <c r="B89" i="11"/>
  <c r="B90" i="11"/>
  <c r="B91" i="11"/>
  <c r="B92" i="11"/>
  <c r="B93" i="11"/>
  <c r="B94" i="11"/>
  <c r="B95" i="11"/>
  <c r="C97" i="11"/>
  <c r="D97" i="11"/>
  <c r="E97" i="11"/>
  <c r="F97" i="11"/>
  <c r="G97" i="11"/>
  <c r="H97" i="11"/>
  <c r="I97" i="11"/>
  <c r="J97" i="11"/>
  <c r="K97" i="11"/>
  <c r="L97" i="11"/>
  <c r="M97" i="11"/>
  <c r="N97" i="11"/>
  <c r="O97" i="11"/>
  <c r="P97" i="11"/>
  <c r="Q97" i="11"/>
  <c r="R97" i="11"/>
  <c r="S97" i="11"/>
  <c r="B98" i="11"/>
  <c r="B99" i="11"/>
  <c r="C101" i="11"/>
  <c r="D101" i="11"/>
  <c r="E101" i="11"/>
  <c r="F101" i="11"/>
  <c r="G101" i="11"/>
  <c r="H101" i="11"/>
  <c r="I101" i="11"/>
  <c r="J101" i="11"/>
  <c r="K101" i="11"/>
  <c r="L101" i="11"/>
  <c r="M101" i="11"/>
  <c r="N101" i="11"/>
  <c r="O101" i="11"/>
  <c r="P101" i="11"/>
  <c r="Q101" i="11"/>
  <c r="R101" i="11"/>
  <c r="S101" i="11"/>
  <c r="B102" i="11"/>
  <c r="B103" i="11"/>
  <c r="B104" i="11"/>
  <c r="B105" i="11"/>
  <c r="B106" i="11"/>
  <c r="G108" i="11"/>
  <c r="H108" i="11"/>
  <c r="I108" i="11"/>
  <c r="J108" i="11"/>
  <c r="M108" i="11"/>
  <c r="N108" i="11"/>
  <c r="O108" i="11"/>
  <c r="P108" i="11"/>
  <c r="Q108" i="11"/>
  <c r="C108" i="11"/>
  <c r="D108" i="11"/>
  <c r="E108" i="11"/>
  <c r="F108" i="11"/>
  <c r="K108" i="11"/>
  <c r="L108" i="11"/>
  <c r="R108" i="11"/>
  <c r="S108" i="11"/>
  <c r="B110" i="11"/>
  <c r="B111" i="11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B114" i="11"/>
  <c r="B115" i="11"/>
  <c r="B116" i="11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B14" i="10"/>
  <c r="B15" i="10"/>
  <c r="B16" i="10"/>
  <c r="B17" i="10"/>
  <c r="B18" i="10"/>
  <c r="B19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B22" i="10"/>
  <c r="B21" i="10" s="1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B25" i="10"/>
  <c r="B26" i="10"/>
  <c r="B27" i="10"/>
  <c r="B28" i="10"/>
  <c r="B29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B32" i="10"/>
  <c r="B33" i="10"/>
  <c r="B34" i="10"/>
  <c r="B35" i="10"/>
  <c r="B36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B39" i="10"/>
  <c r="B40" i="10"/>
  <c r="B41" i="10"/>
  <c r="B42" i="10"/>
  <c r="B43" i="10"/>
  <c r="B44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B47" i="10"/>
  <c r="B48" i="10"/>
  <c r="B49" i="10"/>
  <c r="B50" i="10"/>
  <c r="B51" i="10"/>
  <c r="B52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B55" i="10"/>
  <c r="B56" i="10"/>
  <c r="B57" i="10"/>
  <c r="B58" i="10"/>
  <c r="B59" i="10"/>
  <c r="B60" i="10"/>
  <c r="B61" i="10"/>
  <c r="C63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B64" i="10"/>
  <c r="B65" i="10"/>
  <c r="B66" i="10"/>
  <c r="B67" i="10"/>
  <c r="B68" i="10"/>
  <c r="B69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P71" i="10"/>
  <c r="Q71" i="10"/>
  <c r="R71" i="10"/>
  <c r="S71" i="10"/>
  <c r="T71" i="10"/>
  <c r="U71" i="10"/>
  <c r="B72" i="10"/>
  <c r="B73" i="10"/>
  <c r="B74" i="10"/>
  <c r="B75" i="10"/>
  <c r="B76" i="10"/>
  <c r="B77" i="10"/>
  <c r="C79" i="10"/>
  <c r="D79" i="10"/>
  <c r="E79" i="10"/>
  <c r="F79" i="10"/>
  <c r="G79" i="10"/>
  <c r="H79" i="10"/>
  <c r="I79" i="10"/>
  <c r="J79" i="10"/>
  <c r="K79" i="10"/>
  <c r="L79" i="10"/>
  <c r="M79" i="10"/>
  <c r="N79" i="10"/>
  <c r="O79" i="10"/>
  <c r="P79" i="10"/>
  <c r="Q79" i="10"/>
  <c r="R79" i="10"/>
  <c r="S79" i="10"/>
  <c r="T79" i="10"/>
  <c r="U79" i="10"/>
  <c r="B80" i="10"/>
  <c r="B81" i="10"/>
  <c r="B82" i="10"/>
  <c r="B83" i="10"/>
  <c r="B84" i="10"/>
  <c r="B85" i="10"/>
  <c r="C87" i="10"/>
  <c r="D87" i="10"/>
  <c r="E87" i="10"/>
  <c r="F87" i="10"/>
  <c r="G87" i="10"/>
  <c r="H87" i="10"/>
  <c r="I87" i="10"/>
  <c r="J87" i="10"/>
  <c r="K87" i="10"/>
  <c r="L87" i="10"/>
  <c r="M87" i="10"/>
  <c r="N87" i="10"/>
  <c r="O87" i="10"/>
  <c r="P87" i="10"/>
  <c r="Q87" i="10"/>
  <c r="R87" i="10"/>
  <c r="S87" i="10"/>
  <c r="T87" i="10"/>
  <c r="U87" i="10"/>
  <c r="B88" i="10"/>
  <c r="B89" i="10"/>
  <c r="B90" i="10"/>
  <c r="B91" i="10"/>
  <c r="B92" i="10"/>
  <c r="B93" i="10"/>
  <c r="B94" i="10"/>
  <c r="B95" i="10"/>
  <c r="C97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T97" i="10"/>
  <c r="U97" i="10"/>
  <c r="B98" i="10"/>
  <c r="B99" i="10"/>
  <c r="C101" i="10"/>
  <c r="D101" i="10"/>
  <c r="E101" i="10"/>
  <c r="F101" i="10"/>
  <c r="G101" i="10"/>
  <c r="H101" i="10"/>
  <c r="I101" i="10"/>
  <c r="J101" i="10"/>
  <c r="K101" i="10"/>
  <c r="L101" i="10"/>
  <c r="M101" i="10"/>
  <c r="N101" i="10"/>
  <c r="O101" i="10"/>
  <c r="P101" i="10"/>
  <c r="Q101" i="10"/>
  <c r="R101" i="10"/>
  <c r="S101" i="10"/>
  <c r="T101" i="10"/>
  <c r="U101" i="10"/>
  <c r="B102" i="10"/>
  <c r="B103" i="10"/>
  <c r="B104" i="10"/>
  <c r="B105" i="10"/>
  <c r="B106" i="10"/>
  <c r="C108" i="10"/>
  <c r="D108" i="10"/>
  <c r="E108" i="10"/>
  <c r="F108" i="10"/>
  <c r="G108" i="10"/>
  <c r="H108" i="10"/>
  <c r="I108" i="10"/>
  <c r="J108" i="10"/>
  <c r="K108" i="10"/>
  <c r="L108" i="10"/>
  <c r="M108" i="10"/>
  <c r="N108" i="10"/>
  <c r="O108" i="10"/>
  <c r="P108" i="10"/>
  <c r="Q108" i="10"/>
  <c r="R108" i="10"/>
  <c r="S108" i="10"/>
  <c r="T108" i="10"/>
  <c r="U108" i="10"/>
  <c r="B109" i="10"/>
  <c r="B110" i="10"/>
  <c r="B111" i="10"/>
  <c r="C113" i="10"/>
  <c r="D113" i="10"/>
  <c r="E113" i="10"/>
  <c r="F113" i="10"/>
  <c r="G113" i="10"/>
  <c r="H113" i="10"/>
  <c r="I113" i="10"/>
  <c r="J113" i="10"/>
  <c r="K113" i="10"/>
  <c r="L113" i="10"/>
  <c r="M113" i="10"/>
  <c r="N113" i="10"/>
  <c r="O113" i="10"/>
  <c r="P113" i="10"/>
  <c r="Q113" i="10"/>
  <c r="R113" i="10"/>
  <c r="S113" i="10"/>
  <c r="T113" i="10"/>
  <c r="U113" i="10"/>
  <c r="B114" i="10"/>
  <c r="B115" i="10"/>
  <c r="B116" i="10"/>
  <c r="E13" i="9"/>
  <c r="J13" i="9"/>
  <c r="N13" i="9"/>
  <c r="O13" i="9"/>
  <c r="P13" i="9"/>
  <c r="R13" i="9"/>
  <c r="S13" i="9"/>
  <c r="C13" i="9"/>
  <c r="D13" i="9"/>
  <c r="F13" i="9"/>
  <c r="G13" i="9"/>
  <c r="H13" i="9"/>
  <c r="I13" i="9"/>
  <c r="K13" i="9"/>
  <c r="L13" i="9"/>
  <c r="M13" i="9"/>
  <c r="Q13" i="9"/>
  <c r="T13" i="9"/>
  <c r="U13" i="9"/>
  <c r="B15" i="9"/>
  <c r="B16" i="9"/>
  <c r="B17" i="9"/>
  <c r="B18" i="9"/>
  <c r="B19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B22" i="9"/>
  <c r="B21" i="9" s="1"/>
  <c r="E24" i="9"/>
  <c r="J24" i="9"/>
  <c r="O24" i="9"/>
  <c r="P24" i="9"/>
  <c r="R24" i="9"/>
  <c r="U24" i="9"/>
  <c r="B25" i="9"/>
  <c r="C24" i="9"/>
  <c r="D24" i="9"/>
  <c r="G24" i="9"/>
  <c r="H24" i="9"/>
  <c r="I24" i="9"/>
  <c r="K24" i="9"/>
  <c r="L24" i="9"/>
  <c r="M24" i="9"/>
  <c r="N24" i="9"/>
  <c r="Q24" i="9"/>
  <c r="S24" i="9"/>
  <c r="T24" i="9"/>
  <c r="B27" i="9"/>
  <c r="B28" i="9"/>
  <c r="B29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B32" i="9"/>
  <c r="B33" i="9"/>
  <c r="B34" i="9"/>
  <c r="B35" i="9"/>
  <c r="B36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B39" i="9"/>
  <c r="B40" i="9"/>
  <c r="B41" i="9"/>
  <c r="B42" i="9"/>
  <c r="B43" i="9"/>
  <c r="B44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B47" i="9"/>
  <c r="B48" i="9"/>
  <c r="B49" i="9"/>
  <c r="B50" i="9"/>
  <c r="B51" i="9"/>
  <c r="B52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B55" i="9"/>
  <c r="B56" i="9"/>
  <c r="B57" i="9"/>
  <c r="B58" i="9"/>
  <c r="B59" i="9"/>
  <c r="B60" i="9"/>
  <c r="B61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B64" i="9"/>
  <c r="B65" i="9"/>
  <c r="B66" i="9"/>
  <c r="B67" i="9"/>
  <c r="B68" i="9"/>
  <c r="B69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B72" i="9"/>
  <c r="B73" i="9"/>
  <c r="B74" i="9"/>
  <c r="B75" i="9"/>
  <c r="B76" i="9"/>
  <c r="B77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B80" i="9"/>
  <c r="B81" i="9"/>
  <c r="B82" i="9"/>
  <c r="B83" i="9"/>
  <c r="B84" i="9"/>
  <c r="B85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B88" i="9"/>
  <c r="B89" i="9"/>
  <c r="B90" i="9"/>
  <c r="B91" i="9"/>
  <c r="B92" i="9"/>
  <c r="B93" i="9"/>
  <c r="B94" i="9"/>
  <c r="B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B98" i="9"/>
  <c r="B99" i="9"/>
  <c r="C101" i="9"/>
  <c r="D101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B102" i="9"/>
  <c r="B103" i="9"/>
  <c r="B104" i="9"/>
  <c r="B105" i="9"/>
  <c r="B106" i="9"/>
  <c r="E108" i="9"/>
  <c r="F108" i="9"/>
  <c r="H108" i="9"/>
  <c r="I108" i="9"/>
  <c r="J108" i="9"/>
  <c r="N108" i="9"/>
  <c r="O108" i="9"/>
  <c r="P108" i="9"/>
  <c r="Q108" i="9"/>
  <c r="R108" i="9"/>
  <c r="S108" i="9"/>
  <c r="D108" i="9"/>
  <c r="G108" i="9"/>
  <c r="K108" i="9"/>
  <c r="L108" i="9"/>
  <c r="M108" i="9"/>
  <c r="T108" i="9"/>
  <c r="U108" i="9"/>
  <c r="B110" i="9"/>
  <c r="B111" i="9"/>
  <c r="C113" i="9"/>
  <c r="D113" i="9"/>
  <c r="E113" i="9"/>
  <c r="F113" i="9"/>
  <c r="G113" i="9"/>
  <c r="H113" i="9"/>
  <c r="I113" i="9"/>
  <c r="J113" i="9"/>
  <c r="K113" i="9"/>
  <c r="L113" i="9"/>
  <c r="M113" i="9"/>
  <c r="N113" i="9"/>
  <c r="O113" i="9"/>
  <c r="P113" i="9"/>
  <c r="Q113" i="9"/>
  <c r="R113" i="9"/>
  <c r="S113" i="9"/>
  <c r="T113" i="9"/>
  <c r="U113" i="9"/>
  <c r="B114" i="9"/>
  <c r="B115" i="9"/>
  <c r="B116" i="9"/>
  <c r="B109" i="11"/>
  <c r="B26" i="11"/>
  <c r="F24" i="9"/>
  <c r="B26" i="9"/>
  <c r="B14" i="9"/>
  <c r="C108" i="9"/>
  <c r="B109" i="9"/>
  <c r="B38" i="11" l="1"/>
  <c r="B13" i="11"/>
  <c r="B108" i="11"/>
  <c r="B38" i="9"/>
  <c r="B108" i="9"/>
  <c r="B46" i="9"/>
  <c r="B54" i="10"/>
  <c r="B13" i="9"/>
  <c r="U11" i="9"/>
  <c r="L11" i="9"/>
  <c r="G11" i="9"/>
  <c r="S11" i="9"/>
  <c r="N11" i="9"/>
  <c r="U11" i="10"/>
  <c r="M11" i="10"/>
  <c r="I11" i="10"/>
  <c r="E11" i="10"/>
  <c r="B79" i="9"/>
  <c r="B63" i="9"/>
  <c r="D11" i="9"/>
  <c r="T11" i="9"/>
  <c r="K11" i="9"/>
  <c r="F11" i="9"/>
  <c r="R11" i="9"/>
  <c r="J11" i="9"/>
  <c r="T11" i="10"/>
  <c r="P11" i="10"/>
  <c r="L11" i="10"/>
  <c r="H11" i="10"/>
  <c r="D11" i="10"/>
  <c r="C11" i="9"/>
  <c r="Q11" i="9"/>
  <c r="I11" i="9"/>
  <c r="P11" i="9"/>
  <c r="E11" i="9"/>
  <c r="O11" i="10"/>
  <c r="G11" i="10"/>
  <c r="B24" i="10"/>
  <c r="K11" i="10"/>
  <c r="C11" i="10"/>
  <c r="M11" i="9"/>
  <c r="H11" i="9"/>
  <c r="O11" i="9"/>
  <c r="F11" i="10"/>
  <c r="R11" i="10"/>
  <c r="N11" i="10"/>
  <c r="J11" i="10"/>
  <c r="O11" i="11"/>
  <c r="L11" i="11"/>
  <c r="H11" i="11"/>
  <c r="B54" i="11"/>
  <c r="J11" i="11"/>
  <c r="F11" i="11"/>
  <c r="B46" i="11"/>
  <c r="N11" i="11"/>
  <c r="C11" i="11"/>
  <c r="P11" i="11"/>
  <c r="S11" i="11"/>
  <c r="R11" i="11"/>
  <c r="K11" i="11"/>
  <c r="G11" i="11"/>
  <c r="D11" i="11"/>
  <c r="Q11" i="11"/>
  <c r="M11" i="11"/>
  <c r="I11" i="11"/>
  <c r="E11" i="11"/>
  <c r="S11" i="10"/>
  <c r="Q11" i="10"/>
  <c r="B79" i="11"/>
  <c r="B87" i="11"/>
  <c r="B24" i="11"/>
  <c r="B31" i="10"/>
  <c r="B101" i="10"/>
  <c r="B63" i="10"/>
  <c r="B13" i="10"/>
  <c r="B87" i="10"/>
  <c r="B54" i="9"/>
  <c r="B87" i="9"/>
  <c r="B24" i="9"/>
  <c r="B97" i="11"/>
  <c r="B113" i="10"/>
  <c r="B31" i="9"/>
  <c r="B113" i="9"/>
  <c r="B108" i="10"/>
  <c r="B63" i="11"/>
  <c r="B71" i="9"/>
  <c r="B38" i="10"/>
  <c r="B71" i="10"/>
  <c r="B46" i="10"/>
  <c r="B113" i="11"/>
  <c r="B101" i="11"/>
  <c r="B31" i="11"/>
  <c r="B97" i="9"/>
  <c r="B97" i="10"/>
  <c r="B101" i="9"/>
  <c r="B79" i="10"/>
  <c r="B71" i="11"/>
  <c r="B11" i="11" l="1"/>
  <c r="B11" i="10"/>
  <c r="B11" i="9"/>
</calcChain>
</file>

<file path=xl/sharedStrings.xml><?xml version="1.0" encoding="utf-8"?>
<sst xmlns="http://schemas.openxmlformats.org/spreadsheetml/2006/main" count="1031" uniqueCount="212">
  <si>
    <t>CUADRO N° 1</t>
  </si>
  <si>
    <t>ENTRADOS</t>
  </si>
  <si>
    <t>REENTRADOS</t>
  </si>
  <si>
    <t>TESTIMONIOS DE PIEZAS</t>
  </si>
  <si>
    <t>TERMINADOS</t>
  </si>
  <si>
    <t>Trámite</t>
  </si>
  <si>
    <t>Demanda</t>
  </si>
  <si>
    <t>Demostrativa</t>
  </si>
  <si>
    <t>Conclusiva</t>
  </si>
  <si>
    <t>Seguimiento</t>
  </si>
  <si>
    <t>Sin fase</t>
  </si>
  <si>
    <t>Total</t>
  </si>
  <si>
    <t>Cartago</t>
  </si>
  <si>
    <t>Heredia</t>
  </si>
  <si>
    <t>Puntarenas</t>
  </si>
  <si>
    <t>CUADRO N° 2</t>
  </si>
  <si>
    <t>San José</t>
  </si>
  <si>
    <t>Alajuela</t>
  </si>
  <si>
    <t>Guanacaste</t>
  </si>
  <si>
    <t>Limón</t>
  </si>
  <si>
    <t>CUADRO N° 3</t>
  </si>
  <si>
    <t>TOTAL</t>
  </si>
  <si>
    <t>INCOMPETENCIA</t>
  </si>
  <si>
    <t>LEVANTAMIENTO DE MEDIDA PROVISIONAL</t>
  </si>
  <si>
    <t>ACUMULADO</t>
  </si>
  <si>
    <t>MUERTE DE ALGUNA DE LAS PARTES</t>
  </si>
  <si>
    <t>ARCHIVO</t>
  </si>
  <si>
    <t>OTROS</t>
  </si>
  <si>
    <t>Otros motivos</t>
  </si>
  <si>
    <t>Juzgado Civil, Trabajo y Familia Puriscal</t>
  </si>
  <si>
    <t>Juzgado Civil, Trabajo y Familia de Osa</t>
  </si>
  <si>
    <t>CUADRO N° 5</t>
  </si>
  <si>
    <t>CUADRO N° 4</t>
  </si>
  <si>
    <t>1-/ El personal judicial del despacho no le asignó la información correspondiente a la fase del expediente dentro del Sistema Costarricense de Gestión de Despachos Judiciales.</t>
  </si>
  <si>
    <t>PROVINCIA Y DESPACHO</t>
  </si>
  <si>
    <t>ORDEN DE ARCHIVO (RECHAZA AD PORTAS)</t>
  </si>
  <si>
    <t>FASE</t>
  </si>
  <si>
    <t>POR: MOTIVO DE TÉRMINO</t>
  </si>
  <si>
    <t>MATERIA VIOLENCIA DOMÉSTICA: CASOS TERMINADOS</t>
  </si>
  <si>
    <t>MATERIA VIOLENCIA DOMÉSTICA: MOVIMIENTO DE TRABAJO</t>
  </si>
  <si>
    <t>CUADRO N° 7</t>
  </si>
  <si>
    <t>CUADRO N° 6</t>
  </si>
  <si>
    <t>SEGÚN: CIRCUITO JUDICIAL Y OFICINA</t>
  </si>
  <si>
    <t>CIRCUITO JUDICIAL Y OFICINA</t>
  </si>
  <si>
    <t>ACTIVOS AL  INICIAR EL PERÍODO</t>
  </si>
  <si>
    <t>ACTIVOS AL FINALIZAR EL PERÍODO</t>
  </si>
  <si>
    <t>Juzgado Contravencional y Menor Cuantía de Coto Brus</t>
  </si>
  <si>
    <t xml:space="preserve">Juzgado de Cobro, Menor Cuantía y Contravencional de Golfito, Sede Puerto Jiménez </t>
  </si>
  <si>
    <t>Juzgado Contravencional y Menor Cuantía  Mora</t>
  </si>
  <si>
    <t>Juzgado Contravencional y Menor Cuantía Turrubares</t>
  </si>
  <si>
    <t>Juzgado Contravencional y Menor Cuantía Poás</t>
  </si>
  <si>
    <t>Juzgado Contravencional y Menor Cuantía Atenas</t>
  </si>
  <si>
    <t>Juzgado Contravencional y Menor Cuantía Aserrí</t>
  </si>
  <si>
    <t>Juzgado Contravencional y Menor Cuantía  Acosta</t>
  </si>
  <si>
    <t>Juzgado Contravencional y Menor Cuantía San Mateo</t>
  </si>
  <si>
    <t>Juzgado Contravencional y Menor Cuantía Orotina</t>
  </si>
  <si>
    <t>Juzgado Contravencional y Menor Cuantía Upala</t>
  </si>
  <si>
    <t>Juzgado Contravencional y Menor Cuantía Los Chiles</t>
  </si>
  <si>
    <t>Juzgado Contravencional y Menor Cuantía Guatuso</t>
  </si>
  <si>
    <t>Juzgado Contravencional y Menor Cuantía La Fortuna</t>
  </si>
  <si>
    <t>Juzgado Civil y Trabajo II C.J. Alajuela, Sede Upala</t>
  </si>
  <si>
    <t>Juzgado Contravencional y Menor Cuantía Zarcero</t>
  </si>
  <si>
    <t>Juzgado Contravencional y Menor Cuantía Valverde Vega</t>
  </si>
  <si>
    <t>Juzgado Contravencional y Menor Cuantía Naranjo</t>
  </si>
  <si>
    <t>Juzgado Contravencional y Menor Cuantía Palmares</t>
  </si>
  <si>
    <t>Juzgado Contravencional y Menor Cuantía Tarrazú, Dota y León Cortés</t>
  </si>
  <si>
    <t>Juzgado Contravencional y Menor Cuantía Sto. Domingo</t>
  </si>
  <si>
    <t>Juzgado Contravencional y Menor Cuantía San Rafael</t>
  </si>
  <si>
    <t>Juzgado Contravencional y Menor Cuantía San Isidro</t>
  </si>
  <si>
    <t>Juzgado Contravencional y Menor Cuantía Paraíso</t>
  </si>
  <si>
    <t>Juzgado Contravencional y Menor Cuantía Alvarado</t>
  </si>
  <si>
    <t>Juzgado Contravencional y Menor Cuantía Jiménez</t>
  </si>
  <si>
    <t>Juzgado Contravencional y Menor Cuantía Bagaces</t>
  </si>
  <si>
    <t>Juzgado Contravencional y Menor Cuantía de La Cruz</t>
  </si>
  <si>
    <t>Juzgado Contravencional y Menor Cuantía de Tilarán</t>
  </si>
  <si>
    <t>Juzgado Contravencional y Menor Cuantía Abangares</t>
  </si>
  <si>
    <t>Juzgado Contravencional y Menor Cuantía Carrillo</t>
  </si>
  <si>
    <t>Juzgado Contravencional y Menor Cuantía Nandayure</t>
  </si>
  <si>
    <t>Juzgado Contravencional y Menor Cuantía Hojancha</t>
  </si>
  <si>
    <t>Juzgado Contravencional y Menor Cuantía Jicaral</t>
  </si>
  <si>
    <t>Juzgado Contravencional y Menor Cuantía Parrita</t>
  </si>
  <si>
    <t>Juzgado Contravencional y Menor Cuantía Esparza</t>
  </si>
  <si>
    <t>Juzgado Contravencional y Menor Cuantía Montes de Oro</t>
  </si>
  <si>
    <t>Juzgado Contravencional y Menor Cuantía Garabito</t>
  </si>
  <si>
    <t>Juzgado Contravencional y Menor Cuantía Cóbano</t>
  </si>
  <si>
    <t>Juzgado Contravencional y Menor Cuantía Monteverde</t>
  </si>
  <si>
    <t>Juzgado Contravencional y Menor Cuantía Bribrí</t>
  </si>
  <si>
    <t>Juzgado Contravencional y Menor Cuantía Matina</t>
  </si>
  <si>
    <t>Juzgado Contravencional y Menor Cuantía Guácimo</t>
  </si>
  <si>
    <t>MATERIA VIOLENCIA DOMÉSTICA: ACTIVOS AL FINALIZAR PERÍODO</t>
  </si>
  <si>
    <t>POR: TIPO DE MEDIDA</t>
  </si>
  <si>
    <t>CUADRO N° 8</t>
  </si>
  <si>
    <t>Archivo Provisional</t>
  </si>
  <si>
    <t>No comparecencia de la víctima</t>
  </si>
  <si>
    <t>No constituye violencia intrafamiliar</t>
  </si>
  <si>
    <t>Anticipado de la medida</t>
  </si>
  <si>
    <t>TESTIMONIOS DE PIEZAS REMITIDOS</t>
  </si>
  <si>
    <t>Salir del domicilio</t>
  </si>
  <si>
    <t>Fijar domicilio diferente</t>
  </si>
  <si>
    <t>Ordenar allanamiento de la morada</t>
  </si>
  <si>
    <t>Prohibir introducir armas en la casa</t>
  </si>
  <si>
    <t>Suspender provisionalmente guarda-crianza de hijos (as)</t>
  </si>
  <si>
    <t>Ordenar no interferir en guarda-crianza</t>
  </si>
  <si>
    <t>Suspensión a presunto agresor el derecho de visitar a hijo(a)</t>
  </si>
  <si>
    <t>Confiar la guarda protectora a quien se considere idóneo</t>
  </si>
  <si>
    <t>Prohibir acceso a domicilio, trabajo o lugar de estudio de víctima</t>
  </si>
  <si>
    <t>Fijar obligación alimentaria provisional</t>
  </si>
  <si>
    <t>Disponer embargo preventivo de bienes de presunto agresor</t>
  </si>
  <si>
    <t>Otorgar uso exclusivo de menaje a víctima</t>
  </si>
  <si>
    <t>Abstenerse a usar instrumentos de trabajo de víctima</t>
  </si>
  <si>
    <t>Ordenar reparar en efectivo daños a víctimas o sus bienes</t>
  </si>
  <si>
    <t>TIPO DE MEDIDA</t>
  </si>
  <si>
    <t>FASE DE LOS ACTIVOS</t>
  </si>
  <si>
    <t>POR: FASE DE LOS ACTIVOS</t>
  </si>
  <si>
    <t>I Circuito Judicial de San José</t>
  </si>
  <si>
    <t>II Circuito Judicial de San José</t>
  </si>
  <si>
    <t>III Circuito Judicial de San José</t>
  </si>
  <si>
    <t>I Circuito Judicial de Alajuela</t>
  </si>
  <si>
    <t>II Circuito Judicial de Alajuela</t>
  </si>
  <si>
    <t>III Circuito Judicial de Alajuela</t>
  </si>
  <si>
    <t>Circuito Judicial de Cartago</t>
  </si>
  <si>
    <t>Circuito Judicial de Heredia</t>
  </si>
  <si>
    <t>I Circuito Judicial de Guanacaste</t>
  </si>
  <si>
    <t>II Circuito Judicial de Guanacaste</t>
  </si>
  <si>
    <t>Circuito Judicial de Puntarenas</t>
  </si>
  <si>
    <t>I Circuito Judicial de  Zona Sur</t>
  </si>
  <si>
    <t>II Circuito Judicial de Zona Sur</t>
  </si>
  <si>
    <t>I Circuito Judicial de Zona Atlántica</t>
  </si>
  <si>
    <t>II Circuito Judicial de Zona Atlántica</t>
  </si>
  <si>
    <t>Juzgado Pensiones y Violencia Doméstica Escazú</t>
  </si>
  <si>
    <t>Juzgado Violencia Doméstica Hatillo, San Sebas. y Alajuelita</t>
  </si>
  <si>
    <t>Juzgado Pensiones y Violencia Doméstica Pavas (PISAV)</t>
  </si>
  <si>
    <t>Juzgado Violencia Doméstica Cartago</t>
  </si>
  <si>
    <t>Juzgado Violencia Doméstica Heredia</t>
  </si>
  <si>
    <t>Juzgado Pensiones y Violencia Doméstica La Unión (PISAV)</t>
  </si>
  <si>
    <t xml:space="preserve">Juzgado Civil, Trabajo, Familia, Penal Juv. y Violencia Doméstica Sarapiquí </t>
  </si>
  <si>
    <t>Juzgado Violencia Doméstica Puntarenas</t>
  </si>
  <si>
    <t>Juzgado Familia, Penal Juvenil y Violencia Doméstica Golfito</t>
  </si>
  <si>
    <t>Juzgado Familia, Penal Juvenil y Violencia Doméstica Grecia</t>
  </si>
  <si>
    <t>Juzgado Familia, Penal Juvenil y Violencia Doméstica de Turrialba</t>
  </si>
  <si>
    <t>Juzgado Pensiones y Violencia Doméstica San Joaquín de Flores</t>
  </si>
  <si>
    <t>Juzgado Familia, Penal Juvenil y Violencia Doméstica Cañas</t>
  </si>
  <si>
    <t xml:space="preserve">Juzgado Familia, Penal Juvenil y Violencia Doméstica Santa Cruz </t>
  </si>
  <si>
    <t>Juzgado Pensiones y Violencia Doméstica Siquirres</t>
  </si>
  <si>
    <t>Juzgado Civil, Trabajo y Familia de Buenos Aires</t>
  </si>
  <si>
    <t>Otras medidas (Atípicas)</t>
  </si>
  <si>
    <t>Tiempo sin notificar (Archivo Provisional)</t>
  </si>
  <si>
    <t>SEGÚN: PROVINCIA Y OFICINA</t>
  </si>
  <si>
    <t>MATERIA VIOLENCIA DOMÉSTICA: MEDIDAS LEVANTADAS</t>
  </si>
  <si>
    <t>MATERIA VIOLENCIA DOMÉSTICA: MEDIDAS DICTADAS/IMPUESTAS</t>
  </si>
  <si>
    <t>CUADRO N° 9</t>
  </si>
  <si>
    <t>Juzgado Contravencional y Menor Cuantía Santa Ana</t>
  </si>
  <si>
    <t>Por el vencimiento de un año plazo</t>
  </si>
  <si>
    <t>Decomisar armas al presunto agresor y cancelación de portación</t>
  </si>
  <si>
    <t>Prohibir que perturbe o intimide a integrante de familia</t>
  </si>
  <si>
    <t>Levantar inventario de bienes muebles y menaje en casa</t>
  </si>
  <si>
    <t>Emitir orden de protección y auxilio policial</t>
  </si>
  <si>
    <t>ESTADO DE LOS ACTIVOS</t>
  </si>
  <si>
    <t>En Alzada</t>
  </si>
  <si>
    <t>Juzgado Violencia Doméstica I Circ. Jud. San José</t>
  </si>
  <si>
    <t>Juzgado Violencia Doméstica II Circ. Jud.  San José</t>
  </si>
  <si>
    <t>Juzgado Violencia Doméstica III Circ. Jud. San José (Desamparados)</t>
  </si>
  <si>
    <t>Juzgado Violencia Doméstica I Circ. Jud. Alajuela</t>
  </si>
  <si>
    <t>Juzgado Violencia Doméstica II Circ. Jud. Alajuela (San Carlos)</t>
  </si>
  <si>
    <t>Juzgado Civil y Trabajo II Circ. Jud. Alajuela, Sede Upala</t>
  </si>
  <si>
    <t>Juzgado Familia y Violencia Doméstica III Circ. Jud.  Alajuela  (San Ramón)</t>
  </si>
  <si>
    <t>Juzgado Familia y Violencia Doméstica I Circ. Jud. Guanacaste (Liberia)</t>
  </si>
  <si>
    <t>Juzgado Familia y Violencia Doméstica II Circ. Jud. Guanacaste (Nicoya)</t>
  </si>
  <si>
    <t xml:space="preserve">Juzgado Violencia Doméstica I Circ. Jud. Zona Sur (Pérez Zeledón)  </t>
  </si>
  <si>
    <t>Juzgado Familia y Violencia Doméstica II Circ. Jud. Zona Sur (Corredores)</t>
  </si>
  <si>
    <t>Juzgado de Violencia Doméstica del I Circ. Jud. de la Zona Atlántica (Limón)</t>
  </si>
  <si>
    <t>Juzgado Violencia Doméstica II Circ. Jud. de la Zona Atlántica (Pococí)</t>
  </si>
  <si>
    <t>Juzgado Familia y Violencia Doméstica III Circ. Jud. Alajuela (San Ramón)</t>
  </si>
  <si>
    <t>Juzgado Violencia Doméstica I Circ. Jud. Zona Sur (Pérez Zeledón)</t>
  </si>
  <si>
    <t>Juzgado de Violencia Doméstica del I Circ. Jud. de la Zona Atlántica ( Limón )</t>
  </si>
  <si>
    <t>Juzgado Violencia Doméstica II Circ. Jud. de la Zona Atlántica ( Pococí )</t>
  </si>
  <si>
    <r>
      <t>Sin fase</t>
    </r>
    <r>
      <rPr>
        <b/>
        <vertAlign val="superscript"/>
        <sz val="12"/>
        <rFont val="Times New Roman"/>
        <family val="1"/>
      </rPr>
      <t>(1)</t>
    </r>
  </si>
  <si>
    <t xml:space="preserve">Juzgado Contravencional y Menor Cuantía Santa Ana </t>
  </si>
  <si>
    <t xml:space="preserve">Juzgado Contravencional y Menor Cuantía  Mora </t>
  </si>
  <si>
    <t>DURANTE:  2017</t>
  </si>
  <si>
    <t>DURANTE: 2017</t>
  </si>
  <si>
    <t>Juzgado Civil, Trabajo y Familia de Quepos</t>
  </si>
  <si>
    <t>Elaborado por: Subproceso  de Estadística, Dirección de Planificación</t>
  </si>
  <si>
    <t>Elaborado por: Subproceso de Estadística, Dirección de Planificación</t>
  </si>
  <si>
    <t>MATERIA VIOLENCIA DOMÉSTICA: MEDIDAS CUMPLIDAS</t>
  </si>
  <si>
    <t>MATERIA VIOLENCIA DOMÉSTICA: MEDIDAS MANTENIDAS/EJECUCUÓN</t>
  </si>
  <si>
    <t>MATERIA VIOLENCIA DOMÉSTICA: CIRCULANTE FINAL</t>
  </si>
  <si>
    <t xml:space="preserve">ACTIVOS AL  INICIAR PERIODO </t>
  </si>
  <si>
    <t xml:space="preserve">ACTIVOS AL FINALIZAR PERIDO </t>
  </si>
  <si>
    <t>Número</t>
  </si>
  <si>
    <r>
      <t>Materia Violencia Doméstica:</t>
    </r>
    <r>
      <rPr>
        <sz val="12"/>
        <rFont val="Times New Roman"/>
        <family val="1"/>
      </rPr>
      <t xml:space="preserve">  Movimiento de Trabajo</t>
    </r>
  </si>
  <si>
    <r>
      <t>Según</t>
    </r>
    <r>
      <rPr>
        <sz val="12"/>
        <rFont val="Times New Roman"/>
        <family val="1"/>
      </rPr>
      <t>: Circuito Judicial y Oficina</t>
    </r>
  </si>
  <si>
    <r>
      <t>Durante</t>
    </r>
    <r>
      <rPr>
        <sz val="12"/>
        <rFont val="Times New Roman"/>
        <family val="1"/>
      </rPr>
      <t>: 2017</t>
    </r>
  </si>
  <si>
    <r>
      <t>Materia Violencia Doméstica:</t>
    </r>
    <r>
      <rPr>
        <sz val="12"/>
        <rFont val="Times New Roman"/>
        <family val="1"/>
      </rPr>
      <t xml:space="preserve"> Activos al Finalizar Período</t>
    </r>
  </si>
  <si>
    <r>
      <t>Por</t>
    </r>
    <r>
      <rPr>
        <sz val="12"/>
        <rFont val="Times New Roman"/>
        <family val="1"/>
      </rPr>
      <t xml:space="preserve">: Fase de los Activos </t>
    </r>
  </si>
  <si>
    <r>
      <t>Materia Violencia Doméstica:</t>
    </r>
    <r>
      <rPr>
        <sz val="12"/>
        <rFont val="Times New Roman"/>
        <family val="1"/>
      </rPr>
      <t xml:space="preserve"> Movimiento de Trabajo</t>
    </r>
  </si>
  <si>
    <r>
      <t>Según</t>
    </r>
    <r>
      <rPr>
        <sz val="12"/>
        <rFont val="Times New Roman"/>
        <family val="1"/>
      </rPr>
      <t>: Provincia y Oficina</t>
    </r>
  </si>
  <si>
    <r>
      <t>Materia Violencia Doméstica:</t>
    </r>
    <r>
      <rPr>
        <sz val="12"/>
        <rFont val="Times New Roman"/>
        <family val="1"/>
      </rPr>
      <t xml:space="preserve"> Circulante Final</t>
    </r>
  </si>
  <si>
    <r>
      <t>Durante:</t>
    </r>
    <r>
      <rPr>
        <sz val="12"/>
        <rFont val="Times New Roman"/>
        <family val="1"/>
      </rPr>
      <t xml:space="preserve"> 2017</t>
    </r>
  </si>
  <si>
    <r>
      <t>Materia Violencia Doméstica:</t>
    </r>
    <r>
      <rPr>
        <sz val="12"/>
        <rFont val="Times New Roman"/>
        <family val="1"/>
      </rPr>
      <t xml:space="preserve"> Casos Terminados</t>
    </r>
  </si>
  <si>
    <r>
      <t>Por</t>
    </r>
    <r>
      <rPr>
        <sz val="12"/>
        <rFont val="Times New Roman"/>
        <family val="1"/>
      </rPr>
      <t>: Motivo de Término</t>
    </r>
  </si>
  <si>
    <r>
      <t xml:space="preserve">Durante: </t>
    </r>
    <r>
      <rPr>
        <sz val="12"/>
        <rFont val="Times New Roman"/>
        <family val="1"/>
      </rPr>
      <t>2017</t>
    </r>
  </si>
  <si>
    <r>
      <t xml:space="preserve">Materia Violencia Doméstica: </t>
    </r>
    <r>
      <rPr>
        <sz val="12"/>
        <rFont val="Times New Roman"/>
        <family val="1"/>
      </rPr>
      <t>Medidas Cumplidas</t>
    </r>
  </si>
  <si>
    <r>
      <t xml:space="preserve">Según: </t>
    </r>
    <r>
      <rPr>
        <sz val="12"/>
        <rFont val="Times New Roman"/>
        <family val="1"/>
      </rPr>
      <t>Circuito Judicial y Oficina</t>
    </r>
  </si>
  <si>
    <r>
      <t xml:space="preserve">Por: </t>
    </r>
    <r>
      <rPr>
        <sz val="12"/>
        <rFont val="Times New Roman"/>
        <family val="1"/>
      </rPr>
      <t>Tipo de Medida</t>
    </r>
  </si>
  <si>
    <r>
      <t xml:space="preserve">Materia Violencia Doméstica: </t>
    </r>
    <r>
      <rPr>
        <sz val="12"/>
        <rFont val="Times New Roman"/>
        <family val="1"/>
      </rPr>
      <t>Medidas Levantadas</t>
    </r>
  </si>
  <si>
    <r>
      <t xml:space="preserve">Materia Violencia Doméstica: </t>
    </r>
    <r>
      <rPr>
        <sz val="12"/>
        <rFont val="Times New Roman"/>
        <family val="1"/>
      </rPr>
      <t>Medidas Dictadas/Impuestas</t>
    </r>
  </si>
  <si>
    <r>
      <t xml:space="preserve">Materia Violencia Doméstica: </t>
    </r>
    <r>
      <rPr>
        <sz val="12"/>
        <rFont val="Times New Roman"/>
        <family val="1"/>
      </rPr>
      <t>Medidas Mantenidas</t>
    </r>
  </si>
  <si>
    <t xml:space="preserve">Índice de Cuadros Estadísticos </t>
  </si>
  <si>
    <t xml:space="preserve">Materia de Violencia Doméstica </t>
  </si>
  <si>
    <t>Durante: 2017</t>
  </si>
  <si>
    <t>Nombre del 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</si>
</sst>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0_)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b/>
      <sz val="12"/>
      <color indexed="18"/>
      <name val="Times New Roman"/>
      <family val="1"/>
    </font>
    <font>
      <b/>
      <u/>
      <sz val="12"/>
      <name val="Times New Roman"/>
      <family val="1"/>
    </font>
    <font>
      <b/>
      <vertAlign val="superscript"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0" fillId="0" borderId="0"/>
    <xf numFmtId="0" fontId="12" fillId="2" borderId="0" applyNumberFormat="0" applyBorder="0" applyAlignment="0" applyProtection="0"/>
  </cellStyleXfs>
  <cellXfs count="203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/>
    <xf numFmtId="0" fontId="2" fillId="0" borderId="0" xfId="0" applyFont="1" applyFill="1" applyProtection="1">
      <protection locked="0"/>
    </xf>
    <xf numFmtId="164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/>
    <xf numFmtId="164" fontId="3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 applyProtection="1">
      <alignment horizontal="fill"/>
    </xf>
    <xf numFmtId="164" fontId="2" fillId="0" borderId="1" xfId="0" applyNumberFormat="1" applyFont="1" applyFill="1" applyBorder="1" applyAlignment="1" applyProtection="1">
      <alignment horizontal="fill"/>
    </xf>
    <xf numFmtId="0" fontId="2" fillId="0" borderId="0" xfId="0" applyFont="1" applyFill="1" applyBorder="1" applyAlignment="1" applyProtection="1">
      <alignment horizontal="fill"/>
    </xf>
    <xf numFmtId="0" fontId="2" fillId="0" borderId="3" xfId="0" applyFont="1" applyBorder="1" applyAlignment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/>
    <xf numFmtId="164" fontId="3" fillId="0" borderId="7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 applyProtection="1">
      <alignment horizontal="center"/>
    </xf>
    <xf numFmtId="164" fontId="2" fillId="0" borderId="7" xfId="0" applyNumberFormat="1" applyFont="1" applyFill="1" applyBorder="1" applyAlignment="1" applyProtection="1">
      <alignment horizontal="center"/>
    </xf>
    <xf numFmtId="164" fontId="2" fillId="0" borderId="6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/>
    <xf numFmtId="16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left"/>
    </xf>
    <xf numFmtId="0" fontId="3" fillId="0" borderId="8" xfId="0" applyFont="1" applyFill="1" applyBorder="1" applyAlignment="1"/>
    <xf numFmtId="164" fontId="3" fillId="0" borderId="9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2" fillId="0" borderId="6" xfId="0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7" xfId="0" applyNumberFormat="1" applyFont="1" applyFill="1" applyBorder="1" applyAlignment="1">
      <alignment horizontal="center"/>
    </xf>
    <xf numFmtId="0" fontId="2" fillId="0" borderId="12" xfId="0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/>
    <xf numFmtId="0" fontId="3" fillId="0" borderId="9" xfId="0" applyFont="1" applyFill="1" applyBorder="1" applyAlignment="1"/>
    <xf numFmtId="0" fontId="3" fillId="0" borderId="0" xfId="0" applyFont="1" applyBorder="1"/>
    <xf numFmtId="0" fontId="2" fillId="0" borderId="0" xfId="0" applyFont="1" applyFill="1" applyBorder="1" applyProtection="1"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164" fontId="3" fillId="0" borderId="9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/>
    <xf numFmtId="0" fontId="3" fillId="0" borderId="0" xfId="1" applyFont="1" applyFill="1"/>
    <xf numFmtId="0" fontId="2" fillId="0" borderId="12" xfId="1" applyFont="1" applyFill="1" applyBorder="1" applyAlignment="1" applyProtection="1">
      <alignment horizontal="center"/>
    </xf>
    <xf numFmtId="0" fontId="2" fillId="0" borderId="12" xfId="0" applyFont="1" applyFill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fill"/>
    </xf>
    <xf numFmtId="0" fontId="11" fillId="0" borderId="15" xfId="0" applyFont="1" applyFill="1" applyBorder="1" applyAlignment="1">
      <alignment horizontal="center"/>
    </xf>
    <xf numFmtId="0" fontId="2" fillId="0" borderId="0" xfId="0" applyFont="1" applyFill="1" applyBorder="1"/>
    <xf numFmtId="164" fontId="11" fillId="0" borderId="6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/>
    <xf numFmtId="0" fontId="3" fillId="0" borderId="0" xfId="3" applyFont="1" applyFill="1" applyBorder="1" applyAlignment="1"/>
    <xf numFmtId="0" fontId="3" fillId="0" borderId="0" xfId="3" applyFont="1" applyFill="1"/>
    <xf numFmtId="164" fontId="11" fillId="0" borderId="7" xfId="0" applyNumberFormat="1" applyFont="1" applyFill="1" applyBorder="1" applyAlignment="1" applyProtection="1">
      <alignment horizontal="center" vertical="center" wrapText="1"/>
    </xf>
    <xf numFmtId="164" fontId="11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/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>
      <alignment horizontal="center"/>
    </xf>
    <xf numFmtId="0" fontId="3" fillId="0" borderId="0" xfId="3" applyFont="1" applyFill="1" applyBorder="1" applyAlignment="1">
      <alignment horizontal="left"/>
    </xf>
    <xf numFmtId="0" fontId="2" fillId="0" borderId="0" xfId="1" applyFont="1" applyFill="1" applyProtection="1">
      <protection locked="0"/>
    </xf>
    <xf numFmtId="164" fontId="5" fillId="0" borderId="0" xfId="1" applyNumberFormat="1" applyFont="1" applyFill="1" applyBorder="1" applyAlignment="1" applyProtection="1">
      <alignment horizontal="center"/>
    </xf>
    <xf numFmtId="0" fontId="2" fillId="0" borderId="0" xfId="1" applyFont="1" applyFill="1"/>
    <xf numFmtId="164" fontId="3" fillId="0" borderId="0" xfId="1" applyNumberFormat="1" applyFont="1" applyFill="1" applyAlignment="1">
      <alignment horizontal="center"/>
    </xf>
    <xf numFmtId="0" fontId="2" fillId="0" borderId="1" xfId="1" applyFont="1" applyFill="1" applyBorder="1" applyAlignment="1" applyProtection="1">
      <alignment horizontal="fill"/>
    </xf>
    <xf numFmtId="0" fontId="2" fillId="0" borderId="0" xfId="1" applyFont="1" applyFill="1" applyBorder="1" applyAlignment="1" applyProtection="1">
      <alignment horizontal="fill"/>
    </xf>
    <xf numFmtId="164" fontId="5" fillId="0" borderId="4" xfId="1" applyNumberFormat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164" fontId="2" fillId="0" borderId="6" xfId="1" applyNumberFormat="1" applyFont="1" applyFill="1" applyBorder="1" applyAlignment="1">
      <alignment horizontal="center"/>
    </xf>
    <xf numFmtId="0" fontId="3" fillId="0" borderId="0" xfId="1" applyFont="1" applyFill="1" applyBorder="1" applyAlignment="1" applyProtection="1"/>
    <xf numFmtId="164" fontId="3" fillId="0" borderId="7" xfId="1" applyNumberFormat="1" applyFont="1" applyFill="1" applyBorder="1" applyAlignment="1" applyProtection="1">
      <alignment horizontal="center"/>
    </xf>
    <xf numFmtId="164" fontId="3" fillId="0" borderId="6" xfId="1" applyNumberFormat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164" fontId="2" fillId="0" borderId="7" xfId="1" applyNumberFormat="1" applyFont="1" applyFill="1" applyBorder="1" applyAlignment="1" applyProtection="1">
      <alignment horizontal="center"/>
    </xf>
    <xf numFmtId="164" fontId="2" fillId="0" borderId="6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/>
    <xf numFmtId="164" fontId="3" fillId="0" borderId="6" xfId="1" applyNumberFormat="1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 applyProtection="1">
      <alignment horizontal="left"/>
    </xf>
    <xf numFmtId="0" fontId="3" fillId="0" borderId="7" xfId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0" fontId="6" fillId="0" borderId="0" xfId="1" applyFont="1" applyFill="1" applyBorder="1" applyAlignment="1" applyProtection="1">
      <alignment horizontal="left"/>
    </xf>
    <xf numFmtId="0" fontId="3" fillId="0" borderId="8" xfId="1" applyFont="1" applyFill="1" applyBorder="1" applyAlignment="1"/>
    <xf numFmtId="164" fontId="3" fillId="0" borderId="3" xfId="1" applyNumberFormat="1" applyFont="1" applyFill="1" applyBorder="1" applyAlignment="1">
      <alignment horizontal="center"/>
    </xf>
    <xf numFmtId="164" fontId="3" fillId="0" borderId="9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5" fillId="0" borderId="13" xfId="1" applyNumberFormat="1" applyFont="1" applyFill="1" applyBorder="1" applyAlignment="1" applyProtection="1">
      <alignment horizontal="center"/>
    </xf>
    <xf numFmtId="164" fontId="5" fillId="0" borderId="5" xfId="1" applyNumberFormat="1" applyFont="1" applyFill="1" applyBorder="1" applyAlignment="1" applyProtection="1"/>
    <xf numFmtId="164" fontId="5" fillId="0" borderId="4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8" xfId="1" applyNumberFormat="1" applyFont="1" applyFill="1" applyBorder="1" applyAlignment="1">
      <alignment horizontal="center"/>
    </xf>
    <xf numFmtId="0" fontId="3" fillId="0" borderId="9" xfId="1" applyFont="1" applyFill="1" applyBorder="1" applyAlignment="1"/>
    <xf numFmtId="0" fontId="3" fillId="0" borderId="1" xfId="1" applyFont="1" applyFill="1" applyBorder="1" applyAlignment="1"/>
    <xf numFmtId="164" fontId="3" fillId="0" borderId="12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7" xfId="1" applyFont="1" applyFill="1" applyBorder="1"/>
    <xf numFmtId="0" fontId="3" fillId="0" borderId="12" xfId="1" applyFont="1" applyFill="1" applyBorder="1" applyAlignment="1">
      <alignment horizontal="center"/>
    </xf>
    <xf numFmtId="0" fontId="7" fillId="0" borderId="0" xfId="1" applyFont="1" applyFill="1" applyBorder="1"/>
    <xf numFmtId="0" fontId="7" fillId="0" borderId="7" xfId="1" applyFont="1" applyFill="1" applyBorder="1"/>
    <xf numFmtId="164" fontId="2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/>
    <xf numFmtId="0" fontId="3" fillId="0" borderId="7" xfId="1" applyFont="1" applyFill="1" applyBorder="1"/>
    <xf numFmtId="164" fontId="3" fillId="0" borderId="12" xfId="1" applyNumberFormat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/>
    <xf numFmtId="164" fontId="5" fillId="0" borderId="15" xfId="1" applyNumberFormat="1" applyFont="1" applyFill="1" applyBorder="1" applyAlignment="1" applyProtection="1">
      <alignment horizontal="center"/>
    </xf>
    <xf numFmtId="0" fontId="2" fillId="0" borderId="15" xfId="1" applyFont="1" applyFill="1" applyBorder="1" applyAlignment="1" applyProtection="1">
      <alignment horizontal="fill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3" fillId="3" borderId="0" xfId="0" applyFont="1" applyFill="1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 applyProtection="1">
      <alignment horizontal="center"/>
    </xf>
    <xf numFmtId="0" fontId="2" fillId="0" borderId="15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5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 applyProtection="1">
      <alignment horizontal="center" vertical="center" wrapText="1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</cellXfs>
  <cellStyles count="4">
    <cellStyle name="Bueno" xfId="3" builtinId="26"/>
    <cellStyle name="Normal" xfId="0" builtinId="0"/>
    <cellStyle name="Normal 3" xfId="1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.%20MAUREEN\2018\UNIDAD%20DE%20CALIDAD%20DEL%20DATO\Materia%20VD%202017%20(Ronald%20)\Digitaci&#243;n%20Violencia%20Dom&#233;stica%202017%20%20M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"/>
      <sheetName val="C-3"/>
      <sheetName val="C-5"/>
      <sheetName val="cumpl"/>
      <sheetName val="levantadas"/>
      <sheetName val="dictadas"/>
      <sheetName val="manten"/>
      <sheetName val="C-9"/>
      <sheetName val="C-10"/>
      <sheetName val="C-11"/>
      <sheetName val="C-12"/>
      <sheetName val="C-13"/>
      <sheetName val="C-14"/>
      <sheetName val="C-15"/>
      <sheetName val="Código"/>
    </sheetNames>
    <sheetDataSet>
      <sheetData sheetId="0" refreshError="1"/>
      <sheetData sheetId="1">
        <row r="13">
          <cell r="BE13">
            <v>1135</v>
          </cell>
        </row>
        <row r="14">
          <cell r="BE14">
            <v>344</v>
          </cell>
        </row>
        <row r="15">
          <cell r="BE15">
            <v>548</v>
          </cell>
        </row>
        <row r="16">
          <cell r="BE16">
            <v>86</v>
          </cell>
        </row>
        <row r="17">
          <cell r="BE17">
            <v>33</v>
          </cell>
        </row>
        <row r="18">
          <cell r="BE18">
            <v>441</v>
          </cell>
        </row>
        <row r="21">
          <cell r="BE21">
            <v>4620</v>
          </cell>
        </row>
        <row r="24">
          <cell r="BE24">
            <v>1624</v>
          </cell>
        </row>
        <row r="25">
          <cell r="BE25">
            <v>846</v>
          </cell>
        </row>
        <row r="26">
          <cell r="BE26">
            <v>1469</v>
          </cell>
        </row>
        <row r="27">
          <cell r="BE27">
            <v>693</v>
          </cell>
        </row>
        <row r="28">
          <cell r="BE28">
            <v>135</v>
          </cell>
        </row>
        <row r="31">
          <cell r="BE31">
            <v>2697</v>
          </cell>
        </row>
        <row r="32">
          <cell r="BE32">
            <v>245</v>
          </cell>
        </row>
        <row r="33">
          <cell r="BE33">
            <v>234</v>
          </cell>
        </row>
        <row r="34">
          <cell r="BE34">
            <v>79</v>
          </cell>
        </row>
        <row r="35">
          <cell r="BE35">
            <v>188</v>
          </cell>
        </row>
        <row r="38">
          <cell r="BE38">
            <v>960</v>
          </cell>
        </row>
        <row r="39">
          <cell r="BE39">
            <v>228</v>
          </cell>
        </row>
        <row r="40">
          <cell r="BE40">
            <v>156</v>
          </cell>
        </row>
        <row r="41">
          <cell r="BE41">
            <v>351</v>
          </cell>
        </row>
        <row r="42">
          <cell r="BE42">
            <v>540</v>
          </cell>
        </row>
        <row r="45">
          <cell r="BE45">
            <v>803</v>
          </cell>
        </row>
        <row r="46">
          <cell r="BE46">
            <v>540</v>
          </cell>
        </row>
        <row r="47">
          <cell r="BE47">
            <v>110</v>
          </cell>
        </row>
        <row r="48">
          <cell r="BE48">
            <v>128</v>
          </cell>
        </row>
        <row r="49">
          <cell r="BE49">
            <v>514</v>
          </cell>
        </row>
        <row r="50">
          <cell r="BE50">
            <v>330</v>
          </cell>
        </row>
        <row r="53">
          <cell r="BE53">
            <v>1729</v>
          </cell>
        </row>
        <row r="54">
          <cell r="BE54">
            <v>646</v>
          </cell>
        </row>
        <row r="55">
          <cell r="BE55">
            <v>871</v>
          </cell>
        </row>
        <row r="56">
          <cell r="BE56">
            <v>142</v>
          </cell>
        </row>
        <row r="57">
          <cell r="BE57">
            <v>619</v>
          </cell>
        </row>
        <row r="58">
          <cell r="BE58">
            <v>69</v>
          </cell>
        </row>
        <row r="59">
          <cell r="BE59">
            <v>201</v>
          </cell>
        </row>
        <row r="62">
          <cell r="BE62">
            <v>1263</v>
          </cell>
        </row>
        <row r="63">
          <cell r="BE63">
            <v>634</v>
          </cell>
        </row>
        <row r="64">
          <cell r="BE64">
            <v>269</v>
          </cell>
        </row>
        <row r="65">
          <cell r="BE65">
            <v>501</v>
          </cell>
        </row>
        <row r="66">
          <cell r="BE66">
            <v>150</v>
          </cell>
        </row>
        <row r="67">
          <cell r="BE67">
            <v>644</v>
          </cell>
        </row>
        <row r="70">
          <cell r="BE70">
            <v>930</v>
          </cell>
        </row>
        <row r="71">
          <cell r="BE71">
            <v>386</v>
          </cell>
        </row>
        <row r="72">
          <cell r="BE72">
            <v>166</v>
          </cell>
        </row>
        <row r="73">
          <cell r="BE73">
            <v>229</v>
          </cell>
        </row>
        <row r="74">
          <cell r="BE74">
            <v>151</v>
          </cell>
        </row>
        <row r="75">
          <cell r="BE75">
            <v>188</v>
          </cell>
        </row>
        <row r="78">
          <cell r="BE78">
            <v>908</v>
          </cell>
        </row>
        <row r="79">
          <cell r="BE79">
            <v>932</v>
          </cell>
        </row>
        <row r="80">
          <cell r="BE80">
            <v>67</v>
          </cell>
        </row>
        <row r="81">
          <cell r="BE81">
            <v>596</v>
          </cell>
        </row>
        <row r="82">
          <cell r="BE82">
            <v>34</v>
          </cell>
        </row>
        <row r="83">
          <cell r="BE83">
            <v>105</v>
          </cell>
        </row>
        <row r="86">
          <cell r="BE86">
            <v>1160</v>
          </cell>
        </row>
        <row r="87">
          <cell r="BE87">
            <v>300</v>
          </cell>
        </row>
        <row r="88">
          <cell r="BE88">
            <v>221</v>
          </cell>
        </row>
        <row r="89">
          <cell r="BE89">
            <v>287</v>
          </cell>
        </row>
        <row r="90">
          <cell r="BE90">
            <v>139</v>
          </cell>
        </row>
        <row r="91">
          <cell r="BE91">
            <v>292</v>
          </cell>
        </row>
        <row r="92">
          <cell r="BE92">
            <v>120</v>
          </cell>
        </row>
        <row r="93">
          <cell r="BE93">
            <v>51</v>
          </cell>
        </row>
        <row r="96">
          <cell r="BE96">
            <v>1298</v>
          </cell>
        </row>
        <row r="97">
          <cell r="BE97">
            <v>553</v>
          </cell>
        </row>
        <row r="100">
          <cell r="BE100">
            <v>593</v>
          </cell>
        </row>
        <row r="101">
          <cell r="BE101">
            <v>479</v>
          </cell>
        </row>
        <row r="102">
          <cell r="BE102">
            <v>323</v>
          </cell>
        </row>
        <row r="103">
          <cell r="BE103">
            <v>297</v>
          </cell>
        </row>
        <row r="104">
          <cell r="BE104">
            <v>116</v>
          </cell>
        </row>
        <row r="107">
          <cell r="BE107">
            <v>680</v>
          </cell>
        </row>
        <row r="108">
          <cell r="BE108">
            <v>586</v>
          </cell>
        </row>
        <row r="109">
          <cell r="BE109">
            <v>613</v>
          </cell>
        </row>
        <row r="112">
          <cell r="BE112">
            <v>809</v>
          </cell>
        </row>
        <row r="113">
          <cell r="BE113">
            <v>813</v>
          </cell>
        </row>
        <row r="114">
          <cell r="BE114">
            <v>311</v>
          </cell>
        </row>
      </sheetData>
      <sheetData sheetId="2">
        <row r="11">
          <cell r="AC11">
            <v>42793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tabSelected="1" topLeftCell="A2" zoomScale="70" zoomScaleNormal="70" workbookViewId="0">
      <selection activeCell="A9" sqref="A9:A12"/>
    </sheetView>
  </sheetViews>
  <sheetFormatPr baseColWidth="10" defaultColWidth="0" defaultRowHeight="15.75" zeroHeight="1" x14ac:dyDescent="0.25"/>
  <cols>
    <col min="1" max="1" width="13.7109375" style="49" bestFit="1" customWidth="1"/>
    <col min="2" max="2" width="69.7109375" style="2" customWidth="1"/>
    <col min="3" max="22" width="0" style="2" hidden="1" customWidth="1"/>
    <col min="23" max="16384" width="11.5703125" style="2" hidden="1"/>
  </cols>
  <sheetData>
    <row r="1" spans="1:2" ht="18" customHeight="1" x14ac:dyDescent="0.25">
      <c r="A1" s="163" t="s">
        <v>208</v>
      </c>
      <c r="B1" s="163"/>
    </row>
    <row r="2" spans="1:2" ht="18" customHeight="1" x14ac:dyDescent="0.25">
      <c r="A2" s="163" t="s">
        <v>209</v>
      </c>
      <c r="B2" s="163"/>
    </row>
    <row r="3" spans="1:2" ht="18" customHeight="1" x14ac:dyDescent="0.25">
      <c r="A3" s="163" t="s">
        <v>210</v>
      </c>
      <c r="B3" s="163"/>
    </row>
    <row r="4" spans="1:2" x14ac:dyDescent="0.25">
      <c r="A4" s="153"/>
      <c r="B4" s="153"/>
    </row>
    <row r="5" spans="1:2" s="155" customFormat="1" x14ac:dyDescent="0.25">
      <c r="A5" s="154" t="s">
        <v>189</v>
      </c>
      <c r="B5" s="154" t="s">
        <v>211</v>
      </c>
    </row>
    <row r="6" spans="1:2" x14ac:dyDescent="0.25">
      <c r="A6" s="160">
        <v>1</v>
      </c>
      <c r="B6" s="156" t="s">
        <v>190</v>
      </c>
    </row>
    <row r="7" spans="1:2" x14ac:dyDescent="0.25">
      <c r="A7" s="160"/>
      <c r="B7" s="156" t="s">
        <v>191</v>
      </c>
    </row>
    <row r="8" spans="1:2" x14ac:dyDescent="0.25">
      <c r="A8" s="161"/>
      <c r="B8" s="157" t="s">
        <v>192</v>
      </c>
    </row>
    <row r="9" spans="1:2" x14ac:dyDescent="0.25">
      <c r="A9" s="162">
        <v>2</v>
      </c>
      <c r="B9" s="158" t="s">
        <v>193</v>
      </c>
    </row>
    <row r="10" spans="1:2" x14ac:dyDescent="0.25">
      <c r="A10" s="160"/>
      <c r="B10" s="156" t="s">
        <v>191</v>
      </c>
    </row>
    <row r="11" spans="1:2" x14ac:dyDescent="0.25">
      <c r="A11" s="160"/>
      <c r="B11" s="156" t="s">
        <v>194</v>
      </c>
    </row>
    <row r="12" spans="1:2" x14ac:dyDescent="0.25">
      <c r="A12" s="161"/>
      <c r="B12" s="157" t="s">
        <v>192</v>
      </c>
    </row>
    <row r="13" spans="1:2" x14ac:dyDescent="0.25">
      <c r="A13" s="162">
        <v>3</v>
      </c>
      <c r="B13" s="158" t="s">
        <v>195</v>
      </c>
    </row>
    <row r="14" spans="1:2" x14ac:dyDescent="0.25">
      <c r="A14" s="160"/>
      <c r="B14" s="156" t="s">
        <v>196</v>
      </c>
    </row>
    <row r="15" spans="1:2" x14ac:dyDescent="0.25">
      <c r="A15" s="161"/>
      <c r="B15" s="157" t="s">
        <v>192</v>
      </c>
    </row>
    <row r="16" spans="1:2" x14ac:dyDescent="0.25">
      <c r="A16" s="162">
        <v>4</v>
      </c>
      <c r="B16" s="158" t="s">
        <v>197</v>
      </c>
    </row>
    <row r="17" spans="1:22" x14ac:dyDescent="0.25">
      <c r="A17" s="160"/>
      <c r="B17" s="156" t="s">
        <v>196</v>
      </c>
    </row>
    <row r="18" spans="1:22" x14ac:dyDescent="0.25">
      <c r="A18" s="160"/>
      <c r="B18" s="156" t="s">
        <v>194</v>
      </c>
    </row>
    <row r="19" spans="1:22" x14ac:dyDescent="0.25">
      <c r="A19" s="161"/>
      <c r="B19" s="157" t="s">
        <v>198</v>
      </c>
    </row>
    <row r="20" spans="1:22" x14ac:dyDescent="0.25">
      <c r="A20" s="162">
        <v>5</v>
      </c>
      <c r="B20" s="158" t="s">
        <v>199</v>
      </c>
    </row>
    <row r="21" spans="1:22" x14ac:dyDescent="0.25">
      <c r="A21" s="160"/>
      <c r="B21" s="156" t="s">
        <v>191</v>
      </c>
    </row>
    <row r="22" spans="1:22" x14ac:dyDescent="0.25">
      <c r="A22" s="160"/>
      <c r="B22" s="156" t="s">
        <v>200</v>
      </c>
    </row>
    <row r="23" spans="1:22" x14ac:dyDescent="0.25">
      <c r="A23" s="161"/>
      <c r="B23" s="157" t="s">
        <v>201</v>
      </c>
    </row>
    <row r="24" spans="1:22" x14ac:dyDescent="0.25">
      <c r="A24" s="162">
        <v>6</v>
      </c>
      <c r="B24" s="158" t="s">
        <v>202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</row>
    <row r="25" spans="1:22" x14ac:dyDescent="0.25">
      <c r="A25" s="160"/>
      <c r="B25" s="156" t="s">
        <v>203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</row>
    <row r="26" spans="1:22" x14ac:dyDescent="0.25">
      <c r="A26" s="160"/>
      <c r="B26" s="156" t="s">
        <v>204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</row>
    <row r="27" spans="1:22" x14ac:dyDescent="0.25">
      <c r="A27" s="161"/>
      <c r="B27" s="157" t="s">
        <v>201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5">
      <c r="A28" s="162">
        <v>7</v>
      </c>
      <c r="B28" s="158" t="s">
        <v>205</v>
      </c>
    </row>
    <row r="29" spans="1:22" x14ac:dyDescent="0.25">
      <c r="A29" s="160"/>
      <c r="B29" s="156" t="s">
        <v>203</v>
      </c>
    </row>
    <row r="30" spans="1:22" x14ac:dyDescent="0.25">
      <c r="A30" s="160"/>
      <c r="B30" s="156" t="s">
        <v>204</v>
      </c>
    </row>
    <row r="31" spans="1:22" x14ac:dyDescent="0.25">
      <c r="A31" s="161"/>
      <c r="B31" s="157" t="s">
        <v>201</v>
      </c>
    </row>
    <row r="32" spans="1:22" x14ac:dyDescent="0.25">
      <c r="A32" s="162">
        <v>8</v>
      </c>
      <c r="B32" s="158" t="s">
        <v>206</v>
      </c>
    </row>
    <row r="33" spans="1:2" x14ac:dyDescent="0.25">
      <c r="A33" s="160"/>
      <c r="B33" s="156" t="s">
        <v>203</v>
      </c>
    </row>
    <row r="34" spans="1:2" x14ac:dyDescent="0.25">
      <c r="A34" s="160"/>
      <c r="B34" s="156" t="s">
        <v>204</v>
      </c>
    </row>
    <row r="35" spans="1:2" x14ac:dyDescent="0.25">
      <c r="A35" s="161"/>
      <c r="B35" s="157" t="s">
        <v>201</v>
      </c>
    </row>
    <row r="36" spans="1:2" x14ac:dyDescent="0.25">
      <c r="A36" s="159">
        <v>9</v>
      </c>
      <c r="B36" s="152" t="s">
        <v>207</v>
      </c>
    </row>
    <row r="37" spans="1:2" x14ac:dyDescent="0.25">
      <c r="A37" s="159"/>
      <c r="B37" s="152" t="s">
        <v>203</v>
      </c>
    </row>
    <row r="38" spans="1:2" x14ac:dyDescent="0.25">
      <c r="A38" s="159"/>
      <c r="B38" s="152" t="s">
        <v>204</v>
      </c>
    </row>
    <row r="39" spans="1:2" x14ac:dyDescent="0.25">
      <c r="A39" s="159"/>
      <c r="B39" s="152" t="s">
        <v>201</v>
      </c>
    </row>
    <row r="40" spans="1:2" hidden="1" x14ac:dyDescent="0.25"/>
    <row r="41" spans="1:2" hidden="1" x14ac:dyDescent="0.25"/>
    <row r="42" spans="1:2" hidden="1" x14ac:dyDescent="0.25"/>
    <row r="43" spans="1:2" hidden="1" x14ac:dyDescent="0.25"/>
    <row r="44" spans="1:2" hidden="1" x14ac:dyDescent="0.25"/>
    <row r="45" spans="1:2" hidden="1" x14ac:dyDescent="0.25"/>
    <row r="46" spans="1:2" hidden="1" x14ac:dyDescent="0.25"/>
    <row r="47" spans="1:2" hidden="1" x14ac:dyDescent="0.25"/>
    <row r="48" spans="1:2" hidden="1" x14ac:dyDescent="0.25"/>
  </sheetData>
  <mergeCells count="12">
    <mergeCell ref="A1:B1"/>
    <mergeCell ref="A2:B2"/>
    <mergeCell ref="A3:B3"/>
    <mergeCell ref="A28:A31"/>
    <mergeCell ref="A32:A35"/>
    <mergeCell ref="A36:A39"/>
    <mergeCell ref="A6:A8"/>
    <mergeCell ref="A9:A12"/>
    <mergeCell ref="A13:A15"/>
    <mergeCell ref="A16:A19"/>
    <mergeCell ref="A20:A23"/>
    <mergeCell ref="A24:A27"/>
  </mergeCells>
  <phoneticPr fontId="1" type="noConversion"/>
  <pageMargins left="0.75" right="0.75" top="1" bottom="1" header="0" footer="0"/>
  <pageSetup paperSize="9" scale="78" orientation="portrait" horizontalDpi="4294967294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18"/>
  <sheetViews>
    <sheetView zoomScaleSheetLayoutView="46" workbookViewId="0">
      <selection activeCell="A95" sqref="A95"/>
    </sheetView>
  </sheetViews>
  <sheetFormatPr baseColWidth="10" defaultColWidth="0" defaultRowHeight="15.75" customHeight="1" zeroHeight="1" x14ac:dyDescent="0.25"/>
  <cols>
    <col min="1" max="1" width="77.140625" style="2" customWidth="1"/>
    <col min="2" max="2" width="14.85546875" style="49" customWidth="1"/>
    <col min="3" max="3" width="22.7109375" style="60" customWidth="1"/>
    <col min="4" max="18" width="25.7109375" style="60" customWidth="1"/>
    <col min="19" max="19" width="18.140625" style="60" customWidth="1"/>
    <col min="20" max="20" width="11.42578125" style="35" hidden="1" customWidth="1"/>
    <col min="21" max="21" width="11.42578125" style="2" hidden="1" customWidth="1"/>
    <col min="22" max="26" width="0" style="2" hidden="1" customWidth="1"/>
    <col min="27" max="16384" width="11.42578125" style="2" hidden="1"/>
  </cols>
  <sheetData>
    <row r="1" spans="1:21" ht="15.75" customHeight="1" x14ac:dyDescent="0.25">
      <c r="A1" s="3" t="s">
        <v>150</v>
      </c>
    </row>
    <row r="2" spans="1:21" ht="15.75" customHeight="1" x14ac:dyDescent="0.25">
      <c r="A2" s="5"/>
      <c r="B2" s="6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1" ht="15.75" customHeight="1" x14ac:dyDescent="0.25">
      <c r="A3" s="167" t="s">
        <v>185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21" ht="15.75" customHeight="1" x14ac:dyDescent="0.25">
      <c r="A4" s="167" t="s">
        <v>42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U4" s="5"/>
    </row>
    <row r="5" spans="1:21" ht="15.75" customHeight="1" x14ac:dyDescent="0.25">
      <c r="A5" s="167" t="s">
        <v>90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</row>
    <row r="6" spans="1:21" ht="15.75" customHeight="1" x14ac:dyDescent="0.25">
      <c r="A6" s="167" t="s">
        <v>180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</row>
    <row r="7" spans="1:21" ht="15.75" customHeight="1" x14ac:dyDescent="0.25">
      <c r="A7" s="9"/>
      <c r="B7" s="1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21" ht="15.75" customHeight="1" x14ac:dyDescent="0.25">
      <c r="A8" s="195" t="s">
        <v>43</v>
      </c>
      <c r="B8" s="197" t="s">
        <v>21</v>
      </c>
      <c r="C8" s="199" t="s">
        <v>111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</row>
    <row r="9" spans="1:21" ht="47.25" x14ac:dyDescent="0.25">
      <c r="A9" s="196"/>
      <c r="B9" s="198"/>
      <c r="C9" s="92" t="s">
        <v>97</v>
      </c>
      <c r="D9" s="92" t="s">
        <v>98</v>
      </c>
      <c r="E9" s="92" t="s">
        <v>100</v>
      </c>
      <c r="F9" s="92" t="s">
        <v>153</v>
      </c>
      <c r="G9" s="92" t="s">
        <v>101</v>
      </c>
      <c r="H9" s="93" t="s">
        <v>102</v>
      </c>
      <c r="I9" s="93" t="s">
        <v>103</v>
      </c>
      <c r="J9" s="93" t="s">
        <v>104</v>
      </c>
      <c r="K9" s="93" t="s">
        <v>154</v>
      </c>
      <c r="L9" s="93" t="s">
        <v>105</v>
      </c>
      <c r="M9" s="93" t="s">
        <v>106</v>
      </c>
      <c r="N9" s="93" t="s">
        <v>155</v>
      </c>
      <c r="O9" s="93" t="s">
        <v>108</v>
      </c>
      <c r="P9" s="93" t="s">
        <v>109</v>
      </c>
      <c r="Q9" s="93" t="s">
        <v>110</v>
      </c>
      <c r="R9" s="93" t="s">
        <v>156</v>
      </c>
      <c r="S9" s="94" t="s">
        <v>145</v>
      </c>
    </row>
    <row r="10" spans="1:21" ht="15.75" customHeight="1" x14ac:dyDescent="0.25">
      <c r="A10" s="9"/>
      <c r="B10" s="50"/>
      <c r="C10" s="95"/>
      <c r="D10" s="95"/>
      <c r="E10" s="62"/>
      <c r="F10" s="63"/>
      <c r="G10" s="95"/>
      <c r="H10" s="64"/>
      <c r="I10" s="65"/>
      <c r="J10" s="65"/>
      <c r="K10" s="65"/>
      <c r="L10" s="66"/>
      <c r="M10" s="64"/>
      <c r="N10" s="66"/>
      <c r="O10" s="64"/>
      <c r="P10" s="66"/>
      <c r="Q10" s="66"/>
      <c r="R10" s="67"/>
      <c r="S10" s="67"/>
    </row>
    <row r="11" spans="1:21" ht="15.75" customHeight="1" x14ac:dyDescent="0.25">
      <c r="A11" s="12" t="s">
        <v>21</v>
      </c>
      <c r="B11" s="18">
        <f>B13+B21+B24+B31+B38+B46+B54+B63+B71+B79+B87+B97+B101+B108+B113</f>
        <v>33219</v>
      </c>
      <c r="C11" s="18">
        <f>C13+C21+C24+C31+C38+C46+C54+C63+C71+C79+C87+C97+C101++C108+C113</f>
        <v>2733</v>
      </c>
      <c r="D11" s="18">
        <f>D13+D21+D24+D31+D38+D46+D54+D63+D71+D79+D87+D97+D101++D108+D113</f>
        <v>522</v>
      </c>
      <c r="E11" s="18">
        <f t="shared" ref="E11:S11" si="0">E13+E21+E24+E31+E38+E46+E54+E63+E71+E79+E87+E97+E101++E108+E113</f>
        <v>586</v>
      </c>
      <c r="F11" s="18">
        <f t="shared" si="0"/>
        <v>364</v>
      </c>
      <c r="G11" s="18">
        <f t="shared" si="0"/>
        <v>47</v>
      </c>
      <c r="H11" s="18">
        <f t="shared" si="0"/>
        <v>39</v>
      </c>
      <c r="I11" s="18">
        <f t="shared" si="0"/>
        <v>31</v>
      </c>
      <c r="J11" s="18">
        <f t="shared" si="0"/>
        <v>64</v>
      </c>
      <c r="K11" s="18">
        <f t="shared" si="0"/>
        <v>10508</v>
      </c>
      <c r="L11" s="18">
        <f t="shared" si="0"/>
        <v>8073</v>
      </c>
      <c r="M11" s="18">
        <f t="shared" si="0"/>
        <v>52</v>
      </c>
      <c r="N11" s="18">
        <f t="shared" si="0"/>
        <v>1</v>
      </c>
      <c r="O11" s="18">
        <f t="shared" si="0"/>
        <v>77</v>
      </c>
      <c r="P11" s="18">
        <f t="shared" si="0"/>
        <v>2</v>
      </c>
      <c r="Q11" s="18">
        <f t="shared" si="0"/>
        <v>20</v>
      </c>
      <c r="R11" s="18">
        <f t="shared" si="0"/>
        <v>9676</v>
      </c>
      <c r="S11" s="19">
        <f t="shared" si="0"/>
        <v>424</v>
      </c>
    </row>
    <row r="12" spans="1:21" ht="15.75" customHeight="1" x14ac:dyDescent="0.25">
      <c r="A12" s="14"/>
      <c r="B12" s="15"/>
      <c r="C12" s="15"/>
      <c r="D12" s="17"/>
      <c r="E12" s="15"/>
      <c r="F12" s="17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7"/>
      <c r="S12" s="17"/>
    </row>
    <row r="13" spans="1:21" ht="15.75" customHeight="1" x14ac:dyDescent="0.25">
      <c r="A13" s="1" t="s">
        <v>114</v>
      </c>
      <c r="B13" s="18">
        <f>SUM(B14:B19)</f>
        <v>3069</v>
      </c>
      <c r="C13" s="18">
        <f>SUM(C14:C19)</f>
        <v>245</v>
      </c>
      <c r="D13" s="18">
        <f t="shared" ref="D13:S13" si="1">SUM(D14:D19)</f>
        <v>54</v>
      </c>
      <c r="E13" s="18">
        <f t="shared" si="1"/>
        <v>167</v>
      </c>
      <c r="F13" s="18">
        <f t="shared" si="1"/>
        <v>120</v>
      </c>
      <c r="G13" s="18">
        <f t="shared" si="1"/>
        <v>3</v>
      </c>
      <c r="H13" s="18">
        <f t="shared" si="1"/>
        <v>3</v>
      </c>
      <c r="I13" s="18">
        <f t="shared" si="1"/>
        <v>1</v>
      </c>
      <c r="J13" s="18">
        <f t="shared" si="1"/>
        <v>4</v>
      </c>
      <c r="K13" s="18">
        <f t="shared" si="1"/>
        <v>863</v>
      </c>
      <c r="L13" s="18">
        <f t="shared" si="1"/>
        <v>699</v>
      </c>
      <c r="M13" s="18">
        <f t="shared" si="1"/>
        <v>0</v>
      </c>
      <c r="N13" s="18">
        <f t="shared" si="1"/>
        <v>0</v>
      </c>
      <c r="O13" s="18">
        <f t="shared" si="1"/>
        <v>4</v>
      </c>
      <c r="P13" s="18">
        <f t="shared" si="1"/>
        <v>0</v>
      </c>
      <c r="Q13" s="18">
        <f t="shared" si="1"/>
        <v>3</v>
      </c>
      <c r="R13" s="18">
        <f t="shared" si="1"/>
        <v>862</v>
      </c>
      <c r="S13" s="19">
        <f t="shared" si="1"/>
        <v>41</v>
      </c>
    </row>
    <row r="14" spans="1:21" ht="15.75" customHeight="1" x14ac:dyDescent="0.25">
      <c r="A14" s="20" t="s">
        <v>159</v>
      </c>
      <c r="B14" s="17">
        <f t="shared" ref="B14:B19" si="2">SUM(C14:S14)</f>
        <v>2917</v>
      </c>
      <c r="C14" s="25">
        <v>239</v>
      </c>
      <c r="D14" s="25">
        <v>51</v>
      </c>
      <c r="E14" s="25">
        <v>166</v>
      </c>
      <c r="F14" s="25">
        <v>118</v>
      </c>
      <c r="G14" s="25">
        <v>3</v>
      </c>
      <c r="H14" s="25">
        <v>3</v>
      </c>
      <c r="I14" s="25">
        <v>1</v>
      </c>
      <c r="J14" s="25">
        <v>3</v>
      </c>
      <c r="K14" s="25">
        <v>813</v>
      </c>
      <c r="L14" s="25">
        <v>665</v>
      </c>
      <c r="M14" s="25">
        <v>0</v>
      </c>
      <c r="N14" s="25">
        <v>0</v>
      </c>
      <c r="O14" s="25">
        <v>4</v>
      </c>
      <c r="P14" s="25">
        <v>0</v>
      </c>
      <c r="Q14" s="25">
        <v>1</v>
      </c>
      <c r="R14" s="25">
        <v>810</v>
      </c>
      <c r="S14" s="25">
        <v>40</v>
      </c>
    </row>
    <row r="15" spans="1:21" s="5" customFormat="1" ht="15.75" customHeight="1" x14ac:dyDescent="0.25">
      <c r="A15" s="20" t="s">
        <v>29</v>
      </c>
      <c r="B15" s="17">
        <f t="shared" si="2"/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81"/>
    </row>
    <row r="16" spans="1:21" s="5" customFormat="1" ht="15.75" customHeight="1" x14ac:dyDescent="0.25">
      <c r="A16" s="20" t="s">
        <v>129</v>
      </c>
      <c r="B16" s="17">
        <f t="shared" si="2"/>
        <v>41</v>
      </c>
      <c r="C16" s="25">
        <v>4</v>
      </c>
      <c r="D16" s="25">
        <v>1</v>
      </c>
      <c r="E16" s="25">
        <v>1</v>
      </c>
      <c r="F16" s="25">
        <v>1</v>
      </c>
      <c r="G16" s="25">
        <v>0</v>
      </c>
      <c r="H16" s="25">
        <v>0</v>
      </c>
      <c r="I16" s="25">
        <v>0</v>
      </c>
      <c r="J16" s="25">
        <v>0</v>
      </c>
      <c r="K16" s="25">
        <v>13</v>
      </c>
      <c r="L16" s="25">
        <v>7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13</v>
      </c>
      <c r="S16" s="25">
        <v>1</v>
      </c>
      <c r="T16" s="81"/>
    </row>
    <row r="17" spans="1:20" s="5" customFormat="1" ht="15.75" customHeight="1" x14ac:dyDescent="0.25">
      <c r="A17" s="20" t="s">
        <v>48</v>
      </c>
      <c r="B17" s="17">
        <f t="shared" si="2"/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81"/>
    </row>
    <row r="18" spans="1:20" s="5" customFormat="1" ht="15.75" customHeight="1" x14ac:dyDescent="0.25">
      <c r="A18" s="20" t="s">
        <v>49</v>
      </c>
      <c r="B18" s="17">
        <f t="shared" si="2"/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81"/>
    </row>
    <row r="19" spans="1:20" s="5" customFormat="1" ht="15.75" customHeight="1" x14ac:dyDescent="0.25">
      <c r="A19" s="20" t="s">
        <v>151</v>
      </c>
      <c r="B19" s="17">
        <f t="shared" si="2"/>
        <v>111</v>
      </c>
      <c r="C19" s="25">
        <v>2</v>
      </c>
      <c r="D19" s="25">
        <v>2</v>
      </c>
      <c r="E19" s="25">
        <v>0</v>
      </c>
      <c r="F19" s="25">
        <v>1</v>
      </c>
      <c r="G19" s="25">
        <v>0</v>
      </c>
      <c r="H19" s="25">
        <v>0</v>
      </c>
      <c r="I19" s="25">
        <v>0</v>
      </c>
      <c r="J19" s="25">
        <v>1</v>
      </c>
      <c r="K19" s="25">
        <v>37</v>
      </c>
      <c r="L19" s="25">
        <v>27</v>
      </c>
      <c r="M19" s="25">
        <v>0</v>
      </c>
      <c r="N19" s="25">
        <v>0</v>
      </c>
      <c r="O19" s="25">
        <v>0</v>
      </c>
      <c r="P19" s="25">
        <v>0</v>
      </c>
      <c r="Q19" s="25">
        <v>2</v>
      </c>
      <c r="R19" s="25">
        <v>39</v>
      </c>
      <c r="S19" s="25">
        <v>0</v>
      </c>
      <c r="T19" s="81"/>
    </row>
    <row r="20" spans="1:20" s="5" customFormat="1" ht="15.75" customHeight="1" x14ac:dyDescent="0.25">
      <c r="A20" s="2"/>
      <c r="B20" s="1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81"/>
    </row>
    <row r="21" spans="1:20" s="5" customFormat="1" ht="15.75" customHeight="1" x14ac:dyDescent="0.25">
      <c r="A21" s="1" t="s">
        <v>115</v>
      </c>
      <c r="B21" s="19">
        <f>SUM(B22)</f>
        <v>0</v>
      </c>
      <c r="C21" s="19">
        <f t="shared" ref="C21:S21" si="3">SUM(C22)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  <c r="H21" s="19">
        <f t="shared" si="3"/>
        <v>0</v>
      </c>
      <c r="I21" s="19">
        <f t="shared" si="3"/>
        <v>0</v>
      </c>
      <c r="J21" s="19">
        <f t="shared" si="3"/>
        <v>0</v>
      </c>
      <c r="K21" s="19">
        <f t="shared" si="3"/>
        <v>0</v>
      </c>
      <c r="L21" s="19">
        <f t="shared" si="3"/>
        <v>0</v>
      </c>
      <c r="M21" s="19">
        <f t="shared" si="3"/>
        <v>0</v>
      </c>
      <c r="N21" s="19">
        <f t="shared" si="3"/>
        <v>0</v>
      </c>
      <c r="O21" s="19">
        <f t="shared" si="3"/>
        <v>0</v>
      </c>
      <c r="P21" s="19">
        <f t="shared" si="3"/>
        <v>0</v>
      </c>
      <c r="Q21" s="19">
        <f t="shared" si="3"/>
        <v>0</v>
      </c>
      <c r="R21" s="19">
        <f t="shared" si="3"/>
        <v>0</v>
      </c>
      <c r="S21" s="19">
        <f t="shared" si="3"/>
        <v>0</v>
      </c>
      <c r="T21" s="81"/>
    </row>
    <row r="22" spans="1:20" s="5" customFormat="1" ht="15.75" customHeight="1" x14ac:dyDescent="0.25">
      <c r="A22" s="20" t="s">
        <v>160</v>
      </c>
      <c r="B22" s="34">
        <f>SUM(C22:S22)</f>
        <v>0</v>
      </c>
      <c r="C22" s="49">
        <v>0</v>
      </c>
      <c r="D22" s="34">
        <v>0</v>
      </c>
      <c r="E22" s="34">
        <v>0</v>
      </c>
      <c r="F22" s="49">
        <v>0</v>
      </c>
      <c r="G22" s="34">
        <v>0</v>
      </c>
      <c r="H22" s="49">
        <v>0</v>
      </c>
      <c r="I22" s="34">
        <v>0</v>
      </c>
      <c r="J22" s="34">
        <v>0</v>
      </c>
      <c r="K22" s="49">
        <v>0</v>
      </c>
      <c r="L22" s="34">
        <v>0</v>
      </c>
      <c r="M22" s="49">
        <v>0</v>
      </c>
      <c r="N22" s="34">
        <v>0</v>
      </c>
      <c r="O22" s="34">
        <v>0</v>
      </c>
      <c r="P22" s="34">
        <v>0</v>
      </c>
      <c r="Q22" s="40">
        <v>0</v>
      </c>
      <c r="R22" s="34">
        <v>0</v>
      </c>
      <c r="S22" s="49">
        <v>0</v>
      </c>
      <c r="T22" s="81"/>
    </row>
    <row r="23" spans="1:20" s="5" customFormat="1" ht="15.75" customHeight="1" x14ac:dyDescent="0.25">
      <c r="A23" s="24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81"/>
    </row>
    <row r="24" spans="1:20" s="5" customFormat="1" ht="15.75" customHeight="1" x14ac:dyDescent="0.25">
      <c r="A24" s="1" t="s">
        <v>116</v>
      </c>
      <c r="B24" s="19">
        <f>SUM(B25:B29)</f>
        <v>6151</v>
      </c>
      <c r="C24" s="19">
        <f t="shared" ref="C24:S24" si="4">SUM(C25:C29)</f>
        <v>396</v>
      </c>
      <c r="D24" s="19">
        <f t="shared" si="4"/>
        <v>91</v>
      </c>
      <c r="E24" s="19">
        <f t="shared" si="4"/>
        <v>93</v>
      </c>
      <c r="F24" s="19">
        <f t="shared" si="4"/>
        <v>62</v>
      </c>
      <c r="G24" s="19">
        <f t="shared" si="4"/>
        <v>11</v>
      </c>
      <c r="H24" s="19">
        <f t="shared" si="4"/>
        <v>4</v>
      </c>
      <c r="I24" s="19">
        <f t="shared" si="4"/>
        <v>5</v>
      </c>
      <c r="J24" s="19">
        <f t="shared" si="4"/>
        <v>14</v>
      </c>
      <c r="K24" s="19">
        <f t="shared" si="4"/>
        <v>1989</v>
      </c>
      <c r="L24" s="19">
        <f t="shared" si="4"/>
        <v>1426</v>
      </c>
      <c r="M24" s="19">
        <f t="shared" si="4"/>
        <v>14</v>
      </c>
      <c r="N24" s="19">
        <f t="shared" si="4"/>
        <v>0</v>
      </c>
      <c r="O24" s="19">
        <f t="shared" si="4"/>
        <v>12</v>
      </c>
      <c r="P24" s="19">
        <f t="shared" si="4"/>
        <v>0</v>
      </c>
      <c r="Q24" s="19">
        <f t="shared" si="4"/>
        <v>2</v>
      </c>
      <c r="R24" s="19">
        <f t="shared" si="4"/>
        <v>1998</v>
      </c>
      <c r="S24" s="19">
        <f t="shared" si="4"/>
        <v>34</v>
      </c>
      <c r="T24" s="81"/>
    </row>
    <row r="25" spans="1:20" s="5" customFormat="1" ht="15.75" customHeight="1" x14ac:dyDescent="0.25">
      <c r="A25" s="20" t="s">
        <v>161</v>
      </c>
      <c r="B25" s="34">
        <f>SUM(C25:S25)</f>
        <v>391</v>
      </c>
      <c r="C25" s="25">
        <v>32</v>
      </c>
      <c r="D25" s="25">
        <v>2</v>
      </c>
      <c r="E25" s="25">
        <v>19</v>
      </c>
      <c r="F25" s="25">
        <v>11</v>
      </c>
      <c r="G25" s="25">
        <v>0</v>
      </c>
      <c r="H25" s="25">
        <v>0</v>
      </c>
      <c r="I25" s="25">
        <v>0</v>
      </c>
      <c r="J25" s="25">
        <v>0</v>
      </c>
      <c r="K25" s="25">
        <v>116</v>
      </c>
      <c r="L25" s="25">
        <v>94</v>
      </c>
      <c r="M25" s="25">
        <v>0</v>
      </c>
      <c r="N25" s="25">
        <v>0</v>
      </c>
      <c r="O25" s="25">
        <v>2</v>
      </c>
      <c r="P25" s="25">
        <v>0</v>
      </c>
      <c r="Q25" s="25">
        <v>0</v>
      </c>
      <c r="R25" s="25">
        <v>114</v>
      </c>
      <c r="S25" s="25">
        <v>1</v>
      </c>
      <c r="T25" s="81"/>
    </row>
    <row r="26" spans="1:20" s="5" customFormat="1" ht="15.75" customHeight="1" x14ac:dyDescent="0.25">
      <c r="A26" s="20" t="s">
        <v>131</v>
      </c>
      <c r="B26" s="34">
        <f>SUM(C26:S26)</f>
        <v>3112</v>
      </c>
      <c r="C26" s="25">
        <v>150</v>
      </c>
      <c r="D26" s="25">
        <v>48</v>
      </c>
      <c r="E26" s="25">
        <v>30</v>
      </c>
      <c r="F26" s="25">
        <v>20</v>
      </c>
      <c r="G26" s="25">
        <v>11</v>
      </c>
      <c r="H26" s="25">
        <v>4</v>
      </c>
      <c r="I26" s="25">
        <v>5</v>
      </c>
      <c r="J26" s="25">
        <v>11</v>
      </c>
      <c r="K26" s="25">
        <v>1054</v>
      </c>
      <c r="L26" s="25">
        <v>686</v>
      </c>
      <c r="M26" s="25">
        <v>14</v>
      </c>
      <c r="N26" s="25">
        <v>0</v>
      </c>
      <c r="O26" s="25">
        <v>7</v>
      </c>
      <c r="P26" s="25">
        <v>0</v>
      </c>
      <c r="Q26" s="25">
        <v>2</v>
      </c>
      <c r="R26" s="25">
        <v>1055</v>
      </c>
      <c r="S26" s="25">
        <v>15</v>
      </c>
      <c r="T26" s="81"/>
    </row>
    <row r="27" spans="1:20" s="5" customFormat="1" ht="15.75" customHeight="1" x14ac:dyDescent="0.25">
      <c r="A27" s="20" t="s">
        <v>130</v>
      </c>
      <c r="B27" s="34">
        <f>SUM(C27:S27)</f>
        <v>2296</v>
      </c>
      <c r="C27" s="25">
        <v>200</v>
      </c>
      <c r="D27" s="25">
        <v>35</v>
      </c>
      <c r="E27" s="25">
        <v>41</v>
      </c>
      <c r="F27" s="25">
        <v>30</v>
      </c>
      <c r="G27" s="25">
        <v>0</v>
      </c>
      <c r="H27" s="25">
        <v>0</v>
      </c>
      <c r="I27" s="25">
        <v>0</v>
      </c>
      <c r="J27" s="25">
        <v>3</v>
      </c>
      <c r="K27" s="25">
        <v>706</v>
      </c>
      <c r="L27" s="25">
        <v>544</v>
      </c>
      <c r="M27" s="25">
        <v>0</v>
      </c>
      <c r="N27" s="25">
        <v>0</v>
      </c>
      <c r="O27" s="25">
        <v>3</v>
      </c>
      <c r="P27" s="25">
        <v>0</v>
      </c>
      <c r="Q27" s="25">
        <v>0</v>
      </c>
      <c r="R27" s="25">
        <v>717</v>
      </c>
      <c r="S27" s="25">
        <v>17</v>
      </c>
      <c r="T27" s="81"/>
    </row>
    <row r="28" spans="1:20" s="5" customFormat="1" ht="15.75" customHeight="1" x14ac:dyDescent="0.25">
      <c r="A28" s="20" t="s">
        <v>52</v>
      </c>
      <c r="B28" s="34">
        <f>SUM(C28:S28)</f>
        <v>99</v>
      </c>
      <c r="C28" s="25">
        <v>2</v>
      </c>
      <c r="D28" s="25">
        <v>1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33</v>
      </c>
      <c r="L28" s="25">
        <v>30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33</v>
      </c>
      <c r="S28" s="25">
        <v>0</v>
      </c>
      <c r="T28" s="81"/>
    </row>
    <row r="29" spans="1:20" ht="15.75" customHeight="1" x14ac:dyDescent="0.25">
      <c r="A29" s="20" t="s">
        <v>53</v>
      </c>
      <c r="B29" s="34">
        <f>SUM(C29:S29)</f>
        <v>253</v>
      </c>
      <c r="C29" s="25">
        <v>12</v>
      </c>
      <c r="D29" s="25">
        <v>5</v>
      </c>
      <c r="E29" s="25">
        <v>3</v>
      </c>
      <c r="F29" s="25">
        <v>1</v>
      </c>
      <c r="G29" s="25">
        <v>0</v>
      </c>
      <c r="H29" s="25">
        <v>0</v>
      </c>
      <c r="I29" s="25">
        <v>0</v>
      </c>
      <c r="J29" s="25">
        <v>0</v>
      </c>
      <c r="K29" s="25">
        <v>80</v>
      </c>
      <c r="L29" s="25">
        <v>72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79</v>
      </c>
      <c r="S29" s="25">
        <v>1</v>
      </c>
    </row>
    <row r="30" spans="1:20" ht="15.75" customHeight="1" x14ac:dyDescent="0.25">
      <c r="A30" s="24"/>
      <c r="B30" s="1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1:20" s="5" customFormat="1" ht="15.75" customHeight="1" x14ac:dyDescent="0.25">
      <c r="A31" s="1" t="s">
        <v>117</v>
      </c>
      <c r="B31" s="19">
        <f>SUM(B32:B36)</f>
        <v>770</v>
      </c>
      <c r="C31" s="19">
        <f t="shared" ref="C31:S31" si="5">SUM(C32:C36)</f>
        <v>56</v>
      </c>
      <c r="D31" s="19">
        <f t="shared" si="5"/>
        <v>2</v>
      </c>
      <c r="E31" s="19">
        <f t="shared" si="5"/>
        <v>0</v>
      </c>
      <c r="F31" s="19">
        <f t="shared" si="5"/>
        <v>2</v>
      </c>
      <c r="G31" s="19">
        <f t="shared" si="5"/>
        <v>0</v>
      </c>
      <c r="H31" s="19">
        <f t="shared" si="5"/>
        <v>4</v>
      </c>
      <c r="I31" s="19">
        <f t="shared" si="5"/>
        <v>4</v>
      </c>
      <c r="J31" s="19">
        <f t="shared" si="5"/>
        <v>0</v>
      </c>
      <c r="K31" s="19">
        <f t="shared" si="5"/>
        <v>262</v>
      </c>
      <c r="L31" s="19">
        <f t="shared" si="5"/>
        <v>168</v>
      </c>
      <c r="M31" s="19">
        <f t="shared" si="5"/>
        <v>4</v>
      </c>
      <c r="N31" s="19">
        <f t="shared" si="5"/>
        <v>0</v>
      </c>
      <c r="O31" s="19">
        <f t="shared" si="5"/>
        <v>0</v>
      </c>
      <c r="P31" s="19">
        <f t="shared" si="5"/>
        <v>0</v>
      </c>
      <c r="Q31" s="19">
        <f t="shared" si="5"/>
        <v>0</v>
      </c>
      <c r="R31" s="19">
        <f t="shared" si="5"/>
        <v>262</v>
      </c>
      <c r="S31" s="19">
        <f t="shared" si="5"/>
        <v>6</v>
      </c>
      <c r="T31" s="81"/>
    </row>
    <row r="32" spans="1:20" s="5" customFormat="1" ht="15.75" customHeight="1" x14ac:dyDescent="0.25">
      <c r="A32" s="26" t="s">
        <v>162</v>
      </c>
      <c r="B32" s="34">
        <f>SUM(C32:S32)</f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81"/>
    </row>
    <row r="33" spans="1:20" s="5" customFormat="1" ht="15.75" customHeight="1" x14ac:dyDescent="0.25">
      <c r="A33" s="20" t="s">
        <v>50</v>
      </c>
      <c r="B33" s="34">
        <f>SUM(C33:S33)</f>
        <v>770</v>
      </c>
      <c r="C33" s="25">
        <v>56</v>
      </c>
      <c r="D33" s="25">
        <v>2</v>
      </c>
      <c r="E33" s="25">
        <v>0</v>
      </c>
      <c r="F33" s="25">
        <v>2</v>
      </c>
      <c r="G33" s="25">
        <v>0</v>
      </c>
      <c r="H33" s="25">
        <v>4</v>
      </c>
      <c r="I33" s="25">
        <v>4</v>
      </c>
      <c r="J33" s="25">
        <v>0</v>
      </c>
      <c r="K33" s="25">
        <v>262</v>
      </c>
      <c r="L33" s="25">
        <v>168</v>
      </c>
      <c r="M33" s="25">
        <v>4</v>
      </c>
      <c r="N33" s="25">
        <v>0</v>
      </c>
      <c r="O33" s="25">
        <v>0</v>
      </c>
      <c r="P33" s="25">
        <v>0</v>
      </c>
      <c r="Q33" s="25">
        <v>0</v>
      </c>
      <c r="R33" s="25">
        <v>262</v>
      </c>
      <c r="S33" s="25">
        <v>6</v>
      </c>
      <c r="T33" s="81"/>
    </row>
    <row r="34" spans="1:20" s="5" customFormat="1" ht="15.75" customHeight="1" x14ac:dyDescent="0.25">
      <c r="A34" s="20" t="s">
        <v>51</v>
      </c>
      <c r="B34" s="34">
        <f>SUM(C34:S34)</f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81"/>
    </row>
    <row r="35" spans="1:20" s="5" customFormat="1" ht="15.75" customHeight="1" x14ac:dyDescent="0.25">
      <c r="A35" s="20" t="s">
        <v>54</v>
      </c>
      <c r="B35" s="34">
        <f>SUM(C35:S35)</f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81"/>
    </row>
    <row r="36" spans="1:20" s="5" customFormat="1" ht="15.75" customHeight="1" x14ac:dyDescent="0.25">
      <c r="A36" s="20" t="s">
        <v>55</v>
      </c>
      <c r="B36" s="34">
        <f>SUM(C36:S36)</f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81"/>
    </row>
    <row r="37" spans="1:20" s="5" customFormat="1" ht="15.75" customHeight="1" x14ac:dyDescent="0.25">
      <c r="A37" s="24"/>
      <c r="B37" s="1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81"/>
    </row>
    <row r="38" spans="1:20" s="5" customFormat="1" ht="15.75" customHeight="1" x14ac:dyDescent="0.25">
      <c r="A38" s="1" t="s">
        <v>118</v>
      </c>
      <c r="B38" s="19">
        <f>SUM(B39:B44)</f>
        <v>2797</v>
      </c>
      <c r="C38" s="19">
        <f t="shared" ref="C38:S38" si="6">SUM(C39:C44)</f>
        <v>268</v>
      </c>
      <c r="D38" s="19">
        <f t="shared" si="6"/>
        <v>40</v>
      </c>
      <c r="E38" s="19">
        <f t="shared" si="6"/>
        <v>197</v>
      </c>
      <c r="F38" s="19">
        <f t="shared" si="6"/>
        <v>30</v>
      </c>
      <c r="G38" s="19">
        <f t="shared" si="6"/>
        <v>11</v>
      </c>
      <c r="H38" s="19">
        <f t="shared" si="6"/>
        <v>10</v>
      </c>
      <c r="I38" s="19">
        <f t="shared" si="6"/>
        <v>11</v>
      </c>
      <c r="J38" s="19">
        <f t="shared" si="6"/>
        <v>5</v>
      </c>
      <c r="K38" s="19">
        <f t="shared" si="6"/>
        <v>761</v>
      </c>
      <c r="L38" s="19">
        <f t="shared" si="6"/>
        <v>640</v>
      </c>
      <c r="M38" s="19">
        <f t="shared" si="6"/>
        <v>6</v>
      </c>
      <c r="N38" s="19">
        <f t="shared" si="6"/>
        <v>1</v>
      </c>
      <c r="O38" s="19">
        <f t="shared" si="6"/>
        <v>12</v>
      </c>
      <c r="P38" s="19">
        <f t="shared" si="6"/>
        <v>1</v>
      </c>
      <c r="Q38" s="19">
        <f t="shared" si="6"/>
        <v>1</v>
      </c>
      <c r="R38" s="19">
        <f t="shared" si="6"/>
        <v>760</v>
      </c>
      <c r="S38" s="19">
        <f t="shared" si="6"/>
        <v>43</v>
      </c>
      <c r="T38" s="81"/>
    </row>
    <row r="39" spans="1:20" s="5" customFormat="1" ht="15.75" customHeight="1" x14ac:dyDescent="0.25">
      <c r="A39" s="20" t="s">
        <v>163</v>
      </c>
      <c r="B39" s="34">
        <f t="shared" ref="B39:B44" si="7">SUM(C39:S39)</f>
        <v>2654</v>
      </c>
      <c r="C39" s="25">
        <v>256</v>
      </c>
      <c r="D39" s="25">
        <v>37</v>
      </c>
      <c r="E39" s="25">
        <v>196</v>
      </c>
      <c r="F39" s="25">
        <v>29</v>
      </c>
      <c r="G39" s="25">
        <v>8</v>
      </c>
      <c r="H39" s="25">
        <v>8</v>
      </c>
      <c r="I39" s="25">
        <v>7</v>
      </c>
      <c r="J39" s="25">
        <v>4</v>
      </c>
      <c r="K39" s="25">
        <v>720</v>
      </c>
      <c r="L39" s="25">
        <v>610</v>
      </c>
      <c r="M39" s="25">
        <v>5</v>
      </c>
      <c r="N39" s="25">
        <v>1</v>
      </c>
      <c r="O39" s="25">
        <v>12</v>
      </c>
      <c r="P39" s="25">
        <v>0</v>
      </c>
      <c r="Q39" s="25">
        <v>1</v>
      </c>
      <c r="R39" s="25">
        <v>718</v>
      </c>
      <c r="S39" s="25">
        <v>42</v>
      </c>
      <c r="T39" s="81"/>
    </row>
    <row r="40" spans="1:20" s="5" customFormat="1" ht="15.75" customHeight="1" x14ac:dyDescent="0.25">
      <c r="A40" s="20" t="s">
        <v>56</v>
      </c>
      <c r="B40" s="34">
        <f t="shared" si="7"/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81"/>
    </row>
    <row r="41" spans="1:20" s="5" customFormat="1" ht="15.75" customHeight="1" x14ac:dyDescent="0.25">
      <c r="A41" s="20" t="s">
        <v>57</v>
      </c>
      <c r="B41" s="34">
        <f t="shared" si="7"/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81"/>
    </row>
    <row r="42" spans="1:20" s="5" customFormat="1" ht="15.75" customHeight="1" x14ac:dyDescent="0.25">
      <c r="A42" s="20" t="s">
        <v>58</v>
      </c>
      <c r="B42" s="34">
        <f t="shared" si="7"/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81"/>
    </row>
    <row r="43" spans="1:20" s="5" customFormat="1" ht="15.75" customHeight="1" x14ac:dyDescent="0.25">
      <c r="A43" s="20" t="s">
        <v>59</v>
      </c>
      <c r="B43" s="34">
        <f t="shared" si="7"/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81"/>
    </row>
    <row r="44" spans="1:20" s="5" customFormat="1" ht="15.75" customHeight="1" x14ac:dyDescent="0.25">
      <c r="A44" s="26" t="s">
        <v>164</v>
      </c>
      <c r="B44" s="34">
        <f t="shared" si="7"/>
        <v>143</v>
      </c>
      <c r="C44" s="25">
        <v>12</v>
      </c>
      <c r="D44" s="25">
        <v>3</v>
      </c>
      <c r="E44" s="25">
        <v>1</v>
      </c>
      <c r="F44" s="25">
        <v>1</v>
      </c>
      <c r="G44" s="25">
        <v>3</v>
      </c>
      <c r="H44" s="25">
        <v>2</v>
      </c>
      <c r="I44" s="25">
        <v>4</v>
      </c>
      <c r="J44" s="25">
        <v>1</v>
      </c>
      <c r="K44" s="25">
        <v>41</v>
      </c>
      <c r="L44" s="25">
        <v>30</v>
      </c>
      <c r="M44" s="25">
        <v>1</v>
      </c>
      <c r="N44" s="25">
        <v>0</v>
      </c>
      <c r="O44" s="25">
        <v>0</v>
      </c>
      <c r="P44" s="25">
        <v>1</v>
      </c>
      <c r="Q44" s="25">
        <v>0</v>
      </c>
      <c r="R44" s="25">
        <v>42</v>
      </c>
      <c r="S44" s="25">
        <v>1</v>
      </c>
      <c r="T44" s="81"/>
    </row>
    <row r="45" spans="1:20" s="5" customFormat="1" ht="15.75" customHeight="1" x14ac:dyDescent="0.25">
      <c r="A45" s="2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81"/>
    </row>
    <row r="46" spans="1:20" ht="15.75" customHeight="1" x14ac:dyDescent="0.25">
      <c r="A46" s="1" t="s">
        <v>119</v>
      </c>
      <c r="B46" s="18">
        <f>SUM(B47:B52)</f>
        <v>171</v>
      </c>
      <c r="C46" s="18">
        <f t="shared" ref="C46:S46" si="8">SUM(C47:C52)</f>
        <v>8</v>
      </c>
      <c r="D46" s="18">
        <f t="shared" si="8"/>
        <v>0</v>
      </c>
      <c r="E46" s="18">
        <f t="shared" si="8"/>
        <v>0</v>
      </c>
      <c r="F46" s="18">
        <f t="shared" si="8"/>
        <v>0</v>
      </c>
      <c r="G46" s="18">
        <f t="shared" si="8"/>
        <v>0</v>
      </c>
      <c r="H46" s="18">
        <f t="shared" si="8"/>
        <v>0</v>
      </c>
      <c r="I46" s="18">
        <f t="shared" si="8"/>
        <v>0</v>
      </c>
      <c r="J46" s="18">
        <f t="shared" si="8"/>
        <v>0</v>
      </c>
      <c r="K46" s="18">
        <f t="shared" si="8"/>
        <v>65</v>
      </c>
      <c r="L46" s="18">
        <f t="shared" si="8"/>
        <v>34</v>
      </c>
      <c r="M46" s="18">
        <f t="shared" si="8"/>
        <v>0</v>
      </c>
      <c r="N46" s="18">
        <f t="shared" si="8"/>
        <v>0</v>
      </c>
      <c r="O46" s="18">
        <f t="shared" si="8"/>
        <v>0</v>
      </c>
      <c r="P46" s="18">
        <f t="shared" si="8"/>
        <v>0</v>
      </c>
      <c r="Q46" s="18">
        <f t="shared" si="8"/>
        <v>0</v>
      </c>
      <c r="R46" s="18">
        <f t="shared" si="8"/>
        <v>64</v>
      </c>
      <c r="S46" s="19">
        <f t="shared" si="8"/>
        <v>0</v>
      </c>
    </row>
    <row r="47" spans="1:20" ht="15.75" customHeight="1" x14ac:dyDescent="0.25">
      <c r="A47" s="20" t="s">
        <v>165</v>
      </c>
      <c r="B47" s="34">
        <f t="shared" ref="B47:B52" si="9">SUM(C47:S47)</f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</row>
    <row r="48" spans="1:20" s="5" customFormat="1" ht="15.75" customHeight="1" x14ac:dyDescent="0.25">
      <c r="A48" s="20" t="s">
        <v>138</v>
      </c>
      <c r="B48" s="34">
        <f t="shared" si="9"/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81"/>
    </row>
    <row r="49" spans="1:20" s="5" customFormat="1" ht="15.75" customHeight="1" x14ac:dyDescent="0.25">
      <c r="A49" s="20" t="s">
        <v>61</v>
      </c>
      <c r="B49" s="34">
        <f t="shared" si="9"/>
        <v>171</v>
      </c>
      <c r="C49" s="25">
        <v>8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65</v>
      </c>
      <c r="L49" s="25">
        <v>34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64</v>
      </c>
      <c r="S49" s="25">
        <v>0</v>
      </c>
      <c r="T49" s="81"/>
    </row>
    <row r="50" spans="1:20" s="5" customFormat="1" ht="15.75" customHeight="1" x14ac:dyDescent="0.25">
      <c r="A50" s="20" t="s">
        <v>62</v>
      </c>
      <c r="B50" s="34">
        <f t="shared" si="9"/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81"/>
    </row>
    <row r="51" spans="1:20" s="5" customFormat="1" ht="15.75" customHeight="1" x14ac:dyDescent="0.25">
      <c r="A51" s="20" t="s">
        <v>63</v>
      </c>
      <c r="B51" s="34">
        <f t="shared" si="9"/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81"/>
    </row>
    <row r="52" spans="1:20" s="5" customFormat="1" ht="15.75" customHeight="1" x14ac:dyDescent="0.25">
      <c r="A52" s="20" t="s">
        <v>64</v>
      </c>
      <c r="B52" s="34">
        <f t="shared" si="9"/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81"/>
    </row>
    <row r="53" spans="1:20" s="5" customFormat="1" ht="15.75" customHeight="1" x14ac:dyDescent="0.25">
      <c r="A53" s="2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81"/>
    </row>
    <row r="54" spans="1:20" ht="15.75" customHeight="1" x14ac:dyDescent="0.25">
      <c r="A54" s="1" t="s">
        <v>120</v>
      </c>
      <c r="B54" s="18">
        <f>SUM(B55:B61)</f>
        <v>792</v>
      </c>
      <c r="C54" s="18">
        <f t="shared" ref="C54:S54" si="10">SUM(C55:C61)</f>
        <v>73</v>
      </c>
      <c r="D54" s="18">
        <f t="shared" si="10"/>
        <v>21</v>
      </c>
      <c r="E54" s="18">
        <f t="shared" si="10"/>
        <v>5</v>
      </c>
      <c r="F54" s="18">
        <f t="shared" si="10"/>
        <v>6</v>
      </c>
      <c r="G54" s="18">
        <f t="shared" si="10"/>
        <v>3</v>
      </c>
      <c r="H54" s="18">
        <f t="shared" si="10"/>
        <v>5</v>
      </c>
      <c r="I54" s="18">
        <f t="shared" si="10"/>
        <v>0</v>
      </c>
      <c r="J54" s="18">
        <f t="shared" si="10"/>
        <v>0</v>
      </c>
      <c r="K54" s="18">
        <f t="shared" si="10"/>
        <v>228</v>
      </c>
      <c r="L54" s="18">
        <f t="shared" si="10"/>
        <v>189</v>
      </c>
      <c r="M54" s="18">
        <f t="shared" si="10"/>
        <v>3</v>
      </c>
      <c r="N54" s="18">
        <f t="shared" si="10"/>
        <v>0</v>
      </c>
      <c r="O54" s="18">
        <f t="shared" si="10"/>
        <v>13</v>
      </c>
      <c r="P54" s="18">
        <f t="shared" si="10"/>
        <v>0</v>
      </c>
      <c r="Q54" s="18">
        <f t="shared" si="10"/>
        <v>1</v>
      </c>
      <c r="R54" s="18">
        <f t="shared" si="10"/>
        <v>224</v>
      </c>
      <c r="S54" s="19">
        <f t="shared" si="10"/>
        <v>21</v>
      </c>
    </row>
    <row r="55" spans="1:20" ht="15.75" customHeight="1" x14ac:dyDescent="0.25">
      <c r="A55" s="20" t="s">
        <v>132</v>
      </c>
      <c r="B55" s="34">
        <f t="shared" ref="B55:B61" si="11">SUM(C55:S55)</f>
        <v>262</v>
      </c>
      <c r="C55" s="25">
        <v>20</v>
      </c>
      <c r="D55" s="25">
        <v>6</v>
      </c>
      <c r="E55" s="25">
        <v>5</v>
      </c>
      <c r="F55" s="25">
        <v>5</v>
      </c>
      <c r="G55" s="25">
        <v>0</v>
      </c>
      <c r="H55" s="25">
        <v>0</v>
      </c>
      <c r="I55" s="25">
        <v>0</v>
      </c>
      <c r="J55" s="25">
        <v>0</v>
      </c>
      <c r="K55" s="25">
        <v>68</v>
      </c>
      <c r="L55" s="25">
        <v>67</v>
      </c>
      <c r="M55" s="25">
        <v>0</v>
      </c>
      <c r="N55" s="25">
        <v>0</v>
      </c>
      <c r="O55" s="25">
        <v>6</v>
      </c>
      <c r="P55" s="25">
        <v>0</v>
      </c>
      <c r="Q55" s="25">
        <v>0</v>
      </c>
      <c r="R55" s="25">
        <v>69</v>
      </c>
      <c r="S55" s="25">
        <v>16</v>
      </c>
    </row>
    <row r="56" spans="1:20" s="5" customFormat="1" ht="15.75" customHeight="1" x14ac:dyDescent="0.25">
      <c r="A56" s="20" t="s">
        <v>139</v>
      </c>
      <c r="B56" s="34">
        <f t="shared" si="11"/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81"/>
    </row>
    <row r="57" spans="1:20" s="5" customFormat="1" ht="15.75" customHeight="1" x14ac:dyDescent="0.25">
      <c r="A57" s="20" t="s">
        <v>134</v>
      </c>
      <c r="B57" s="34">
        <f t="shared" si="11"/>
        <v>11</v>
      </c>
      <c r="C57" s="25">
        <v>1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4</v>
      </c>
      <c r="L57" s="25">
        <v>2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4</v>
      </c>
      <c r="S57" s="25">
        <v>0</v>
      </c>
      <c r="T57" s="81"/>
    </row>
    <row r="58" spans="1:20" s="5" customFormat="1" ht="15.75" customHeight="1" x14ac:dyDescent="0.25">
      <c r="A58" s="20" t="s">
        <v>65</v>
      </c>
      <c r="B58" s="34">
        <f t="shared" si="11"/>
        <v>384</v>
      </c>
      <c r="C58" s="25">
        <v>37</v>
      </c>
      <c r="D58" s="25">
        <v>14</v>
      </c>
      <c r="E58" s="25">
        <v>0</v>
      </c>
      <c r="F58" s="25">
        <v>1</v>
      </c>
      <c r="G58" s="25">
        <v>2</v>
      </c>
      <c r="H58" s="25">
        <v>4</v>
      </c>
      <c r="I58" s="25">
        <v>0</v>
      </c>
      <c r="J58" s="25">
        <v>0</v>
      </c>
      <c r="K58" s="25">
        <v>118</v>
      </c>
      <c r="L58" s="25">
        <v>86</v>
      </c>
      <c r="M58" s="25">
        <v>3</v>
      </c>
      <c r="N58" s="25">
        <v>0</v>
      </c>
      <c r="O58" s="25">
        <v>0</v>
      </c>
      <c r="P58" s="25">
        <v>0</v>
      </c>
      <c r="Q58" s="25">
        <v>1</v>
      </c>
      <c r="R58" s="25">
        <v>113</v>
      </c>
      <c r="S58" s="25">
        <v>5</v>
      </c>
      <c r="T58" s="81"/>
    </row>
    <row r="59" spans="1:20" s="5" customFormat="1" ht="15.75" customHeight="1" x14ac:dyDescent="0.25">
      <c r="A59" s="20" t="s">
        <v>69</v>
      </c>
      <c r="B59" s="34">
        <f t="shared" si="11"/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81"/>
    </row>
    <row r="60" spans="1:20" s="5" customFormat="1" ht="15.75" customHeight="1" x14ac:dyDescent="0.25">
      <c r="A60" s="20" t="s">
        <v>70</v>
      </c>
      <c r="B60" s="34">
        <f t="shared" si="11"/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81"/>
    </row>
    <row r="61" spans="1:20" s="5" customFormat="1" ht="15.75" customHeight="1" x14ac:dyDescent="0.25">
      <c r="A61" s="20" t="s">
        <v>71</v>
      </c>
      <c r="B61" s="34">
        <f t="shared" si="11"/>
        <v>135</v>
      </c>
      <c r="C61" s="25">
        <v>15</v>
      </c>
      <c r="D61" s="25">
        <v>1</v>
      </c>
      <c r="E61" s="25">
        <v>0</v>
      </c>
      <c r="F61" s="25">
        <v>0</v>
      </c>
      <c r="G61" s="25">
        <v>1</v>
      </c>
      <c r="H61" s="25">
        <v>1</v>
      </c>
      <c r="I61" s="25">
        <v>0</v>
      </c>
      <c r="J61" s="25">
        <v>0</v>
      </c>
      <c r="K61" s="25">
        <v>38</v>
      </c>
      <c r="L61" s="25">
        <v>34</v>
      </c>
      <c r="M61" s="25">
        <v>0</v>
      </c>
      <c r="N61" s="25">
        <v>0</v>
      </c>
      <c r="O61" s="25">
        <v>7</v>
      </c>
      <c r="P61" s="25">
        <v>0</v>
      </c>
      <c r="Q61" s="25">
        <v>0</v>
      </c>
      <c r="R61" s="25">
        <v>38</v>
      </c>
      <c r="S61" s="25">
        <v>0</v>
      </c>
      <c r="T61" s="81"/>
    </row>
    <row r="62" spans="1:20" ht="15.75" customHeight="1" x14ac:dyDescent="0.25">
      <c r="A62" s="24"/>
      <c r="B62" s="1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20" ht="15.75" customHeight="1" x14ac:dyDescent="0.25">
      <c r="A63" s="1" t="s">
        <v>121</v>
      </c>
      <c r="B63" s="18">
        <f>SUM(B64:B69)</f>
        <v>4413</v>
      </c>
      <c r="C63" s="18">
        <f t="shared" ref="C63:S63" si="12">SUM(C64:C69)</f>
        <v>388</v>
      </c>
      <c r="D63" s="18">
        <f t="shared" si="12"/>
        <v>70</v>
      </c>
      <c r="E63" s="18">
        <f t="shared" si="12"/>
        <v>10</v>
      </c>
      <c r="F63" s="18">
        <f t="shared" si="12"/>
        <v>22</v>
      </c>
      <c r="G63" s="18">
        <f t="shared" si="12"/>
        <v>4</v>
      </c>
      <c r="H63" s="18">
        <f t="shared" si="12"/>
        <v>2</v>
      </c>
      <c r="I63" s="18">
        <f t="shared" si="12"/>
        <v>2</v>
      </c>
      <c r="J63" s="18">
        <f t="shared" si="12"/>
        <v>5</v>
      </c>
      <c r="K63" s="18">
        <f t="shared" si="12"/>
        <v>1725</v>
      </c>
      <c r="L63" s="18">
        <f t="shared" si="12"/>
        <v>1122</v>
      </c>
      <c r="M63" s="18">
        <f t="shared" si="12"/>
        <v>0</v>
      </c>
      <c r="N63" s="18">
        <f t="shared" si="12"/>
        <v>0</v>
      </c>
      <c r="O63" s="18">
        <f t="shared" si="12"/>
        <v>6</v>
      </c>
      <c r="P63" s="18">
        <f t="shared" si="12"/>
        <v>1</v>
      </c>
      <c r="Q63" s="18">
        <f t="shared" si="12"/>
        <v>6</v>
      </c>
      <c r="R63" s="18">
        <f t="shared" si="12"/>
        <v>926</v>
      </c>
      <c r="S63" s="19">
        <f t="shared" si="12"/>
        <v>124</v>
      </c>
    </row>
    <row r="64" spans="1:20" s="5" customFormat="1" ht="15.75" customHeight="1" x14ac:dyDescent="0.25">
      <c r="A64" s="20" t="s">
        <v>133</v>
      </c>
      <c r="B64" s="34">
        <f t="shared" ref="B64:B69" si="13">SUM(C64:S64)</f>
        <v>2124</v>
      </c>
      <c r="C64" s="25">
        <v>200</v>
      </c>
      <c r="D64" s="25">
        <v>38</v>
      </c>
      <c r="E64" s="25">
        <v>2</v>
      </c>
      <c r="F64" s="25">
        <v>7</v>
      </c>
      <c r="G64" s="25">
        <v>1</v>
      </c>
      <c r="H64" s="25">
        <v>0</v>
      </c>
      <c r="I64" s="25">
        <v>1</v>
      </c>
      <c r="J64" s="25">
        <v>0</v>
      </c>
      <c r="K64" s="25">
        <v>939</v>
      </c>
      <c r="L64" s="25">
        <v>622</v>
      </c>
      <c r="M64" s="25">
        <v>0</v>
      </c>
      <c r="N64" s="25">
        <v>0</v>
      </c>
      <c r="O64" s="25">
        <v>4</v>
      </c>
      <c r="P64" s="25">
        <v>0</v>
      </c>
      <c r="Q64" s="25">
        <v>5</v>
      </c>
      <c r="R64" s="25">
        <v>197</v>
      </c>
      <c r="S64" s="25">
        <v>108</v>
      </c>
      <c r="T64" s="81"/>
    </row>
    <row r="65" spans="1:20" s="5" customFormat="1" ht="15.75" customHeight="1" x14ac:dyDescent="0.25">
      <c r="A65" s="20" t="s">
        <v>140</v>
      </c>
      <c r="B65" s="34">
        <f t="shared" si="13"/>
        <v>432</v>
      </c>
      <c r="C65" s="25">
        <v>36</v>
      </c>
      <c r="D65" s="25">
        <v>8</v>
      </c>
      <c r="E65" s="25">
        <v>1</v>
      </c>
      <c r="F65" s="25">
        <v>2</v>
      </c>
      <c r="G65" s="25">
        <v>0</v>
      </c>
      <c r="H65" s="25">
        <v>0</v>
      </c>
      <c r="I65" s="25">
        <v>0</v>
      </c>
      <c r="J65" s="25">
        <v>2</v>
      </c>
      <c r="K65" s="25">
        <v>149</v>
      </c>
      <c r="L65" s="25">
        <v>95</v>
      </c>
      <c r="M65" s="25">
        <v>0</v>
      </c>
      <c r="N65" s="25">
        <v>0</v>
      </c>
      <c r="O65" s="25">
        <v>0</v>
      </c>
      <c r="P65" s="25">
        <v>0</v>
      </c>
      <c r="Q65" s="25">
        <v>1</v>
      </c>
      <c r="R65" s="25">
        <v>131</v>
      </c>
      <c r="S65" s="25">
        <v>7</v>
      </c>
      <c r="T65" s="81"/>
    </row>
    <row r="66" spans="1:20" s="5" customFormat="1" ht="15.75" customHeight="1" x14ac:dyDescent="0.25">
      <c r="A66" s="20" t="s">
        <v>66</v>
      </c>
      <c r="B66" s="34">
        <f t="shared" si="13"/>
        <v>204</v>
      </c>
      <c r="C66" s="25">
        <v>26</v>
      </c>
      <c r="D66" s="25">
        <v>3</v>
      </c>
      <c r="E66" s="25">
        <v>0</v>
      </c>
      <c r="F66" s="25">
        <v>1</v>
      </c>
      <c r="G66" s="25">
        <v>0</v>
      </c>
      <c r="H66" s="25">
        <v>0</v>
      </c>
      <c r="I66" s="25">
        <v>0</v>
      </c>
      <c r="J66" s="25">
        <v>0</v>
      </c>
      <c r="K66" s="25">
        <v>73</v>
      </c>
      <c r="L66" s="25">
        <v>40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58</v>
      </c>
      <c r="S66" s="25">
        <v>3</v>
      </c>
      <c r="T66" s="81"/>
    </row>
    <row r="67" spans="1:20" s="5" customFormat="1" ht="15.75" customHeight="1" x14ac:dyDescent="0.25">
      <c r="A67" s="20" t="s">
        <v>67</v>
      </c>
      <c r="B67" s="34">
        <f t="shared" si="13"/>
        <v>847</v>
      </c>
      <c r="C67" s="25">
        <v>71</v>
      </c>
      <c r="D67" s="25">
        <v>14</v>
      </c>
      <c r="E67" s="25">
        <v>2</v>
      </c>
      <c r="F67" s="25">
        <v>6</v>
      </c>
      <c r="G67" s="25">
        <v>3</v>
      </c>
      <c r="H67" s="25">
        <v>2</v>
      </c>
      <c r="I67" s="25">
        <v>1</v>
      </c>
      <c r="J67" s="25">
        <v>3</v>
      </c>
      <c r="K67" s="25">
        <v>278</v>
      </c>
      <c r="L67" s="25">
        <v>193</v>
      </c>
      <c r="M67" s="25">
        <v>0</v>
      </c>
      <c r="N67" s="25">
        <v>0</v>
      </c>
      <c r="O67" s="25">
        <v>1</v>
      </c>
      <c r="P67" s="25">
        <v>0</v>
      </c>
      <c r="Q67" s="25">
        <v>0</v>
      </c>
      <c r="R67" s="25">
        <v>268</v>
      </c>
      <c r="S67" s="25">
        <v>5</v>
      </c>
      <c r="T67" s="81"/>
    </row>
    <row r="68" spans="1:20" s="5" customFormat="1" ht="15.75" customHeight="1" x14ac:dyDescent="0.25">
      <c r="A68" s="20" t="s">
        <v>68</v>
      </c>
      <c r="B68" s="34">
        <f t="shared" si="13"/>
        <v>65</v>
      </c>
      <c r="C68" s="25">
        <v>6</v>
      </c>
      <c r="D68" s="25">
        <v>2</v>
      </c>
      <c r="E68" s="25">
        <v>1</v>
      </c>
      <c r="F68" s="25">
        <v>1</v>
      </c>
      <c r="G68" s="25">
        <v>0</v>
      </c>
      <c r="H68" s="25">
        <v>0</v>
      </c>
      <c r="I68" s="25">
        <v>0</v>
      </c>
      <c r="J68" s="25">
        <v>0</v>
      </c>
      <c r="K68" s="25">
        <v>22</v>
      </c>
      <c r="L68" s="25">
        <v>14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19</v>
      </c>
      <c r="S68" s="25">
        <v>0</v>
      </c>
      <c r="T68" s="81"/>
    </row>
    <row r="69" spans="1:20" ht="15.75" customHeight="1" x14ac:dyDescent="0.25">
      <c r="A69" s="20" t="s">
        <v>135</v>
      </c>
      <c r="B69" s="34">
        <f t="shared" si="13"/>
        <v>741</v>
      </c>
      <c r="C69" s="25">
        <v>49</v>
      </c>
      <c r="D69" s="25">
        <v>5</v>
      </c>
      <c r="E69" s="25">
        <v>4</v>
      </c>
      <c r="F69" s="25">
        <v>5</v>
      </c>
      <c r="G69" s="25">
        <v>0</v>
      </c>
      <c r="H69" s="25">
        <v>0</v>
      </c>
      <c r="I69" s="25">
        <v>0</v>
      </c>
      <c r="J69" s="25">
        <v>0</v>
      </c>
      <c r="K69" s="25">
        <v>264</v>
      </c>
      <c r="L69" s="25">
        <v>158</v>
      </c>
      <c r="M69" s="25">
        <v>0</v>
      </c>
      <c r="N69" s="25">
        <v>0</v>
      </c>
      <c r="O69" s="25">
        <v>1</v>
      </c>
      <c r="P69" s="25">
        <v>1</v>
      </c>
      <c r="Q69" s="25">
        <v>0</v>
      </c>
      <c r="R69" s="25">
        <v>253</v>
      </c>
      <c r="S69" s="25">
        <v>1</v>
      </c>
    </row>
    <row r="70" spans="1:20" s="5" customFormat="1" ht="15.75" customHeight="1" x14ac:dyDescent="0.25">
      <c r="A70" s="24"/>
      <c r="B70" s="17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81"/>
    </row>
    <row r="71" spans="1:20" s="5" customFormat="1" ht="15.75" customHeight="1" x14ac:dyDescent="0.25">
      <c r="A71" s="1" t="s">
        <v>122</v>
      </c>
      <c r="B71" s="18">
        <f>SUM(B72:B77)</f>
        <v>712</v>
      </c>
      <c r="C71" s="18">
        <f t="shared" ref="C71:S71" si="14">SUM(C72:C77)</f>
        <v>47</v>
      </c>
      <c r="D71" s="18">
        <f t="shared" si="14"/>
        <v>21</v>
      </c>
      <c r="E71" s="18">
        <f t="shared" si="14"/>
        <v>2</v>
      </c>
      <c r="F71" s="18">
        <f t="shared" si="14"/>
        <v>2</v>
      </c>
      <c r="G71" s="18">
        <f t="shared" si="14"/>
        <v>1</v>
      </c>
      <c r="H71" s="18">
        <f t="shared" si="14"/>
        <v>0</v>
      </c>
      <c r="I71" s="18">
        <f t="shared" si="14"/>
        <v>2</v>
      </c>
      <c r="J71" s="18">
        <f t="shared" si="14"/>
        <v>2</v>
      </c>
      <c r="K71" s="18">
        <f t="shared" si="14"/>
        <v>227</v>
      </c>
      <c r="L71" s="18">
        <f t="shared" si="14"/>
        <v>170</v>
      </c>
      <c r="M71" s="18">
        <f t="shared" si="14"/>
        <v>1</v>
      </c>
      <c r="N71" s="18">
        <f t="shared" si="14"/>
        <v>0</v>
      </c>
      <c r="O71" s="18">
        <f t="shared" si="14"/>
        <v>4</v>
      </c>
      <c r="P71" s="18">
        <f t="shared" si="14"/>
        <v>0</v>
      </c>
      <c r="Q71" s="18">
        <f t="shared" si="14"/>
        <v>0</v>
      </c>
      <c r="R71" s="18">
        <f t="shared" si="14"/>
        <v>226</v>
      </c>
      <c r="S71" s="19">
        <f t="shared" si="14"/>
        <v>7</v>
      </c>
      <c r="T71" s="81"/>
    </row>
    <row r="72" spans="1:20" s="5" customFormat="1" ht="15.75" customHeight="1" x14ac:dyDescent="0.25">
      <c r="A72" s="20" t="s">
        <v>166</v>
      </c>
      <c r="B72" s="34">
        <f t="shared" ref="B72:B77" si="15">SUM(C72:S72)</f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81"/>
    </row>
    <row r="73" spans="1:20" s="5" customFormat="1" ht="15.75" customHeight="1" x14ac:dyDescent="0.25">
      <c r="A73" s="2" t="s">
        <v>141</v>
      </c>
      <c r="B73" s="34">
        <f t="shared" si="15"/>
        <v>292</v>
      </c>
      <c r="C73" s="25">
        <v>20</v>
      </c>
      <c r="D73" s="25">
        <v>8</v>
      </c>
      <c r="E73" s="25">
        <v>1</v>
      </c>
      <c r="F73" s="25">
        <v>1</v>
      </c>
      <c r="G73" s="25">
        <v>0</v>
      </c>
      <c r="H73" s="25">
        <v>0</v>
      </c>
      <c r="I73" s="25">
        <v>0</v>
      </c>
      <c r="J73" s="25">
        <v>0</v>
      </c>
      <c r="K73" s="25">
        <v>89</v>
      </c>
      <c r="L73" s="25">
        <v>75</v>
      </c>
      <c r="M73" s="25">
        <v>0</v>
      </c>
      <c r="N73" s="25">
        <v>0</v>
      </c>
      <c r="O73" s="25">
        <v>4</v>
      </c>
      <c r="P73" s="25">
        <v>0</v>
      </c>
      <c r="Q73" s="25">
        <v>0</v>
      </c>
      <c r="R73" s="25">
        <v>88</v>
      </c>
      <c r="S73" s="25">
        <v>6</v>
      </c>
      <c r="T73" s="81"/>
    </row>
    <row r="74" spans="1:20" ht="15.75" customHeight="1" x14ac:dyDescent="0.25">
      <c r="A74" s="20" t="s">
        <v>72</v>
      </c>
      <c r="B74" s="34">
        <f t="shared" si="15"/>
        <v>132</v>
      </c>
      <c r="C74" s="25">
        <v>10</v>
      </c>
      <c r="D74" s="25">
        <v>2</v>
      </c>
      <c r="E74" s="25">
        <v>1</v>
      </c>
      <c r="F74" s="25">
        <v>1</v>
      </c>
      <c r="G74" s="25">
        <v>0</v>
      </c>
      <c r="H74" s="25">
        <v>0</v>
      </c>
      <c r="I74" s="25">
        <v>0</v>
      </c>
      <c r="J74" s="25">
        <v>0</v>
      </c>
      <c r="K74" s="25">
        <v>43</v>
      </c>
      <c r="L74" s="25">
        <v>33</v>
      </c>
      <c r="M74" s="25">
        <v>1</v>
      </c>
      <c r="N74" s="25">
        <v>0</v>
      </c>
      <c r="O74" s="25">
        <v>0</v>
      </c>
      <c r="P74" s="25">
        <v>0</v>
      </c>
      <c r="Q74" s="25">
        <v>0</v>
      </c>
      <c r="R74" s="25">
        <v>41</v>
      </c>
      <c r="S74" s="25">
        <v>0</v>
      </c>
    </row>
    <row r="75" spans="1:20" ht="15.75" customHeight="1" x14ac:dyDescent="0.25">
      <c r="A75" s="20" t="s">
        <v>73</v>
      </c>
      <c r="B75" s="34">
        <f t="shared" si="15"/>
        <v>288</v>
      </c>
      <c r="C75" s="25">
        <v>17</v>
      </c>
      <c r="D75" s="25">
        <v>11</v>
      </c>
      <c r="E75" s="25">
        <v>0</v>
      </c>
      <c r="F75" s="25">
        <v>0</v>
      </c>
      <c r="G75" s="25">
        <v>1</v>
      </c>
      <c r="H75" s="25">
        <v>0</v>
      </c>
      <c r="I75" s="25">
        <v>2</v>
      </c>
      <c r="J75" s="25">
        <v>2</v>
      </c>
      <c r="K75" s="25">
        <v>95</v>
      </c>
      <c r="L75" s="25">
        <v>62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97</v>
      </c>
      <c r="S75" s="25">
        <v>1</v>
      </c>
    </row>
    <row r="76" spans="1:20" s="5" customFormat="1" ht="15.75" customHeight="1" x14ac:dyDescent="0.25">
      <c r="A76" s="20" t="s">
        <v>74</v>
      </c>
      <c r="B76" s="34">
        <f t="shared" si="15"/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81"/>
    </row>
    <row r="77" spans="1:20" s="5" customFormat="1" ht="15.75" customHeight="1" x14ac:dyDescent="0.25">
      <c r="A77" s="20" t="s">
        <v>75</v>
      </c>
      <c r="B77" s="34">
        <f t="shared" si="15"/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81"/>
    </row>
    <row r="78" spans="1:20" s="5" customFormat="1" ht="15.75" customHeight="1" x14ac:dyDescent="0.25">
      <c r="A78" s="24"/>
      <c r="B78" s="17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81"/>
    </row>
    <row r="79" spans="1:20" s="5" customFormat="1" ht="15.75" customHeight="1" x14ac:dyDescent="0.25">
      <c r="A79" s="1" t="s">
        <v>123</v>
      </c>
      <c r="B79" s="18">
        <f>SUM(B80:B85)</f>
        <v>160</v>
      </c>
      <c r="C79" s="18">
        <f t="shared" ref="C79:S79" si="16">SUM(C80:C85)</f>
        <v>14</v>
      </c>
      <c r="D79" s="18">
        <f t="shared" si="16"/>
        <v>3</v>
      </c>
      <c r="E79" s="18">
        <f t="shared" si="16"/>
        <v>0</v>
      </c>
      <c r="F79" s="18">
        <f t="shared" si="16"/>
        <v>0</v>
      </c>
      <c r="G79" s="18">
        <f t="shared" si="16"/>
        <v>0</v>
      </c>
      <c r="H79" s="18">
        <f t="shared" si="16"/>
        <v>0</v>
      </c>
      <c r="I79" s="18">
        <f t="shared" si="16"/>
        <v>0</v>
      </c>
      <c r="J79" s="18">
        <f t="shared" si="16"/>
        <v>0</v>
      </c>
      <c r="K79" s="18">
        <f t="shared" si="16"/>
        <v>48</v>
      </c>
      <c r="L79" s="18">
        <f t="shared" si="16"/>
        <v>45</v>
      </c>
      <c r="M79" s="18">
        <f t="shared" si="16"/>
        <v>0</v>
      </c>
      <c r="N79" s="18">
        <f t="shared" si="16"/>
        <v>0</v>
      </c>
      <c r="O79" s="18">
        <f t="shared" si="16"/>
        <v>1</v>
      </c>
      <c r="P79" s="18">
        <f t="shared" si="16"/>
        <v>0</v>
      </c>
      <c r="Q79" s="18">
        <f t="shared" si="16"/>
        <v>0</v>
      </c>
      <c r="R79" s="18">
        <f t="shared" si="16"/>
        <v>48</v>
      </c>
      <c r="S79" s="19">
        <f t="shared" si="16"/>
        <v>1</v>
      </c>
      <c r="T79" s="81"/>
    </row>
    <row r="80" spans="1:20" s="5" customFormat="1" ht="15.75" customHeight="1" x14ac:dyDescent="0.25">
      <c r="A80" s="20" t="s">
        <v>167</v>
      </c>
      <c r="B80" s="34">
        <f t="shared" ref="B80:B85" si="17">SUM(C80:S80)</f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81"/>
    </row>
    <row r="81" spans="1:20" s="5" customFormat="1" ht="15.75" customHeight="1" x14ac:dyDescent="0.25">
      <c r="A81" s="20" t="s">
        <v>142</v>
      </c>
      <c r="B81" s="34">
        <f t="shared" si="17"/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81"/>
    </row>
    <row r="82" spans="1:20" s="5" customFormat="1" ht="15.75" customHeight="1" x14ac:dyDescent="0.25">
      <c r="A82" s="20" t="s">
        <v>77</v>
      </c>
      <c r="B82" s="34">
        <f t="shared" si="17"/>
        <v>12</v>
      </c>
      <c r="C82" s="25">
        <v>1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4</v>
      </c>
      <c r="L82" s="25">
        <v>3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4</v>
      </c>
      <c r="S82" s="25">
        <v>0</v>
      </c>
      <c r="T82" s="81"/>
    </row>
    <row r="83" spans="1:20" s="5" customFormat="1" ht="15.75" customHeight="1" x14ac:dyDescent="0.25">
      <c r="A83" s="20" t="s">
        <v>76</v>
      </c>
      <c r="B83" s="34">
        <f t="shared" si="17"/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81"/>
    </row>
    <row r="84" spans="1:20" s="5" customFormat="1" ht="15.75" customHeight="1" x14ac:dyDescent="0.25">
      <c r="A84" s="20" t="s">
        <v>78</v>
      </c>
      <c r="B84" s="34">
        <f t="shared" si="17"/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81"/>
    </row>
    <row r="85" spans="1:20" s="5" customFormat="1" ht="15.75" customHeight="1" x14ac:dyDescent="0.25">
      <c r="A85" s="20" t="s">
        <v>79</v>
      </c>
      <c r="B85" s="34">
        <f t="shared" si="17"/>
        <v>148</v>
      </c>
      <c r="C85" s="25">
        <v>13</v>
      </c>
      <c r="D85" s="25">
        <v>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44</v>
      </c>
      <c r="L85" s="25">
        <v>42</v>
      </c>
      <c r="M85" s="25">
        <v>0</v>
      </c>
      <c r="N85" s="25">
        <v>0</v>
      </c>
      <c r="O85" s="25">
        <v>1</v>
      </c>
      <c r="P85" s="25">
        <v>0</v>
      </c>
      <c r="Q85" s="25">
        <v>0</v>
      </c>
      <c r="R85" s="25">
        <v>44</v>
      </c>
      <c r="S85" s="25">
        <v>1</v>
      </c>
      <c r="T85" s="81"/>
    </row>
    <row r="86" spans="1:20" s="5" customFormat="1" ht="15.75" customHeight="1" x14ac:dyDescent="0.25">
      <c r="A86" s="24"/>
      <c r="B86" s="17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81"/>
    </row>
    <row r="87" spans="1:20" s="5" customFormat="1" ht="15.75" customHeight="1" x14ac:dyDescent="0.25">
      <c r="A87" s="1" t="s">
        <v>124</v>
      </c>
      <c r="B87" s="18">
        <f>SUM(B88:B95)</f>
        <v>4101</v>
      </c>
      <c r="C87" s="18">
        <f t="shared" ref="C87:S87" si="18">SUM(C88:C95)</f>
        <v>371</v>
      </c>
      <c r="D87" s="18">
        <f t="shared" si="18"/>
        <v>69</v>
      </c>
      <c r="E87" s="18">
        <f t="shared" si="18"/>
        <v>35</v>
      </c>
      <c r="F87" s="18">
        <f t="shared" si="18"/>
        <v>30</v>
      </c>
      <c r="G87" s="18">
        <f t="shared" si="18"/>
        <v>4</v>
      </c>
      <c r="H87" s="18">
        <f t="shared" si="18"/>
        <v>5</v>
      </c>
      <c r="I87" s="18">
        <f t="shared" si="18"/>
        <v>2</v>
      </c>
      <c r="J87" s="18">
        <f t="shared" si="18"/>
        <v>11</v>
      </c>
      <c r="K87" s="18">
        <f t="shared" si="18"/>
        <v>1235</v>
      </c>
      <c r="L87" s="18">
        <f t="shared" si="18"/>
        <v>1063</v>
      </c>
      <c r="M87" s="18">
        <f t="shared" si="18"/>
        <v>5</v>
      </c>
      <c r="N87" s="18">
        <f t="shared" si="18"/>
        <v>0</v>
      </c>
      <c r="O87" s="18">
        <f t="shared" si="18"/>
        <v>7</v>
      </c>
      <c r="P87" s="18">
        <f t="shared" si="18"/>
        <v>0</v>
      </c>
      <c r="Q87" s="18">
        <f t="shared" si="18"/>
        <v>3</v>
      </c>
      <c r="R87" s="18">
        <f t="shared" si="18"/>
        <v>1227</v>
      </c>
      <c r="S87" s="19">
        <f t="shared" si="18"/>
        <v>34</v>
      </c>
      <c r="T87" s="81"/>
    </row>
    <row r="88" spans="1:20" s="5" customFormat="1" ht="15.75" customHeight="1" x14ac:dyDescent="0.25">
      <c r="A88" s="20" t="s">
        <v>136</v>
      </c>
      <c r="B88" s="34">
        <f t="shared" ref="B88:B95" si="19">SUM(C88:S88)</f>
        <v>2361</v>
      </c>
      <c r="C88" s="17">
        <v>233</v>
      </c>
      <c r="D88" s="17">
        <v>43</v>
      </c>
      <c r="E88" s="17">
        <v>25</v>
      </c>
      <c r="F88" s="17">
        <v>22</v>
      </c>
      <c r="G88" s="17">
        <v>2</v>
      </c>
      <c r="H88" s="17">
        <v>2</v>
      </c>
      <c r="I88" s="17">
        <v>2</v>
      </c>
      <c r="J88" s="17">
        <v>8</v>
      </c>
      <c r="K88" s="17">
        <v>695</v>
      </c>
      <c r="L88" s="17">
        <v>593</v>
      </c>
      <c r="M88" s="17">
        <v>1</v>
      </c>
      <c r="N88" s="17">
        <v>0</v>
      </c>
      <c r="O88" s="17">
        <v>5</v>
      </c>
      <c r="P88" s="17">
        <v>0</v>
      </c>
      <c r="Q88" s="17">
        <v>2</v>
      </c>
      <c r="R88" s="17">
        <v>699</v>
      </c>
      <c r="S88" s="17">
        <v>29</v>
      </c>
      <c r="T88" s="81"/>
    </row>
    <row r="89" spans="1:20" ht="15.75" customHeight="1" x14ac:dyDescent="0.25">
      <c r="A89" s="20" t="s">
        <v>181</v>
      </c>
      <c r="B89" s="34">
        <f t="shared" si="19"/>
        <v>619</v>
      </c>
      <c r="C89" s="25">
        <v>50</v>
      </c>
      <c r="D89" s="25">
        <v>15</v>
      </c>
      <c r="E89" s="25">
        <v>3</v>
      </c>
      <c r="F89" s="25">
        <v>5</v>
      </c>
      <c r="G89" s="25">
        <v>1</v>
      </c>
      <c r="H89" s="25">
        <v>2</v>
      </c>
      <c r="I89" s="25">
        <v>0</v>
      </c>
      <c r="J89" s="25">
        <v>2</v>
      </c>
      <c r="K89" s="25">
        <v>186</v>
      </c>
      <c r="L89" s="25">
        <v>170</v>
      </c>
      <c r="M89" s="25">
        <v>2</v>
      </c>
      <c r="N89" s="25">
        <v>0</v>
      </c>
      <c r="O89" s="25">
        <v>0</v>
      </c>
      <c r="P89" s="25">
        <v>0</v>
      </c>
      <c r="Q89" s="25">
        <v>0</v>
      </c>
      <c r="R89" s="25">
        <v>183</v>
      </c>
      <c r="S89" s="25">
        <v>0</v>
      </c>
    </row>
    <row r="90" spans="1:20" ht="15.75" customHeight="1" x14ac:dyDescent="0.25">
      <c r="A90" s="20" t="s">
        <v>80</v>
      </c>
      <c r="B90" s="34">
        <f t="shared" si="19"/>
        <v>196</v>
      </c>
      <c r="C90" s="25">
        <v>15</v>
      </c>
      <c r="D90" s="25">
        <v>0</v>
      </c>
      <c r="E90" s="25">
        <v>0</v>
      </c>
      <c r="F90" s="25">
        <v>0</v>
      </c>
      <c r="G90" s="25">
        <v>1</v>
      </c>
      <c r="H90" s="25">
        <v>1</v>
      </c>
      <c r="I90" s="25">
        <v>0</v>
      </c>
      <c r="J90" s="25">
        <v>0</v>
      </c>
      <c r="K90" s="25">
        <v>66</v>
      </c>
      <c r="L90" s="25">
        <v>51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62</v>
      </c>
      <c r="S90" s="25">
        <v>0</v>
      </c>
    </row>
    <row r="91" spans="1:20" s="5" customFormat="1" ht="15.75" customHeight="1" x14ac:dyDescent="0.25">
      <c r="A91" s="20" t="s">
        <v>81</v>
      </c>
      <c r="B91" s="34">
        <f t="shared" si="19"/>
        <v>515</v>
      </c>
      <c r="C91" s="25">
        <v>32</v>
      </c>
      <c r="D91" s="25">
        <v>7</v>
      </c>
      <c r="E91" s="25">
        <v>5</v>
      </c>
      <c r="F91" s="25">
        <v>2</v>
      </c>
      <c r="G91" s="25">
        <v>0</v>
      </c>
      <c r="H91" s="25">
        <v>0</v>
      </c>
      <c r="I91" s="25">
        <v>0</v>
      </c>
      <c r="J91" s="25">
        <v>1</v>
      </c>
      <c r="K91" s="25">
        <v>163</v>
      </c>
      <c r="L91" s="25">
        <v>139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163</v>
      </c>
      <c r="S91" s="25">
        <v>3</v>
      </c>
      <c r="T91" s="81"/>
    </row>
    <row r="92" spans="1:20" s="5" customFormat="1" ht="15.75" customHeight="1" x14ac:dyDescent="0.25">
      <c r="A92" s="20" t="s">
        <v>82</v>
      </c>
      <c r="B92" s="34">
        <f t="shared" si="19"/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81"/>
    </row>
    <row r="93" spans="1:20" s="5" customFormat="1" ht="15.75" customHeight="1" x14ac:dyDescent="0.25">
      <c r="A93" s="20" t="s">
        <v>83</v>
      </c>
      <c r="B93" s="34">
        <f t="shared" si="19"/>
        <v>407</v>
      </c>
      <c r="C93" s="25">
        <v>40</v>
      </c>
      <c r="D93" s="25">
        <v>4</v>
      </c>
      <c r="E93" s="25">
        <v>2</v>
      </c>
      <c r="F93" s="25">
        <v>1</v>
      </c>
      <c r="G93" s="25">
        <v>0</v>
      </c>
      <c r="H93" s="25">
        <v>0</v>
      </c>
      <c r="I93" s="25">
        <v>0</v>
      </c>
      <c r="J93" s="25">
        <v>0</v>
      </c>
      <c r="K93" s="25">
        <v>124</v>
      </c>
      <c r="L93" s="25">
        <v>110</v>
      </c>
      <c r="M93" s="25">
        <v>2</v>
      </c>
      <c r="N93" s="25">
        <v>0</v>
      </c>
      <c r="O93" s="25">
        <v>2</v>
      </c>
      <c r="P93" s="25">
        <v>0</v>
      </c>
      <c r="Q93" s="25">
        <v>1</v>
      </c>
      <c r="R93" s="25">
        <v>119</v>
      </c>
      <c r="S93" s="25">
        <v>2</v>
      </c>
      <c r="T93" s="81"/>
    </row>
    <row r="94" spans="1:20" s="5" customFormat="1" ht="15.75" customHeight="1" x14ac:dyDescent="0.25">
      <c r="A94" s="20" t="s">
        <v>84</v>
      </c>
      <c r="B94" s="34">
        <f t="shared" si="19"/>
        <v>3</v>
      </c>
      <c r="C94" s="25">
        <v>1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1</v>
      </c>
      <c r="L94" s="25">
        <v>0</v>
      </c>
      <c r="M94" s="25">
        <v>0</v>
      </c>
      <c r="N94" s="25"/>
      <c r="O94" s="25">
        <v>0</v>
      </c>
      <c r="P94" s="25">
        <v>0</v>
      </c>
      <c r="Q94" s="25">
        <v>0</v>
      </c>
      <c r="R94" s="25">
        <v>1</v>
      </c>
      <c r="S94" s="25"/>
      <c r="T94" s="81"/>
    </row>
    <row r="95" spans="1:20" s="5" customFormat="1" ht="15.75" customHeight="1" x14ac:dyDescent="0.25">
      <c r="A95" s="20" t="s">
        <v>85</v>
      </c>
      <c r="B95" s="34">
        <f t="shared" si="19"/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81"/>
    </row>
    <row r="96" spans="1:20" s="5" customFormat="1" ht="15.75" customHeight="1" x14ac:dyDescent="0.25">
      <c r="A96" s="24"/>
      <c r="B96" s="18"/>
      <c r="C96" s="18"/>
      <c r="D96" s="18"/>
      <c r="E96" s="39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9"/>
      <c r="T96" s="81"/>
    </row>
    <row r="97" spans="1:19" ht="15.75" customHeight="1" x14ac:dyDescent="0.25">
      <c r="A97" s="1" t="s">
        <v>125</v>
      </c>
      <c r="B97" s="18">
        <f>SUM(B98:B99)</f>
        <v>3147</v>
      </c>
      <c r="C97" s="18">
        <f t="shared" ref="C97:S97" si="20">SUM(C98:C99)</f>
        <v>272</v>
      </c>
      <c r="D97" s="18">
        <f t="shared" si="20"/>
        <v>56</v>
      </c>
      <c r="E97" s="18">
        <f t="shared" si="20"/>
        <v>53</v>
      </c>
      <c r="F97" s="18">
        <f t="shared" si="20"/>
        <v>51</v>
      </c>
      <c r="G97" s="18">
        <f t="shared" si="20"/>
        <v>6</v>
      </c>
      <c r="H97" s="18">
        <f t="shared" si="20"/>
        <v>3</v>
      </c>
      <c r="I97" s="18">
        <f t="shared" si="20"/>
        <v>3</v>
      </c>
      <c r="J97" s="18">
        <f t="shared" si="20"/>
        <v>12</v>
      </c>
      <c r="K97" s="18">
        <f t="shared" si="20"/>
        <v>964</v>
      </c>
      <c r="L97" s="18">
        <f t="shared" si="20"/>
        <v>722</v>
      </c>
      <c r="M97" s="18">
        <f t="shared" si="20"/>
        <v>5</v>
      </c>
      <c r="N97" s="18">
        <f t="shared" si="20"/>
        <v>0</v>
      </c>
      <c r="O97" s="18">
        <f t="shared" si="20"/>
        <v>12</v>
      </c>
      <c r="P97" s="18">
        <f t="shared" si="20"/>
        <v>0</v>
      </c>
      <c r="Q97" s="18">
        <f t="shared" si="20"/>
        <v>1</v>
      </c>
      <c r="R97" s="18">
        <f t="shared" si="20"/>
        <v>965</v>
      </c>
      <c r="S97" s="19">
        <f t="shared" si="20"/>
        <v>22</v>
      </c>
    </row>
    <row r="98" spans="1:19" ht="15.75" customHeight="1" x14ac:dyDescent="0.25">
      <c r="A98" s="20" t="s">
        <v>168</v>
      </c>
      <c r="B98" s="34">
        <f>SUM(C98:S98)</f>
        <v>2285</v>
      </c>
      <c r="C98" s="34">
        <v>179</v>
      </c>
      <c r="D98" s="46">
        <v>38</v>
      </c>
      <c r="E98" s="46">
        <v>53</v>
      </c>
      <c r="F98" s="34">
        <v>51</v>
      </c>
      <c r="G98" s="34">
        <v>5</v>
      </c>
      <c r="H98" s="34">
        <v>3</v>
      </c>
      <c r="I98" s="34">
        <v>3</v>
      </c>
      <c r="J98" s="34">
        <v>9</v>
      </c>
      <c r="K98" s="34">
        <v>689</v>
      </c>
      <c r="L98" s="34">
        <v>524</v>
      </c>
      <c r="M98" s="34">
        <v>5</v>
      </c>
      <c r="N98" s="34">
        <v>0</v>
      </c>
      <c r="O98" s="34">
        <v>12</v>
      </c>
      <c r="P98" s="34">
        <v>0</v>
      </c>
      <c r="Q98" s="34">
        <v>1</v>
      </c>
      <c r="R98" s="25">
        <v>691</v>
      </c>
      <c r="S98" s="25">
        <v>22</v>
      </c>
    </row>
    <row r="99" spans="1:19" ht="15.75" customHeight="1" x14ac:dyDescent="0.25">
      <c r="A99" s="20" t="s">
        <v>144</v>
      </c>
      <c r="B99" s="34">
        <f>SUM(C99:S99)</f>
        <v>862</v>
      </c>
      <c r="C99" s="34">
        <v>93</v>
      </c>
      <c r="D99" s="46">
        <v>18</v>
      </c>
      <c r="E99" s="46">
        <v>0</v>
      </c>
      <c r="F99" s="34">
        <v>0</v>
      </c>
      <c r="G99" s="34">
        <v>1</v>
      </c>
      <c r="H99" s="34">
        <v>0</v>
      </c>
      <c r="I99" s="34">
        <v>0</v>
      </c>
      <c r="J99" s="34">
        <v>3</v>
      </c>
      <c r="K99" s="34">
        <v>275</v>
      </c>
      <c r="L99" s="34">
        <v>198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25">
        <v>274</v>
      </c>
      <c r="S99" s="25">
        <v>0</v>
      </c>
    </row>
    <row r="100" spans="1:19" ht="15.75" customHeight="1" x14ac:dyDescent="0.25">
      <c r="A100" s="24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</row>
    <row r="101" spans="1:19" ht="15.75" customHeight="1" x14ac:dyDescent="0.25">
      <c r="A101" s="1" t="s">
        <v>126</v>
      </c>
      <c r="B101" s="18">
        <f>SUM(B102:B106)</f>
        <v>1595</v>
      </c>
      <c r="C101" s="18">
        <f t="shared" ref="C101:S101" si="21">SUM(C102:C106)</f>
        <v>156</v>
      </c>
      <c r="D101" s="18">
        <f t="shared" si="21"/>
        <v>19</v>
      </c>
      <c r="E101" s="18">
        <f t="shared" si="21"/>
        <v>3</v>
      </c>
      <c r="F101" s="18">
        <f t="shared" si="21"/>
        <v>3</v>
      </c>
      <c r="G101" s="18">
        <f t="shared" si="21"/>
        <v>2</v>
      </c>
      <c r="H101" s="18">
        <f t="shared" si="21"/>
        <v>3</v>
      </c>
      <c r="I101" s="18">
        <f t="shared" si="21"/>
        <v>1</v>
      </c>
      <c r="J101" s="18">
        <f t="shared" si="21"/>
        <v>2</v>
      </c>
      <c r="K101" s="18">
        <f t="shared" si="21"/>
        <v>502</v>
      </c>
      <c r="L101" s="18">
        <f t="shared" si="21"/>
        <v>399</v>
      </c>
      <c r="M101" s="18">
        <f t="shared" si="21"/>
        <v>1</v>
      </c>
      <c r="N101" s="18">
        <f t="shared" si="21"/>
        <v>0</v>
      </c>
      <c r="O101" s="18">
        <f t="shared" si="21"/>
        <v>1</v>
      </c>
      <c r="P101" s="18">
        <f t="shared" si="21"/>
        <v>0</v>
      </c>
      <c r="Q101" s="18">
        <f t="shared" si="21"/>
        <v>0</v>
      </c>
      <c r="R101" s="18">
        <f t="shared" si="21"/>
        <v>486</v>
      </c>
      <c r="S101" s="19">
        <f t="shared" si="21"/>
        <v>17</v>
      </c>
    </row>
    <row r="102" spans="1:19" ht="15.75" customHeight="1" x14ac:dyDescent="0.25">
      <c r="A102" s="20" t="s">
        <v>169</v>
      </c>
      <c r="B102" s="34">
        <f>SUM(C102:S102)</f>
        <v>195</v>
      </c>
      <c r="C102" s="25">
        <v>26</v>
      </c>
      <c r="D102" s="25">
        <v>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61</v>
      </c>
      <c r="L102" s="25">
        <v>50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55</v>
      </c>
      <c r="S102" s="25">
        <v>0</v>
      </c>
    </row>
    <row r="103" spans="1:19" ht="15.75" customHeight="1" x14ac:dyDescent="0.25">
      <c r="A103" s="20" t="s">
        <v>137</v>
      </c>
      <c r="B103" s="34">
        <f>SUM(C103:S103)</f>
        <v>551</v>
      </c>
      <c r="C103" s="25">
        <v>60</v>
      </c>
      <c r="D103" s="25">
        <v>6</v>
      </c>
      <c r="E103" s="25">
        <v>3</v>
      </c>
      <c r="F103" s="25">
        <v>3</v>
      </c>
      <c r="G103" s="25">
        <v>0</v>
      </c>
      <c r="H103" s="25">
        <v>1</v>
      </c>
      <c r="I103" s="25">
        <v>1</v>
      </c>
      <c r="J103" s="25">
        <v>1</v>
      </c>
      <c r="K103" s="25">
        <v>168</v>
      </c>
      <c r="L103" s="25">
        <v>137</v>
      </c>
      <c r="M103" s="25">
        <v>1</v>
      </c>
      <c r="N103" s="25">
        <v>0</v>
      </c>
      <c r="O103" s="25">
        <v>1</v>
      </c>
      <c r="P103" s="25">
        <v>0</v>
      </c>
      <c r="Q103" s="25">
        <v>0</v>
      </c>
      <c r="R103" s="25">
        <v>162</v>
      </c>
      <c r="S103" s="25">
        <v>7</v>
      </c>
    </row>
    <row r="104" spans="1:19" ht="15.75" customHeight="1" x14ac:dyDescent="0.25">
      <c r="A104" s="20" t="s">
        <v>30</v>
      </c>
      <c r="B104" s="34">
        <f>SUM(C104:S104)</f>
        <v>0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</row>
    <row r="105" spans="1:19" ht="15.75" customHeight="1" x14ac:dyDescent="0.25">
      <c r="A105" s="20" t="s">
        <v>46</v>
      </c>
      <c r="B105" s="34">
        <f>SUM(C105:S105)</f>
        <v>849</v>
      </c>
      <c r="C105" s="25">
        <v>70</v>
      </c>
      <c r="D105" s="25">
        <v>10</v>
      </c>
      <c r="E105" s="25">
        <v>0</v>
      </c>
      <c r="F105" s="25">
        <v>0</v>
      </c>
      <c r="G105" s="25">
        <v>2</v>
      </c>
      <c r="H105" s="25">
        <v>2</v>
      </c>
      <c r="I105" s="25">
        <v>0</v>
      </c>
      <c r="J105" s="25">
        <v>1</v>
      </c>
      <c r="K105" s="25">
        <v>273</v>
      </c>
      <c r="L105" s="25">
        <v>212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269</v>
      </c>
      <c r="S105" s="25">
        <v>10</v>
      </c>
    </row>
    <row r="106" spans="1:19" ht="15.75" customHeight="1" x14ac:dyDescent="0.25">
      <c r="A106" s="20" t="s">
        <v>47</v>
      </c>
      <c r="B106" s="34">
        <f>SUM(C106:S106)</f>
        <v>0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</row>
    <row r="107" spans="1:19" ht="15.75" customHeight="1" x14ac:dyDescent="0.25">
      <c r="A107" s="27"/>
      <c r="B107" s="18"/>
      <c r="C107" s="18"/>
      <c r="D107" s="18"/>
      <c r="E107" s="39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9"/>
    </row>
    <row r="108" spans="1:19" ht="15.75" customHeight="1" x14ac:dyDescent="0.25">
      <c r="A108" s="5" t="s">
        <v>127</v>
      </c>
      <c r="B108" s="18">
        <f>SUM(B109:B111)</f>
        <v>3425</v>
      </c>
      <c r="C108" s="18">
        <f t="shared" ref="C108:S108" si="22">SUM(C109:C111)</f>
        <v>312</v>
      </c>
      <c r="D108" s="18">
        <f t="shared" si="22"/>
        <v>37</v>
      </c>
      <c r="E108" s="18">
        <f t="shared" si="22"/>
        <v>4</v>
      </c>
      <c r="F108" s="18">
        <f t="shared" si="22"/>
        <v>27</v>
      </c>
      <c r="G108" s="18">
        <f t="shared" si="22"/>
        <v>1</v>
      </c>
      <c r="H108" s="18">
        <f t="shared" si="22"/>
        <v>0</v>
      </c>
      <c r="I108" s="18">
        <f t="shared" si="22"/>
        <v>0</v>
      </c>
      <c r="J108" s="18">
        <f t="shared" si="22"/>
        <v>8</v>
      </c>
      <c r="K108" s="18">
        <f t="shared" si="22"/>
        <v>1039</v>
      </c>
      <c r="L108" s="18">
        <f t="shared" si="22"/>
        <v>896</v>
      </c>
      <c r="M108" s="18">
        <f t="shared" si="22"/>
        <v>4</v>
      </c>
      <c r="N108" s="18">
        <f t="shared" si="22"/>
        <v>0</v>
      </c>
      <c r="O108" s="18">
        <f t="shared" si="22"/>
        <v>4</v>
      </c>
      <c r="P108" s="18">
        <f t="shared" si="22"/>
        <v>0</v>
      </c>
      <c r="Q108" s="18">
        <f t="shared" si="22"/>
        <v>3</v>
      </c>
      <c r="R108" s="18">
        <f t="shared" si="22"/>
        <v>1028</v>
      </c>
      <c r="S108" s="19">
        <f t="shared" si="22"/>
        <v>62</v>
      </c>
    </row>
    <row r="109" spans="1:19" ht="15.75" customHeight="1" x14ac:dyDescent="0.25">
      <c r="A109" s="20" t="s">
        <v>170</v>
      </c>
      <c r="B109" s="34">
        <f>SUM(C109:S109)</f>
        <v>2947</v>
      </c>
      <c r="C109" s="25">
        <v>275</v>
      </c>
      <c r="D109" s="25">
        <v>32</v>
      </c>
      <c r="E109" s="25">
        <v>4</v>
      </c>
      <c r="F109" s="25">
        <v>25</v>
      </c>
      <c r="G109" s="25">
        <v>0</v>
      </c>
      <c r="H109" s="25">
        <v>0</v>
      </c>
      <c r="I109" s="25">
        <v>0</v>
      </c>
      <c r="J109" s="25">
        <v>7</v>
      </c>
      <c r="K109" s="25">
        <v>890</v>
      </c>
      <c r="L109" s="25">
        <v>764</v>
      </c>
      <c r="M109" s="25">
        <v>4</v>
      </c>
      <c r="N109" s="25">
        <v>0</v>
      </c>
      <c r="O109" s="25">
        <v>4</v>
      </c>
      <c r="P109" s="25">
        <v>0</v>
      </c>
      <c r="Q109" s="25">
        <v>3</v>
      </c>
      <c r="R109" s="25">
        <v>879</v>
      </c>
      <c r="S109" s="25">
        <v>60</v>
      </c>
    </row>
    <row r="110" spans="1:19" ht="15.75" customHeight="1" x14ac:dyDescent="0.25">
      <c r="A110" s="20" t="s">
        <v>86</v>
      </c>
      <c r="B110" s="34">
        <f>SUM(C110:S110)</f>
        <v>475</v>
      </c>
      <c r="C110" s="25">
        <v>37</v>
      </c>
      <c r="D110" s="25">
        <v>5</v>
      </c>
      <c r="E110" s="25">
        <v>0</v>
      </c>
      <c r="F110" s="25">
        <v>2</v>
      </c>
      <c r="G110" s="25">
        <v>1</v>
      </c>
      <c r="H110" s="25">
        <v>0</v>
      </c>
      <c r="I110" s="25">
        <v>0</v>
      </c>
      <c r="J110" s="25">
        <v>1</v>
      </c>
      <c r="K110" s="25">
        <v>148</v>
      </c>
      <c r="L110" s="25">
        <v>131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148</v>
      </c>
      <c r="S110" s="25">
        <v>2</v>
      </c>
    </row>
    <row r="111" spans="1:19" ht="15.75" customHeight="1" x14ac:dyDescent="0.25">
      <c r="A111" s="20" t="s">
        <v>87</v>
      </c>
      <c r="B111" s="34">
        <f>SUM(C111:S111)</f>
        <v>3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1</v>
      </c>
      <c r="L111" s="25">
        <v>1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1</v>
      </c>
      <c r="S111" s="25">
        <v>0</v>
      </c>
    </row>
    <row r="112" spans="1:19" ht="15.75" customHeight="1" x14ac:dyDescent="0.25">
      <c r="A112" s="24"/>
      <c r="B112" s="18"/>
      <c r="C112" s="18"/>
      <c r="D112" s="18"/>
      <c r="E112" s="39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9"/>
    </row>
    <row r="113" spans="1:19" ht="15.75" customHeight="1" x14ac:dyDescent="0.25">
      <c r="A113" s="5" t="s">
        <v>128</v>
      </c>
      <c r="B113" s="18">
        <f>SUM(B114:B116)</f>
        <v>1916</v>
      </c>
      <c r="C113" s="18">
        <f t="shared" ref="C113:S113" si="23">SUM(C114:C116)</f>
        <v>127</v>
      </c>
      <c r="D113" s="18">
        <f t="shared" si="23"/>
        <v>39</v>
      </c>
      <c r="E113" s="18">
        <f t="shared" si="23"/>
        <v>17</v>
      </c>
      <c r="F113" s="18">
        <f t="shared" si="23"/>
        <v>9</v>
      </c>
      <c r="G113" s="18">
        <f t="shared" si="23"/>
        <v>1</v>
      </c>
      <c r="H113" s="18">
        <f t="shared" si="23"/>
        <v>0</v>
      </c>
      <c r="I113" s="18">
        <f t="shared" si="23"/>
        <v>0</v>
      </c>
      <c r="J113" s="18">
        <f t="shared" si="23"/>
        <v>1</v>
      </c>
      <c r="K113" s="18">
        <f t="shared" si="23"/>
        <v>600</v>
      </c>
      <c r="L113" s="18">
        <f t="shared" si="23"/>
        <v>500</v>
      </c>
      <c r="M113" s="18">
        <f t="shared" si="23"/>
        <v>9</v>
      </c>
      <c r="N113" s="18">
        <f t="shared" si="23"/>
        <v>0</v>
      </c>
      <c r="O113" s="18">
        <f t="shared" si="23"/>
        <v>1</v>
      </c>
      <c r="P113" s="18">
        <f t="shared" si="23"/>
        <v>0</v>
      </c>
      <c r="Q113" s="18">
        <f t="shared" si="23"/>
        <v>0</v>
      </c>
      <c r="R113" s="18">
        <f t="shared" si="23"/>
        <v>600</v>
      </c>
      <c r="S113" s="19">
        <f t="shared" si="23"/>
        <v>12</v>
      </c>
    </row>
    <row r="114" spans="1:19" ht="15.75" customHeight="1" x14ac:dyDescent="0.25">
      <c r="A114" s="20" t="s">
        <v>171</v>
      </c>
      <c r="B114" s="34">
        <f>SUM(C114:S114)</f>
        <v>1276</v>
      </c>
      <c r="C114" s="34">
        <v>91</v>
      </c>
      <c r="D114" s="46">
        <v>23</v>
      </c>
      <c r="E114" s="49">
        <v>17</v>
      </c>
      <c r="F114" s="34">
        <v>5</v>
      </c>
      <c r="G114" s="34">
        <v>0</v>
      </c>
      <c r="H114" s="34">
        <v>0</v>
      </c>
      <c r="I114" s="34">
        <v>0</v>
      </c>
      <c r="J114" s="34">
        <v>1</v>
      </c>
      <c r="K114" s="34">
        <v>396</v>
      </c>
      <c r="L114" s="34">
        <v>338</v>
      </c>
      <c r="M114" s="34">
        <v>1</v>
      </c>
      <c r="N114" s="34">
        <v>0</v>
      </c>
      <c r="O114" s="34">
        <v>1</v>
      </c>
      <c r="P114" s="34">
        <v>0</v>
      </c>
      <c r="Q114" s="34">
        <v>0</v>
      </c>
      <c r="R114" s="25">
        <v>395</v>
      </c>
      <c r="S114" s="25">
        <v>8</v>
      </c>
    </row>
    <row r="115" spans="1:19" ht="15.75" customHeight="1" x14ac:dyDescent="0.25">
      <c r="A115" s="20" t="s">
        <v>143</v>
      </c>
      <c r="B115" s="34">
        <f>SUM(C115:S115)</f>
        <v>640</v>
      </c>
      <c r="C115" s="34">
        <v>36</v>
      </c>
      <c r="D115" s="46">
        <v>16</v>
      </c>
      <c r="E115" s="46">
        <v>0</v>
      </c>
      <c r="F115" s="34">
        <v>4</v>
      </c>
      <c r="G115" s="34">
        <v>1</v>
      </c>
      <c r="H115" s="34">
        <v>0</v>
      </c>
      <c r="I115" s="34">
        <v>0</v>
      </c>
      <c r="J115" s="34">
        <v>0</v>
      </c>
      <c r="K115" s="34">
        <v>204</v>
      </c>
      <c r="L115" s="34">
        <v>162</v>
      </c>
      <c r="M115" s="34">
        <v>8</v>
      </c>
      <c r="N115" s="34">
        <v>0</v>
      </c>
      <c r="O115" s="34">
        <v>0</v>
      </c>
      <c r="P115" s="34">
        <v>0</v>
      </c>
      <c r="Q115" s="34">
        <v>0</v>
      </c>
      <c r="R115" s="25">
        <v>205</v>
      </c>
      <c r="S115" s="25">
        <v>4</v>
      </c>
    </row>
    <row r="116" spans="1:19" ht="15.75" customHeight="1" x14ac:dyDescent="0.25">
      <c r="A116" s="20" t="s">
        <v>88</v>
      </c>
      <c r="B116" s="34">
        <f>SUM(C116:S116)</f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25">
        <v>0</v>
      </c>
    </row>
    <row r="117" spans="1:19" ht="15.75" customHeight="1" x14ac:dyDescent="0.25">
      <c r="A117" s="28"/>
      <c r="B117" s="53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9"/>
    </row>
    <row r="118" spans="1:19" ht="15.75" customHeight="1" x14ac:dyDescent="0.25">
      <c r="A118" s="24" t="s">
        <v>183</v>
      </c>
    </row>
  </sheetData>
  <mergeCells count="7">
    <mergeCell ref="A3:S3"/>
    <mergeCell ref="A4:S4"/>
    <mergeCell ref="A5:S5"/>
    <mergeCell ref="A6:S6"/>
    <mergeCell ref="B8:B9"/>
    <mergeCell ref="C8:S8"/>
    <mergeCell ref="A8:A9"/>
  </mergeCells>
  <pageMargins left="0.75" right="0.75" top="1" bottom="1" header="0" footer="0"/>
  <pageSetup scale="12" orientation="landscape" r:id="rId1"/>
  <headerFooter alignWithMargins="0"/>
  <ignoredErrors>
    <ignoredError sqref="T120:U121 T11:U119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6"/>
  <sheetViews>
    <sheetView topLeftCell="A70" workbookViewId="0">
      <selection activeCell="A87" sqref="A87"/>
    </sheetView>
  </sheetViews>
  <sheetFormatPr baseColWidth="10" defaultColWidth="0" defaultRowHeight="12.75" zeroHeight="1" x14ac:dyDescent="0.2"/>
  <cols>
    <col min="1" max="1" width="78" bestFit="1" customWidth="1"/>
    <col min="2" max="7" width="18.7109375" customWidth="1"/>
    <col min="8" max="8" width="14.28515625" customWidth="1"/>
    <col min="9" max="9" width="12" customWidth="1"/>
    <col min="10" max="10" width="13.42578125" customWidth="1"/>
    <col min="11" max="12" width="0" hidden="1" customWidth="1"/>
    <col min="13" max="16384" width="11.42578125" hidden="1"/>
  </cols>
  <sheetData>
    <row r="1" spans="1:10" ht="15.75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35"/>
    </row>
    <row r="2" spans="1:10" ht="15.75" x14ac:dyDescent="0.25">
      <c r="A2" s="5"/>
      <c r="B2" s="6"/>
      <c r="C2" s="6"/>
      <c r="D2" s="6"/>
      <c r="E2" s="6"/>
      <c r="F2" s="6"/>
      <c r="G2" s="6"/>
      <c r="H2" s="6"/>
      <c r="I2" s="6"/>
      <c r="J2" s="35"/>
    </row>
    <row r="3" spans="1:10" ht="15.75" x14ac:dyDescent="0.25">
      <c r="A3" s="166" t="s">
        <v>39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0" ht="15.75" x14ac:dyDescent="0.25">
      <c r="A4" s="166" t="s">
        <v>42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0" ht="15.75" x14ac:dyDescent="0.25">
      <c r="A5" s="167" t="s">
        <v>180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ht="15.75" x14ac:dyDescent="0.25">
      <c r="A6" s="7"/>
      <c r="B6" s="7"/>
      <c r="C6" s="7"/>
      <c r="D6" s="7"/>
      <c r="E6" s="7"/>
      <c r="F6" s="7"/>
      <c r="G6" s="8"/>
      <c r="H6" s="9"/>
      <c r="I6" s="9"/>
      <c r="J6" s="35"/>
    </row>
    <row r="7" spans="1:10" ht="15.75" x14ac:dyDescent="0.2">
      <c r="A7" s="168" t="s">
        <v>43</v>
      </c>
      <c r="B7" s="170" t="s">
        <v>44</v>
      </c>
      <c r="C7" s="170" t="s">
        <v>1</v>
      </c>
      <c r="D7" s="170" t="s">
        <v>2</v>
      </c>
      <c r="E7" s="170" t="s">
        <v>3</v>
      </c>
      <c r="F7" s="170" t="s">
        <v>4</v>
      </c>
      <c r="G7" s="170" t="s">
        <v>45</v>
      </c>
      <c r="H7" s="164" t="s">
        <v>157</v>
      </c>
      <c r="I7" s="165"/>
      <c r="J7" s="165"/>
    </row>
    <row r="8" spans="1:10" ht="31.5" x14ac:dyDescent="0.2">
      <c r="A8" s="169"/>
      <c r="B8" s="171"/>
      <c r="C8" s="172"/>
      <c r="D8" s="171"/>
      <c r="E8" s="172"/>
      <c r="F8" s="172"/>
      <c r="G8" s="172"/>
      <c r="H8" s="83" t="s">
        <v>5</v>
      </c>
      <c r="I8" s="83" t="s">
        <v>158</v>
      </c>
      <c r="J8" s="83" t="s">
        <v>92</v>
      </c>
    </row>
    <row r="9" spans="1:10" ht="15.75" x14ac:dyDescent="0.25">
      <c r="A9" s="9"/>
      <c r="B9" s="82"/>
      <c r="C9" s="11"/>
      <c r="D9" s="11"/>
      <c r="E9" s="11"/>
      <c r="F9" s="11"/>
      <c r="G9" s="11"/>
      <c r="H9" s="11"/>
      <c r="I9" s="11"/>
      <c r="J9" s="11"/>
    </row>
    <row r="10" spans="1:10" ht="15.75" x14ac:dyDescent="0.25">
      <c r="A10" s="37" t="s">
        <v>21</v>
      </c>
      <c r="B10" s="13">
        <f>+B12+B20+B23+B30+B37+B44+B52+B61+B69+B77+B85+B95+B99+B106+B111</f>
        <v>42548</v>
      </c>
      <c r="C10" s="13">
        <f>+C12+C20+C23+C30+C37+C44+C52+C61+C69+C77+C85+C95+C99+C106+C111</f>
        <v>46675</v>
      </c>
      <c r="D10" s="13">
        <f t="shared" ref="D10:J10" si="0">+D12+D20+D23+D30+D37+D44+D52+D61+D69+D77+D85+D95+D99+D106+D111</f>
        <v>732</v>
      </c>
      <c r="E10" s="13">
        <f t="shared" si="0"/>
        <v>9168</v>
      </c>
      <c r="F10" s="13">
        <f t="shared" si="0"/>
        <v>56330</v>
      </c>
      <c r="G10" s="13">
        <f t="shared" si="0"/>
        <v>42793</v>
      </c>
      <c r="H10" s="13">
        <f>+H12+H20+H23+H30+H37+H44+H52+H61+H69+H77+H85+H95+H99+H106+H111</f>
        <v>42343</v>
      </c>
      <c r="I10" s="13">
        <f t="shared" si="0"/>
        <v>33</v>
      </c>
      <c r="J10" s="13">
        <f t="shared" si="0"/>
        <v>417</v>
      </c>
    </row>
    <row r="11" spans="1:10" ht="15.75" x14ac:dyDescent="0.25">
      <c r="A11" s="14"/>
      <c r="B11" s="15"/>
      <c r="C11" s="16"/>
      <c r="D11" s="17"/>
      <c r="E11" s="15"/>
      <c r="F11" s="15"/>
      <c r="G11" s="15"/>
      <c r="H11" s="17"/>
      <c r="I11" s="17"/>
      <c r="J11" s="17"/>
    </row>
    <row r="12" spans="1:10" ht="15.75" x14ac:dyDescent="0.25">
      <c r="A12" s="1" t="s">
        <v>114</v>
      </c>
      <c r="B12" s="18">
        <v>2587</v>
      </c>
      <c r="C12" s="18">
        <f t="shared" ref="C12:F12" si="1">SUM(C13:C18)</f>
        <v>2690</v>
      </c>
      <c r="D12" s="18">
        <f t="shared" si="1"/>
        <v>91</v>
      </c>
      <c r="E12" s="18">
        <f t="shared" si="1"/>
        <v>799</v>
      </c>
      <c r="F12" s="18">
        <f t="shared" si="1"/>
        <v>3109</v>
      </c>
      <c r="G12" s="18">
        <f>SUM(G13:G18)</f>
        <v>3058</v>
      </c>
      <c r="H12" s="18">
        <f>SUM(H13:H18)</f>
        <v>2931</v>
      </c>
      <c r="I12" s="18">
        <f t="shared" ref="I12:J12" si="2">SUM(I13:I18)</f>
        <v>3</v>
      </c>
      <c r="J12" s="18">
        <f t="shared" si="2"/>
        <v>124</v>
      </c>
    </row>
    <row r="13" spans="1:10" ht="15.75" x14ac:dyDescent="0.25">
      <c r="A13" s="20" t="s">
        <v>159</v>
      </c>
      <c r="B13" s="21">
        <v>1135</v>
      </c>
      <c r="C13" s="21">
        <v>1154</v>
      </c>
      <c r="D13" s="21">
        <v>6</v>
      </c>
      <c r="E13" s="21">
        <v>725</v>
      </c>
      <c r="F13" s="21">
        <v>1948</v>
      </c>
      <c r="G13" s="21">
        <f>B13+C13+D13+E13-F13</f>
        <v>1072</v>
      </c>
      <c r="H13" s="21">
        <v>978</v>
      </c>
      <c r="I13" s="21">
        <v>2</v>
      </c>
      <c r="J13" s="21">
        <v>92</v>
      </c>
    </row>
    <row r="14" spans="1:10" ht="15.75" x14ac:dyDescent="0.25">
      <c r="A14" s="20" t="s">
        <v>29</v>
      </c>
      <c r="B14" s="21">
        <v>344</v>
      </c>
      <c r="C14" s="21">
        <v>409</v>
      </c>
      <c r="D14" s="21">
        <v>22</v>
      </c>
      <c r="E14" s="21">
        <v>0</v>
      </c>
      <c r="F14" s="21">
        <v>371</v>
      </c>
      <c r="G14" s="21">
        <f t="shared" ref="G14:G18" si="3">B14+C14+D14+E14-F14</f>
        <v>404</v>
      </c>
      <c r="H14" s="21">
        <v>404</v>
      </c>
      <c r="I14" s="21">
        <v>0</v>
      </c>
      <c r="J14" s="21">
        <v>0</v>
      </c>
    </row>
    <row r="15" spans="1:10" ht="15.75" x14ac:dyDescent="0.25">
      <c r="A15" s="20" t="s">
        <v>129</v>
      </c>
      <c r="B15" s="21">
        <v>548</v>
      </c>
      <c r="C15" s="21">
        <v>566</v>
      </c>
      <c r="D15" s="21">
        <v>48</v>
      </c>
      <c r="E15" s="21">
        <v>25</v>
      </c>
      <c r="F15" s="21">
        <v>496</v>
      </c>
      <c r="G15" s="21">
        <f t="shared" si="3"/>
        <v>691</v>
      </c>
      <c r="H15" s="21">
        <v>689</v>
      </c>
      <c r="I15" s="21">
        <v>0</v>
      </c>
      <c r="J15" s="21">
        <v>2</v>
      </c>
    </row>
    <row r="16" spans="1:10" ht="15.75" x14ac:dyDescent="0.25">
      <c r="A16" s="20" t="s">
        <v>178</v>
      </c>
      <c r="B16" s="21">
        <v>86</v>
      </c>
      <c r="C16" s="21">
        <v>103</v>
      </c>
      <c r="D16" s="21">
        <v>3</v>
      </c>
      <c r="E16" s="21">
        <v>27</v>
      </c>
      <c r="F16" s="21">
        <v>101</v>
      </c>
      <c r="G16" s="21">
        <f t="shared" si="3"/>
        <v>118</v>
      </c>
      <c r="H16" s="21">
        <v>118</v>
      </c>
      <c r="I16" s="21">
        <v>0</v>
      </c>
      <c r="J16" s="21">
        <v>0</v>
      </c>
    </row>
    <row r="17" spans="1:10" ht="15.75" x14ac:dyDescent="0.25">
      <c r="A17" s="20" t="s">
        <v>49</v>
      </c>
      <c r="B17" s="21">
        <v>33</v>
      </c>
      <c r="C17" s="21">
        <v>46</v>
      </c>
      <c r="D17" s="21">
        <v>8</v>
      </c>
      <c r="E17" s="21">
        <v>0</v>
      </c>
      <c r="F17" s="21">
        <v>44</v>
      </c>
      <c r="G17" s="21">
        <f t="shared" si="3"/>
        <v>43</v>
      </c>
      <c r="H17" s="21">
        <v>43</v>
      </c>
      <c r="I17" s="21">
        <v>0</v>
      </c>
      <c r="J17" s="21">
        <v>0</v>
      </c>
    </row>
    <row r="18" spans="1:10" ht="15.75" x14ac:dyDescent="0.25">
      <c r="A18" s="20" t="s">
        <v>177</v>
      </c>
      <c r="B18" s="21">
        <v>441</v>
      </c>
      <c r="C18" s="21">
        <v>412</v>
      </c>
      <c r="D18" s="21">
        <v>4</v>
      </c>
      <c r="E18" s="21">
        <v>22</v>
      </c>
      <c r="F18" s="21">
        <v>149</v>
      </c>
      <c r="G18" s="21">
        <f t="shared" si="3"/>
        <v>730</v>
      </c>
      <c r="H18" s="21">
        <v>699</v>
      </c>
      <c r="I18" s="21">
        <v>1</v>
      </c>
      <c r="J18" s="21">
        <v>30</v>
      </c>
    </row>
    <row r="19" spans="1:10" ht="15.75" x14ac:dyDescent="0.25">
      <c r="A19" s="2"/>
      <c r="B19" s="22"/>
      <c r="C19" s="23"/>
      <c r="D19" s="22"/>
      <c r="E19" s="23"/>
      <c r="F19" s="23"/>
      <c r="G19" s="23"/>
      <c r="H19" s="22"/>
      <c r="I19" s="22"/>
      <c r="J19" s="22"/>
    </row>
    <row r="20" spans="1:10" ht="15.75" x14ac:dyDescent="0.25">
      <c r="A20" s="1" t="s">
        <v>115</v>
      </c>
      <c r="B20" s="13">
        <v>4620</v>
      </c>
      <c r="C20" s="13">
        <f t="shared" ref="C20:G20" si="4">SUM(C21)</f>
        <v>4426</v>
      </c>
      <c r="D20" s="13">
        <f t="shared" si="4"/>
        <v>6</v>
      </c>
      <c r="E20" s="13">
        <f t="shared" si="4"/>
        <v>618</v>
      </c>
      <c r="F20" s="13">
        <f t="shared" si="4"/>
        <v>5127</v>
      </c>
      <c r="G20" s="13">
        <f t="shared" si="4"/>
        <v>4543</v>
      </c>
      <c r="H20" s="13">
        <f>SUM(H21)</f>
        <v>4542</v>
      </c>
      <c r="I20" s="13">
        <f t="shared" ref="I20:J20" si="5">SUM(I21)</f>
        <v>0</v>
      </c>
      <c r="J20" s="13">
        <f t="shared" si="5"/>
        <v>1</v>
      </c>
    </row>
    <row r="21" spans="1:10" ht="15.75" x14ac:dyDescent="0.25">
      <c r="A21" s="20" t="s">
        <v>160</v>
      </c>
      <c r="B21" s="21">
        <v>4620</v>
      </c>
      <c r="C21" s="21">
        <v>4426</v>
      </c>
      <c r="D21" s="21">
        <v>6</v>
      </c>
      <c r="E21" s="21">
        <v>618</v>
      </c>
      <c r="F21" s="21">
        <v>5127</v>
      </c>
      <c r="G21" s="21">
        <f t="shared" ref="G21" si="6">B21+C21+D21+E21-F21</f>
        <v>4543</v>
      </c>
      <c r="H21" s="21">
        <v>4542</v>
      </c>
      <c r="I21" s="21">
        <v>0</v>
      </c>
      <c r="J21" s="21">
        <v>1</v>
      </c>
    </row>
    <row r="22" spans="1:10" ht="15.75" x14ac:dyDescent="0.25">
      <c r="A22" s="24"/>
      <c r="B22" s="21"/>
      <c r="C22" s="21"/>
      <c r="D22" s="21"/>
      <c r="E22" s="21"/>
      <c r="F22" s="21"/>
      <c r="G22" s="21"/>
      <c r="H22" s="25"/>
      <c r="I22" s="25"/>
      <c r="J22" s="25"/>
    </row>
    <row r="23" spans="1:10" ht="15.75" x14ac:dyDescent="0.25">
      <c r="A23" s="1" t="s">
        <v>116</v>
      </c>
      <c r="B23" s="13">
        <v>4767</v>
      </c>
      <c r="C23" s="13">
        <f>SUM(C24:C28)</f>
        <v>5537</v>
      </c>
      <c r="D23" s="13">
        <f t="shared" ref="D23:G23" si="7">SUM(D24:D28)</f>
        <v>124</v>
      </c>
      <c r="E23" s="13">
        <f t="shared" si="7"/>
        <v>1310</v>
      </c>
      <c r="F23" s="13">
        <f t="shared" si="7"/>
        <v>6508</v>
      </c>
      <c r="G23" s="13">
        <f t="shared" si="7"/>
        <v>5230</v>
      </c>
      <c r="H23" s="13">
        <f>SUM(H24:H28)</f>
        <v>5222</v>
      </c>
      <c r="I23" s="13">
        <f t="shared" ref="I23:J23" si="8">SUM(I24:I28)</f>
        <v>7</v>
      </c>
      <c r="J23" s="13">
        <f t="shared" si="8"/>
        <v>1</v>
      </c>
    </row>
    <row r="24" spans="1:10" ht="15.75" x14ac:dyDescent="0.25">
      <c r="A24" s="20" t="s">
        <v>161</v>
      </c>
      <c r="B24" s="21">
        <v>1624</v>
      </c>
      <c r="C24" s="21">
        <v>2064</v>
      </c>
      <c r="D24" s="21">
        <v>12</v>
      </c>
      <c r="E24" s="21">
        <v>408</v>
      </c>
      <c r="F24" s="21">
        <v>2378</v>
      </c>
      <c r="G24" s="21">
        <f t="shared" ref="G24:G28" si="9">B24+C24+D24+E24-F24</f>
        <v>1730</v>
      </c>
      <c r="H24" s="21">
        <v>1727</v>
      </c>
      <c r="I24" s="21">
        <v>3</v>
      </c>
      <c r="J24" s="21">
        <v>0</v>
      </c>
    </row>
    <row r="25" spans="1:10" ht="15.75" x14ac:dyDescent="0.25">
      <c r="A25" s="20" t="s">
        <v>131</v>
      </c>
      <c r="B25" s="21">
        <v>846</v>
      </c>
      <c r="C25" s="21">
        <v>895</v>
      </c>
      <c r="D25" s="21">
        <v>4</v>
      </c>
      <c r="E25" s="21">
        <v>46</v>
      </c>
      <c r="F25" s="21">
        <v>1008</v>
      </c>
      <c r="G25" s="21">
        <f t="shared" si="9"/>
        <v>783</v>
      </c>
      <c r="H25" s="21">
        <v>781</v>
      </c>
      <c r="I25" s="21">
        <v>2</v>
      </c>
      <c r="J25" s="21">
        <v>0</v>
      </c>
    </row>
    <row r="26" spans="1:10" ht="15.75" x14ac:dyDescent="0.25">
      <c r="A26" s="20" t="s">
        <v>130</v>
      </c>
      <c r="B26" s="21">
        <v>1469</v>
      </c>
      <c r="C26" s="21">
        <v>1680</v>
      </c>
      <c r="D26" s="21">
        <v>100</v>
      </c>
      <c r="E26" s="21">
        <v>727</v>
      </c>
      <c r="F26" s="21">
        <v>2482</v>
      </c>
      <c r="G26" s="21">
        <f t="shared" si="9"/>
        <v>1494</v>
      </c>
      <c r="H26" s="21">
        <v>1493</v>
      </c>
      <c r="I26" s="21">
        <v>0</v>
      </c>
      <c r="J26" s="21">
        <v>1</v>
      </c>
    </row>
    <row r="27" spans="1:10" ht="15.75" x14ac:dyDescent="0.25">
      <c r="A27" s="20" t="s">
        <v>52</v>
      </c>
      <c r="B27" s="21">
        <v>693</v>
      </c>
      <c r="C27" s="21">
        <v>723</v>
      </c>
      <c r="D27" s="21">
        <v>5</v>
      </c>
      <c r="E27" s="21">
        <v>95</v>
      </c>
      <c r="F27" s="21">
        <v>456</v>
      </c>
      <c r="G27" s="21">
        <f t="shared" si="9"/>
        <v>1060</v>
      </c>
      <c r="H27" s="21">
        <v>1059</v>
      </c>
      <c r="I27" s="21">
        <v>1</v>
      </c>
      <c r="J27" s="21">
        <v>0</v>
      </c>
    </row>
    <row r="28" spans="1:10" ht="15.75" x14ac:dyDescent="0.25">
      <c r="A28" s="20" t="s">
        <v>53</v>
      </c>
      <c r="B28" s="21">
        <v>135</v>
      </c>
      <c r="C28" s="21">
        <v>175</v>
      </c>
      <c r="D28" s="21">
        <v>3</v>
      </c>
      <c r="E28" s="21">
        <v>34</v>
      </c>
      <c r="F28" s="21">
        <v>184</v>
      </c>
      <c r="G28" s="21">
        <f t="shared" si="9"/>
        <v>163</v>
      </c>
      <c r="H28" s="21">
        <v>162</v>
      </c>
      <c r="I28" s="21">
        <v>1</v>
      </c>
      <c r="J28" s="21">
        <v>0</v>
      </c>
    </row>
    <row r="29" spans="1:10" ht="15.75" x14ac:dyDescent="0.25">
      <c r="A29" s="24"/>
      <c r="B29" s="21"/>
      <c r="C29" s="21"/>
      <c r="D29" s="21"/>
      <c r="E29" s="21"/>
      <c r="F29" s="21"/>
      <c r="G29" s="21"/>
      <c r="H29" s="25"/>
      <c r="I29" s="25"/>
      <c r="J29" s="25"/>
    </row>
    <row r="30" spans="1:10" ht="15.75" x14ac:dyDescent="0.25">
      <c r="A30" s="1" t="s">
        <v>117</v>
      </c>
      <c r="B30" s="13">
        <v>3443</v>
      </c>
      <c r="C30" s="13">
        <f t="shared" ref="C30:G30" si="10">SUM(C31:C35)</f>
        <v>3934</v>
      </c>
      <c r="D30" s="13">
        <f t="shared" si="10"/>
        <v>13</v>
      </c>
      <c r="E30" s="13">
        <f t="shared" si="10"/>
        <v>635</v>
      </c>
      <c r="F30" s="13">
        <f t="shared" si="10"/>
        <v>4622</v>
      </c>
      <c r="G30" s="13">
        <f t="shared" si="10"/>
        <v>3403</v>
      </c>
      <c r="H30" s="13">
        <f>SUM(H31:H35)</f>
        <v>3381</v>
      </c>
      <c r="I30" s="13">
        <f t="shared" ref="I30:J30" si="11">SUM(I31:I35)</f>
        <v>0</v>
      </c>
      <c r="J30" s="13">
        <f t="shared" si="11"/>
        <v>22</v>
      </c>
    </row>
    <row r="31" spans="1:10" ht="15.75" x14ac:dyDescent="0.25">
      <c r="A31" s="26" t="s">
        <v>162</v>
      </c>
      <c r="B31" s="21">
        <v>2697</v>
      </c>
      <c r="C31" s="21">
        <v>3136</v>
      </c>
      <c r="D31" s="21">
        <v>9</v>
      </c>
      <c r="E31" s="21">
        <v>489</v>
      </c>
      <c r="F31" s="21">
        <v>3605</v>
      </c>
      <c r="G31" s="21">
        <f t="shared" ref="G31:G35" si="12">B31+C31+D31+E31-F31</f>
        <v>2726</v>
      </c>
      <c r="H31" s="21">
        <v>2726</v>
      </c>
      <c r="I31" s="21">
        <v>0</v>
      </c>
      <c r="J31" s="21">
        <v>0</v>
      </c>
    </row>
    <row r="32" spans="1:10" ht="15.75" x14ac:dyDescent="0.25">
      <c r="A32" s="20" t="s">
        <v>50</v>
      </c>
      <c r="B32" s="21">
        <v>245</v>
      </c>
      <c r="C32" s="21">
        <v>223</v>
      </c>
      <c r="D32" s="21">
        <v>0</v>
      </c>
      <c r="E32" s="21">
        <v>21</v>
      </c>
      <c r="F32" s="21">
        <v>281</v>
      </c>
      <c r="G32" s="21">
        <f t="shared" si="12"/>
        <v>208</v>
      </c>
      <c r="H32" s="21">
        <v>208</v>
      </c>
      <c r="I32" s="21">
        <v>0</v>
      </c>
      <c r="J32" s="21">
        <v>0</v>
      </c>
    </row>
    <row r="33" spans="1:10" ht="15.75" x14ac:dyDescent="0.25">
      <c r="A33" s="20" t="s">
        <v>51</v>
      </c>
      <c r="B33" s="21">
        <v>234</v>
      </c>
      <c r="C33" s="21">
        <v>345</v>
      </c>
      <c r="D33" s="21">
        <v>0</v>
      </c>
      <c r="E33" s="21">
        <v>0</v>
      </c>
      <c r="F33" s="21">
        <v>328</v>
      </c>
      <c r="G33" s="21">
        <f t="shared" si="12"/>
        <v>251</v>
      </c>
      <c r="H33" s="21">
        <v>229</v>
      </c>
      <c r="I33" s="21">
        <v>0</v>
      </c>
      <c r="J33" s="21">
        <v>22</v>
      </c>
    </row>
    <row r="34" spans="1:10" ht="15.75" x14ac:dyDescent="0.25">
      <c r="A34" s="20" t="s">
        <v>54</v>
      </c>
      <c r="B34" s="21">
        <v>79</v>
      </c>
      <c r="C34" s="21">
        <v>57</v>
      </c>
      <c r="D34" s="21">
        <v>1</v>
      </c>
      <c r="E34" s="21">
        <v>0</v>
      </c>
      <c r="F34" s="21">
        <v>88</v>
      </c>
      <c r="G34" s="21">
        <f t="shared" si="12"/>
        <v>49</v>
      </c>
      <c r="H34" s="21">
        <v>49</v>
      </c>
      <c r="I34" s="21">
        <v>0</v>
      </c>
      <c r="J34" s="21">
        <v>0</v>
      </c>
    </row>
    <row r="35" spans="1:10" ht="15.75" x14ac:dyDescent="0.25">
      <c r="A35" s="20" t="s">
        <v>55</v>
      </c>
      <c r="B35" s="21">
        <v>188</v>
      </c>
      <c r="C35" s="21">
        <v>173</v>
      </c>
      <c r="D35" s="21">
        <v>3</v>
      </c>
      <c r="E35" s="21">
        <v>125</v>
      </c>
      <c r="F35" s="21">
        <v>320</v>
      </c>
      <c r="G35" s="21">
        <f t="shared" si="12"/>
        <v>169</v>
      </c>
      <c r="H35" s="21">
        <v>169</v>
      </c>
      <c r="I35" s="21">
        <v>0</v>
      </c>
      <c r="J35" s="21">
        <v>0</v>
      </c>
    </row>
    <row r="36" spans="1:10" ht="15.75" x14ac:dyDescent="0.25">
      <c r="A36" s="24"/>
      <c r="B36" s="21"/>
      <c r="C36" s="21"/>
      <c r="D36" s="21"/>
      <c r="E36" s="21"/>
      <c r="F36" s="21"/>
      <c r="G36" s="21"/>
      <c r="H36" s="25"/>
      <c r="I36" s="25"/>
      <c r="J36" s="25"/>
    </row>
    <row r="37" spans="1:10" ht="15.75" x14ac:dyDescent="0.25">
      <c r="A37" s="1" t="s">
        <v>118</v>
      </c>
      <c r="B37" s="13">
        <v>2235</v>
      </c>
      <c r="C37" s="13">
        <f t="shared" ref="C37:G37" si="13">SUM(C38:C42)</f>
        <v>2402</v>
      </c>
      <c r="D37" s="13">
        <f t="shared" si="13"/>
        <v>10</v>
      </c>
      <c r="E37" s="13">
        <f t="shared" si="13"/>
        <v>323</v>
      </c>
      <c r="F37" s="13">
        <f t="shared" si="13"/>
        <v>2571</v>
      </c>
      <c r="G37" s="13">
        <f t="shared" si="13"/>
        <v>2399</v>
      </c>
      <c r="H37" s="13">
        <f>SUM(H38:H42)</f>
        <v>2355</v>
      </c>
      <c r="I37" s="13">
        <f t="shared" ref="I37:J37" si="14">SUM(I38:I42)</f>
        <v>0</v>
      </c>
      <c r="J37" s="13">
        <f t="shared" si="14"/>
        <v>44</v>
      </c>
    </row>
    <row r="38" spans="1:10" ht="15.75" x14ac:dyDescent="0.25">
      <c r="A38" s="20" t="s">
        <v>163</v>
      </c>
      <c r="B38" s="21">
        <v>960</v>
      </c>
      <c r="C38" s="21">
        <v>1148</v>
      </c>
      <c r="D38" s="21">
        <v>2</v>
      </c>
      <c r="E38" s="21">
        <v>252</v>
      </c>
      <c r="F38" s="21">
        <v>1308</v>
      </c>
      <c r="G38" s="21">
        <f t="shared" ref="G38:G42" si="15">B38+C38+D38+E38-F38</f>
        <v>1054</v>
      </c>
      <c r="H38" s="21">
        <v>1054</v>
      </c>
      <c r="I38" s="21">
        <v>0</v>
      </c>
      <c r="J38" s="21">
        <v>0</v>
      </c>
    </row>
    <row r="39" spans="1:10" ht="15.75" x14ac:dyDescent="0.25">
      <c r="A39" s="20" t="s">
        <v>57</v>
      </c>
      <c r="B39" s="21">
        <v>228</v>
      </c>
      <c r="C39" s="21">
        <v>197</v>
      </c>
      <c r="D39" s="21">
        <v>2</v>
      </c>
      <c r="E39" s="21">
        <v>16</v>
      </c>
      <c r="F39" s="21">
        <v>253</v>
      </c>
      <c r="G39" s="21">
        <f t="shared" si="15"/>
        <v>190</v>
      </c>
      <c r="H39" s="21">
        <v>190</v>
      </c>
      <c r="I39" s="21">
        <v>0</v>
      </c>
      <c r="J39" s="21">
        <v>0</v>
      </c>
    </row>
    <row r="40" spans="1:10" ht="15.75" x14ac:dyDescent="0.25">
      <c r="A40" s="20" t="s">
        <v>58</v>
      </c>
      <c r="B40" s="21">
        <v>156</v>
      </c>
      <c r="C40" s="21">
        <v>158</v>
      </c>
      <c r="D40" s="21">
        <v>1</v>
      </c>
      <c r="E40" s="21">
        <v>8</v>
      </c>
      <c r="F40" s="21">
        <v>185</v>
      </c>
      <c r="G40" s="21">
        <f t="shared" si="15"/>
        <v>138</v>
      </c>
      <c r="H40" s="21">
        <v>138</v>
      </c>
      <c r="I40" s="21">
        <v>0</v>
      </c>
      <c r="J40" s="21">
        <v>0</v>
      </c>
    </row>
    <row r="41" spans="1:10" ht="15.75" x14ac:dyDescent="0.25">
      <c r="A41" s="20" t="s">
        <v>59</v>
      </c>
      <c r="B41" s="21">
        <v>351</v>
      </c>
      <c r="C41" s="21">
        <v>395</v>
      </c>
      <c r="D41" s="21">
        <v>1</v>
      </c>
      <c r="E41" s="21">
        <v>31</v>
      </c>
      <c r="F41" s="21">
        <v>352</v>
      </c>
      <c r="G41" s="21">
        <f t="shared" si="15"/>
        <v>426</v>
      </c>
      <c r="H41" s="21">
        <v>383</v>
      </c>
      <c r="I41" s="21">
        <v>0</v>
      </c>
      <c r="J41" s="21">
        <v>43</v>
      </c>
    </row>
    <row r="42" spans="1:10" ht="15.75" x14ac:dyDescent="0.25">
      <c r="A42" s="26" t="s">
        <v>164</v>
      </c>
      <c r="B42" s="21">
        <v>540</v>
      </c>
      <c r="C42" s="21">
        <v>504</v>
      </c>
      <c r="D42" s="21">
        <v>4</v>
      </c>
      <c r="E42" s="21">
        <v>16</v>
      </c>
      <c r="F42" s="21">
        <v>473</v>
      </c>
      <c r="G42" s="21">
        <f t="shared" si="15"/>
        <v>591</v>
      </c>
      <c r="H42" s="21">
        <v>590</v>
      </c>
      <c r="I42" s="21">
        <v>0</v>
      </c>
      <c r="J42" s="21">
        <v>1</v>
      </c>
    </row>
    <row r="43" spans="1:10" ht="15.75" x14ac:dyDescent="0.25">
      <c r="A43" s="24"/>
      <c r="B43" s="21"/>
      <c r="C43" s="21"/>
      <c r="D43" s="21"/>
      <c r="E43" s="21"/>
      <c r="F43" s="21"/>
      <c r="G43" s="21"/>
      <c r="H43" s="25"/>
      <c r="I43" s="25"/>
      <c r="J43" s="25"/>
    </row>
    <row r="44" spans="1:10" ht="15.75" x14ac:dyDescent="0.25">
      <c r="A44" s="1" t="s">
        <v>119</v>
      </c>
      <c r="B44" s="13">
        <v>2425</v>
      </c>
      <c r="C44" s="13">
        <f t="shared" ref="C44:G44" si="16">SUM(C45:C50)</f>
        <v>2704</v>
      </c>
      <c r="D44" s="13">
        <f t="shared" si="16"/>
        <v>25</v>
      </c>
      <c r="E44" s="13">
        <f t="shared" si="16"/>
        <v>268</v>
      </c>
      <c r="F44" s="13">
        <f t="shared" si="16"/>
        <v>3213</v>
      </c>
      <c r="G44" s="13">
        <f t="shared" si="16"/>
        <v>2209</v>
      </c>
      <c r="H44" s="13">
        <f>SUM(H45:H50)</f>
        <v>2202</v>
      </c>
      <c r="I44" s="13">
        <f t="shared" ref="I44:J44" si="17">SUM(I45:I50)</f>
        <v>6</v>
      </c>
      <c r="J44" s="13">
        <f t="shared" si="17"/>
        <v>1</v>
      </c>
    </row>
    <row r="45" spans="1:10" ht="15.75" x14ac:dyDescent="0.25">
      <c r="A45" s="20" t="s">
        <v>165</v>
      </c>
      <c r="B45" s="21">
        <v>803</v>
      </c>
      <c r="C45" s="21">
        <v>860</v>
      </c>
      <c r="D45" s="21">
        <v>9</v>
      </c>
      <c r="E45" s="21">
        <v>4</v>
      </c>
      <c r="F45" s="21">
        <v>988</v>
      </c>
      <c r="G45" s="21">
        <f t="shared" ref="G45:G50" si="18">B45+C45+D45+E45-F45</f>
        <v>688</v>
      </c>
      <c r="H45" s="21">
        <v>688</v>
      </c>
      <c r="I45" s="21">
        <v>0</v>
      </c>
      <c r="J45" s="21">
        <v>0</v>
      </c>
    </row>
    <row r="46" spans="1:10" ht="15.75" x14ac:dyDescent="0.25">
      <c r="A46" s="20" t="s">
        <v>138</v>
      </c>
      <c r="B46" s="21">
        <v>540</v>
      </c>
      <c r="C46" s="21">
        <v>724</v>
      </c>
      <c r="D46" s="21">
        <v>5</v>
      </c>
      <c r="E46" s="21">
        <v>195</v>
      </c>
      <c r="F46" s="21">
        <v>926</v>
      </c>
      <c r="G46" s="21">
        <f t="shared" si="18"/>
        <v>538</v>
      </c>
      <c r="H46" s="21">
        <v>536</v>
      </c>
      <c r="I46" s="21">
        <v>2</v>
      </c>
      <c r="J46" s="21">
        <v>0</v>
      </c>
    </row>
    <row r="47" spans="1:10" ht="15.75" x14ac:dyDescent="0.25">
      <c r="A47" s="20" t="s">
        <v>61</v>
      </c>
      <c r="B47" s="21">
        <v>110</v>
      </c>
      <c r="C47" s="21">
        <v>92</v>
      </c>
      <c r="D47" s="21">
        <v>1</v>
      </c>
      <c r="E47" s="21">
        <v>0</v>
      </c>
      <c r="F47" s="21">
        <v>102</v>
      </c>
      <c r="G47" s="21">
        <f t="shared" si="18"/>
        <v>101</v>
      </c>
      <c r="H47" s="21">
        <v>101</v>
      </c>
      <c r="I47" s="21">
        <v>0</v>
      </c>
      <c r="J47" s="21">
        <v>0</v>
      </c>
    </row>
    <row r="48" spans="1:10" ht="15.75" x14ac:dyDescent="0.25">
      <c r="A48" s="20" t="s">
        <v>62</v>
      </c>
      <c r="B48" s="21">
        <v>128</v>
      </c>
      <c r="C48" s="21">
        <v>175</v>
      </c>
      <c r="D48" s="21">
        <v>4</v>
      </c>
      <c r="E48" s="21">
        <v>17</v>
      </c>
      <c r="F48" s="21">
        <v>199</v>
      </c>
      <c r="G48" s="21">
        <f t="shared" si="18"/>
        <v>125</v>
      </c>
      <c r="H48" s="21">
        <v>125</v>
      </c>
      <c r="I48" s="21">
        <v>0</v>
      </c>
      <c r="J48" s="21">
        <v>0</v>
      </c>
    </row>
    <row r="49" spans="1:10" ht="15.75" x14ac:dyDescent="0.25">
      <c r="A49" s="20" t="s">
        <v>63</v>
      </c>
      <c r="B49" s="21">
        <v>514</v>
      </c>
      <c r="C49" s="21">
        <v>481</v>
      </c>
      <c r="D49" s="21">
        <v>3</v>
      </c>
      <c r="E49" s="21">
        <v>0</v>
      </c>
      <c r="F49" s="21">
        <v>538</v>
      </c>
      <c r="G49" s="21">
        <f t="shared" si="18"/>
        <v>460</v>
      </c>
      <c r="H49" s="21">
        <v>458</v>
      </c>
      <c r="I49" s="21">
        <v>1</v>
      </c>
      <c r="J49" s="21">
        <v>1</v>
      </c>
    </row>
    <row r="50" spans="1:10" ht="15.75" x14ac:dyDescent="0.25">
      <c r="A50" s="20" t="s">
        <v>64</v>
      </c>
      <c r="B50" s="21">
        <v>330</v>
      </c>
      <c r="C50" s="21">
        <v>372</v>
      </c>
      <c r="D50" s="21">
        <v>3</v>
      </c>
      <c r="E50" s="21">
        <v>52</v>
      </c>
      <c r="F50" s="21">
        <v>460</v>
      </c>
      <c r="G50" s="21">
        <f t="shared" si="18"/>
        <v>297</v>
      </c>
      <c r="H50" s="21">
        <v>294</v>
      </c>
      <c r="I50" s="21">
        <v>3</v>
      </c>
      <c r="J50" s="21">
        <v>0</v>
      </c>
    </row>
    <row r="51" spans="1:10" ht="15.75" x14ac:dyDescent="0.25">
      <c r="A51" s="24"/>
      <c r="B51" s="21"/>
      <c r="C51" s="21"/>
      <c r="D51" s="21"/>
      <c r="E51" s="21"/>
      <c r="F51" s="21"/>
      <c r="G51" s="21"/>
      <c r="H51" s="25"/>
      <c r="I51" s="25"/>
      <c r="J51" s="25"/>
    </row>
    <row r="52" spans="1:10" ht="15.75" x14ac:dyDescent="0.25">
      <c r="A52" s="1" t="s">
        <v>120</v>
      </c>
      <c r="B52" s="13">
        <v>4277</v>
      </c>
      <c r="C52" s="13">
        <f t="shared" ref="C52:G52" si="19">SUM(C53:C59)</f>
        <v>4105</v>
      </c>
      <c r="D52" s="13">
        <f t="shared" si="19"/>
        <v>76</v>
      </c>
      <c r="E52" s="13">
        <f t="shared" si="19"/>
        <v>1276</v>
      </c>
      <c r="F52" s="13">
        <f t="shared" si="19"/>
        <v>5303</v>
      </c>
      <c r="G52" s="13">
        <f t="shared" si="19"/>
        <v>4431</v>
      </c>
      <c r="H52" s="13">
        <f>SUM(H53:H59)</f>
        <v>4406</v>
      </c>
      <c r="I52" s="13">
        <f t="shared" ref="I52:J52" si="20">SUM(I53:I59)</f>
        <v>5</v>
      </c>
      <c r="J52" s="13">
        <f t="shared" si="20"/>
        <v>20</v>
      </c>
    </row>
    <row r="53" spans="1:10" ht="15.75" x14ac:dyDescent="0.25">
      <c r="A53" s="20" t="s">
        <v>132</v>
      </c>
      <c r="B53" s="21">
        <v>1729</v>
      </c>
      <c r="C53" s="21">
        <v>1728</v>
      </c>
      <c r="D53" s="21">
        <v>17</v>
      </c>
      <c r="E53" s="21">
        <v>349</v>
      </c>
      <c r="F53" s="21">
        <v>1981</v>
      </c>
      <c r="G53" s="21">
        <f t="shared" ref="G53:G59" si="21">B53+C53+D53+E53-F53</f>
        <v>1842</v>
      </c>
      <c r="H53" s="21">
        <v>1842</v>
      </c>
      <c r="I53" s="21">
        <v>0</v>
      </c>
      <c r="J53" s="21">
        <v>0</v>
      </c>
    </row>
    <row r="54" spans="1:10" ht="15.75" x14ac:dyDescent="0.25">
      <c r="A54" s="20" t="s">
        <v>139</v>
      </c>
      <c r="B54" s="21">
        <v>646</v>
      </c>
      <c r="C54" s="21">
        <v>631</v>
      </c>
      <c r="D54" s="21">
        <v>14</v>
      </c>
      <c r="E54" s="21">
        <v>542</v>
      </c>
      <c r="F54" s="21">
        <v>1249</v>
      </c>
      <c r="G54" s="21">
        <f t="shared" si="21"/>
        <v>584</v>
      </c>
      <c r="H54" s="21">
        <v>573</v>
      </c>
      <c r="I54" s="21">
        <v>1</v>
      </c>
      <c r="J54" s="21">
        <v>10</v>
      </c>
    </row>
    <row r="55" spans="1:10" ht="15.75" x14ac:dyDescent="0.25">
      <c r="A55" s="20" t="s">
        <v>134</v>
      </c>
      <c r="B55" s="21">
        <v>871</v>
      </c>
      <c r="C55" s="21">
        <v>924</v>
      </c>
      <c r="D55" s="21">
        <v>1</v>
      </c>
      <c r="E55" s="21">
        <v>12</v>
      </c>
      <c r="F55" s="21">
        <v>825</v>
      </c>
      <c r="G55" s="21">
        <f t="shared" si="21"/>
        <v>983</v>
      </c>
      <c r="H55" s="21">
        <v>981</v>
      </c>
      <c r="I55" s="21">
        <v>1</v>
      </c>
      <c r="J55" s="21">
        <v>1</v>
      </c>
    </row>
    <row r="56" spans="1:10" ht="15.75" x14ac:dyDescent="0.25">
      <c r="A56" s="20" t="s">
        <v>65</v>
      </c>
      <c r="B56" s="21">
        <v>142</v>
      </c>
      <c r="C56" s="21">
        <v>157</v>
      </c>
      <c r="D56" s="21">
        <v>2</v>
      </c>
      <c r="E56" s="21">
        <v>69</v>
      </c>
      <c r="F56" s="21">
        <v>210</v>
      </c>
      <c r="G56" s="21">
        <f t="shared" si="21"/>
        <v>160</v>
      </c>
      <c r="H56" s="21">
        <v>157</v>
      </c>
      <c r="I56" s="21">
        <v>0</v>
      </c>
      <c r="J56" s="21">
        <v>3</v>
      </c>
    </row>
    <row r="57" spans="1:10" ht="15.75" x14ac:dyDescent="0.25">
      <c r="A57" s="20" t="s">
        <v>69</v>
      </c>
      <c r="B57" s="21">
        <v>619</v>
      </c>
      <c r="C57" s="21">
        <v>429</v>
      </c>
      <c r="D57" s="21">
        <v>30</v>
      </c>
      <c r="E57" s="21">
        <v>252</v>
      </c>
      <c r="F57" s="21">
        <v>715</v>
      </c>
      <c r="G57" s="21">
        <f t="shared" si="21"/>
        <v>615</v>
      </c>
      <c r="H57" s="21">
        <v>608</v>
      </c>
      <c r="I57" s="21">
        <v>2</v>
      </c>
      <c r="J57" s="21">
        <v>5</v>
      </c>
    </row>
    <row r="58" spans="1:10" ht="15.75" x14ac:dyDescent="0.25">
      <c r="A58" s="20" t="s">
        <v>70</v>
      </c>
      <c r="B58" s="21">
        <v>69</v>
      </c>
      <c r="C58" s="21">
        <v>131</v>
      </c>
      <c r="D58" s="21">
        <v>10</v>
      </c>
      <c r="E58" s="21">
        <v>13</v>
      </c>
      <c r="F58" s="21">
        <v>130</v>
      </c>
      <c r="G58" s="21">
        <f t="shared" si="21"/>
        <v>93</v>
      </c>
      <c r="H58" s="21">
        <v>93</v>
      </c>
      <c r="I58" s="21">
        <v>0</v>
      </c>
      <c r="J58" s="21">
        <v>0</v>
      </c>
    </row>
    <row r="59" spans="1:10" ht="15.75" x14ac:dyDescent="0.25">
      <c r="A59" s="20" t="s">
        <v>71</v>
      </c>
      <c r="B59" s="21">
        <v>201</v>
      </c>
      <c r="C59" s="21">
        <v>105</v>
      </c>
      <c r="D59" s="21">
        <v>2</v>
      </c>
      <c r="E59" s="21">
        <v>39</v>
      </c>
      <c r="F59" s="21">
        <v>193</v>
      </c>
      <c r="G59" s="21">
        <f t="shared" si="21"/>
        <v>154</v>
      </c>
      <c r="H59" s="21">
        <v>152</v>
      </c>
      <c r="I59" s="21">
        <v>1</v>
      </c>
      <c r="J59" s="21">
        <v>1</v>
      </c>
    </row>
    <row r="60" spans="1:10" ht="15.75" x14ac:dyDescent="0.25">
      <c r="A60" s="24"/>
      <c r="B60" s="21"/>
      <c r="C60" s="21"/>
      <c r="D60" s="21"/>
      <c r="E60" s="21"/>
      <c r="F60" s="21"/>
      <c r="G60" s="21"/>
      <c r="H60" s="25"/>
      <c r="I60" s="25"/>
      <c r="J60" s="25"/>
    </row>
    <row r="61" spans="1:10" ht="15.75" x14ac:dyDescent="0.25">
      <c r="A61" s="1" t="s">
        <v>121</v>
      </c>
      <c r="B61" s="13">
        <v>3461</v>
      </c>
      <c r="C61" s="13">
        <f t="shared" ref="C61:G61" si="22">SUM(C62:C67)</f>
        <v>4369</v>
      </c>
      <c r="D61" s="13">
        <f t="shared" si="22"/>
        <v>70</v>
      </c>
      <c r="E61" s="13">
        <f t="shared" si="22"/>
        <v>394</v>
      </c>
      <c r="F61" s="13">
        <f t="shared" si="22"/>
        <v>5058</v>
      </c>
      <c r="G61" s="13">
        <f t="shared" si="22"/>
        <v>3236</v>
      </c>
      <c r="H61" s="13">
        <f>SUM(H62:H67)</f>
        <v>3228</v>
      </c>
      <c r="I61" s="13">
        <f t="shared" ref="I61:J61" si="23">SUM(I62:I67)</f>
        <v>2</v>
      </c>
      <c r="J61" s="13">
        <f t="shared" si="23"/>
        <v>6</v>
      </c>
    </row>
    <row r="62" spans="1:10" ht="15.75" x14ac:dyDescent="0.25">
      <c r="A62" s="20" t="s">
        <v>133</v>
      </c>
      <c r="B62" s="21">
        <v>1263</v>
      </c>
      <c r="C62" s="21">
        <v>2044</v>
      </c>
      <c r="D62" s="21">
        <v>4</v>
      </c>
      <c r="E62" s="21">
        <v>303</v>
      </c>
      <c r="F62" s="21">
        <v>2401</v>
      </c>
      <c r="G62" s="21">
        <f t="shared" ref="G62:G67" si="24">B62+C62+D62+E62-F62</f>
        <v>1213</v>
      </c>
      <c r="H62" s="21">
        <v>1210</v>
      </c>
      <c r="I62" s="21">
        <v>0</v>
      </c>
      <c r="J62" s="21">
        <v>3</v>
      </c>
    </row>
    <row r="63" spans="1:10" ht="15.75" x14ac:dyDescent="0.25">
      <c r="A63" s="20" t="s">
        <v>140</v>
      </c>
      <c r="B63" s="21">
        <v>634</v>
      </c>
      <c r="C63" s="21">
        <v>744</v>
      </c>
      <c r="D63" s="21">
        <v>43</v>
      </c>
      <c r="E63" s="21">
        <v>14</v>
      </c>
      <c r="F63" s="21">
        <v>686</v>
      </c>
      <c r="G63" s="21">
        <f t="shared" si="24"/>
        <v>749</v>
      </c>
      <c r="H63" s="21">
        <v>749</v>
      </c>
      <c r="I63" s="21">
        <v>0</v>
      </c>
      <c r="J63" s="21">
        <v>0</v>
      </c>
    </row>
    <row r="64" spans="1:10" ht="15.75" x14ac:dyDescent="0.25">
      <c r="A64" s="20" t="s">
        <v>66</v>
      </c>
      <c r="B64" s="21">
        <v>269</v>
      </c>
      <c r="C64" s="21">
        <v>292</v>
      </c>
      <c r="D64" s="21">
        <v>6</v>
      </c>
      <c r="E64" s="21">
        <v>7</v>
      </c>
      <c r="F64" s="21">
        <v>364</v>
      </c>
      <c r="G64" s="21">
        <f t="shared" si="24"/>
        <v>210</v>
      </c>
      <c r="H64" s="21">
        <v>208</v>
      </c>
      <c r="I64" s="21">
        <v>0</v>
      </c>
      <c r="J64" s="21">
        <v>2</v>
      </c>
    </row>
    <row r="65" spans="1:10" ht="15.75" x14ac:dyDescent="0.25">
      <c r="A65" s="20" t="s">
        <v>67</v>
      </c>
      <c r="B65" s="21">
        <v>501</v>
      </c>
      <c r="C65" s="21">
        <v>468</v>
      </c>
      <c r="D65" s="21">
        <v>15</v>
      </c>
      <c r="E65" s="21">
        <v>33</v>
      </c>
      <c r="F65" s="21">
        <v>654</v>
      </c>
      <c r="G65" s="21">
        <f t="shared" si="24"/>
        <v>363</v>
      </c>
      <c r="H65" s="21">
        <v>363</v>
      </c>
      <c r="I65" s="21">
        <v>0</v>
      </c>
      <c r="J65" s="21">
        <v>0</v>
      </c>
    </row>
    <row r="66" spans="1:10" ht="15.75" x14ac:dyDescent="0.25">
      <c r="A66" s="20" t="s">
        <v>68</v>
      </c>
      <c r="B66" s="21">
        <v>150</v>
      </c>
      <c r="C66" s="21">
        <v>200</v>
      </c>
      <c r="D66" s="21">
        <v>1</v>
      </c>
      <c r="E66" s="21">
        <v>1</v>
      </c>
      <c r="F66" s="21">
        <v>156</v>
      </c>
      <c r="G66" s="21">
        <f t="shared" si="24"/>
        <v>196</v>
      </c>
      <c r="H66" s="21">
        <v>193</v>
      </c>
      <c r="I66" s="21">
        <v>2</v>
      </c>
      <c r="J66" s="21">
        <v>1</v>
      </c>
    </row>
    <row r="67" spans="1:10" ht="15.75" x14ac:dyDescent="0.25">
      <c r="A67" s="20" t="s">
        <v>135</v>
      </c>
      <c r="B67" s="21">
        <v>644</v>
      </c>
      <c r="C67" s="21">
        <v>621</v>
      </c>
      <c r="D67" s="21">
        <v>1</v>
      </c>
      <c r="E67" s="21">
        <v>36</v>
      </c>
      <c r="F67" s="21">
        <v>797</v>
      </c>
      <c r="G67" s="21">
        <f t="shared" si="24"/>
        <v>505</v>
      </c>
      <c r="H67" s="21">
        <v>505</v>
      </c>
      <c r="I67" s="21">
        <v>0</v>
      </c>
      <c r="J67" s="21">
        <v>0</v>
      </c>
    </row>
    <row r="68" spans="1:10" ht="15.75" x14ac:dyDescent="0.25">
      <c r="A68" s="24"/>
      <c r="B68" s="21"/>
      <c r="C68" s="21"/>
      <c r="D68" s="21"/>
      <c r="E68" s="21"/>
      <c r="F68" s="21"/>
      <c r="G68" s="21"/>
      <c r="H68" s="25"/>
      <c r="I68" s="25"/>
      <c r="J68" s="25"/>
    </row>
    <row r="69" spans="1:10" ht="15.75" x14ac:dyDescent="0.25">
      <c r="A69" s="1" t="s">
        <v>122</v>
      </c>
      <c r="B69" s="13">
        <v>2050</v>
      </c>
      <c r="C69" s="13">
        <f t="shared" ref="C69:G69" si="25">SUM(C70:C75)</f>
        <v>2334</v>
      </c>
      <c r="D69" s="13">
        <f t="shared" si="25"/>
        <v>34</v>
      </c>
      <c r="E69" s="13">
        <f t="shared" si="25"/>
        <v>357</v>
      </c>
      <c r="F69" s="13">
        <f t="shared" si="25"/>
        <v>2725</v>
      </c>
      <c r="G69" s="13">
        <f t="shared" si="25"/>
        <v>2050</v>
      </c>
      <c r="H69" s="13">
        <f>SUM(H70:H75)</f>
        <v>2047</v>
      </c>
      <c r="I69" s="13">
        <f t="shared" ref="I69:J69" si="26">SUM(I70:I75)</f>
        <v>0</v>
      </c>
      <c r="J69" s="13">
        <f t="shared" si="26"/>
        <v>3</v>
      </c>
    </row>
    <row r="70" spans="1:10" ht="15.75" x14ac:dyDescent="0.25">
      <c r="A70" s="20" t="s">
        <v>166</v>
      </c>
      <c r="B70" s="21">
        <v>930</v>
      </c>
      <c r="C70" s="21">
        <v>957</v>
      </c>
      <c r="D70" s="21">
        <v>5</v>
      </c>
      <c r="E70" s="21">
        <v>125</v>
      </c>
      <c r="F70" s="21">
        <v>1154</v>
      </c>
      <c r="G70" s="21">
        <f t="shared" ref="G70:G75" si="27">B70+C70+D70+E70-F70</f>
        <v>863</v>
      </c>
      <c r="H70" s="21">
        <v>863</v>
      </c>
      <c r="I70" s="21">
        <v>0</v>
      </c>
      <c r="J70" s="21">
        <v>0</v>
      </c>
    </row>
    <row r="71" spans="1:10" ht="15.75" x14ac:dyDescent="0.25">
      <c r="A71" s="2" t="s">
        <v>141</v>
      </c>
      <c r="B71" s="21">
        <v>386</v>
      </c>
      <c r="C71" s="21">
        <v>435</v>
      </c>
      <c r="D71" s="21">
        <v>8</v>
      </c>
      <c r="E71" s="21">
        <v>154</v>
      </c>
      <c r="F71" s="21">
        <v>640</v>
      </c>
      <c r="G71" s="21">
        <f t="shared" si="27"/>
        <v>343</v>
      </c>
      <c r="H71" s="21">
        <v>343</v>
      </c>
      <c r="I71" s="21">
        <v>0</v>
      </c>
      <c r="J71" s="21">
        <v>0</v>
      </c>
    </row>
    <row r="72" spans="1:10" ht="15.75" x14ac:dyDescent="0.25">
      <c r="A72" s="20" t="s">
        <v>72</v>
      </c>
      <c r="B72" s="21">
        <v>166</v>
      </c>
      <c r="C72" s="21">
        <v>218</v>
      </c>
      <c r="D72" s="21">
        <v>7</v>
      </c>
      <c r="E72" s="21">
        <v>7</v>
      </c>
      <c r="F72" s="21">
        <v>225</v>
      </c>
      <c r="G72" s="21">
        <f t="shared" si="27"/>
        <v>173</v>
      </c>
      <c r="H72" s="21">
        <v>173</v>
      </c>
      <c r="I72" s="21">
        <v>0</v>
      </c>
      <c r="J72" s="21">
        <v>0</v>
      </c>
    </row>
    <row r="73" spans="1:10" ht="15.75" x14ac:dyDescent="0.25">
      <c r="A73" s="20" t="s">
        <v>73</v>
      </c>
      <c r="B73" s="21">
        <v>229</v>
      </c>
      <c r="C73" s="21">
        <v>318</v>
      </c>
      <c r="D73" s="21">
        <v>4</v>
      </c>
      <c r="E73" s="21">
        <v>13</v>
      </c>
      <c r="F73" s="21">
        <v>299</v>
      </c>
      <c r="G73" s="21">
        <f t="shared" si="27"/>
        <v>265</v>
      </c>
      <c r="H73" s="21">
        <v>262</v>
      </c>
      <c r="I73" s="21">
        <v>0</v>
      </c>
      <c r="J73" s="21">
        <v>3</v>
      </c>
    </row>
    <row r="74" spans="1:10" ht="15.75" x14ac:dyDescent="0.25">
      <c r="A74" s="20" t="s">
        <v>74</v>
      </c>
      <c r="B74" s="21">
        <v>151</v>
      </c>
      <c r="C74" s="21">
        <v>220</v>
      </c>
      <c r="D74" s="21">
        <v>1</v>
      </c>
      <c r="E74" s="21">
        <v>58</v>
      </c>
      <c r="F74" s="21">
        <v>257</v>
      </c>
      <c r="G74" s="21">
        <f t="shared" si="27"/>
        <v>173</v>
      </c>
      <c r="H74" s="21">
        <v>173</v>
      </c>
      <c r="I74" s="21">
        <v>0</v>
      </c>
      <c r="J74" s="21">
        <v>0</v>
      </c>
    </row>
    <row r="75" spans="1:10" ht="15.75" x14ac:dyDescent="0.25">
      <c r="A75" s="20" t="s">
        <v>75</v>
      </c>
      <c r="B75" s="21">
        <v>188</v>
      </c>
      <c r="C75" s="21">
        <v>186</v>
      </c>
      <c r="D75" s="21">
        <v>9</v>
      </c>
      <c r="E75" s="21">
        <v>0</v>
      </c>
      <c r="F75" s="21">
        <v>150</v>
      </c>
      <c r="G75" s="21">
        <f t="shared" si="27"/>
        <v>233</v>
      </c>
      <c r="H75" s="21">
        <v>233</v>
      </c>
      <c r="I75" s="21">
        <v>0</v>
      </c>
      <c r="J75" s="21">
        <v>0</v>
      </c>
    </row>
    <row r="76" spans="1:10" ht="15.75" x14ac:dyDescent="0.25">
      <c r="A76" s="24"/>
      <c r="B76" s="21"/>
      <c r="C76" s="21"/>
      <c r="D76" s="21"/>
      <c r="E76" s="21"/>
      <c r="F76" s="21"/>
      <c r="G76" s="21"/>
      <c r="H76" s="25"/>
      <c r="I76" s="25"/>
      <c r="J76" s="25"/>
    </row>
    <row r="77" spans="1:10" ht="15.75" x14ac:dyDescent="0.25">
      <c r="A77" s="1" t="s">
        <v>123</v>
      </c>
      <c r="B77" s="13">
        <v>2642</v>
      </c>
      <c r="C77" s="13">
        <f t="shared" ref="C77:G77" si="28">SUM(C78:C83)</f>
        <v>2548</v>
      </c>
      <c r="D77" s="13">
        <f t="shared" si="28"/>
        <v>37</v>
      </c>
      <c r="E77" s="13">
        <f t="shared" si="28"/>
        <v>875</v>
      </c>
      <c r="F77" s="13">
        <f t="shared" si="28"/>
        <v>3749</v>
      </c>
      <c r="G77" s="13">
        <f t="shared" si="28"/>
        <v>2353</v>
      </c>
      <c r="H77" s="13">
        <f>SUM(H78:H83)</f>
        <v>2314</v>
      </c>
      <c r="I77" s="13">
        <f t="shared" ref="I77:J77" si="29">SUM(I78:I83)</f>
        <v>4</v>
      </c>
      <c r="J77" s="13">
        <f t="shared" si="29"/>
        <v>35</v>
      </c>
    </row>
    <row r="78" spans="1:10" ht="15.75" x14ac:dyDescent="0.25">
      <c r="A78" s="20" t="s">
        <v>167</v>
      </c>
      <c r="B78" s="21">
        <v>908</v>
      </c>
      <c r="C78" s="21">
        <v>777</v>
      </c>
      <c r="D78" s="21">
        <v>1</v>
      </c>
      <c r="E78" s="21">
        <v>181</v>
      </c>
      <c r="F78" s="21">
        <v>1227</v>
      </c>
      <c r="G78" s="21">
        <f t="shared" ref="G78:G83" si="30">B78+C78+D78+E78-F78</f>
        <v>640</v>
      </c>
      <c r="H78" s="21">
        <v>632</v>
      </c>
      <c r="I78" s="21">
        <v>0</v>
      </c>
      <c r="J78" s="21">
        <v>8</v>
      </c>
    </row>
    <row r="79" spans="1:10" ht="15.75" x14ac:dyDescent="0.25">
      <c r="A79" s="20" t="s">
        <v>142</v>
      </c>
      <c r="B79" s="21">
        <v>932</v>
      </c>
      <c r="C79" s="21">
        <v>935</v>
      </c>
      <c r="D79" s="21">
        <v>20</v>
      </c>
      <c r="E79" s="21">
        <v>535</v>
      </c>
      <c r="F79" s="21">
        <v>1530</v>
      </c>
      <c r="G79" s="21">
        <f t="shared" si="30"/>
        <v>892</v>
      </c>
      <c r="H79" s="21">
        <v>888</v>
      </c>
      <c r="I79" s="21">
        <v>0</v>
      </c>
      <c r="J79" s="21">
        <v>4</v>
      </c>
    </row>
    <row r="80" spans="1:10" ht="15.75" x14ac:dyDescent="0.25">
      <c r="A80" s="20" t="s">
        <v>77</v>
      </c>
      <c r="B80" s="21">
        <v>67</v>
      </c>
      <c r="C80" s="21">
        <v>90</v>
      </c>
      <c r="D80" s="21">
        <v>0</v>
      </c>
      <c r="E80" s="21">
        <v>18</v>
      </c>
      <c r="F80" s="21">
        <v>113</v>
      </c>
      <c r="G80" s="21">
        <f t="shared" si="30"/>
        <v>62</v>
      </c>
      <c r="H80" s="21">
        <v>61</v>
      </c>
      <c r="I80" s="21">
        <v>1</v>
      </c>
      <c r="J80" s="21">
        <v>0</v>
      </c>
    </row>
    <row r="81" spans="1:10" ht="15.75" x14ac:dyDescent="0.25">
      <c r="A81" s="20" t="s">
        <v>76</v>
      </c>
      <c r="B81" s="21">
        <v>596</v>
      </c>
      <c r="C81" s="21">
        <v>589</v>
      </c>
      <c r="D81" s="21">
        <v>14</v>
      </c>
      <c r="E81" s="21">
        <v>128</v>
      </c>
      <c r="F81" s="21">
        <v>716</v>
      </c>
      <c r="G81" s="21">
        <f t="shared" si="30"/>
        <v>611</v>
      </c>
      <c r="H81" s="21">
        <v>607</v>
      </c>
      <c r="I81" s="21">
        <v>3</v>
      </c>
      <c r="J81" s="21">
        <v>1</v>
      </c>
    </row>
    <row r="82" spans="1:10" ht="15.75" x14ac:dyDescent="0.25">
      <c r="A82" s="20" t="s">
        <v>78</v>
      </c>
      <c r="B82" s="21">
        <v>34</v>
      </c>
      <c r="C82" s="21">
        <v>51</v>
      </c>
      <c r="D82" s="21">
        <v>1</v>
      </c>
      <c r="E82" s="21">
        <v>0</v>
      </c>
      <c r="F82" s="21">
        <v>24</v>
      </c>
      <c r="G82" s="21">
        <f t="shared" si="30"/>
        <v>62</v>
      </c>
      <c r="H82" s="21">
        <v>43</v>
      </c>
      <c r="I82" s="21">
        <v>0</v>
      </c>
      <c r="J82" s="21">
        <v>19</v>
      </c>
    </row>
    <row r="83" spans="1:10" ht="15.75" x14ac:dyDescent="0.25">
      <c r="A83" s="20" t="s">
        <v>79</v>
      </c>
      <c r="B83" s="21">
        <v>105</v>
      </c>
      <c r="C83" s="21">
        <v>106</v>
      </c>
      <c r="D83" s="21">
        <v>1</v>
      </c>
      <c r="E83" s="21">
        <v>13</v>
      </c>
      <c r="F83" s="21">
        <v>139</v>
      </c>
      <c r="G83" s="21">
        <f t="shared" si="30"/>
        <v>86</v>
      </c>
      <c r="H83" s="21">
        <v>83</v>
      </c>
      <c r="I83" s="21">
        <v>0</v>
      </c>
      <c r="J83" s="21">
        <v>3</v>
      </c>
    </row>
    <row r="84" spans="1:10" ht="15.75" x14ac:dyDescent="0.25">
      <c r="A84" s="24"/>
      <c r="B84" s="21"/>
      <c r="C84" s="21"/>
      <c r="D84" s="21"/>
      <c r="E84" s="21"/>
      <c r="F84" s="21"/>
      <c r="G84" s="21"/>
      <c r="H84" s="25"/>
      <c r="I84" s="25"/>
      <c r="J84" s="25"/>
    </row>
    <row r="85" spans="1:10" ht="15.75" x14ac:dyDescent="0.25">
      <c r="A85" s="1" t="s">
        <v>124</v>
      </c>
      <c r="B85" s="13">
        <v>2570</v>
      </c>
      <c r="C85" s="13">
        <f t="shared" ref="C85:G85" si="31">SUM(C86:C93)</f>
        <v>3257</v>
      </c>
      <c r="D85" s="13">
        <f t="shared" si="31"/>
        <v>50</v>
      </c>
      <c r="E85" s="13">
        <f t="shared" si="31"/>
        <v>562</v>
      </c>
      <c r="F85" s="13">
        <f t="shared" si="31"/>
        <v>3847</v>
      </c>
      <c r="G85" s="13">
        <f t="shared" si="31"/>
        <v>2592</v>
      </c>
      <c r="H85" s="13">
        <f>SUM(H86:H93)</f>
        <v>2536</v>
      </c>
      <c r="I85" s="13">
        <f t="shared" ref="I85:J85" si="32">SUM(I86:I93)</f>
        <v>3</v>
      </c>
      <c r="J85" s="13">
        <f t="shared" si="32"/>
        <v>53</v>
      </c>
    </row>
    <row r="86" spans="1:10" ht="15.75" x14ac:dyDescent="0.25">
      <c r="A86" s="20" t="s">
        <v>136</v>
      </c>
      <c r="B86" s="21">
        <v>1160</v>
      </c>
      <c r="C86" s="21">
        <v>1638</v>
      </c>
      <c r="D86" s="21">
        <v>11</v>
      </c>
      <c r="E86" s="21">
        <v>196</v>
      </c>
      <c r="F86" s="21">
        <v>1809</v>
      </c>
      <c r="G86" s="21">
        <f t="shared" ref="G86:G93" si="33">B86+C86+D86+E86-F86</f>
        <v>1196</v>
      </c>
      <c r="H86" s="21">
        <v>1196</v>
      </c>
      <c r="I86" s="21">
        <v>0</v>
      </c>
      <c r="J86" s="21">
        <v>0</v>
      </c>
    </row>
    <row r="87" spans="1:10" ht="15.75" x14ac:dyDescent="0.25">
      <c r="A87" s="20" t="s">
        <v>181</v>
      </c>
      <c r="B87" s="21">
        <v>300</v>
      </c>
      <c r="C87" s="21">
        <v>336</v>
      </c>
      <c r="D87" s="21">
        <v>5</v>
      </c>
      <c r="E87" s="21">
        <v>148</v>
      </c>
      <c r="F87" s="21">
        <v>518</v>
      </c>
      <c r="G87" s="21">
        <f t="shared" si="33"/>
        <v>271</v>
      </c>
      <c r="H87" s="21">
        <v>271</v>
      </c>
      <c r="I87" s="21">
        <v>0</v>
      </c>
      <c r="J87" s="21">
        <v>0</v>
      </c>
    </row>
    <row r="88" spans="1:10" ht="15.75" x14ac:dyDescent="0.25">
      <c r="A88" s="20" t="s">
        <v>80</v>
      </c>
      <c r="B88" s="21">
        <v>221</v>
      </c>
      <c r="C88" s="21">
        <v>286</v>
      </c>
      <c r="D88" s="21">
        <v>18</v>
      </c>
      <c r="E88" s="21">
        <v>20</v>
      </c>
      <c r="F88" s="21">
        <v>336</v>
      </c>
      <c r="G88" s="21">
        <f t="shared" si="33"/>
        <v>209</v>
      </c>
      <c r="H88" s="21">
        <v>178</v>
      </c>
      <c r="I88" s="21">
        <v>1</v>
      </c>
      <c r="J88" s="21">
        <v>30</v>
      </c>
    </row>
    <row r="89" spans="1:10" ht="15.75" x14ac:dyDescent="0.25">
      <c r="A89" s="20" t="s">
        <v>81</v>
      </c>
      <c r="B89" s="21">
        <v>287</v>
      </c>
      <c r="C89" s="21">
        <v>359</v>
      </c>
      <c r="D89" s="21">
        <v>1</v>
      </c>
      <c r="E89" s="21">
        <v>107</v>
      </c>
      <c r="F89" s="21">
        <v>464</v>
      </c>
      <c r="G89" s="21">
        <f t="shared" si="33"/>
        <v>290</v>
      </c>
      <c r="H89" s="21">
        <v>290</v>
      </c>
      <c r="I89" s="21">
        <v>0</v>
      </c>
      <c r="J89" s="21">
        <v>0</v>
      </c>
    </row>
    <row r="90" spans="1:10" ht="15.75" x14ac:dyDescent="0.25">
      <c r="A90" s="20" t="s">
        <v>82</v>
      </c>
      <c r="B90" s="21">
        <v>139</v>
      </c>
      <c r="C90" s="21">
        <v>141</v>
      </c>
      <c r="D90" s="21">
        <v>0</v>
      </c>
      <c r="E90" s="21">
        <v>3</v>
      </c>
      <c r="F90" s="21">
        <v>139</v>
      </c>
      <c r="G90" s="21">
        <f t="shared" si="33"/>
        <v>144</v>
      </c>
      <c r="H90" s="21">
        <v>125</v>
      </c>
      <c r="I90" s="21">
        <v>0</v>
      </c>
      <c r="J90" s="21">
        <v>19</v>
      </c>
    </row>
    <row r="91" spans="1:10" ht="15.75" x14ac:dyDescent="0.25">
      <c r="A91" s="20" t="s">
        <v>83</v>
      </c>
      <c r="B91" s="21">
        <v>292</v>
      </c>
      <c r="C91" s="21">
        <v>302</v>
      </c>
      <c r="D91" s="21">
        <v>4</v>
      </c>
      <c r="E91" s="21">
        <v>37</v>
      </c>
      <c r="F91" s="21">
        <v>365</v>
      </c>
      <c r="G91" s="21">
        <f t="shared" si="33"/>
        <v>270</v>
      </c>
      <c r="H91" s="21">
        <v>266</v>
      </c>
      <c r="I91" s="21">
        <v>2</v>
      </c>
      <c r="J91" s="21">
        <v>2</v>
      </c>
    </row>
    <row r="92" spans="1:10" ht="15.75" x14ac:dyDescent="0.25">
      <c r="A92" s="20" t="s">
        <v>84</v>
      </c>
      <c r="B92" s="21">
        <v>120</v>
      </c>
      <c r="C92" s="21">
        <v>150</v>
      </c>
      <c r="D92" s="21">
        <v>11</v>
      </c>
      <c r="E92" s="21">
        <v>0</v>
      </c>
      <c r="F92" s="21">
        <v>117</v>
      </c>
      <c r="G92" s="21">
        <f t="shared" si="33"/>
        <v>164</v>
      </c>
      <c r="H92" s="21">
        <v>163</v>
      </c>
      <c r="I92" s="21">
        <v>0</v>
      </c>
      <c r="J92" s="21">
        <v>1</v>
      </c>
    </row>
    <row r="93" spans="1:10" ht="15.75" x14ac:dyDescent="0.25">
      <c r="A93" s="20" t="s">
        <v>85</v>
      </c>
      <c r="B93" s="21">
        <v>51</v>
      </c>
      <c r="C93" s="21">
        <v>45</v>
      </c>
      <c r="D93" s="21">
        <v>0</v>
      </c>
      <c r="E93" s="21">
        <v>51</v>
      </c>
      <c r="F93" s="21">
        <v>99</v>
      </c>
      <c r="G93" s="21">
        <f t="shared" si="33"/>
        <v>48</v>
      </c>
      <c r="H93" s="21">
        <v>47</v>
      </c>
      <c r="I93" s="21">
        <v>0</v>
      </c>
      <c r="J93" s="21">
        <v>1</v>
      </c>
    </row>
    <row r="94" spans="1:10" ht="15.75" x14ac:dyDescent="0.25">
      <c r="A94" s="24"/>
      <c r="B94" s="21"/>
      <c r="C94" s="21"/>
      <c r="D94" s="21"/>
      <c r="E94" s="21"/>
      <c r="F94" s="21"/>
      <c r="G94" s="21"/>
      <c r="H94" s="25"/>
      <c r="I94" s="25"/>
      <c r="J94" s="25"/>
    </row>
    <row r="95" spans="1:10" ht="15.75" x14ac:dyDescent="0.25">
      <c r="A95" s="1" t="s">
        <v>125</v>
      </c>
      <c r="B95" s="13">
        <v>1851</v>
      </c>
      <c r="C95" s="13">
        <f t="shared" ref="C95:G95" si="34">SUM(C96:C97)</f>
        <v>1828</v>
      </c>
      <c r="D95" s="13">
        <f t="shared" si="34"/>
        <v>2</v>
      </c>
      <c r="E95" s="13">
        <f t="shared" si="34"/>
        <v>561</v>
      </c>
      <c r="F95" s="13">
        <f t="shared" si="34"/>
        <v>2437</v>
      </c>
      <c r="G95" s="13">
        <f t="shared" si="34"/>
        <v>1805</v>
      </c>
      <c r="H95" s="13">
        <f>SUM(H96:H97)</f>
        <v>1803</v>
      </c>
      <c r="I95" s="13">
        <f t="shared" ref="I95:J95" si="35">SUM(I96:I97)</f>
        <v>2</v>
      </c>
      <c r="J95" s="13">
        <f t="shared" si="35"/>
        <v>0</v>
      </c>
    </row>
    <row r="96" spans="1:10" ht="15.75" x14ac:dyDescent="0.25">
      <c r="A96" s="20" t="s">
        <v>168</v>
      </c>
      <c r="B96" s="21">
        <v>1298</v>
      </c>
      <c r="C96" s="21">
        <v>1326</v>
      </c>
      <c r="D96" s="21">
        <v>0</v>
      </c>
      <c r="E96" s="21">
        <v>547</v>
      </c>
      <c r="F96" s="21">
        <v>1949</v>
      </c>
      <c r="G96" s="21">
        <f t="shared" ref="G96:G97" si="36">B96+C96+D96+E96-F96</f>
        <v>1222</v>
      </c>
      <c r="H96" s="21">
        <v>1222</v>
      </c>
      <c r="I96" s="21">
        <v>0</v>
      </c>
      <c r="J96" s="21">
        <v>0</v>
      </c>
    </row>
    <row r="97" spans="1:10" ht="15.75" x14ac:dyDescent="0.25">
      <c r="A97" s="20" t="s">
        <v>144</v>
      </c>
      <c r="B97" s="21">
        <v>553</v>
      </c>
      <c r="C97" s="21">
        <v>502</v>
      </c>
      <c r="D97" s="21">
        <v>2</v>
      </c>
      <c r="E97" s="21">
        <v>14</v>
      </c>
      <c r="F97" s="21">
        <v>488</v>
      </c>
      <c r="G97" s="21">
        <f t="shared" si="36"/>
        <v>583</v>
      </c>
      <c r="H97" s="21">
        <v>581</v>
      </c>
      <c r="I97" s="21">
        <v>2</v>
      </c>
      <c r="J97" s="21">
        <v>0</v>
      </c>
    </row>
    <row r="98" spans="1:10" ht="15.75" x14ac:dyDescent="0.25">
      <c r="A98" s="24"/>
      <c r="B98" s="21"/>
      <c r="C98" s="21"/>
      <c r="D98" s="21"/>
      <c r="E98" s="21"/>
      <c r="F98" s="21"/>
      <c r="G98" s="21"/>
      <c r="H98" s="25"/>
      <c r="I98" s="25"/>
      <c r="J98" s="25"/>
    </row>
    <row r="99" spans="1:10" ht="15.75" x14ac:dyDescent="0.25">
      <c r="A99" s="1" t="s">
        <v>126</v>
      </c>
      <c r="B99" s="13">
        <v>1808</v>
      </c>
      <c r="C99" s="13">
        <f t="shared" ref="C99:G99" si="37">SUM(C100:C104)</f>
        <v>2489</v>
      </c>
      <c r="D99" s="13">
        <f t="shared" si="37"/>
        <v>13</v>
      </c>
      <c r="E99" s="13">
        <f t="shared" si="37"/>
        <v>135</v>
      </c>
      <c r="F99" s="13">
        <f t="shared" si="37"/>
        <v>2675</v>
      </c>
      <c r="G99" s="13">
        <f t="shared" si="37"/>
        <v>1770</v>
      </c>
      <c r="H99" s="13">
        <f>SUM(H100:H104)</f>
        <v>1769</v>
      </c>
      <c r="I99" s="13">
        <f t="shared" ref="I99:J99" si="38">SUM(I100:I104)</f>
        <v>1</v>
      </c>
      <c r="J99" s="13">
        <f t="shared" si="38"/>
        <v>0</v>
      </c>
    </row>
    <row r="100" spans="1:10" ht="15.75" x14ac:dyDescent="0.25">
      <c r="A100" s="20" t="s">
        <v>169</v>
      </c>
      <c r="B100" s="21">
        <v>593</v>
      </c>
      <c r="C100" s="21">
        <v>769</v>
      </c>
      <c r="D100" s="21">
        <v>10</v>
      </c>
      <c r="E100" s="21">
        <v>63</v>
      </c>
      <c r="F100" s="21">
        <v>771</v>
      </c>
      <c r="G100" s="21">
        <f t="shared" ref="G100:G104" si="39">B100+C100+D100+E100-F100</f>
        <v>664</v>
      </c>
      <c r="H100" s="21">
        <v>664</v>
      </c>
      <c r="I100" s="21">
        <v>0</v>
      </c>
      <c r="J100" s="21">
        <v>0</v>
      </c>
    </row>
    <row r="101" spans="1:10" ht="15.75" x14ac:dyDescent="0.25">
      <c r="A101" s="20" t="s">
        <v>137</v>
      </c>
      <c r="B101" s="21">
        <v>479</v>
      </c>
      <c r="C101" s="21">
        <v>609</v>
      </c>
      <c r="D101" s="21">
        <v>0</v>
      </c>
      <c r="E101" s="21">
        <v>0</v>
      </c>
      <c r="F101" s="21">
        <v>723</v>
      </c>
      <c r="G101" s="21">
        <f t="shared" si="39"/>
        <v>365</v>
      </c>
      <c r="H101" s="21">
        <v>364</v>
      </c>
      <c r="I101" s="21">
        <v>1</v>
      </c>
      <c r="J101" s="21">
        <v>0</v>
      </c>
    </row>
    <row r="102" spans="1:10" ht="15.75" x14ac:dyDescent="0.25">
      <c r="A102" s="20" t="s">
        <v>30</v>
      </c>
      <c r="B102" s="21">
        <v>323</v>
      </c>
      <c r="C102" s="21">
        <v>465</v>
      </c>
      <c r="D102" s="21">
        <v>0</v>
      </c>
      <c r="E102" s="21">
        <v>49</v>
      </c>
      <c r="F102" s="21">
        <v>529</v>
      </c>
      <c r="G102" s="21">
        <f t="shared" si="39"/>
        <v>308</v>
      </c>
      <c r="H102" s="21">
        <v>308</v>
      </c>
      <c r="I102" s="21">
        <v>0</v>
      </c>
      <c r="J102" s="21">
        <v>0</v>
      </c>
    </row>
    <row r="103" spans="1:10" ht="15.75" x14ac:dyDescent="0.25">
      <c r="A103" s="20" t="s">
        <v>46</v>
      </c>
      <c r="B103" s="21">
        <v>297</v>
      </c>
      <c r="C103" s="21">
        <v>503</v>
      </c>
      <c r="D103" s="21">
        <v>1</v>
      </c>
      <c r="E103" s="21">
        <v>23</v>
      </c>
      <c r="F103" s="21">
        <v>508</v>
      </c>
      <c r="G103" s="21">
        <f t="shared" si="39"/>
        <v>316</v>
      </c>
      <c r="H103" s="21">
        <v>316</v>
      </c>
      <c r="I103" s="21">
        <v>0</v>
      </c>
      <c r="J103" s="21">
        <v>0</v>
      </c>
    </row>
    <row r="104" spans="1:10" ht="15.75" x14ac:dyDescent="0.25">
      <c r="A104" s="20" t="s">
        <v>47</v>
      </c>
      <c r="B104" s="21">
        <v>116</v>
      </c>
      <c r="C104" s="21">
        <v>143</v>
      </c>
      <c r="D104" s="21">
        <v>2</v>
      </c>
      <c r="E104" s="21">
        <v>0</v>
      </c>
      <c r="F104" s="21">
        <v>144</v>
      </c>
      <c r="G104" s="21">
        <f t="shared" si="39"/>
        <v>117</v>
      </c>
      <c r="H104" s="21">
        <v>117</v>
      </c>
      <c r="I104" s="21">
        <v>0</v>
      </c>
      <c r="J104" s="21">
        <v>0</v>
      </c>
    </row>
    <row r="105" spans="1:10" ht="15.75" x14ac:dyDescent="0.25">
      <c r="A105" s="27"/>
      <c r="B105" s="21"/>
      <c r="C105" s="21"/>
      <c r="D105" s="21"/>
      <c r="E105" s="21"/>
      <c r="F105" s="21"/>
      <c r="G105" s="21"/>
      <c r="H105" s="25"/>
      <c r="I105" s="25"/>
      <c r="J105" s="25"/>
    </row>
    <row r="106" spans="1:10" ht="15.75" x14ac:dyDescent="0.25">
      <c r="A106" s="5" t="s">
        <v>127</v>
      </c>
      <c r="B106" s="13">
        <v>1879</v>
      </c>
      <c r="C106" s="13">
        <f t="shared" ref="C106:G106" si="40">SUM(C107:C109)</f>
        <v>1903</v>
      </c>
      <c r="D106" s="13">
        <f t="shared" si="40"/>
        <v>9</v>
      </c>
      <c r="E106" s="13">
        <f t="shared" si="40"/>
        <v>262</v>
      </c>
      <c r="F106" s="13">
        <f t="shared" si="40"/>
        <v>2291</v>
      </c>
      <c r="G106" s="13">
        <f t="shared" si="40"/>
        <v>1762</v>
      </c>
      <c r="H106" s="13">
        <f>SUM(H107:H109)</f>
        <v>1762</v>
      </c>
      <c r="I106" s="13">
        <f t="shared" ref="I106:J106" si="41">SUM(I107:I109)</f>
        <v>0</v>
      </c>
      <c r="J106" s="13">
        <f t="shared" si="41"/>
        <v>0</v>
      </c>
    </row>
    <row r="107" spans="1:10" ht="15.75" x14ac:dyDescent="0.25">
      <c r="A107" s="20" t="s">
        <v>170</v>
      </c>
      <c r="B107" s="21">
        <v>680</v>
      </c>
      <c r="C107" s="21">
        <v>807</v>
      </c>
      <c r="D107" s="21">
        <v>3</v>
      </c>
      <c r="E107" s="21">
        <v>229</v>
      </c>
      <c r="F107" s="21">
        <v>1025</v>
      </c>
      <c r="G107" s="21">
        <f t="shared" ref="G107:G109" si="42">B107+C107+D107+E107-F107</f>
        <v>694</v>
      </c>
      <c r="H107" s="21">
        <v>694</v>
      </c>
      <c r="I107" s="21">
        <v>0</v>
      </c>
      <c r="J107" s="21">
        <v>0</v>
      </c>
    </row>
    <row r="108" spans="1:10" ht="15.75" x14ac:dyDescent="0.25">
      <c r="A108" s="20" t="s">
        <v>86</v>
      </c>
      <c r="B108" s="21">
        <v>586</v>
      </c>
      <c r="C108" s="21">
        <v>506</v>
      </c>
      <c r="D108" s="21">
        <v>0</v>
      </c>
      <c r="E108" s="21">
        <v>3</v>
      </c>
      <c r="F108" s="21">
        <v>567</v>
      </c>
      <c r="G108" s="21">
        <f t="shared" si="42"/>
        <v>528</v>
      </c>
      <c r="H108" s="21">
        <v>528</v>
      </c>
      <c r="I108" s="21">
        <v>0</v>
      </c>
      <c r="J108" s="21">
        <v>0</v>
      </c>
    </row>
    <row r="109" spans="1:10" ht="15.75" x14ac:dyDescent="0.25">
      <c r="A109" s="20" t="s">
        <v>87</v>
      </c>
      <c r="B109" s="21">
        <v>613</v>
      </c>
      <c r="C109" s="21">
        <v>590</v>
      </c>
      <c r="D109" s="21">
        <v>6</v>
      </c>
      <c r="E109" s="21">
        <v>30</v>
      </c>
      <c r="F109" s="21">
        <v>699</v>
      </c>
      <c r="G109" s="21">
        <f t="shared" si="42"/>
        <v>540</v>
      </c>
      <c r="H109" s="21">
        <v>540</v>
      </c>
      <c r="I109" s="21">
        <v>0</v>
      </c>
      <c r="J109" s="21">
        <v>0</v>
      </c>
    </row>
    <row r="110" spans="1:10" ht="15.75" x14ac:dyDescent="0.25">
      <c r="A110" s="24"/>
      <c r="B110" s="21"/>
      <c r="C110" s="21"/>
      <c r="D110" s="21"/>
      <c r="E110" s="21"/>
      <c r="F110" s="21"/>
      <c r="G110" s="21"/>
      <c r="H110" s="25"/>
      <c r="I110" s="25"/>
      <c r="J110" s="25"/>
    </row>
    <row r="111" spans="1:10" ht="15.75" x14ac:dyDescent="0.25">
      <c r="A111" s="5" t="s">
        <v>128</v>
      </c>
      <c r="B111" s="13">
        <v>1933</v>
      </c>
      <c r="C111" s="13">
        <f t="shared" ref="C111:G111" si="43">SUM(C112:C114)</f>
        <v>2149</v>
      </c>
      <c r="D111" s="13">
        <f t="shared" si="43"/>
        <v>172</v>
      </c>
      <c r="E111" s="13">
        <f t="shared" si="43"/>
        <v>793</v>
      </c>
      <c r="F111" s="13">
        <f t="shared" si="43"/>
        <v>3095</v>
      </c>
      <c r="G111" s="13">
        <f t="shared" si="43"/>
        <v>1952</v>
      </c>
      <c r="H111" s="13">
        <f>SUM(H112:H114)</f>
        <v>1845</v>
      </c>
      <c r="I111" s="13">
        <f t="shared" ref="I111:J111" si="44">SUM(I112:I114)</f>
        <v>0</v>
      </c>
      <c r="J111" s="13">
        <f t="shared" si="44"/>
        <v>107</v>
      </c>
    </row>
    <row r="112" spans="1:10" ht="15.75" x14ac:dyDescent="0.25">
      <c r="A112" s="20" t="s">
        <v>171</v>
      </c>
      <c r="B112" s="21">
        <v>809</v>
      </c>
      <c r="C112" s="21">
        <v>1096</v>
      </c>
      <c r="D112" s="21">
        <v>5</v>
      </c>
      <c r="E112" s="21">
        <v>567</v>
      </c>
      <c r="F112" s="21">
        <v>1637</v>
      </c>
      <c r="G112" s="21">
        <f t="shared" ref="G112:G113" si="45">B112+C112+D112+E112-F112</f>
        <v>840</v>
      </c>
      <c r="H112" s="21">
        <v>840</v>
      </c>
      <c r="I112" s="21">
        <v>0</v>
      </c>
      <c r="J112" s="21">
        <v>0</v>
      </c>
    </row>
    <row r="113" spans="1:10" ht="15.75" x14ac:dyDescent="0.25">
      <c r="A113" s="20" t="s">
        <v>143</v>
      </c>
      <c r="B113" s="21">
        <v>813</v>
      </c>
      <c r="C113" s="21">
        <v>744</v>
      </c>
      <c r="D113" s="21">
        <v>159</v>
      </c>
      <c r="E113" s="21">
        <v>113</v>
      </c>
      <c r="F113" s="21">
        <v>1010</v>
      </c>
      <c r="G113" s="21">
        <f t="shared" si="45"/>
        <v>819</v>
      </c>
      <c r="H113" s="21">
        <v>712</v>
      </c>
      <c r="I113" s="21">
        <v>0</v>
      </c>
      <c r="J113" s="21">
        <v>107</v>
      </c>
    </row>
    <row r="114" spans="1:10" ht="15.75" x14ac:dyDescent="0.25">
      <c r="A114" s="20" t="s">
        <v>88</v>
      </c>
      <c r="B114" s="21">
        <v>311</v>
      </c>
      <c r="C114" s="21">
        <v>309</v>
      </c>
      <c r="D114" s="21">
        <v>8</v>
      </c>
      <c r="E114" s="21">
        <v>113</v>
      </c>
      <c r="F114" s="21">
        <v>448</v>
      </c>
      <c r="G114" s="21">
        <f>B114+C114+D114+E114-F114</f>
        <v>293</v>
      </c>
      <c r="H114" s="21">
        <v>293</v>
      </c>
      <c r="I114" s="21">
        <v>0</v>
      </c>
      <c r="J114" s="21">
        <v>0</v>
      </c>
    </row>
    <row r="115" spans="1:10" ht="15.75" x14ac:dyDescent="0.25">
      <c r="A115" s="28"/>
      <c r="B115" s="29"/>
      <c r="C115" s="29"/>
      <c r="D115" s="30"/>
      <c r="E115" s="30"/>
      <c r="F115" s="30"/>
      <c r="G115" s="30"/>
      <c r="H115" s="29"/>
      <c r="I115" s="84"/>
      <c r="J115" s="84"/>
    </row>
    <row r="116" spans="1:10" ht="15.75" x14ac:dyDescent="0.25">
      <c r="A116" s="24" t="s">
        <v>182</v>
      </c>
      <c r="B116" s="31"/>
      <c r="C116" s="31"/>
      <c r="D116" s="31"/>
      <c r="E116" s="31"/>
      <c r="F116" s="31"/>
      <c r="G116" s="31"/>
      <c r="H116" s="31"/>
      <c r="I116" s="35"/>
      <c r="J116" s="35"/>
    </row>
  </sheetData>
  <mergeCells count="11">
    <mergeCell ref="H7:J7"/>
    <mergeCell ref="A3:J3"/>
    <mergeCell ref="A4:J4"/>
    <mergeCell ref="A5:J5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scale="32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9"/>
  <sheetViews>
    <sheetView topLeftCell="A67" workbookViewId="0">
      <selection activeCell="A88" sqref="A88"/>
    </sheetView>
  </sheetViews>
  <sheetFormatPr baseColWidth="10" defaultColWidth="0" defaultRowHeight="15.75" zeroHeight="1" x14ac:dyDescent="0.25"/>
  <cols>
    <col min="1" max="1" width="84.42578125" style="41" customWidth="1"/>
    <col min="2" max="6" width="15.7109375" style="41" customWidth="1"/>
    <col min="7" max="7" width="9.28515625" style="41" customWidth="1"/>
    <col min="8" max="8" width="0" style="43" hidden="1" customWidth="1"/>
    <col min="9" max="16384" width="11.42578125" style="41" hidden="1"/>
  </cols>
  <sheetData>
    <row r="1" spans="1:7" x14ac:dyDescent="0.25">
      <c r="A1" s="3" t="s">
        <v>15</v>
      </c>
      <c r="B1" s="3"/>
      <c r="C1" s="4"/>
      <c r="D1" s="4"/>
      <c r="E1" s="4"/>
      <c r="F1" s="4"/>
      <c r="G1" s="4"/>
    </row>
    <row r="2" spans="1:7" x14ac:dyDescent="0.25">
      <c r="A2" s="5"/>
      <c r="B2" s="5"/>
      <c r="C2" s="6"/>
      <c r="D2" s="6"/>
      <c r="E2" s="6"/>
      <c r="F2" s="6"/>
      <c r="G2" s="31"/>
    </row>
    <row r="3" spans="1:7" x14ac:dyDescent="0.25">
      <c r="A3" s="166" t="s">
        <v>89</v>
      </c>
      <c r="B3" s="166"/>
      <c r="C3" s="166"/>
      <c r="D3" s="166"/>
      <c r="E3" s="166"/>
      <c r="F3" s="166"/>
      <c r="G3" s="166"/>
    </row>
    <row r="4" spans="1:7" x14ac:dyDescent="0.25">
      <c r="A4" s="166" t="s">
        <v>42</v>
      </c>
      <c r="B4" s="166"/>
      <c r="C4" s="166"/>
      <c r="D4" s="166"/>
      <c r="E4" s="166"/>
      <c r="F4" s="166"/>
      <c r="G4" s="166"/>
    </row>
    <row r="5" spans="1:7" x14ac:dyDescent="0.25">
      <c r="A5" s="166" t="s">
        <v>113</v>
      </c>
      <c r="B5" s="166"/>
      <c r="C5" s="166"/>
      <c r="D5" s="166"/>
      <c r="E5" s="166"/>
      <c r="F5" s="166"/>
      <c r="G5" s="166"/>
    </row>
    <row r="6" spans="1:7" x14ac:dyDescent="0.25">
      <c r="A6" s="166" t="s">
        <v>180</v>
      </c>
      <c r="B6" s="166"/>
      <c r="C6" s="166"/>
      <c r="D6" s="166"/>
      <c r="E6" s="166"/>
      <c r="F6" s="166"/>
      <c r="G6" s="166"/>
    </row>
    <row r="7" spans="1:7" x14ac:dyDescent="0.25">
      <c r="A7" s="91"/>
      <c r="B7" s="91"/>
      <c r="C7" s="91"/>
      <c r="D7" s="91"/>
      <c r="E7" s="91"/>
      <c r="F7" s="91"/>
      <c r="G7" s="91"/>
    </row>
    <row r="8" spans="1:7" ht="42" customHeight="1" x14ac:dyDescent="0.25">
      <c r="A8" s="168" t="s">
        <v>43</v>
      </c>
      <c r="B8" s="174" t="s">
        <v>21</v>
      </c>
      <c r="C8" s="164" t="s">
        <v>112</v>
      </c>
      <c r="D8" s="165"/>
      <c r="E8" s="165"/>
      <c r="F8" s="165"/>
      <c r="G8" s="165"/>
    </row>
    <row r="9" spans="1:7" ht="46.5" customHeight="1" x14ac:dyDescent="0.25">
      <c r="A9" s="169"/>
      <c r="B9" s="175"/>
      <c r="C9" s="10" t="s">
        <v>6</v>
      </c>
      <c r="D9" s="10" t="s">
        <v>7</v>
      </c>
      <c r="E9" s="10" t="s">
        <v>8</v>
      </c>
      <c r="F9" s="32" t="s">
        <v>9</v>
      </c>
      <c r="G9" s="90" t="s">
        <v>176</v>
      </c>
    </row>
    <row r="10" spans="1:7" x14ac:dyDescent="0.25">
      <c r="A10" s="79"/>
      <c r="B10" s="80"/>
      <c r="C10" s="80"/>
      <c r="D10" s="80"/>
      <c r="E10" s="80"/>
      <c r="F10" s="80"/>
      <c r="G10" s="96"/>
    </row>
    <row r="11" spans="1:7" x14ac:dyDescent="0.25">
      <c r="A11" s="12" t="s">
        <v>21</v>
      </c>
      <c r="B11" s="33">
        <f t="shared" ref="B11:G11" si="0">+B13+B21+B24+B31+B38+B45+B53+B62+B70+B78+B86+B96+B100+B107+B112</f>
        <v>42793</v>
      </c>
      <c r="C11" s="33">
        <f t="shared" si="0"/>
        <v>22337</v>
      </c>
      <c r="D11" s="33">
        <f t="shared" si="0"/>
        <v>1252</v>
      </c>
      <c r="E11" s="33">
        <f t="shared" si="0"/>
        <v>5407</v>
      </c>
      <c r="F11" s="33">
        <f t="shared" si="0"/>
        <v>13457</v>
      </c>
      <c r="G11" s="13">
        <f t="shared" si="0"/>
        <v>340</v>
      </c>
    </row>
    <row r="12" spans="1:7" x14ac:dyDescent="0.25">
      <c r="A12" s="14"/>
      <c r="B12" s="15"/>
      <c r="C12" s="15"/>
      <c r="D12" s="15"/>
      <c r="E12" s="15"/>
      <c r="F12" s="15"/>
      <c r="G12" s="17"/>
    </row>
    <row r="13" spans="1:7" x14ac:dyDescent="0.25">
      <c r="A13" s="1" t="s">
        <v>114</v>
      </c>
      <c r="B13" s="18">
        <f t="shared" ref="B13:G13" si="1">SUM(B14:B19)</f>
        <v>3058</v>
      </c>
      <c r="C13" s="18">
        <f t="shared" si="1"/>
        <v>1464</v>
      </c>
      <c r="D13" s="18">
        <f t="shared" si="1"/>
        <v>193</v>
      </c>
      <c r="E13" s="18">
        <f t="shared" si="1"/>
        <v>131</v>
      </c>
      <c r="F13" s="18">
        <f t="shared" si="1"/>
        <v>1258</v>
      </c>
      <c r="G13" s="19">
        <f t="shared" si="1"/>
        <v>12</v>
      </c>
    </row>
    <row r="14" spans="1:7" x14ac:dyDescent="0.25">
      <c r="A14" s="20" t="s">
        <v>159</v>
      </c>
      <c r="B14" s="36">
        <f t="shared" ref="B14:B19" si="2">SUM(C14:G14)</f>
        <v>1072</v>
      </c>
      <c r="C14" s="36">
        <v>282</v>
      </c>
      <c r="D14" s="36">
        <v>140</v>
      </c>
      <c r="E14" s="36">
        <v>0</v>
      </c>
      <c r="F14" s="36">
        <v>650</v>
      </c>
      <c r="G14" s="21">
        <v>0</v>
      </c>
    </row>
    <row r="15" spans="1:7" x14ac:dyDescent="0.25">
      <c r="A15" s="85" t="s">
        <v>29</v>
      </c>
      <c r="B15" s="36">
        <f t="shared" si="2"/>
        <v>404</v>
      </c>
      <c r="C15" s="36">
        <v>376</v>
      </c>
      <c r="D15" s="36">
        <v>5</v>
      </c>
      <c r="E15" s="36">
        <v>17</v>
      </c>
      <c r="F15" s="36">
        <v>6</v>
      </c>
      <c r="G15" s="21">
        <v>0</v>
      </c>
    </row>
    <row r="16" spans="1:7" x14ac:dyDescent="0.25">
      <c r="A16" s="85" t="s">
        <v>129</v>
      </c>
      <c r="B16" s="36">
        <f t="shared" si="2"/>
        <v>691</v>
      </c>
      <c r="C16" s="36">
        <v>292</v>
      </c>
      <c r="D16" s="36">
        <v>11</v>
      </c>
      <c r="E16" s="36">
        <v>40</v>
      </c>
      <c r="F16" s="36">
        <v>336</v>
      </c>
      <c r="G16" s="21">
        <v>12</v>
      </c>
    </row>
    <row r="17" spans="1:7" x14ac:dyDescent="0.25">
      <c r="A17" s="85" t="s">
        <v>48</v>
      </c>
      <c r="B17" s="36">
        <f t="shared" si="2"/>
        <v>118</v>
      </c>
      <c r="C17" s="36">
        <v>32</v>
      </c>
      <c r="D17" s="36">
        <v>26</v>
      </c>
      <c r="E17" s="36">
        <v>1</v>
      </c>
      <c r="F17" s="36">
        <v>59</v>
      </c>
      <c r="G17" s="21">
        <v>0</v>
      </c>
    </row>
    <row r="18" spans="1:7" x14ac:dyDescent="0.25">
      <c r="A18" s="85" t="s">
        <v>49</v>
      </c>
      <c r="B18" s="36">
        <f t="shared" si="2"/>
        <v>43</v>
      </c>
      <c r="C18" s="36">
        <v>36</v>
      </c>
      <c r="D18" s="36">
        <v>0</v>
      </c>
      <c r="E18" s="36">
        <v>7</v>
      </c>
      <c r="F18" s="36">
        <v>0</v>
      </c>
      <c r="G18" s="21">
        <v>0</v>
      </c>
    </row>
    <row r="19" spans="1:7" x14ac:dyDescent="0.25">
      <c r="A19" s="85" t="s">
        <v>151</v>
      </c>
      <c r="B19" s="36">
        <f t="shared" si="2"/>
        <v>730</v>
      </c>
      <c r="C19" s="36">
        <v>446</v>
      </c>
      <c r="D19" s="36">
        <v>11</v>
      </c>
      <c r="E19" s="36">
        <v>66</v>
      </c>
      <c r="F19" s="36">
        <v>207</v>
      </c>
      <c r="G19" s="21">
        <v>0</v>
      </c>
    </row>
    <row r="20" spans="1:7" x14ac:dyDescent="0.25">
      <c r="A20" s="2"/>
      <c r="B20" s="23"/>
      <c r="C20" s="23"/>
      <c r="D20" s="23"/>
      <c r="E20" s="23"/>
      <c r="F20" s="23"/>
      <c r="G20" s="22"/>
    </row>
    <row r="21" spans="1:7" x14ac:dyDescent="0.25">
      <c r="A21" s="1" t="s">
        <v>115</v>
      </c>
      <c r="B21" s="33">
        <f t="shared" ref="B21:G21" si="3">SUM(B22)</f>
        <v>4543</v>
      </c>
      <c r="C21" s="33">
        <f t="shared" si="3"/>
        <v>2529</v>
      </c>
      <c r="D21" s="33">
        <f t="shared" si="3"/>
        <v>10</v>
      </c>
      <c r="E21" s="33">
        <f t="shared" si="3"/>
        <v>1321</v>
      </c>
      <c r="F21" s="33">
        <f t="shared" si="3"/>
        <v>683</v>
      </c>
      <c r="G21" s="13">
        <f t="shared" si="3"/>
        <v>0</v>
      </c>
    </row>
    <row r="22" spans="1:7" x14ac:dyDescent="0.25">
      <c r="A22" s="20" t="s">
        <v>160</v>
      </c>
      <c r="B22" s="36">
        <f>SUM(C22:G22)</f>
        <v>4543</v>
      </c>
      <c r="C22" s="36">
        <v>2529</v>
      </c>
      <c r="D22" s="36">
        <v>10</v>
      </c>
      <c r="E22" s="36">
        <v>1321</v>
      </c>
      <c r="F22" s="36">
        <v>683</v>
      </c>
      <c r="G22" s="21">
        <v>0</v>
      </c>
    </row>
    <row r="23" spans="1:7" x14ac:dyDescent="0.25">
      <c r="A23" s="24"/>
      <c r="B23" s="36"/>
      <c r="C23" s="36"/>
      <c r="D23" s="36"/>
      <c r="E23" s="36"/>
      <c r="F23" s="36"/>
      <c r="G23" s="21"/>
    </row>
    <row r="24" spans="1:7" x14ac:dyDescent="0.25">
      <c r="A24" s="1" t="s">
        <v>116</v>
      </c>
      <c r="B24" s="33">
        <f t="shared" ref="B24:G24" si="4">SUM(B25:B29)</f>
        <v>5230</v>
      </c>
      <c r="C24" s="33">
        <f t="shared" si="4"/>
        <v>2393</v>
      </c>
      <c r="D24" s="33">
        <f t="shared" si="4"/>
        <v>159</v>
      </c>
      <c r="E24" s="33">
        <f t="shared" si="4"/>
        <v>326</v>
      </c>
      <c r="F24" s="33">
        <f t="shared" si="4"/>
        <v>2352</v>
      </c>
      <c r="G24" s="13">
        <f t="shared" si="4"/>
        <v>0</v>
      </c>
    </row>
    <row r="25" spans="1:7" x14ac:dyDescent="0.25">
      <c r="A25" s="85" t="s">
        <v>161</v>
      </c>
      <c r="B25" s="36">
        <f>SUM(C25:G25)</f>
        <v>1730</v>
      </c>
      <c r="C25" s="36">
        <v>555</v>
      </c>
      <c r="D25" s="36">
        <v>91</v>
      </c>
      <c r="E25" s="36">
        <v>175</v>
      </c>
      <c r="F25" s="36">
        <v>909</v>
      </c>
      <c r="G25" s="21">
        <v>0</v>
      </c>
    </row>
    <row r="26" spans="1:7" x14ac:dyDescent="0.25">
      <c r="A26" s="20" t="s">
        <v>131</v>
      </c>
      <c r="B26" s="36">
        <f>SUM(C26:G26)</f>
        <v>783</v>
      </c>
      <c r="C26" s="36">
        <v>350</v>
      </c>
      <c r="D26" s="36">
        <v>10</v>
      </c>
      <c r="E26" s="36">
        <v>13</v>
      </c>
      <c r="F26" s="36">
        <v>410</v>
      </c>
      <c r="G26" s="21">
        <v>0</v>
      </c>
    </row>
    <row r="27" spans="1:7" x14ac:dyDescent="0.25">
      <c r="A27" s="85" t="s">
        <v>130</v>
      </c>
      <c r="B27" s="36">
        <f>SUM(C27:G27)</f>
        <v>1494</v>
      </c>
      <c r="C27" s="36">
        <v>583</v>
      </c>
      <c r="D27" s="36">
        <v>34</v>
      </c>
      <c r="E27" s="36">
        <v>16</v>
      </c>
      <c r="F27" s="36">
        <v>861</v>
      </c>
      <c r="G27" s="21">
        <v>0</v>
      </c>
    </row>
    <row r="28" spans="1:7" x14ac:dyDescent="0.25">
      <c r="A28" s="85" t="s">
        <v>52</v>
      </c>
      <c r="B28" s="36">
        <f>SUM(C28:G28)</f>
        <v>1060</v>
      </c>
      <c r="C28" s="36">
        <v>873</v>
      </c>
      <c r="D28" s="36">
        <v>20</v>
      </c>
      <c r="E28" s="36">
        <v>94</v>
      </c>
      <c r="F28" s="36">
        <v>73</v>
      </c>
      <c r="G28" s="21">
        <v>0</v>
      </c>
    </row>
    <row r="29" spans="1:7" x14ac:dyDescent="0.25">
      <c r="A29" s="85" t="s">
        <v>53</v>
      </c>
      <c r="B29" s="36">
        <f>SUM(C29:G29)</f>
        <v>163</v>
      </c>
      <c r="C29" s="36">
        <v>32</v>
      </c>
      <c r="D29" s="36">
        <v>4</v>
      </c>
      <c r="E29" s="36">
        <v>28</v>
      </c>
      <c r="F29" s="36">
        <v>99</v>
      </c>
      <c r="G29" s="21">
        <v>0</v>
      </c>
    </row>
    <row r="30" spans="1:7" x14ac:dyDescent="0.25">
      <c r="A30" s="24"/>
      <c r="B30" s="36"/>
      <c r="C30" s="36"/>
      <c r="D30" s="36"/>
      <c r="E30" s="36"/>
      <c r="F30" s="36"/>
      <c r="G30" s="21"/>
    </row>
    <row r="31" spans="1:7" x14ac:dyDescent="0.25">
      <c r="A31" s="1" t="s">
        <v>117</v>
      </c>
      <c r="B31" s="33">
        <f t="shared" ref="B31:G31" si="5">SUM(B32:B36)</f>
        <v>3403</v>
      </c>
      <c r="C31" s="33">
        <f t="shared" si="5"/>
        <v>1474</v>
      </c>
      <c r="D31" s="33">
        <f t="shared" si="5"/>
        <v>0</v>
      </c>
      <c r="E31" s="33">
        <f t="shared" si="5"/>
        <v>1553</v>
      </c>
      <c r="F31" s="33">
        <f t="shared" si="5"/>
        <v>376</v>
      </c>
      <c r="G31" s="13">
        <f t="shared" si="5"/>
        <v>0</v>
      </c>
    </row>
    <row r="32" spans="1:7" x14ac:dyDescent="0.25">
      <c r="A32" s="26" t="s">
        <v>162</v>
      </c>
      <c r="B32" s="36">
        <f>SUM(C32:G32)</f>
        <v>2726</v>
      </c>
      <c r="C32" s="36">
        <v>1220</v>
      </c>
      <c r="D32" s="36">
        <v>0</v>
      </c>
      <c r="E32" s="36">
        <v>1506</v>
      </c>
      <c r="F32" s="36">
        <v>0</v>
      </c>
      <c r="G32" s="21">
        <v>0</v>
      </c>
    </row>
    <row r="33" spans="1:7" x14ac:dyDescent="0.25">
      <c r="A33" s="85" t="s">
        <v>50</v>
      </c>
      <c r="B33" s="36">
        <f>SUM(C33:G33)</f>
        <v>208</v>
      </c>
      <c r="C33" s="36">
        <v>98</v>
      </c>
      <c r="D33" s="36">
        <v>0</v>
      </c>
      <c r="E33" s="36">
        <v>16</v>
      </c>
      <c r="F33" s="36">
        <v>94</v>
      </c>
      <c r="G33" s="21">
        <v>0</v>
      </c>
    </row>
    <row r="34" spans="1:7" x14ac:dyDescent="0.25">
      <c r="A34" s="20" t="s">
        <v>51</v>
      </c>
      <c r="B34" s="36">
        <f>SUM(C34:G34)</f>
        <v>251</v>
      </c>
      <c r="C34" s="36">
        <v>89</v>
      </c>
      <c r="D34" s="36">
        <v>0</v>
      </c>
      <c r="E34" s="36">
        <v>23</v>
      </c>
      <c r="F34" s="36">
        <v>139</v>
      </c>
      <c r="G34" s="21">
        <v>0</v>
      </c>
    </row>
    <row r="35" spans="1:7" x14ac:dyDescent="0.25">
      <c r="A35" s="85" t="s">
        <v>54</v>
      </c>
      <c r="B35" s="36">
        <f>SUM(C35:G35)</f>
        <v>49</v>
      </c>
      <c r="C35" s="36">
        <v>41</v>
      </c>
      <c r="D35" s="36">
        <v>0</v>
      </c>
      <c r="E35" s="36">
        <v>6</v>
      </c>
      <c r="F35" s="36">
        <v>2</v>
      </c>
      <c r="G35" s="21">
        <v>0</v>
      </c>
    </row>
    <row r="36" spans="1:7" x14ac:dyDescent="0.25">
      <c r="A36" s="85" t="s">
        <v>55</v>
      </c>
      <c r="B36" s="36">
        <f>SUM(C36:G36)</f>
        <v>169</v>
      </c>
      <c r="C36" s="36">
        <v>26</v>
      </c>
      <c r="D36" s="36">
        <v>0</v>
      </c>
      <c r="E36" s="36">
        <v>2</v>
      </c>
      <c r="F36" s="36">
        <v>141</v>
      </c>
      <c r="G36" s="21">
        <v>0</v>
      </c>
    </row>
    <row r="37" spans="1:7" x14ac:dyDescent="0.25">
      <c r="A37" s="24"/>
      <c r="B37" s="36"/>
      <c r="C37" s="36"/>
      <c r="D37" s="36"/>
      <c r="E37" s="36"/>
      <c r="F37" s="36"/>
      <c r="G37" s="21"/>
    </row>
    <row r="38" spans="1:7" x14ac:dyDescent="0.25">
      <c r="A38" s="1" t="s">
        <v>118</v>
      </c>
      <c r="B38" s="33">
        <f t="shared" ref="B38:G38" si="6">SUM(B39:B43)</f>
        <v>2399</v>
      </c>
      <c r="C38" s="33">
        <f t="shared" si="6"/>
        <v>1425</v>
      </c>
      <c r="D38" s="33">
        <f t="shared" si="6"/>
        <v>83</v>
      </c>
      <c r="E38" s="33">
        <f t="shared" si="6"/>
        <v>168</v>
      </c>
      <c r="F38" s="33">
        <f t="shared" si="6"/>
        <v>694</v>
      </c>
      <c r="G38" s="13">
        <f t="shared" si="6"/>
        <v>29</v>
      </c>
    </row>
    <row r="39" spans="1:7" x14ac:dyDescent="0.25">
      <c r="A39" s="20" t="s">
        <v>163</v>
      </c>
      <c r="B39" s="36">
        <f t="shared" ref="B39:B43" si="7">SUM(C39:G39)</f>
        <v>1054</v>
      </c>
      <c r="C39" s="36">
        <v>564</v>
      </c>
      <c r="D39" s="36">
        <v>0</v>
      </c>
      <c r="E39" s="36">
        <v>19</v>
      </c>
      <c r="F39" s="36">
        <v>471</v>
      </c>
      <c r="G39" s="21">
        <v>0</v>
      </c>
    </row>
    <row r="40" spans="1:7" x14ac:dyDescent="0.25">
      <c r="A40" s="85" t="s">
        <v>57</v>
      </c>
      <c r="B40" s="36">
        <f t="shared" si="7"/>
        <v>190</v>
      </c>
      <c r="C40" s="36">
        <v>171</v>
      </c>
      <c r="D40" s="36">
        <v>1</v>
      </c>
      <c r="E40" s="36">
        <v>3</v>
      </c>
      <c r="F40" s="36">
        <v>15</v>
      </c>
      <c r="G40" s="21">
        <v>0</v>
      </c>
    </row>
    <row r="41" spans="1:7" x14ac:dyDescent="0.25">
      <c r="A41" s="85" t="s">
        <v>58</v>
      </c>
      <c r="B41" s="36">
        <f t="shared" si="7"/>
        <v>138</v>
      </c>
      <c r="C41" s="36">
        <v>47</v>
      </c>
      <c r="D41" s="36">
        <v>9</v>
      </c>
      <c r="E41" s="36">
        <v>10</v>
      </c>
      <c r="F41" s="36">
        <v>72</v>
      </c>
      <c r="G41" s="21">
        <v>0</v>
      </c>
    </row>
    <row r="42" spans="1:7" x14ac:dyDescent="0.25">
      <c r="A42" s="85" t="s">
        <v>59</v>
      </c>
      <c r="B42" s="36">
        <f t="shared" si="7"/>
        <v>426</v>
      </c>
      <c r="C42" s="36">
        <v>256</v>
      </c>
      <c r="D42" s="36">
        <v>31</v>
      </c>
      <c r="E42" s="36">
        <v>73</v>
      </c>
      <c r="F42" s="36">
        <v>66</v>
      </c>
      <c r="G42" s="21">
        <v>0</v>
      </c>
    </row>
    <row r="43" spans="1:7" x14ac:dyDescent="0.25">
      <c r="A43" s="97" t="s">
        <v>60</v>
      </c>
      <c r="B43" s="36">
        <f t="shared" si="7"/>
        <v>591</v>
      </c>
      <c r="C43" s="36">
        <v>387</v>
      </c>
      <c r="D43" s="36">
        <v>42</v>
      </c>
      <c r="E43" s="36">
        <v>63</v>
      </c>
      <c r="F43" s="36">
        <v>70</v>
      </c>
      <c r="G43" s="21">
        <v>29</v>
      </c>
    </row>
    <row r="44" spans="1:7" x14ac:dyDescent="0.25">
      <c r="A44" s="24"/>
      <c r="B44" s="36"/>
      <c r="C44" s="36"/>
      <c r="D44" s="36"/>
      <c r="E44" s="36"/>
      <c r="F44" s="36"/>
      <c r="G44" s="21"/>
    </row>
    <row r="45" spans="1:7" x14ac:dyDescent="0.25">
      <c r="A45" s="1" t="s">
        <v>119</v>
      </c>
      <c r="B45" s="33">
        <f t="shared" ref="B45:G45" si="8">SUM(B46:B51)</f>
        <v>2209</v>
      </c>
      <c r="C45" s="33">
        <f t="shared" si="8"/>
        <v>1074</v>
      </c>
      <c r="D45" s="33">
        <f t="shared" si="8"/>
        <v>182</v>
      </c>
      <c r="E45" s="33">
        <f t="shared" si="8"/>
        <v>160</v>
      </c>
      <c r="F45" s="33">
        <f t="shared" si="8"/>
        <v>793</v>
      </c>
      <c r="G45" s="13">
        <f t="shared" si="8"/>
        <v>0</v>
      </c>
    </row>
    <row r="46" spans="1:7" x14ac:dyDescent="0.25">
      <c r="A46" s="20" t="s">
        <v>172</v>
      </c>
      <c r="B46" s="36">
        <f t="shared" ref="B46:B51" si="9">SUM(C46:G46)</f>
        <v>688</v>
      </c>
      <c r="C46" s="36">
        <v>494</v>
      </c>
      <c r="D46" s="36">
        <v>0</v>
      </c>
      <c r="E46" s="36">
        <v>3</v>
      </c>
      <c r="F46" s="36">
        <v>191</v>
      </c>
      <c r="G46" s="21">
        <v>0</v>
      </c>
    </row>
    <row r="47" spans="1:7" x14ac:dyDescent="0.25">
      <c r="A47" s="20" t="s">
        <v>138</v>
      </c>
      <c r="B47" s="36">
        <f t="shared" si="9"/>
        <v>538</v>
      </c>
      <c r="C47" s="36">
        <v>2</v>
      </c>
      <c r="D47" s="36">
        <v>169</v>
      </c>
      <c r="E47" s="36">
        <v>131</v>
      </c>
      <c r="F47" s="36">
        <v>236</v>
      </c>
      <c r="G47" s="21">
        <v>0</v>
      </c>
    </row>
    <row r="48" spans="1:7" x14ac:dyDescent="0.25">
      <c r="A48" s="85" t="s">
        <v>61</v>
      </c>
      <c r="B48" s="36">
        <f t="shared" si="9"/>
        <v>101</v>
      </c>
      <c r="C48" s="36">
        <v>90</v>
      </c>
      <c r="D48" s="36">
        <v>1</v>
      </c>
      <c r="E48" s="36">
        <v>5</v>
      </c>
      <c r="F48" s="36">
        <v>5</v>
      </c>
      <c r="G48" s="21">
        <v>0</v>
      </c>
    </row>
    <row r="49" spans="1:7" x14ac:dyDescent="0.25">
      <c r="A49" s="85" t="s">
        <v>62</v>
      </c>
      <c r="B49" s="36">
        <f t="shared" si="9"/>
        <v>125</v>
      </c>
      <c r="C49" s="36">
        <v>74</v>
      </c>
      <c r="D49" s="36">
        <v>0</v>
      </c>
      <c r="E49" s="36">
        <v>8</v>
      </c>
      <c r="F49" s="36">
        <v>43</v>
      </c>
      <c r="G49" s="21">
        <v>0</v>
      </c>
    </row>
    <row r="50" spans="1:7" x14ac:dyDescent="0.25">
      <c r="A50" s="85" t="s">
        <v>63</v>
      </c>
      <c r="B50" s="36">
        <f t="shared" si="9"/>
        <v>460</v>
      </c>
      <c r="C50" s="36">
        <v>297</v>
      </c>
      <c r="D50" s="36">
        <v>11</v>
      </c>
      <c r="E50" s="36">
        <v>12</v>
      </c>
      <c r="F50" s="36">
        <v>140</v>
      </c>
      <c r="G50" s="21">
        <v>0</v>
      </c>
    </row>
    <row r="51" spans="1:7" x14ac:dyDescent="0.25">
      <c r="A51" s="85" t="s">
        <v>64</v>
      </c>
      <c r="B51" s="36">
        <f t="shared" si="9"/>
        <v>297</v>
      </c>
      <c r="C51" s="36">
        <v>117</v>
      </c>
      <c r="D51" s="36">
        <v>1</v>
      </c>
      <c r="E51" s="36">
        <v>1</v>
      </c>
      <c r="F51" s="36">
        <v>178</v>
      </c>
      <c r="G51" s="21">
        <v>0</v>
      </c>
    </row>
    <row r="52" spans="1:7" x14ac:dyDescent="0.25">
      <c r="A52" s="24"/>
      <c r="B52" s="36"/>
      <c r="C52" s="36"/>
      <c r="D52" s="36"/>
      <c r="E52" s="36"/>
      <c r="F52" s="36"/>
      <c r="G52" s="21"/>
    </row>
    <row r="53" spans="1:7" x14ac:dyDescent="0.25">
      <c r="A53" s="1" t="s">
        <v>120</v>
      </c>
      <c r="B53" s="33">
        <f t="shared" ref="B53:G53" si="10">SUM(B54:B60)</f>
        <v>4431</v>
      </c>
      <c r="C53" s="33">
        <f t="shared" si="10"/>
        <v>3133</v>
      </c>
      <c r="D53" s="33">
        <f t="shared" si="10"/>
        <v>16</v>
      </c>
      <c r="E53" s="33">
        <f t="shared" si="10"/>
        <v>271</v>
      </c>
      <c r="F53" s="33">
        <f t="shared" si="10"/>
        <v>1011</v>
      </c>
      <c r="G53" s="13">
        <f t="shared" si="10"/>
        <v>0</v>
      </c>
    </row>
    <row r="54" spans="1:7" x14ac:dyDescent="0.25">
      <c r="A54" s="20" t="s">
        <v>132</v>
      </c>
      <c r="B54" s="36">
        <f t="shared" ref="B54:B60" si="11">SUM(C54:G54)</f>
        <v>1842</v>
      </c>
      <c r="C54" s="36">
        <v>1516</v>
      </c>
      <c r="D54" s="36">
        <v>2</v>
      </c>
      <c r="E54" s="36">
        <v>8</v>
      </c>
      <c r="F54" s="36">
        <v>316</v>
      </c>
      <c r="G54" s="21">
        <v>0</v>
      </c>
    </row>
    <row r="55" spans="1:7" x14ac:dyDescent="0.25">
      <c r="A55" s="20" t="s">
        <v>139</v>
      </c>
      <c r="B55" s="36">
        <f t="shared" si="11"/>
        <v>584</v>
      </c>
      <c r="C55" s="36">
        <v>535</v>
      </c>
      <c r="D55" s="36">
        <v>0</v>
      </c>
      <c r="E55" s="36">
        <v>47</v>
      </c>
      <c r="F55" s="36">
        <v>2</v>
      </c>
      <c r="G55" s="21">
        <v>0</v>
      </c>
    </row>
    <row r="56" spans="1:7" x14ac:dyDescent="0.25">
      <c r="A56" s="20" t="s">
        <v>134</v>
      </c>
      <c r="B56" s="36">
        <f t="shared" si="11"/>
        <v>983</v>
      </c>
      <c r="C56" s="36">
        <v>515</v>
      </c>
      <c r="D56" s="36">
        <v>0</v>
      </c>
      <c r="E56" s="36">
        <v>126</v>
      </c>
      <c r="F56" s="36">
        <v>342</v>
      </c>
      <c r="G56" s="21">
        <v>0</v>
      </c>
    </row>
    <row r="57" spans="1:7" x14ac:dyDescent="0.25">
      <c r="A57" s="85" t="s">
        <v>65</v>
      </c>
      <c r="B57" s="36">
        <f t="shared" si="11"/>
        <v>160</v>
      </c>
      <c r="C57" s="36">
        <v>30</v>
      </c>
      <c r="D57" s="36">
        <v>0</v>
      </c>
      <c r="E57" s="36">
        <v>0</v>
      </c>
      <c r="F57" s="36">
        <v>130</v>
      </c>
      <c r="G57" s="21">
        <v>0</v>
      </c>
    </row>
    <row r="58" spans="1:7" x14ac:dyDescent="0.25">
      <c r="A58" s="85" t="s">
        <v>69</v>
      </c>
      <c r="B58" s="36">
        <f t="shared" si="11"/>
        <v>615</v>
      </c>
      <c r="C58" s="36">
        <v>370</v>
      </c>
      <c r="D58" s="36">
        <v>12</v>
      </c>
      <c r="E58" s="36">
        <v>46</v>
      </c>
      <c r="F58" s="36">
        <v>187</v>
      </c>
      <c r="G58" s="21">
        <v>0</v>
      </c>
    </row>
    <row r="59" spans="1:7" x14ac:dyDescent="0.25">
      <c r="A59" s="85" t="s">
        <v>70</v>
      </c>
      <c r="B59" s="36">
        <f t="shared" si="11"/>
        <v>93</v>
      </c>
      <c r="C59" s="36">
        <v>25</v>
      </c>
      <c r="D59" s="36">
        <v>0</v>
      </c>
      <c r="E59" s="36">
        <v>34</v>
      </c>
      <c r="F59" s="36">
        <v>34</v>
      </c>
      <c r="G59" s="21">
        <v>0</v>
      </c>
    </row>
    <row r="60" spans="1:7" x14ac:dyDescent="0.25">
      <c r="A60" s="85" t="s">
        <v>71</v>
      </c>
      <c r="B60" s="36">
        <f t="shared" si="11"/>
        <v>154</v>
      </c>
      <c r="C60" s="36">
        <v>142</v>
      </c>
      <c r="D60" s="36">
        <v>2</v>
      </c>
      <c r="E60" s="36">
        <v>10</v>
      </c>
      <c r="F60" s="36">
        <v>0</v>
      </c>
      <c r="G60" s="21">
        <v>0</v>
      </c>
    </row>
    <row r="61" spans="1:7" x14ac:dyDescent="0.25">
      <c r="A61" s="24"/>
      <c r="B61" s="36"/>
      <c r="C61" s="36"/>
      <c r="D61" s="36"/>
      <c r="E61" s="36"/>
      <c r="F61" s="36"/>
      <c r="G61" s="21"/>
    </row>
    <row r="62" spans="1:7" x14ac:dyDescent="0.25">
      <c r="A62" s="1" t="s">
        <v>121</v>
      </c>
      <c r="B62" s="33">
        <f t="shared" ref="B62:G62" si="12">SUM(B63:B68)</f>
        <v>3236</v>
      </c>
      <c r="C62" s="33">
        <f t="shared" si="12"/>
        <v>1211</v>
      </c>
      <c r="D62" s="33">
        <f t="shared" si="12"/>
        <v>64</v>
      </c>
      <c r="E62" s="33">
        <f t="shared" si="12"/>
        <v>183</v>
      </c>
      <c r="F62" s="33">
        <f t="shared" si="12"/>
        <v>1778</v>
      </c>
      <c r="G62" s="13">
        <f t="shared" si="12"/>
        <v>0</v>
      </c>
    </row>
    <row r="63" spans="1:7" x14ac:dyDescent="0.25">
      <c r="A63" s="20" t="s">
        <v>133</v>
      </c>
      <c r="B63" s="36">
        <f t="shared" ref="B63:B68" si="13">SUM(C63:G63)</f>
        <v>1213</v>
      </c>
      <c r="C63" s="36">
        <v>179</v>
      </c>
      <c r="D63" s="36">
        <v>32</v>
      </c>
      <c r="E63" s="36">
        <v>6</v>
      </c>
      <c r="F63" s="36">
        <v>996</v>
      </c>
      <c r="G63" s="21">
        <v>0</v>
      </c>
    </row>
    <row r="64" spans="1:7" x14ac:dyDescent="0.25">
      <c r="A64" s="85" t="s">
        <v>140</v>
      </c>
      <c r="B64" s="36">
        <f t="shared" si="13"/>
        <v>749</v>
      </c>
      <c r="C64" s="36">
        <v>488</v>
      </c>
      <c r="D64" s="36">
        <v>11</v>
      </c>
      <c r="E64" s="36">
        <v>149</v>
      </c>
      <c r="F64" s="36">
        <v>101</v>
      </c>
      <c r="G64" s="21">
        <v>0</v>
      </c>
    </row>
    <row r="65" spans="1:7" x14ac:dyDescent="0.25">
      <c r="A65" s="85" t="s">
        <v>66</v>
      </c>
      <c r="B65" s="36">
        <f t="shared" si="13"/>
        <v>210</v>
      </c>
      <c r="C65" s="36">
        <v>79</v>
      </c>
      <c r="D65" s="36">
        <v>2</v>
      </c>
      <c r="E65" s="36">
        <v>12</v>
      </c>
      <c r="F65" s="36">
        <v>117</v>
      </c>
      <c r="G65" s="21">
        <v>0</v>
      </c>
    </row>
    <row r="66" spans="1:7" x14ac:dyDescent="0.25">
      <c r="A66" s="85" t="s">
        <v>67</v>
      </c>
      <c r="B66" s="36">
        <f t="shared" si="13"/>
        <v>363</v>
      </c>
      <c r="C66" s="36">
        <v>81</v>
      </c>
      <c r="D66" s="36">
        <v>9</v>
      </c>
      <c r="E66" s="36">
        <v>4</v>
      </c>
      <c r="F66" s="36">
        <v>269</v>
      </c>
      <c r="G66" s="21">
        <v>0</v>
      </c>
    </row>
    <row r="67" spans="1:7" x14ac:dyDescent="0.25">
      <c r="A67" s="85" t="s">
        <v>68</v>
      </c>
      <c r="B67" s="36">
        <f t="shared" si="13"/>
        <v>196</v>
      </c>
      <c r="C67" s="36">
        <v>52</v>
      </c>
      <c r="D67" s="36">
        <v>2</v>
      </c>
      <c r="E67" s="36">
        <v>4</v>
      </c>
      <c r="F67" s="36">
        <v>138</v>
      </c>
      <c r="G67" s="21">
        <v>0</v>
      </c>
    </row>
    <row r="68" spans="1:7" x14ac:dyDescent="0.25">
      <c r="A68" s="20" t="s">
        <v>135</v>
      </c>
      <c r="B68" s="36">
        <f t="shared" si="13"/>
        <v>505</v>
      </c>
      <c r="C68" s="36">
        <v>332</v>
      </c>
      <c r="D68" s="36">
        <v>8</v>
      </c>
      <c r="E68" s="36">
        <v>8</v>
      </c>
      <c r="F68" s="36">
        <v>157</v>
      </c>
      <c r="G68" s="21">
        <v>0</v>
      </c>
    </row>
    <row r="69" spans="1:7" x14ac:dyDescent="0.25">
      <c r="A69" s="24"/>
      <c r="B69" s="36"/>
      <c r="C69" s="36"/>
      <c r="D69" s="36"/>
      <c r="E69" s="36"/>
      <c r="F69" s="36"/>
      <c r="G69" s="21"/>
    </row>
    <row r="70" spans="1:7" x14ac:dyDescent="0.25">
      <c r="A70" s="1" t="s">
        <v>122</v>
      </c>
      <c r="B70" s="33">
        <f t="shared" ref="B70:G70" si="14">SUM(B71:B76)</f>
        <v>2050</v>
      </c>
      <c r="C70" s="33">
        <f t="shared" si="14"/>
        <v>1427</v>
      </c>
      <c r="D70" s="33">
        <f t="shared" si="14"/>
        <v>30</v>
      </c>
      <c r="E70" s="33">
        <f t="shared" si="14"/>
        <v>206</v>
      </c>
      <c r="F70" s="33">
        <f t="shared" si="14"/>
        <v>340</v>
      </c>
      <c r="G70" s="13">
        <f t="shared" si="14"/>
        <v>47</v>
      </c>
    </row>
    <row r="71" spans="1:7" x14ac:dyDescent="0.25">
      <c r="A71" s="20" t="s">
        <v>166</v>
      </c>
      <c r="B71" s="36">
        <f t="shared" ref="B71:B76" si="15">SUM(C71:G71)</f>
        <v>863</v>
      </c>
      <c r="C71" s="36">
        <v>723</v>
      </c>
      <c r="D71" s="36">
        <v>0</v>
      </c>
      <c r="E71" s="36">
        <v>136</v>
      </c>
      <c r="F71" s="36">
        <v>4</v>
      </c>
      <c r="G71" s="21">
        <v>0</v>
      </c>
    </row>
    <row r="72" spans="1:7" x14ac:dyDescent="0.25">
      <c r="A72" s="86" t="s">
        <v>141</v>
      </c>
      <c r="B72" s="36">
        <f t="shared" si="15"/>
        <v>343</v>
      </c>
      <c r="C72" s="36">
        <v>151</v>
      </c>
      <c r="D72" s="36">
        <v>4</v>
      </c>
      <c r="E72" s="36">
        <v>18</v>
      </c>
      <c r="F72" s="36">
        <v>123</v>
      </c>
      <c r="G72" s="21">
        <v>47</v>
      </c>
    </row>
    <row r="73" spans="1:7" x14ac:dyDescent="0.25">
      <c r="A73" s="85" t="s">
        <v>72</v>
      </c>
      <c r="B73" s="36">
        <f t="shared" si="15"/>
        <v>173</v>
      </c>
      <c r="C73" s="36">
        <v>89</v>
      </c>
      <c r="D73" s="36">
        <v>2</v>
      </c>
      <c r="E73" s="36">
        <v>6</v>
      </c>
      <c r="F73" s="36">
        <v>76</v>
      </c>
      <c r="G73" s="21">
        <v>0</v>
      </c>
    </row>
    <row r="74" spans="1:7" x14ac:dyDescent="0.25">
      <c r="A74" s="85" t="s">
        <v>73</v>
      </c>
      <c r="B74" s="36">
        <f t="shared" si="15"/>
        <v>265</v>
      </c>
      <c r="C74" s="36">
        <v>199</v>
      </c>
      <c r="D74" s="36">
        <v>3</v>
      </c>
      <c r="E74" s="36">
        <v>30</v>
      </c>
      <c r="F74" s="36">
        <v>33</v>
      </c>
      <c r="G74" s="21">
        <v>0</v>
      </c>
    </row>
    <row r="75" spans="1:7" x14ac:dyDescent="0.25">
      <c r="A75" s="85" t="s">
        <v>74</v>
      </c>
      <c r="B75" s="36">
        <f t="shared" si="15"/>
        <v>173</v>
      </c>
      <c r="C75" s="36">
        <v>78</v>
      </c>
      <c r="D75" s="36">
        <v>19</v>
      </c>
      <c r="E75" s="36">
        <v>6</v>
      </c>
      <c r="F75" s="36">
        <v>70</v>
      </c>
      <c r="G75" s="21">
        <v>0</v>
      </c>
    </row>
    <row r="76" spans="1:7" x14ac:dyDescent="0.25">
      <c r="A76" s="85" t="s">
        <v>75</v>
      </c>
      <c r="B76" s="36">
        <f t="shared" si="15"/>
        <v>233</v>
      </c>
      <c r="C76" s="36">
        <v>187</v>
      </c>
      <c r="D76" s="36">
        <v>2</v>
      </c>
      <c r="E76" s="36">
        <v>10</v>
      </c>
      <c r="F76" s="36">
        <v>34</v>
      </c>
      <c r="G76" s="21">
        <v>0</v>
      </c>
    </row>
    <row r="77" spans="1:7" x14ac:dyDescent="0.25">
      <c r="A77" s="24"/>
      <c r="B77" s="36"/>
      <c r="C77" s="36"/>
      <c r="D77" s="36"/>
      <c r="E77" s="36"/>
      <c r="F77" s="36"/>
      <c r="G77" s="21"/>
    </row>
    <row r="78" spans="1:7" x14ac:dyDescent="0.25">
      <c r="A78" s="1" t="s">
        <v>123</v>
      </c>
      <c r="B78" s="33">
        <f t="shared" ref="B78:G78" si="16">SUM(B79:B84)</f>
        <v>2353</v>
      </c>
      <c r="C78" s="33">
        <f t="shared" si="16"/>
        <v>1482</v>
      </c>
      <c r="D78" s="33">
        <f t="shared" si="16"/>
        <v>18</v>
      </c>
      <c r="E78" s="33">
        <f t="shared" si="16"/>
        <v>160</v>
      </c>
      <c r="F78" s="33">
        <f t="shared" si="16"/>
        <v>668</v>
      </c>
      <c r="G78" s="13">
        <f t="shared" si="16"/>
        <v>25</v>
      </c>
    </row>
    <row r="79" spans="1:7" x14ac:dyDescent="0.25">
      <c r="A79" s="20" t="s">
        <v>167</v>
      </c>
      <c r="B79" s="36">
        <f t="shared" ref="B79:B84" si="17">SUM(C79:G79)</f>
        <v>640</v>
      </c>
      <c r="C79" s="36">
        <v>381</v>
      </c>
      <c r="D79" s="36">
        <v>8</v>
      </c>
      <c r="E79" s="36">
        <v>10</v>
      </c>
      <c r="F79" s="36">
        <v>241</v>
      </c>
      <c r="G79" s="21">
        <v>0</v>
      </c>
    </row>
    <row r="80" spans="1:7" x14ac:dyDescent="0.25">
      <c r="A80" s="20" t="s">
        <v>142</v>
      </c>
      <c r="B80" s="36">
        <f t="shared" si="17"/>
        <v>892</v>
      </c>
      <c r="C80" s="36">
        <v>617</v>
      </c>
      <c r="D80" s="36">
        <v>3</v>
      </c>
      <c r="E80" s="36">
        <v>44</v>
      </c>
      <c r="F80" s="36">
        <v>228</v>
      </c>
      <c r="G80" s="21">
        <v>0</v>
      </c>
    </row>
    <row r="81" spans="1:7" x14ac:dyDescent="0.25">
      <c r="A81" s="85" t="s">
        <v>77</v>
      </c>
      <c r="B81" s="36">
        <f t="shared" si="17"/>
        <v>62</v>
      </c>
      <c r="C81" s="36">
        <v>13</v>
      </c>
      <c r="D81" s="36">
        <v>1</v>
      </c>
      <c r="E81" s="36">
        <v>7</v>
      </c>
      <c r="F81" s="36">
        <v>41</v>
      </c>
      <c r="G81" s="21">
        <v>0</v>
      </c>
    </row>
    <row r="82" spans="1:7" x14ac:dyDescent="0.25">
      <c r="A82" s="85" t="s">
        <v>76</v>
      </c>
      <c r="B82" s="36">
        <f t="shared" si="17"/>
        <v>611</v>
      </c>
      <c r="C82" s="36">
        <v>432</v>
      </c>
      <c r="D82" s="36">
        <v>4</v>
      </c>
      <c r="E82" s="36">
        <v>71</v>
      </c>
      <c r="F82" s="36">
        <v>80</v>
      </c>
      <c r="G82" s="21">
        <v>24</v>
      </c>
    </row>
    <row r="83" spans="1:7" x14ac:dyDescent="0.25">
      <c r="A83" s="85" t="s">
        <v>78</v>
      </c>
      <c r="B83" s="36">
        <f t="shared" si="17"/>
        <v>62</v>
      </c>
      <c r="C83" s="36">
        <v>15</v>
      </c>
      <c r="D83" s="36">
        <v>1</v>
      </c>
      <c r="E83" s="36">
        <v>21</v>
      </c>
      <c r="F83" s="36">
        <v>25</v>
      </c>
      <c r="G83" s="21">
        <v>0</v>
      </c>
    </row>
    <row r="84" spans="1:7" x14ac:dyDescent="0.25">
      <c r="A84" s="85" t="s">
        <v>79</v>
      </c>
      <c r="B84" s="36">
        <f t="shared" si="17"/>
        <v>86</v>
      </c>
      <c r="C84" s="36">
        <v>24</v>
      </c>
      <c r="D84" s="36">
        <v>1</v>
      </c>
      <c r="E84" s="36">
        <v>7</v>
      </c>
      <c r="F84" s="36">
        <v>53</v>
      </c>
      <c r="G84" s="21">
        <v>1</v>
      </c>
    </row>
    <row r="85" spans="1:7" x14ac:dyDescent="0.25">
      <c r="A85" s="24"/>
      <c r="B85" s="36"/>
      <c r="C85" s="36"/>
      <c r="D85" s="36"/>
      <c r="E85" s="36"/>
      <c r="F85" s="36"/>
      <c r="G85" s="21"/>
    </row>
    <row r="86" spans="1:7" x14ac:dyDescent="0.25">
      <c r="A86" s="1" t="s">
        <v>124</v>
      </c>
      <c r="B86" s="33">
        <f t="shared" ref="B86:G86" si="18">SUM(B87:B94)</f>
        <v>2592</v>
      </c>
      <c r="C86" s="33">
        <f t="shared" si="18"/>
        <v>1286</v>
      </c>
      <c r="D86" s="33">
        <f t="shared" si="18"/>
        <v>74</v>
      </c>
      <c r="E86" s="33">
        <f t="shared" si="18"/>
        <v>184</v>
      </c>
      <c r="F86" s="33">
        <f t="shared" si="18"/>
        <v>1048</v>
      </c>
      <c r="G86" s="13">
        <f t="shared" si="18"/>
        <v>0</v>
      </c>
    </row>
    <row r="87" spans="1:7" x14ac:dyDescent="0.25">
      <c r="A87" s="85" t="s">
        <v>136</v>
      </c>
      <c r="B87" s="36">
        <f t="shared" ref="B87:B94" si="19">SUM(C87:G87)</f>
        <v>1196</v>
      </c>
      <c r="C87" s="36">
        <v>427</v>
      </c>
      <c r="D87" s="36">
        <v>36</v>
      </c>
      <c r="E87" s="36">
        <v>24</v>
      </c>
      <c r="F87" s="36">
        <v>709</v>
      </c>
      <c r="G87" s="21">
        <v>0</v>
      </c>
    </row>
    <row r="88" spans="1:7" x14ac:dyDescent="0.25">
      <c r="A88" s="20" t="s">
        <v>181</v>
      </c>
      <c r="B88" s="36">
        <f t="shared" si="19"/>
        <v>271</v>
      </c>
      <c r="C88" s="36">
        <v>219</v>
      </c>
      <c r="D88" s="36">
        <v>1</v>
      </c>
      <c r="E88" s="36">
        <v>42</v>
      </c>
      <c r="F88" s="36">
        <v>9</v>
      </c>
      <c r="G88" s="21">
        <v>0</v>
      </c>
    </row>
    <row r="89" spans="1:7" x14ac:dyDescent="0.25">
      <c r="A89" s="85" t="s">
        <v>80</v>
      </c>
      <c r="B89" s="36">
        <f t="shared" si="19"/>
        <v>209</v>
      </c>
      <c r="C89" s="36">
        <v>166</v>
      </c>
      <c r="D89" s="36">
        <v>5</v>
      </c>
      <c r="E89" s="36">
        <v>37</v>
      </c>
      <c r="F89" s="36">
        <v>1</v>
      </c>
      <c r="G89" s="21">
        <v>0</v>
      </c>
    </row>
    <row r="90" spans="1:7" x14ac:dyDescent="0.25">
      <c r="A90" s="85" t="s">
        <v>81</v>
      </c>
      <c r="B90" s="36">
        <f t="shared" si="19"/>
        <v>290</v>
      </c>
      <c r="C90" s="36">
        <v>96</v>
      </c>
      <c r="D90" s="36">
        <v>7</v>
      </c>
      <c r="E90" s="36">
        <v>49</v>
      </c>
      <c r="F90" s="36">
        <v>138</v>
      </c>
      <c r="G90" s="21">
        <v>0</v>
      </c>
    </row>
    <row r="91" spans="1:7" x14ac:dyDescent="0.25">
      <c r="A91" s="85" t="s">
        <v>82</v>
      </c>
      <c r="B91" s="36">
        <f t="shared" si="19"/>
        <v>144</v>
      </c>
      <c r="C91" s="36">
        <v>92</v>
      </c>
      <c r="D91" s="36">
        <v>10</v>
      </c>
      <c r="E91" s="36">
        <v>19</v>
      </c>
      <c r="F91" s="36">
        <v>23</v>
      </c>
      <c r="G91" s="21">
        <v>0</v>
      </c>
    </row>
    <row r="92" spans="1:7" x14ac:dyDescent="0.25">
      <c r="A92" s="85" t="s">
        <v>83</v>
      </c>
      <c r="B92" s="36">
        <f t="shared" si="19"/>
        <v>270</v>
      </c>
      <c r="C92" s="36">
        <v>173</v>
      </c>
      <c r="D92" s="36">
        <v>14</v>
      </c>
      <c r="E92" s="36">
        <v>6</v>
      </c>
      <c r="F92" s="36">
        <v>77</v>
      </c>
      <c r="G92" s="21">
        <v>0</v>
      </c>
    </row>
    <row r="93" spans="1:7" x14ac:dyDescent="0.25">
      <c r="A93" s="85" t="s">
        <v>84</v>
      </c>
      <c r="B93" s="36">
        <f t="shared" si="19"/>
        <v>164</v>
      </c>
      <c r="C93" s="36">
        <v>94</v>
      </c>
      <c r="D93" s="36">
        <v>1</v>
      </c>
      <c r="E93" s="36">
        <v>3</v>
      </c>
      <c r="F93" s="36">
        <v>66</v>
      </c>
      <c r="G93" s="21">
        <v>0</v>
      </c>
    </row>
    <row r="94" spans="1:7" x14ac:dyDescent="0.25">
      <c r="A94" s="85" t="s">
        <v>85</v>
      </c>
      <c r="B94" s="36">
        <f t="shared" si="19"/>
        <v>48</v>
      </c>
      <c r="C94" s="36">
        <v>19</v>
      </c>
      <c r="D94" s="36">
        <v>0</v>
      </c>
      <c r="E94" s="36">
        <v>4</v>
      </c>
      <c r="F94" s="36">
        <v>25</v>
      </c>
      <c r="G94" s="21">
        <v>0</v>
      </c>
    </row>
    <row r="95" spans="1:7" x14ac:dyDescent="0.25">
      <c r="A95" s="24"/>
      <c r="B95" s="36"/>
      <c r="C95" s="36"/>
      <c r="D95" s="36"/>
      <c r="E95" s="36"/>
      <c r="F95" s="36"/>
      <c r="G95" s="21"/>
    </row>
    <row r="96" spans="1:7" x14ac:dyDescent="0.25">
      <c r="A96" s="1" t="s">
        <v>125</v>
      </c>
      <c r="B96" s="33">
        <f t="shared" ref="B96:G96" si="20">SUM(B97:B98)</f>
        <v>1805</v>
      </c>
      <c r="C96" s="33">
        <f t="shared" si="20"/>
        <v>1131</v>
      </c>
      <c r="D96" s="33">
        <f t="shared" si="20"/>
        <v>43</v>
      </c>
      <c r="E96" s="33">
        <f t="shared" si="20"/>
        <v>84</v>
      </c>
      <c r="F96" s="33">
        <f t="shared" si="20"/>
        <v>547</v>
      </c>
      <c r="G96" s="13">
        <f t="shared" si="20"/>
        <v>0</v>
      </c>
    </row>
    <row r="97" spans="1:7" x14ac:dyDescent="0.25">
      <c r="A97" s="20" t="s">
        <v>173</v>
      </c>
      <c r="B97" s="36">
        <f>SUM(C97:G97)</f>
        <v>1222</v>
      </c>
      <c r="C97" s="36">
        <v>697</v>
      </c>
      <c r="D97" s="36">
        <v>15</v>
      </c>
      <c r="E97" s="36">
        <v>44</v>
      </c>
      <c r="F97" s="36">
        <v>466</v>
      </c>
      <c r="G97" s="21">
        <v>0</v>
      </c>
    </row>
    <row r="98" spans="1:7" x14ac:dyDescent="0.25">
      <c r="A98" s="85" t="s">
        <v>144</v>
      </c>
      <c r="B98" s="36">
        <f>SUM(C98:G98)</f>
        <v>583</v>
      </c>
      <c r="C98" s="36">
        <v>434</v>
      </c>
      <c r="D98" s="36">
        <v>28</v>
      </c>
      <c r="E98" s="36">
        <v>40</v>
      </c>
      <c r="F98" s="36">
        <v>81</v>
      </c>
      <c r="G98" s="21">
        <v>0</v>
      </c>
    </row>
    <row r="99" spans="1:7" x14ac:dyDescent="0.25">
      <c r="A99" s="24"/>
      <c r="B99" s="36"/>
      <c r="C99" s="36"/>
      <c r="D99" s="36"/>
      <c r="E99" s="36"/>
      <c r="F99" s="36"/>
      <c r="G99" s="21"/>
    </row>
    <row r="100" spans="1:7" x14ac:dyDescent="0.25">
      <c r="A100" s="1" t="s">
        <v>126</v>
      </c>
      <c r="B100" s="33">
        <f t="shared" ref="B100:G100" si="21">SUM(B101:B105)</f>
        <v>1770</v>
      </c>
      <c r="C100" s="33">
        <f t="shared" si="21"/>
        <v>406</v>
      </c>
      <c r="D100" s="33">
        <f t="shared" si="21"/>
        <v>319</v>
      </c>
      <c r="E100" s="33">
        <f t="shared" si="21"/>
        <v>47</v>
      </c>
      <c r="F100" s="33">
        <f t="shared" si="21"/>
        <v>998</v>
      </c>
      <c r="G100" s="13">
        <f t="shared" si="21"/>
        <v>0</v>
      </c>
    </row>
    <row r="101" spans="1:7" x14ac:dyDescent="0.25">
      <c r="A101" s="20" t="s">
        <v>169</v>
      </c>
      <c r="B101" s="36">
        <f>SUM(C101:G101)</f>
        <v>664</v>
      </c>
      <c r="C101" s="36">
        <v>42</v>
      </c>
      <c r="D101" s="36">
        <v>299</v>
      </c>
      <c r="E101" s="36">
        <v>23</v>
      </c>
      <c r="F101" s="36">
        <v>300</v>
      </c>
      <c r="G101" s="21">
        <v>0</v>
      </c>
    </row>
    <row r="102" spans="1:7" x14ac:dyDescent="0.25">
      <c r="A102" s="20" t="s">
        <v>137</v>
      </c>
      <c r="B102" s="36">
        <f>SUM(C102:G102)</f>
        <v>365</v>
      </c>
      <c r="C102" s="36">
        <v>157</v>
      </c>
      <c r="D102" s="36">
        <v>4</v>
      </c>
      <c r="E102" s="36">
        <v>9</v>
      </c>
      <c r="F102" s="36">
        <v>195</v>
      </c>
      <c r="G102" s="21">
        <v>0</v>
      </c>
    </row>
    <row r="103" spans="1:7" x14ac:dyDescent="0.25">
      <c r="A103" s="20" t="s">
        <v>30</v>
      </c>
      <c r="B103" s="36">
        <f>SUM(C103:G103)</f>
        <v>308</v>
      </c>
      <c r="C103" s="36">
        <v>88</v>
      </c>
      <c r="D103" s="36">
        <v>3</v>
      </c>
      <c r="E103" s="36">
        <v>4</v>
      </c>
      <c r="F103" s="36">
        <v>213</v>
      </c>
      <c r="G103" s="21">
        <v>0</v>
      </c>
    </row>
    <row r="104" spans="1:7" x14ac:dyDescent="0.25">
      <c r="A104" s="85" t="s">
        <v>46</v>
      </c>
      <c r="B104" s="36">
        <f>SUM(C104:G104)</f>
        <v>316</v>
      </c>
      <c r="C104" s="36">
        <v>36</v>
      </c>
      <c r="D104" s="36">
        <v>13</v>
      </c>
      <c r="E104" s="36">
        <v>4</v>
      </c>
      <c r="F104" s="36">
        <v>263</v>
      </c>
      <c r="G104" s="21">
        <v>0</v>
      </c>
    </row>
    <row r="105" spans="1:7" x14ac:dyDescent="0.25">
      <c r="A105" s="20" t="s">
        <v>47</v>
      </c>
      <c r="B105" s="36">
        <f>SUM(C105:G105)</f>
        <v>117</v>
      </c>
      <c r="C105" s="36">
        <v>83</v>
      </c>
      <c r="D105" s="36">
        <v>0</v>
      </c>
      <c r="E105" s="36">
        <v>7</v>
      </c>
      <c r="F105" s="36">
        <v>27</v>
      </c>
      <c r="G105" s="21">
        <v>0</v>
      </c>
    </row>
    <row r="106" spans="1:7" x14ac:dyDescent="0.25">
      <c r="A106" s="24"/>
      <c r="B106" s="36"/>
      <c r="C106" s="36"/>
      <c r="D106" s="36"/>
      <c r="E106" s="36"/>
      <c r="F106" s="36"/>
      <c r="G106" s="21"/>
    </row>
    <row r="107" spans="1:7" x14ac:dyDescent="0.25">
      <c r="A107" s="5" t="s">
        <v>127</v>
      </c>
      <c r="B107" s="33">
        <f t="shared" ref="B107:G107" si="22">SUM(B108:B110)</f>
        <v>1762</v>
      </c>
      <c r="C107" s="33">
        <f t="shared" si="22"/>
        <v>1066</v>
      </c>
      <c r="D107" s="33">
        <f t="shared" si="22"/>
        <v>17</v>
      </c>
      <c r="E107" s="33">
        <f t="shared" si="22"/>
        <v>7</v>
      </c>
      <c r="F107" s="33">
        <f t="shared" si="22"/>
        <v>672</v>
      </c>
      <c r="G107" s="13">
        <f t="shared" si="22"/>
        <v>0</v>
      </c>
    </row>
    <row r="108" spans="1:7" x14ac:dyDescent="0.25">
      <c r="A108" s="20" t="s">
        <v>174</v>
      </c>
      <c r="B108" s="36">
        <f>SUM(C108:G108)</f>
        <v>694</v>
      </c>
      <c r="C108" s="36">
        <v>227</v>
      </c>
      <c r="D108" s="36">
        <v>3</v>
      </c>
      <c r="E108" s="36">
        <v>0</v>
      </c>
      <c r="F108" s="36">
        <v>464</v>
      </c>
      <c r="G108" s="21">
        <v>0</v>
      </c>
    </row>
    <row r="109" spans="1:7" x14ac:dyDescent="0.25">
      <c r="A109" s="85" t="s">
        <v>86</v>
      </c>
      <c r="B109" s="36">
        <f>SUM(C109:G109)</f>
        <v>528</v>
      </c>
      <c r="C109" s="36">
        <v>391</v>
      </c>
      <c r="D109" s="36">
        <v>6</v>
      </c>
      <c r="E109" s="36">
        <v>5</v>
      </c>
      <c r="F109" s="36">
        <v>126</v>
      </c>
      <c r="G109" s="21">
        <v>0</v>
      </c>
    </row>
    <row r="110" spans="1:7" x14ac:dyDescent="0.25">
      <c r="A110" s="85" t="s">
        <v>87</v>
      </c>
      <c r="B110" s="36">
        <f>SUM(C110:G110)</f>
        <v>540</v>
      </c>
      <c r="C110" s="36">
        <v>448</v>
      </c>
      <c r="D110" s="36">
        <v>8</v>
      </c>
      <c r="E110" s="36">
        <v>2</v>
      </c>
      <c r="F110" s="36">
        <v>82</v>
      </c>
      <c r="G110" s="21">
        <v>0</v>
      </c>
    </row>
    <row r="111" spans="1:7" x14ac:dyDescent="0.25">
      <c r="A111" s="24"/>
      <c r="B111" s="36"/>
      <c r="C111" s="36"/>
      <c r="D111" s="36"/>
      <c r="E111" s="36"/>
      <c r="F111" s="36"/>
      <c r="G111" s="21"/>
    </row>
    <row r="112" spans="1:7" x14ac:dyDescent="0.25">
      <c r="A112" s="5" t="s">
        <v>128</v>
      </c>
      <c r="B112" s="33">
        <f t="shared" ref="B112:G112" si="23">SUM(B113:B115)</f>
        <v>1952</v>
      </c>
      <c r="C112" s="33">
        <f t="shared" si="23"/>
        <v>836</v>
      </c>
      <c r="D112" s="33">
        <f t="shared" si="23"/>
        <v>44</v>
      </c>
      <c r="E112" s="33">
        <f t="shared" si="23"/>
        <v>606</v>
      </c>
      <c r="F112" s="33">
        <f t="shared" si="23"/>
        <v>239</v>
      </c>
      <c r="G112" s="13">
        <f t="shared" si="23"/>
        <v>227</v>
      </c>
    </row>
    <row r="113" spans="1:7" x14ac:dyDescent="0.25">
      <c r="A113" s="20" t="s">
        <v>175</v>
      </c>
      <c r="B113" s="36">
        <f>SUM(C113:G113)</f>
        <v>840</v>
      </c>
      <c r="C113" s="36">
        <v>319</v>
      </c>
      <c r="D113" s="36">
        <v>0</v>
      </c>
      <c r="E113" s="36">
        <v>507</v>
      </c>
      <c r="F113" s="36">
        <v>14</v>
      </c>
      <c r="G113" s="21">
        <v>0</v>
      </c>
    </row>
    <row r="114" spans="1:7" x14ac:dyDescent="0.25">
      <c r="A114" s="85" t="s">
        <v>143</v>
      </c>
      <c r="B114" s="36">
        <f>SUM(C114:G114)</f>
        <v>819</v>
      </c>
      <c r="C114" s="36">
        <v>345</v>
      </c>
      <c r="D114" s="36">
        <v>38</v>
      </c>
      <c r="E114" s="36">
        <v>26</v>
      </c>
      <c r="F114" s="36">
        <v>183</v>
      </c>
      <c r="G114" s="21">
        <v>227</v>
      </c>
    </row>
    <row r="115" spans="1:7" x14ac:dyDescent="0.25">
      <c r="A115" s="85" t="s">
        <v>88</v>
      </c>
      <c r="B115" s="36">
        <f>SUM(C115:G115)</f>
        <v>293</v>
      </c>
      <c r="C115" s="36">
        <v>172</v>
      </c>
      <c r="D115" s="36">
        <v>6</v>
      </c>
      <c r="E115" s="36">
        <v>73</v>
      </c>
      <c r="F115" s="36">
        <v>42</v>
      </c>
      <c r="G115" s="21">
        <v>0</v>
      </c>
    </row>
    <row r="116" spans="1:7" x14ac:dyDescent="0.25">
      <c r="A116" s="28"/>
      <c r="B116" s="42"/>
      <c r="C116" s="29"/>
      <c r="D116" s="29"/>
      <c r="E116" s="29"/>
      <c r="F116" s="29"/>
      <c r="G116" s="30"/>
    </row>
    <row r="117" spans="1:7" ht="15.75" customHeight="1" x14ac:dyDescent="0.25">
      <c r="A117" s="173" t="s">
        <v>33</v>
      </c>
      <c r="B117" s="173"/>
      <c r="C117" s="173"/>
      <c r="D117" s="173"/>
      <c r="E117" s="173"/>
      <c r="F117" s="173"/>
      <c r="G117" s="173"/>
    </row>
    <row r="118" spans="1:7" x14ac:dyDescent="0.25">
      <c r="A118" s="24" t="s">
        <v>183</v>
      </c>
      <c r="B118" s="24"/>
      <c r="C118" s="5"/>
      <c r="D118" s="5"/>
      <c r="E118" s="5"/>
      <c r="F118" s="2"/>
      <c r="G118" s="2"/>
    </row>
    <row r="119" spans="1:7" hidden="1" x14ac:dyDescent="0.25"/>
  </sheetData>
  <mergeCells count="8">
    <mergeCell ref="A117:G117"/>
    <mergeCell ref="A3:G3"/>
    <mergeCell ref="A4:G4"/>
    <mergeCell ref="A5:G5"/>
    <mergeCell ref="A6:G6"/>
    <mergeCell ref="A8:A9"/>
    <mergeCell ref="B8:B9"/>
    <mergeCell ref="C8:G8"/>
  </mergeCells>
  <phoneticPr fontId="1" type="noConversion"/>
  <pageMargins left="0.75" right="0.75" top="1" bottom="1" header="0" footer="0"/>
  <pageSetup scale="35" orientation="portrait" horizontalDpi="4294967294" verticalDpi="4294967294" r:id="rId1"/>
  <headerFooter alignWithMargins="0"/>
  <ignoredErrors>
    <ignoredError sqref="A119:B65534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R101"/>
  <sheetViews>
    <sheetView topLeftCell="A52" workbookViewId="0">
      <selection activeCell="A79" sqref="A79"/>
    </sheetView>
  </sheetViews>
  <sheetFormatPr baseColWidth="10" defaultColWidth="0" defaultRowHeight="15.75" zeroHeight="1" x14ac:dyDescent="0.25"/>
  <cols>
    <col min="1" max="1" width="75.42578125" style="71" customWidth="1"/>
    <col min="2" max="7" width="18.7109375" style="71" customWidth="1"/>
    <col min="8" max="8" width="14" style="71" customWidth="1"/>
    <col min="9" max="9" width="13.42578125" style="70" customWidth="1"/>
    <col min="10" max="10" width="13" style="71" customWidth="1"/>
    <col min="11" max="11" width="11.42578125" style="70" hidden="1" customWidth="1"/>
    <col min="12" max="252" width="11.42578125" style="71" hidden="1" customWidth="1"/>
    <col min="253" max="16384" width="10.7109375" style="71" hidden="1"/>
  </cols>
  <sheetData>
    <row r="1" spans="1:10" x14ac:dyDescent="0.25">
      <c r="A1" s="98" t="s">
        <v>20</v>
      </c>
      <c r="B1" s="99"/>
      <c r="C1" s="99"/>
      <c r="D1" s="99"/>
      <c r="E1" s="99"/>
      <c r="F1" s="99"/>
      <c r="G1" s="99"/>
      <c r="H1" s="99"/>
    </row>
    <row r="2" spans="1:10" x14ac:dyDescent="0.25">
      <c r="A2" s="100"/>
      <c r="B2" s="101"/>
      <c r="C2" s="101"/>
      <c r="D2" s="101"/>
      <c r="E2" s="101"/>
      <c r="F2" s="101"/>
      <c r="G2" s="101"/>
      <c r="H2" s="101"/>
    </row>
    <row r="3" spans="1:10" x14ac:dyDescent="0.25">
      <c r="A3" s="178" t="s">
        <v>39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x14ac:dyDescent="0.25">
      <c r="A4" s="178" t="s">
        <v>147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10" x14ac:dyDescent="0.25">
      <c r="A5" s="179" t="s">
        <v>179</v>
      </c>
      <c r="B5" s="179"/>
      <c r="C5" s="179"/>
      <c r="D5" s="179"/>
      <c r="E5" s="179"/>
      <c r="F5" s="179"/>
      <c r="G5" s="179"/>
      <c r="H5" s="179"/>
      <c r="I5" s="179"/>
      <c r="J5" s="179"/>
    </row>
    <row r="6" spans="1:10" x14ac:dyDescent="0.25">
      <c r="A6" s="102"/>
      <c r="B6" s="102"/>
      <c r="C6" s="102"/>
      <c r="D6" s="102"/>
      <c r="E6" s="102"/>
      <c r="F6" s="102"/>
      <c r="G6" s="102"/>
      <c r="H6" s="102"/>
    </row>
    <row r="7" spans="1:10" ht="36.75" customHeight="1" x14ac:dyDescent="0.25">
      <c r="A7" s="180" t="s">
        <v>34</v>
      </c>
      <c r="B7" s="182" t="s">
        <v>187</v>
      </c>
      <c r="C7" s="182" t="s">
        <v>1</v>
      </c>
      <c r="D7" s="182" t="s">
        <v>2</v>
      </c>
      <c r="E7" s="182" t="s">
        <v>3</v>
      </c>
      <c r="F7" s="182" t="s">
        <v>4</v>
      </c>
      <c r="G7" s="182" t="s">
        <v>188</v>
      </c>
      <c r="H7" s="176" t="s">
        <v>157</v>
      </c>
      <c r="I7" s="177"/>
      <c r="J7" s="177"/>
    </row>
    <row r="8" spans="1:10" ht="31.5" x14ac:dyDescent="0.25">
      <c r="A8" s="181"/>
      <c r="B8" s="183"/>
      <c r="C8" s="184"/>
      <c r="D8" s="183"/>
      <c r="E8" s="184"/>
      <c r="F8" s="184"/>
      <c r="G8" s="184"/>
      <c r="H8" s="78" t="s">
        <v>5</v>
      </c>
      <c r="I8" s="78" t="s">
        <v>158</v>
      </c>
      <c r="J8" s="78" t="s">
        <v>92</v>
      </c>
    </row>
    <row r="9" spans="1:10" x14ac:dyDescent="0.25">
      <c r="A9" s="103"/>
      <c r="B9" s="127"/>
      <c r="C9" s="127"/>
      <c r="D9" s="127"/>
      <c r="E9" s="127"/>
      <c r="F9" s="127"/>
      <c r="G9" s="127"/>
      <c r="H9" s="127"/>
      <c r="I9" s="127"/>
      <c r="J9" s="126"/>
    </row>
    <row r="10" spans="1:10" x14ac:dyDescent="0.25">
      <c r="A10" s="105" t="s">
        <v>11</v>
      </c>
      <c r="B10" s="119">
        <f>B12+B28+B47+B55+B63+B77+B93</f>
        <v>42548</v>
      </c>
      <c r="C10" s="119">
        <f t="shared" ref="C10:J10" si="0">C12+C28+C47+C55+C63+C77+C93</f>
        <v>46675</v>
      </c>
      <c r="D10" s="119">
        <f t="shared" si="0"/>
        <v>732</v>
      </c>
      <c r="E10" s="119">
        <f t="shared" si="0"/>
        <v>9168</v>
      </c>
      <c r="F10" s="119">
        <f t="shared" si="0"/>
        <v>56330</v>
      </c>
      <c r="G10" s="119">
        <f t="shared" si="0"/>
        <v>42793</v>
      </c>
      <c r="H10" s="119">
        <f t="shared" si="0"/>
        <v>42343</v>
      </c>
      <c r="I10" s="119">
        <f t="shared" si="0"/>
        <v>33</v>
      </c>
      <c r="J10" s="106">
        <f t="shared" si="0"/>
        <v>417</v>
      </c>
    </row>
    <row r="11" spans="1:10" x14ac:dyDescent="0.25">
      <c r="A11" s="107"/>
      <c r="B11" s="108"/>
      <c r="C11" s="108"/>
      <c r="D11" s="108"/>
      <c r="E11" s="108"/>
      <c r="F11" s="108"/>
      <c r="G11" s="108"/>
      <c r="H11" s="108"/>
      <c r="I11" s="108"/>
      <c r="J11" s="109"/>
    </row>
    <row r="12" spans="1:10" x14ac:dyDescent="0.25">
      <c r="A12" s="110" t="s">
        <v>16</v>
      </c>
      <c r="B12" s="111">
        <f t="shared" ref="B12:J12" si="1">SUM(B13:B26)</f>
        <v>13414</v>
      </c>
      <c r="C12" s="111">
        <f>SUM(C13:C26)</f>
        <v>14136</v>
      </c>
      <c r="D12" s="111">
        <f t="shared" ref="D12:F12" si="2">SUM(D13:D26)</f>
        <v>223</v>
      </c>
      <c r="E12" s="111">
        <f t="shared" si="2"/>
        <v>3343</v>
      </c>
      <c r="F12" s="111">
        <f t="shared" si="2"/>
        <v>16903</v>
      </c>
      <c r="G12" s="112">
        <f t="shared" si="1"/>
        <v>14213</v>
      </c>
      <c r="H12" s="112">
        <f t="shared" si="1"/>
        <v>14074</v>
      </c>
      <c r="I12" s="112">
        <f t="shared" si="1"/>
        <v>10</v>
      </c>
      <c r="J12" s="112">
        <f t="shared" si="1"/>
        <v>129</v>
      </c>
    </row>
    <row r="13" spans="1:10" x14ac:dyDescent="0.25">
      <c r="A13" s="113" t="s">
        <v>159</v>
      </c>
      <c r="B13" s="114">
        <f>'[2]C-1'!BE13</f>
        <v>1135</v>
      </c>
      <c r="C13" s="114">
        <v>1154</v>
      </c>
      <c r="D13" s="114">
        <v>6</v>
      </c>
      <c r="E13" s="114">
        <v>725</v>
      </c>
      <c r="F13" s="114">
        <v>1948</v>
      </c>
      <c r="G13" s="114">
        <f>B13+C13+D13+E13-F13</f>
        <v>1072</v>
      </c>
      <c r="H13" s="114">
        <v>978</v>
      </c>
      <c r="I13" s="114">
        <v>2</v>
      </c>
      <c r="J13" s="114">
        <v>92</v>
      </c>
    </row>
    <row r="14" spans="1:10" x14ac:dyDescent="0.25">
      <c r="A14" s="113" t="s">
        <v>29</v>
      </c>
      <c r="B14" s="114">
        <f>'[2]C-1'!BE14</f>
        <v>344</v>
      </c>
      <c r="C14" s="114">
        <v>409</v>
      </c>
      <c r="D14" s="114">
        <v>22</v>
      </c>
      <c r="E14" s="114">
        <v>0</v>
      </c>
      <c r="F14" s="114">
        <v>371</v>
      </c>
      <c r="G14" s="114">
        <f t="shared" ref="G14:G26" si="3">B14+C14+D14+E14-F14</f>
        <v>404</v>
      </c>
      <c r="H14" s="114">
        <v>404</v>
      </c>
      <c r="I14" s="114">
        <v>0</v>
      </c>
      <c r="J14" s="114">
        <v>0</v>
      </c>
    </row>
    <row r="15" spans="1:10" x14ac:dyDescent="0.25">
      <c r="A15" s="113" t="s">
        <v>129</v>
      </c>
      <c r="B15" s="114">
        <f>'[2]C-1'!BE15</f>
        <v>548</v>
      </c>
      <c r="C15" s="114">
        <v>566</v>
      </c>
      <c r="D15" s="114">
        <v>48</v>
      </c>
      <c r="E15" s="114">
        <v>25</v>
      </c>
      <c r="F15" s="114">
        <v>496</v>
      </c>
      <c r="G15" s="114">
        <f t="shared" si="3"/>
        <v>691</v>
      </c>
      <c r="H15" s="114">
        <v>689</v>
      </c>
      <c r="I15" s="114">
        <v>0</v>
      </c>
      <c r="J15" s="114">
        <v>2</v>
      </c>
    </row>
    <row r="16" spans="1:10" x14ac:dyDescent="0.25">
      <c r="A16" s="113" t="s">
        <v>48</v>
      </c>
      <c r="B16" s="114">
        <f>'[2]C-1'!BE16</f>
        <v>86</v>
      </c>
      <c r="C16" s="114">
        <v>103</v>
      </c>
      <c r="D16" s="114">
        <v>3</v>
      </c>
      <c r="E16" s="114">
        <v>27</v>
      </c>
      <c r="F16" s="114">
        <v>101</v>
      </c>
      <c r="G16" s="114">
        <f t="shared" si="3"/>
        <v>118</v>
      </c>
      <c r="H16" s="114">
        <v>118</v>
      </c>
      <c r="I16" s="114">
        <v>0</v>
      </c>
      <c r="J16" s="114">
        <v>0</v>
      </c>
    </row>
    <row r="17" spans="1:10" x14ac:dyDescent="0.25">
      <c r="A17" s="113" t="s">
        <v>49</v>
      </c>
      <c r="B17" s="114">
        <f>'[2]C-1'!BE17</f>
        <v>33</v>
      </c>
      <c r="C17" s="114">
        <v>46</v>
      </c>
      <c r="D17" s="114">
        <v>8</v>
      </c>
      <c r="E17" s="114">
        <v>0</v>
      </c>
      <c r="F17" s="114">
        <v>44</v>
      </c>
      <c r="G17" s="114">
        <f t="shared" si="3"/>
        <v>43</v>
      </c>
      <c r="H17" s="114">
        <v>43</v>
      </c>
      <c r="I17" s="114">
        <v>0</v>
      </c>
      <c r="J17" s="114">
        <v>0</v>
      </c>
    </row>
    <row r="18" spans="1:10" x14ac:dyDescent="0.25">
      <c r="A18" s="113" t="s">
        <v>151</v>
      </c>
      <c r="B18" s="114">
        <f>'[2]C-1'!BE18</f>
        <v>441</v>
      </c>
      <c r="C18" s="114">
        <v>412</v>
      </c>
      <c r="D18" s="114">
        <v>4</v>
      </c>
      <c r="E18" s="114">
        <v>22</v>
      </c>
      <c r="F18" s="114">
        <v>149</v>
      </c>
      <c r="G18" s="114">
        <f t="shared" si="3"/>
        <v>730</v>
      </c>
      <c r="H18" s="114">
        <v>699</v>
      </c>
      <c r="I18" s="114">
        <v>1</v>
      </c>
      <c r="J18" s="114">
        <v>30</v>
      </c>
    </row>
    <row r="19" spans="1:10" x14ac:dyDescent="0.25">
      <c r="A19" s="113" t="s">
        <v>160</v>
      </c>
      <c r="B19" s="114">
        <f>'[2]C-1'!BE21</f>
        <v>4620</v>
      </c>
      <c r="C19" s="114">
        <v>4426</v>
      </c>
      <c r="D19" s="114">
        <v>6</v>
      </c>
      <c r="E19" s="114">
        <v>618</v>
      </c>
      <c r="F19" s="114">
        <v>5127</v>
      </c>
      <c r="G19" s="114">
        <f t="shared" si="3"/>
        <v>4543</v>
      </c>
      <c r="H19" s="114">
        <v>4542</v>
      </c>
      <c r="I19" s="114">
        <v>0</v>
      </c>
      <c r="J19" s="114">
        <v>1</v>
      </c>
    </row>
    <row r="20" spans="1:10" x14ac:dyDescent="0.25">
      <c r="A20" s="113" t="s">
        <v>161</v>
      </c>
      <c r="B20" s="114">
        <f>'[2]C-1'!BE24</f>
        <v>1624</v>
      </c>
      <c r="C20" s="114">
        <v>2064</v>
      </c>
      <c r="D20" s="114">
        <v>12</v>
      </c>
      <c r="E20" s="114">
        <v>408</v>
      </c>
      <c r="F20" s="114">
        <v>2378</v>
      </c>
      <c r="G20" s="114">
        <f t="shared" si="3"/>
        <v>1730</v>
      </c>
      <c r="H20" s="114">
        <v>1727</v>
      </c>
      <c r="I20" s="114">
        <v>3</v>
      </c>
      <c r="J20" s="114">
        <v>0</v>
      </c>
    </row>
    <row r="21" spans="1:10" x14ac:dyDescent="0.25">
      <c r="A21" s="113" t="s">
        <v>131</v>
      </c>
      <c r="B21" s="114">
        <f>'[2]C-1'!BE25</f>
        <v>846</v>
      </c>
      <c r="C21" s="114">
        <v>895</v>
      </c>
      <c r="D21" s="114">
        <v>4</v>
      </c>
      <c r="E21" s="114">
        <v>46</v>
      </c>
      <c r="F21" s="114">
        <v>1008</v>
      </c>
      <c r="G21" s="114">
        <f t="shared" si="3"/>
        <v>783</v>
      </c>
      <c r="H21" s="114">
        <v>781</v>
      </c>
      <c r="I21" s="114">
        <v>2</v>
      </c>
      <c r="J21" s="114">
        <v>0</v>
      </c>
    </row>
    <row r="22" spans="1:10" x14ac:dyDescent="0.25">
      <c r="A22" s="113" t="s">
        <v>130</v>
      </c>
      <c r="B22" s="114">
        <f>'[2]C-1'!BE26</f>
        <v>1469</v>
      </c>
      <c r="C22" s="114">
        <v>1680</v>
      </c>
      <c r="D22" s="114">
        <v>100</v>
      </c>
      <c r="E22" s="114">
        <v>727</v>
      </c>
      <c r="F22" s="114">
        <v>2482</v>
      </c>
      <c r="G22" s="114">
        <f t="shared" si="3"/>
        <v>1494</v>
      </c>
      <c r="H22" s="114">
        <v>1493</v>
      </c>
      <c r="I22" s="114">
        <v>0</v>
      </c>
      <c r="J22" s="114">
        <v>1</v>
      </c>
    </row>
    <row r="23" spans="1:10" x14ac:dyDescent="0.25">
      <c r="A23" s="113" t="s">
        <v>52</v>
      </c>
      <c r="B23" s="114">
        <f>'[2]C-1'!BE27</f>
        <v>693</v>
      </c>
      <c r="C23" s="114">
        <v>723</v>
      </c>
      <c r="D23" s="114">
        <v>5</v>
      </c>
      <c r="E23" s="114">
        <v>95</v>
      </c>
      <c r="F23" s="114">
        <v>456</v>
      </c>
      <c r="G23" s="114">
        <f t="shared" si="3"/>
        <v>1060</v>
      </c>
      <c r="H23" s="114">
        <v>1059</v>
      </c>
      <c r="I23" s="114">
        <v>1</v>
      </c>
      <c r="J23" s="114">
        <v>0</v>
      </c>
    </row>
    <row r="24" spans="1:10" x14ac:dyDescent="0.25">
      <c r="A24" s="113" t="s">
        <v>53</v>
      </c>
      <c r="B24" s="114">
        <f>'[2]C-1'!BE28</f>
        <v>135</v>
      </c>
      <c r="C24" s="114">
        <v>175</v>
      </c>
      <c r="D24" s="114">
        <v>3</v>
      </c>
      <c r="E24" s="114">
        <v>34</v>
      </c>
      <c r="F24" s="114">
        <v>184</v>
      </c>
      <c r="G24" s="114">
        <f t="shared" si="3"/>
        <v>163</v>
      </c>
      <c r="H24" s="114">
        <v>162</v>
      </c>
      <c r="I24" s="114">
        <v>1</v>
      </c>
      <c r="J24" s="114">
        <v>0</v>
      </c>
    </row>
    <row r="25" spans="1:10" x14ac:dyDescent="0.25">
      <c r="A25" s="113" t="s">
        <v>168</v>
      </c>
      <c r="B25" s="114">
        <f>'[2]C-1'!BE96</f>
        <v>1298</v>
      </c>
      <c r="C25" s="114">
        <v>1326</v>
      </c>
      <c r="D25" s="114">
        <v>0</v>
      </c>
      <c r="E25" s="114">
        <v>547</v>
      </c>
      <c r="F25" s="114">
        <v>1949</v>
      </c>
      <c r="G25" s="114">
        <f t="shared" si="3"/>
        <v>1222</v>
      </c>
      <c r="H25" s="114">
        <v>1222</v>
      </c>
      <c r="I25" s="114">
        <v>0</v>
      </c>
      <c r="J25" s="114">
        <v>0</v>
      </c>
    </row>
    <row r="26" spans="1:10" x14ac:dyDescent="0.25">
      <c r="A26" s="113" t="s">
        <v>65</v>
      </c>
      <c r="B26" s="114">
        <f>'[2]C-1'!BE56</f>
        <v>142</v>
      </c>
      <c r="C26" s="114">
        <v>157</v>
      </c>
      <c r="D26" s="114">
        <v>2</v>
      </c>
      <c r="E26" s="114">
        <v>69</v>
      </c>
      <c r="F26" s="114">
        <v>210</v>
      </c>
      <c r="G26" s="114">
        <f t="shared" si="3"/>
        <v>160</v>
      </c>
      <c r="H26" s="114">
        <v>157</v>
      </c>
      <c r="I26" s="114">
        <v>0</v>
      </c>
      <c r="J26" s="114">
        <v>3</v>
      </c>
    </row>
    <row r="27" spans="1:10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</row>
    <row r="28" spans="1:10" x14ac:dyDescent="0.25">
      <c r="A28" s="110" t="s">
        <v>17</v>
      </c>
      <c r="B28" s="106">
        <f>SUM(B29:B45)</f>
        <v>8103</v>
      </c>
      <c r="C28" s="106">
        <f>SUM(C29:C45)</f>
        <v>9040</v>
      </c>
      <c r="D28" s="106">
        <f t="shared" ref="D28:J28" si="4">SUM(D29:D45)</f>
        <v>48</v>
      </c>
      <c r="E28" s="106">
        <f t="shared" si="4"/>
        <v>1226</v>
      </c>
      <c r="F28" s="106">
        <f t="shared" si="4"/>
        <v>10406</v>
      </c>
      <c r="G28" s="106">
        <f t="shared" si="4"/>
        <v>8011</v>
      </c>
      <c r="H28" s="106">
        <f t="shared" si="4"/>
        <v>7938</v>
      </c>
      <c r="I28" s="106">
        <f t="shared" si="4"/>
        <v>6</v>
      </c>
      <c r="J28" s="106">
        <f t="shared" si="4"/>
        <v>67</v>
      </c>
    </row>
    <row r="29" spans="1:10" x14ac:dyDescent="0.25">
      <c r="A29" s="116" t="s">
        <v>162</v>
      </c>
      <c r="B29" s="114">
        <f>'[2]C-1'!BE31</f>
        <v>2697</v>
      </c>
      <c r="C29" s="114">
        <v>3136</v>
      </c>
      <c r="D29" s="114">
        <v>9</v>
      </c>
      <c r="E29" s="114">
        <v>489</v>
      </c>
      <c r="F29" s="114">
        <v>3605</v>
      </c>
      <c r="G29" s="114">
        <f t="shared" ref="G29:G45" si="5">B29+C29+D29+E29-F29</f>
        <v>2726</v>
      </c>
      <c r="H29" s="114">
        <v>2726</v>
      </c>
      <c r="I29" s="114">
        <v>0</v>
      </c>
      <c r="J29" s="114">
        <v>0</v>
      </c>
    </row>
    <row r="30" spans="1:10" x14ac:dyDescent="0.25">
      <c r="A30" s="113" t="s">
        <v>50</v>
      </c>
      <c r="B30" s="114">
        <f>'[2]C-1'!BE32</f>
        <v>245</v>
      </c>
      <c r="C30" s="114">
        <v>223</v>
      </c>
      <c r="D30" s="114">
        <v>0</v>
      </c>
      <c r="E30" s="114">
        <v>21</v>
      </c>
      <c r="F30" s="114">
        <v>281</v>
      </c>
      <c r="G30" s="114">
        <f t="shared" si="5"/>
        <v>208</v>
      </c>
      <c r="H30" s="114">
        <v>208</v>
      </c>
      <c r="I30" s="114">
        <v>0</v>
      </c>
      <c r="J30" s="114">
        <v>0</v>
      </c>
    </row>
    <row r="31" spans="1:10" x14ac:dyDescent="0.25">
      <c r="A31" s="113" t="s">
        <v>51</v>
      </c>
      <c r="B31" s="114">
        <f>'[2]C-1'!BE33</f>
        <v>234</v>
      </c>
      <c r="C31" s="114">
        <v>345</v>
      </c>
      <c r="D31" s="114">
        <v>0</v>
      </c>
      <c r="E31" s="114">
        <v>0</v>
      </c>
      <c r="F31" s="114">
        <v>328</v>
      </c>
      <c r="G31" s="114">
        <f t="shared" si="5"/>
        <v>251</v>
      </c>
      <c r="H31" s="114">
        <v>229</v>
      </c>
      <c r="I31" s="114">
        <v>0</v>
      </c>
      <c r="J31" s="114">
        <v>22</v>
      </c>
    </row>
    <row r="32" spans="1:10" x14ac:dyDescent="0.25">
      <c r="A32" s="113" t="s">
        <v>54</v>
      </c>
      <c r="B32" s="114">
        <f>'[2]C-1'!BE34</f>
        <v>79</v>
      </c>
      <c r="C32" s="114">
        <v>57</v>
      </c>
      <c r="D32" s="114">
        <v>1</v>
      </c>
      <c r="E32" s="114">
        <v>0</v>
      </c>
      <c r="F32" s="114">
        <v>88</v>
      </c>
      <c r="G32" s="114">
        <f t="shared" si="5"/>
        <v>49</v>
      </c>
      <c r="H32" s="114">
        <v>49</v>
      </c>
      <c r="I32" s="114">
        <v>0</v>
      </c>
      <c r="J32" s="114">
        <v>0</v>
      </c>
    </row>
    <row r="33" spans="1:10" x14ac:dyDescent="0.25">
      <c r="A33" s="113" t="s">
        <v>55</v>
      </c>
      <c r="B33" s="114">
        <f>'[2]C-1'!BE35</f>
        <v>188</v>
      </c>
      <c r="C33" s="114">
        <v>173</v>
      </c>
      <c r="D33" s="114">
        <v>3</v>
      </c>
      <c r="E33" s="114">
        <v>125</v>
      </c>
      <c r="F33" s="114">
        <v>320</v>
      </c>
      <c r="G33" s="114">
        <f t="shared" si="5"/>
        <v>169</v>
      </c>
      <c r="H33" s="114">
        <v>169</v>
      </c>
      <c r="I33" s="114">
        <v>0</v>
      </c>
      <c r="J33" s="114">
        <v>0</v>
      </c>
    </row>
    <row r="34" spans="1:10" x14ac:dyDescent="0.25">
      <c r="A34" s="113" t="s">
        <v>163</v>
      </c>
      <c r="B34" s="114">
        <f>'[2]C-1'!BE38</f>
        <v>960</v>
      </c>
      <c r="C34" s="114">
        <v>1148</v>
      </c>
      <c r="D34" s="114">
        <v>2</v>
      </c>
      <c r="E34" s="114">
        <v>252</v>
      </c>
      <c r="F34" s="114">
        <v>1308</v>
      </c>
      <c r="G34" s="114">
        <f t="shared" si="5"/>
        <v>1054</v>
      </c>
      <c r="H34" s="114">
        <v>1054</v>
      </c>
      <c r="I34" s="114">
        <v>0</v>
      </c>
      <c r="J34" s="114">
        <v>0</v>
      </c>
    </row>
    <row r="35" spans="1:10" x14ac:dyDescent="0.25">
      <c r="A35" s="113" t="s">
        <v>56</v>
      </c>
      <c r="B35" s="114">
        <v>0</v>
      </c>
      <c r="C35" s="114">
        <v>0</v>
      </c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  <c r="J35" s="114">
        <v>0</v>
      </c>
    </row>
    <row r="36" spans="1:10" x14ac:dyDescent="0.25">
      <c r="A36" s="113" t="s">
        <v>57</v>
      </c>
      <c r="B36" s="114">
        <f>'[2]C-1'!BE39</f>
        <v>228</v>
      </c>
      <c r="C36" s="114">
        <v>197</v>
      </c>
      <c r="D36" s="114">
        <v>2</v>
      </c>
      <c r="E36" s="114">
        <v>16</v>
      </c>
      <c r="F36" s="114">
        <v>253</v>
      </c>
      <c r="G36" s="114">
        <f t="shared" si="5"/>
        <v>190</v>
      </c>
      <c r="H36" s="114">
        <v>190</v>
      </c>
      <c r="I36" s="114">
        <v>0</v>
      </c>
      <c r="J36" s="114">
        <v>0</v>
      </c>
    </row>
    <row r="37" spans="1:10" x14ac:dyDescent="0.25">
      <c r="A37" s="113" t="s">
        <v>58</v>
      </c>
      <c r="B37" s="114">
        <f>'[2]C-1'!BE40</f>
        <v>156</v>
      </c>
      <c r="C37" s="114">
        <v>158</v>
      </c>
      <c r="D37" s="114">
        <v>1</v>
      </c>
      <c r="E37" s="114">
        <v>8</v>
      </c>
      <c r="F37" s="114">
        <v>185</v>
      </c>
      <c r="G37" s="114">
        <f t="shared" si="5"/>
        <v>138</v>
      </c>
      <c r="H37" s="114">
        <v>138</v>
      </c>
      <c r="I37" s="114">
        <v>0</v>
      </c>
      <c r="J37" s="114">
        <v>0</v>
      </c>
    </row>
    <row r="38" spans="1:10" x14ac:dyDescent="0.25">
      <c r="A38" s="113" t="s">
        <v>59</v>
      </c>
      <c r="B38" s="114">
        <f>'[2]C-1'!BE41</f>
        <v>351</v>
      </c>
      <c r="C38" s="114">
        <v>395</v>
      </c>
      <c r="D38" s="114">
        <v>1</v>
      </c>
      <c r="E38" s="114">
        <v>31</v>
      </c>
      <c r="F38" s="114">
        <v>352</v>
      </c>
      <c r="G38" s="114">
        <f t="shared" si="5"/>
        <v>426</v>
      </c>
      <c r="H38" s="114">
        <v>383</v>
      </c>
      <c r="I38" s="114">
        <v>0</v>
      </c>
      <c r="J38" s="114">
        <v>43</v>
      </c>
    </row>
    <row r="39" spans="1:10" x14ac:dyDescent="0.25">
      <c r="A39" s="116" t="s">
        <v>164</v>
      </c>
      <c r="B39" s="114">
        <f>'[2]C-1'!BE42</f>
        <v>540</v>
      </c>
      <c r="C39" s="114">
        <v>504</v>
      </c>
      <c r="D39" s="114">
        <v>4</v>
      </c>
      <c r="E39" s="114">
        <v>16</v>
      </c>
      <c r="F39" s="114">
        <v>473</v>
      </c>
      <c r="G39" s="114">
        <f t="shared" si="5"/>
        <v>591</v>
      </c>
      <c r="H39" s="114">
        <v>590</v>
      </c>
      <c r="I39" s="114">
        <v>0</v>
      </c>
      <c r="J39" s="114">
        <v>1</v>
      </c>
    </row>
    <row r="40" spans="1:10" x14ac:dyDescent="0.25">
      <c r="A40" s="113" t="s">
        <v>165</v>
      </c>
      <c r="B40" s="114">
        <f>'[2]C-1'!BE45</f>
        <v>803</v>
      </c>
      <c r="C40" s="114">
        <v>860</v>
      </c>
      <c r="D40" s="114">
        <v>9</v>
      </c>
      <c r="E40" s="114">
        <v>4</v>
      </c>
      <c r="F40" s="114">
        <v>988</v>
      </c>
      <c r="G40" s="114">
        <f t="shared" si="5"/>
        <v>688</v>
      </c>
      <c r="H40" s="114">
        <v>688</v>
      </c>
      <c r="I40" s="114">
        <v>0</v>
      </c>
      <c r="J40" s="114">
        <v>0</v>
      </c>
    </row>
    <row r="41" spans="1:10" x14ac:dyDescent="0.25">
      <c r="A41" s="113" t="s">
        <v>138</v>
      </c>
      <c r="B41" s="114">
        <f>'[2]C-1'!BE46</f>
        <v>540</v>
      </c>
      <c r="C41" s="114">
        <v>724</v>
      </c>
      <c r="D41" s="114">
        <v>5</v>
      </c>
      <c r="E41" s="114">
        <v>195</v>
      </c>
      <c r="F41" s="114">
        <v>926</v>
      </c>
      <c r="G41" s="114">
        <f t="shared" si="5"/>
        <v>538</v>
      </c>
      <c r="H41" s="114">
        <v>536</v>
      </c>
      <c r="I41" s="114">
        <v>2</v>
      </c>
      <c r="J41" s="114">
        <v>0</v>
      </c>
    </row>
    <row r="42" spans="1:10" x14ac:dyDescent="0.25">
      <c r="A42" s="113" t="s">
        <v>61</v>
      </c>
      <c r="B42" s="114">
        <f>'[2]C-1'!BE47</f>
        <v>110</v>
      </c>
      <c r="C42" s="114">
        <v>92</v>
      </c>
      <c r="D42" s="114">
        <v>1</v>
      </c>
      <c r="E42" s="114">
        <v>0</v>
      </c>
      <c r="F42" s="114">
        <v>102</v>
      </c>
      <c r="G42" s="114">
        <f t="shared" si="5"/>
        <v>101</v>
      </c>
      <c r="H42" s="114">
        <v>101</v>
      </c>
      <c r="I42" s="114">
        <v>0</v>
      </c>
      <c r="J42" s="114">
        <v>0</v>
      </c>
    </row>
    <row r="43" spans="1:10" x14ac:dyDescent="0.25">
      <c r="A43" s="113" t="s">
        <v>62</v>
      </c>
      <c r="B43" s="114">
        <f>'[2]C-1'!BE48</f>
        <v>128</v>
      </c>
      <c r="C43" s="114">
        <v>175</v>
      </c>
      <c r="D43" s="114">
        <v>4</v>
      </c>
      <c r="E43" s="114">
        <v>17</v>
      </c>
      <c r="F43" s="114">
        <v>199</v>
      </c>
      <c r="G43" s="114">
        <f t="shared" si="5"/>
        <v>125</v>
      </c>
      <c r="H43" s="114">
        <v>125</v>
      </c>
      <c r="I43" s="114">
        <v>0</v>
      </c>
      <c r="J43" s="114">
        <v>0</v>
      </c>
    </row>
    <row r="44" spans="1:10" x14ac:dyDescent="0.25">
      <c r="A44" s="113" t="s">
        <v>63</v>
      </c>
      <c r="B44" s="114">
        <f>'[2]C-1'!BE49</f>
        <v>514</v>
      </c>
      <c r="C44" s="114">
        <v>481</v>
      </c>
      <c r="D44" s="114">
        <v>3</v>
      </c>
      <c r="E44" s="114">
        <v>0</v>
      </c>
      <c r="F44" s="114">
        <v>538</v>
      </c>
      <c r="G44" s="114">
        <f t="shared" si="5"/>
        <v>460</v>
      </c>
      <c r="H44" s="114">
        <v>458</v>
      </c>
      <c r="I44" s="114">
        <v>1</v>
      </c>
      <c r="J44" s="114">
        <v>1</v>
      </c>
    </row>
    <row r="45" spans="1:10" x14ac:dyDescent="0.25">
      <c r="A45" s="113" t="s">
        <v>64</v>
      </c>
      <c r="B45" s="114">
        <f>'[2]C-1'!BE50</f>
        <v>330</v>
      </c>
      <c r="C45" s="114">
        <v>372</v>
      </c>
      <c r="D45" s="114">
        <v>3</v>
      </c>
      <c r="E45" s="114">
        <v>52</v>
      </c>
      <c r="F45" s="114">
        <v>460</v>
      </c>
      <c r="G45" s="114">
        <f t="shared" si="5"/>
        <v>297</v>
      </c>
      <c r="H45" s="114">
        <v>294</v>
      </c>
      <c r="I45" s="114">
        <v>3</v>
      </c>
      <c r="J45" s="114">
        <v>0</v>
      </c>
    </row>
    <row r="46" spans="1:10" x14ac:dyDescent="0.25">
      <c r="A46" s="117"/>
      <c r="B46" s="114"/>
      <c r="C46" s="114"/>
      <c r="D46" s="114"/>
      <c r="E46" s="114"/>
      <c r="F46" s="115"/>
      <c r="G46" s="118"/>
      <c r="H46" s="118"/>
      <c r="I46" s="118"/>
      <c r="J46" s="128"/>
    </row>
    <row r="47" spans="1:10" x14ac:dyDescent="0.25">
      <c r="A47" s="110" t="s">
        <v>12</v>
      </c>
      <c r="B47" s="106">
        <f t="shared" ref="B47:J47" si="6">SUM(B48:B53)</f>
        <v>4135</v>
      </c>
      <c r="C47" s="106">
        <f t="shared" si="6"/>
        <v>3948</v>
      </c>
      <c r="D47" s="106">
        <f t="shared" si="6"/>
        <v>74</v>
      </c>
      <c r="E47" s="106">
        <f t="shared" si="6"/>
        <v>1207</v>
      </c>
      <c r="F47" s="106">
        <f t="shared" si="6"/>
        <v>5093</v>
      </c>
      <c r="G47" s="119">
        <f t="shared" si="6"/>
        <v>4271</v>
      </c>
      <c r="H47" s="119">
        <f t="shared" si="6"/>
        <v>4249</v>
      </c>
      <c r="I47" s="119">
        <f t="shared" si="6"/>
        <v>5</v>
      </c>
      <c r="J47" s="106">
        <f t="shared" si="6"/>
        <v>17</v>
      </c>
    </row>
    <row r="48" spans="1:10" x14ac:dyDescent="0.25">
      <c r="A48" s="113" t="s">
        <v>132</v>
      </c>
      <c r="B48" s="114">
        <f>'[2]C-1'!BE53</f>
        <v>1729</v>
      </c>
      <c r="C48" s="114">
        <v>1728</v>
      </c>
      <c r="D48" s="114">
        <v>17</v>
      </c>
      <c r="E48" s="114">
        <v>349</v>
      </c>
      <c r="F48" s="114">
        <v>1981</v>
      </c>
      <c r="G48" s="114">
        <f t="shared" ref="G48:G53" si="7">B48+C48+D48+E48-F48</f>
        <v>1842</v>
      </c>
      <c r="H48" s="114">
        <v>1842</v>
      </c>
      <c r="I48" s="114">
        <v>0</v>
      </c>
      <c r="J48" s="114">
        <v>0</v>
      </c>
    </row>
    <row r="49" spans="1:10" x14ac:dyDescent="0.25">
      <c r="A49" s="113" t="s">
        <v>139</v>
      </c>
      <c r="B49" s="114">
        <f>'[2]C-1'!BE54</f>
        <v>646</v>
      </c>
      <c r="C49" s="114">
        <v>631</v>
      </c>
      <c r="D49" s="114">
        <v>14</v>
      </c>
      <c r="E49" s="114">
        <v>542</v>
      </c>
      <c r="F49" s="114">
        <v>1249</v>
      </c>
      <c r="G49" s="114">
        <f t="shared" si="7"/>
        <v>584</v>
      </c>
      <c r="H49" s="114">
        <v>573</v>
      </c>
      <c r="I49" s="114">
        <v>1</v>
      </c>
      <c r="J49" s="114">
        <v>10</v>
      </c>
    </row>
    <row r="50" spans="1:10" x14ac:dyDescent="0.25">
      <c r="A50" s="113" t="s">
        <v>134</v>
      </c>
      <c r="B50" s="114">
        <f>'[2]C-1'!BE55</f>
        <v>871</v>
      </c>
      <c r="C50" s="114">
        <v>924</v>
      </c>
      <c r="D50" s="114">
        <v>1</v>
      </c>
      <c r="E50" s="114">
        <v>12</v>
      </c>
      <c r="F50" s="114">
        <v>825</v>
      </c>
      <c r="G50" s="114">
        <f t="shared" si="7"/>
        <v>983</v>
      </c>
      <c r="H50" s="114">
        <v>981</v>
      </c>
      <c r="I50" s="114">
        <v>1</v>
      </c>
      <c r="J50" s="114">
        <v>1</v>
      </c>
    </row>
    <row r="51" spans="1:10" x14ac:dyDescent="0.25">
      <c r="A51" s="113" t="s">
        <v>69</v>
      </c>
      <c r="B51" s="114">
        <f>'[2]C-1'!BE57</f>
        <v>619</v>
      </c>
      <c r="C51" s="114">
        <v>429</v>
      </c>
      <c r="D51" s="114">
        <v>30</v>
      </c>
      <c r="E51" s="114">
        <v>252</v>
      </c>
      <c r="F51" s="114">
        <v>715</v>
      </c>
      <c r="G51" s="114">
        <f t="shared" si="7"/>
        <v>615</v>
      </c>
      <c r="H51" s="114">
        <v>608</v>
      </c>
      <c r="I51" s="114">
        <v>2</v>
      </c>
      <c r="J51" s="114">
        <v>5</v>
      </c>
    </row>
    <row r="52" spans="1:10" x14ac:dyDescent="0.25">
      <c r="A52" s="113" t="s">
        <v>70</v>
      </c>
      <c r="B52" s="114">
        <f>'[2]C-1'!BE58</f>
        <v>69</v>
      </c>
      <c r="C52" s="114">
        <v>131</v>
      </c>
      <c r="D52" s="114">
        <v>10</v>
      </c>
      <c r="E52" s="114">
        <v>13</v>
      </c>
      <c r="F52" s="114">
        <v>130</v>
      </c>
      <c r="G52" s="114">
        <f t="shared" si="7"/>
        <v>93</v>
      </c>
      <c r="H52" s="114">
        <v>93</v>
      </c>
      <c r="I52" s="114">
        <v>0</v>
      </c>
      <c r="J52" s="114">
        <v>0</v>
      </c>
    </row>
    <row r="53" spans="1:10" x14ac:dyDescent="0.25">
      <c r="A53" s="113" t="s">
        <v>71</v>
      </c>
      <c r="B53" s="114">
        <f>'[2]C-1'!BE59</f>
        <v>201</v>
      </c>
      <c r="C53" s="114">
        <v>105</v>
      </c>
      <c r="D53" s="114">
        <v>2</v>
      </c>
      <c r="E53" s="114">
        <v>39</v>
      </c>
      <c r="F53" s="114">
        <v>193</v>
      </c>
      <c r="G53" s="114">
        <f t="shared" si="7"/>
        <v>154</v>
      </c>
      <c r="H53" s="114">
        <v>152</v>
      </c>
      <c r="I53" s="114">
        <v>1</v>
      </c>
      <c r="J53" s="114">
        <v>1</v>
      </c>
    </row>
    <row r="54" spans="1:10" x14ac:dyDescent="0.25">
      <c r="A54" s="117"/>
      <c r="B54" s="114"/>
      <c r="C54" s="114"/>
      <c r="D54" s="114"/>
      <c r="E54" s="114"/>
      <c r="F54" s="115"/>
      <c r="G54" s="118"/>
      <c r="H54" s="118"/>
      <c r="I54" s="118"/>
      <c r="J54" s="128"/>
    </row>
    <row r="55" spans="1:10" x14ac:dyDescent="0.25">
      <c r="A55" s="110" t="s">
        <v>13</v>
      </c>
      <c r="B55" s="106">
        <f t="shared" ref="B55:J55" si="8">SUM(B56:B61)</f>
        <v>3461</v>
      </c>
      <c r="C55" s="106">
        <f t="shared" si="8"/>
        <v>4369</v>
      </c>
      <c r="D55" s="106">
        <f t="shared" si="8"/>
        <v>70</v>
      </c>
      <c r="E55" s="106">
        <f t="shared" si="8"/>
        <v>394</v>
      </c>
      <c r="F55" s="106">
        <f t="shared" si="8"/>
        <v>5058</v>
      </c>
      <c r="G55" s="119">
        <f t="shared" si="8"/>
        <v>3236</v>
      </c>
      <c r="H55" s="119">
        <f t="shared" si="8"/>
        <v>3228</v>
      </c>
      <c r="I55" s="119">
        <f t="shared" si="8"/>
        <v>2</v>
      </c>
      <c r="J55" s="106">
        <f t="shared" si="8"/>
        <v>6</v>
      </c>
    </row>
    <row r="56" spans="1:10" x14ac:dyDescent="0.25">
      <c r="A56" s="113" t="s">
        <v>133</v>
      </c>
      <c r="B56" s="114">
        <f>'[2]C-1'!BE62</f>
        <v>1263</v>
      </c>
      <c r="C56" s="114">
        <v>2044</v>
      </c>
      <c r="D56" s="114">
        <v>4</v>
      </c>
      <c r="E56" s="114">
        <v>303</v>
      </c>
      <c r="F56" s="114">
        <v>2401</v>
      </c>
      <c r="G56" s="114">
        <f t="shared" ref="G56:G61" si="9">B56+C56+D56+E56-F56</f>
        <v>1213</v>
      </c>
      <c r="H56" s="114">
        <v>1210</v>
      </c>
      <c r="I56" s="114">
        <v>0</v>
      </c>
      <c r="J56" s="114">
        <v>3</v>
      </c>
    </row>
    <row r="57" spans="1:10" x14ac:dyDescent="0.25">
      <c r="A57" s="113" t="s">
        <v>140</v>
      </c>
      <c r="B57" s="114">
        <f>'[2]C-1'!BE63</f>
        <v>634</v>
      </c>
      <c r="C57" s="114">
        <v>744</v>
      </c>
      <c r="D57" s="114">
        <v>43</v>
      </c>
      <c r="E57" s="114">
        <v>14</v>
      </c>
      <c r="F57" s="114">
        <v>686</v>
      </c>
      <c r="G57" s="114">
        <f t="shared" si="9"/>
        <v>749</v>
      </c>
      <c r="H57" s="114">
        <v>749</v>
      </c>
      <c r="I57" s="114">
        <v>0</v>
      </c>
      <c r="J57" s="114">
        <v>0</v>
      </c>
    </row>
    <row r="58" spans="1:10" x14ac:dyDescent="0.25">
      <c r="A58" s="113" t="s">
        <v>66</v>
      </c>
      <c r="B58" s="114">
        <f>'[2]C-1'!BE64</f>
        <v>269</v>
      </c>
      <c r="C58" s="114">
        <v>292</v>
      </c>
      <c r="D58" s="114">
        <v>6</v>
      </c>
      <c r="E58" s="114">
        <v>7</v>
      </c>
      <c r="F58" s="114">
        <v>364</v>
      </c>
      <c r="G58" s="114">
        <f t="shared" si="9"/>
        <v>210</v>
      </c>
      <c r="H58" s="114">
        <v>208</v>
      </c>
      <c r="I58" s="114">
        <v>0</v>
      </c>
      <c r="J58" s="114">
        <v>2</v>
      </c>
    </row>
    <row r="59" spans="1:10" x14ac:dyDescent="0.25">
      <c r="A59" s="113" t="s">
        <v>67</v>
      </c>
      <c r="B59" s="114">
        <f>'[2]C-1'!BE65</f>
        <v>501</v>
      </c>
      <c r="C59" s="114">
        <v>468</v>
      </c>
      <c r="D59" s="114">
        <v>15</v>
      </c>
      <c r="E59" s="114">
        <v>33</v>
      </c>
      <c r="F59" s="114">
        <v>654</v>
      </c>
      <c r="G59" s="114">
        <f t="shared" si="9"/>
        <v>363</v>
      </c>
      <c r="H59" s="114">
        <v>363</v>
      </c>
      <c r="I59" s="114">
        <v>0</v>
      </c>
      <c r="J59" s="114">
        <v>0</v>
      </c>
    </row>
    <row r="60" spans="1:10" x14ac:dyDescent="0.25">
      <c r="A60" s="113" t="s">
        <v>68</v>
      </c>
      <c r="B60" s="114">
        <f>'[2]C-1'!BE66</f>
        <v>150</v>
      </c>
      <c r="C60" s="114">
        <v>200</v>
      </c>
      <c r="D60" s="114">
        <v>1</v>
      </c>
      <c r="E60" s="114">
        <v>1</v>
      </c>
      <c r="F60" s="114">
        <v>156</v>
      </c>
      <c r="G60" s="114">
        <f t="shared" si="9"/>
        <v>196</v>
      </c>
      <c r="H60" s="114">
        <v>193</v>
      </c>
      <c r="I60" s="114">
        <v>2</v>
      </c>
      <c r="J60" s="114">
        <v>1</v>
      </c>
    </row>
    <row r="61" spans="1:10" x14ac:dyDescent="0.25">
      <c r="A61" s="113" t="s">
        <v>135</v>
      </c>
      <c r="B61" s="114">
        <f>'[2]C-1'!BE67</f>
        <v>644</v>
      </c>
      <c r="C61" s="114">
        <v>621</v>
      </c>
      <c r="D61" s="114">
        <v>1</v>
      </c>
      <c r="E61" s="114">
        <v>36</v>
      </c>
      <c r="F61" s="114">
        <v>797</v>
      </c>
      <c r="G61" s="114">
        <f t="shared" si="9"/>
        <v>505</v>
      </c>
      <c r="H61" s="114">
        <v>505</v>
      </c>
      <c r="I61" s="114">
        <v>0</v>
      </c>
      <c r="J61" s="114">
        <v>0</v>
      </c>
    </row>
    <row r="62" spans="1:10" x14ac:dyDescent="0.25">
      <c r="A62" s="117"/>
      <c r="B62" s="114"/>
      <c r="C62" s="114"/>
      <c r="D62" s="114"/>
      <c r="E62" s="114"/>
      <c r="F62" s="115"/>
      <c r="G62" s="118"/>
      <c r="H62" s="118"/>
      <c r="I62" s="118"/>
      <c r="J62" s="128"/>
    </row>
    <row r="63" spans="1:10" x14ac:dyDescent="0.25">
      <c r="A63" s="110" t="s">
        <v>18</v>
      </c>
      <c r="B63" s="106">
        <f t="shared" ref="B63:J63" si="10">SUM(B64:B75)</f>
        <v>4692</v>
      </c>
      <c r="C63" s="106">
        <f t="shared" si="10"/>
        <v>4882</v>
      </c>
      <c r="D63" s="106">
        <f t="shared" si="10"/>
        <v>71</v>
      </c>
      <c r="E63" s="106">
        <f t="shared" si="10"/>
        <v>1232</v>
      </c>
      <c r="F63" s="106">
        <f t="shared" si="10"/>
        <v>6474</v>
      </c>
      <c r="G63" s="119">
        <f t="shared" si="10"/>
        <v>4403</v>
      </c>
      <c r="H63" s="119">
        <f t="shared" si="10"/>
        <v>4361</v>
      </c>
      <c r="I63" s="119">
        <f t="shared" si="10"/>
        <v>4</v>
      </c>
      <c r="J63" s="106">
        <f t="shared" si="10"/>
        <v>38</v>
      </c>
    </row>
    <row r="64" spans="1:10" x14ac:dyDescent="0.25">
      <c r="A64" s="113" t="s">
        <v>166</v>
      </c>
      <c r="B64" s="114">
        <f>'[2]C-1'!BE70</f>
        <v>930</v>
      </c>
      <c r="C64" s="114">
        <v>957</v>
      </c>
      <c r="D64" s="114">
        <v>5</v>
      </c>
      <c r="E64" s="114">
        <v>125</v>
      </c>
      <c r="F64" s="114">
        <v>1154</v>
      </c>
      <c r="G64" s="114">
        <f t="shared" ref="G64:G75" si="11">B64+C64+D64+E64-F64</f>
        <v>863</v>
      </c>
      <c r="H64" s="114">
        <v>863</v>
      </c>
      <c r="I64" s="114">
        <v>0</v>
      </c>
      <c r="J64" s="114">
        <v>0</v>
      </c>
    </row>
    <row r="65" spans="1:10" x14ac:dyDescent="0.25">
      <c r="A65" s="72" t="s">
        <v>141</v>
      </c>
      <c r="B65" s="114">
        <f>'[2]C-1'!BE71</f>
        <v>386</v>
      </c>
      <c r="C65" s="114">
        <v>435</v>
      </c>
      <c r="D65" s="114">
        <v>8</v>
      </c>
      <c r="E65" s="114">
        <v>154</v>
      </c>
      <c r="F65" s="114">
        <v>640</v>
      </c>
      <c r="G65" s="114">
        <f t="shared" si="11"/>
        <v>343</v>
      </c>
      <c r="H65" s="114">
        <v>343</v>
      </c>
      <c r="I65" s="114">
        <v>0</v>
      </c>
      <c r="J65" s="114">
        <v>0</v>
      </c>
    </row>
    <row r="66" spans="1:10" x14ac:dyDescent="0.25">
      <c r="A66" s="113" t="s">
        <v>72</v>
      </c>
      <c r="B66" s="114">
        <f>'[2]C-1'!BE72</f>
        <v>166</v>
      </c>
      <c r="C66" s="114">
        <v>218</v>
      </c>
      <c r="D66" s="114">
        <v>7</v>
      </c>
      <c r="E66" s="114">
        <v>7</v>
      </c>
      <c r="F66" s="114">
        <v>225</v>
      </c>
      <c r="G66" s="114">
        <f t="shared" si="11"/>
        <v>173</v>
      </c>
      <c r="H66" s="114">
        <v>173</v>
      </c>
      <c r="I66" s="114">
        <v>0</v>
      </c>
      <c r="J66" s="114">
        <v>0</v>
      </c>
    </row>
    <row r="67" spans="1:10" x14ac:dyDescent="0.25">
      <c r="A67" s="113" t="s">
        <v>73</v>
      </c>
      <c r="B67" s="114">
        <f>'[2]C-1'!BE73</f>
        <v>229</v>
      </c>
      <c r="C67" s="114">
        <v>318</v>
      </c>
      <c r="D67" s="114">
        <v>4</v>
      </c>
      <c r="E67" s="114">
        <v>13</v>
      </c>
      <c r="F67" s="114">
        <v>299</v>
      </c>
      <c r="G67" s="114">
        <f t="shared" si="11"/>
        <v>265</v>
      </c>
      <c r="H67" s="114">
        <v>262</v>
      </c>
      <c r="I67" s="114">
        <v>0</v>
      </c>
      <c r="J67" s="114">
        <v>3</v>
      </c>
    </row>
    <row r="68" spans="1:10" x14ac:dyDescent="0.25">
      <c r="A68" s="113" t="s">
        <v>74</v>
      </c>
      <c r="B68" s="114">
        <f>'[2]C-1'!BE74</f>
        <v>151</v>
      </c>
      <c r="C68" s="114">
        <v>220</v>
      </c>
      <c r="D68" s="114">
        <v>1</v>
      </c>
      <c r="E68" s="114">
        <v>58</v>
      </c>
      <c r="F68" s="114">
        <v>257</v>
      </c>
      <c r="G68" s="114">
        <f t="shared" si="11"/>
        <v>173</v>
      </c>
      <c r="H68" s="114">
        <v>173</v>
      </c>
      <c r="I68" s="114">
        <v>0</v>
      </c>
      <c r="J68" s="114">
        <v>0</v>
      </c>
    </row>
    <row r="69" spans="1:10" x14ac:dyDescent="0.25">
      <c r="A69" s="113" t="s">
        <v>75</v>
      </c>
      <c r="B69" s="114">
        <f>'[2]C-1'!BE75</f>
        <v>188</v>
      </c>
      <c r="C69" s="114">
        <v>186</v>
      </c>
      <c r="D69" s="114">
        <v>9</v>
      </c>
      <c r="E69" s="114">
        <v>0</v>
      </c>
      <c r="F69" s="114">
        <v>150</v>
      </c>
      <c r="G69" s="114">
        <f t="shared" si="11"/>
        <v>233</v>
      </c>
      <c r="H69" s="114">
        <v>233</v>
      </c>
      <c r="I69" s="114">
        <v>0</v>
      </c>
      <c r="J69" s="114">
        <v>0</v>
      </c>
    </row>
    <row r="70" spans="1:10" x14ac:dyDescent="0.25">
      <c r="A70" s="113" t="s">
        <v>167</v>
      </c>
      <c r="B70" s="114">
        <f>'[2]C-1'!BE78</f>
        <v>908</v>
      </c>
      <c r="C70" s="114">
        <v>777</v>
      </c>
      <c r="D70" s="114">
        <v>1</v>
      </c>
      <c r="E70" s="114">
        <v>181</v>
      </c>
      <c r="F70" s="114">
        <v>1227</v>
      </c>
      <c r="G70" s="114">
        <f t="shared" si="11"/>
        <v>640</v>
      </c>
      <c r="H70" s="114">
        <v>632</v>
      </c>
      <c r="I70" s="114">
        <v>0</v>
      </c>
      <c r="J70" s="114">
        <v>8</v>
      </c>
    </row>
    <row r="71" spans="1:10" x14ac:dyDescent="0.25">
      <c r="A71" s="113" t="s">
        <v>142</v>
      </c>
      <c r="B71" s="114">
        <f>'[2]C-1'!BE79</f>
        <v>932</v>
      </c>
      <c r="C71" s="114">
        <v>935</v>
      </c>
      <c r="D71" s="114">
        <v>20</v>
      </c>
      <c r="E71" s="114">
        <v>535</v>
      </c>
      <c r="F71" s="114">
        <v>1530</v>
      </c>
      <c r="G71" s="114">
        <f t="shared" si="11"/>
        <v>892</v>
      </c>
      <c r="H71" s="114">
        <v>888</v>
      </c>
      <c r="I71" s="114">
        <v>0</v>
      </c>
      <c r="J71" s="114">
        <v>4</v>
      </c>
    </row>
    <row r="72" spans="1:10" x14ac:dyDescent="0.25">
      <c r="A72" s="113" t="s">
        <v>77</v>
      </c>
      <c r="B72" s="114">
        <f>'[2]C-1'!BE80</f>
        <v>67</v>
      </c>
      <c r="C72" s="114">
        <v>90</v>
      </c>
      <c r="D72" s="114">
        <v>0</v>
      </c>
      <c r="E72" s="114">
        <v>18</v>
      </c>
      <c r="F72" s="114">
        <v>113</v>
      </c>
      <c r="G72" s="114">
        <f t="shared" si="11"/>
        <v>62</v>
      </c>
      <c r="H72" s="114">
        <v>61</v>
      </c>
      <c r="I72" s="114">
        <v>1</v>
      </c>
      <c r="J72" s="114">
        <v>0</v>
      </c>
    </row>
    <row r="73" spans="1:10" x14ac:dyDescent="0.25">
      <c r="A73" s="113" t="s">
        <v>76</v>
      </c>
      <c r="B73" s="114">
        <f>'[2]C-1'!BE81</f>
        <v>596</v>
      </c>
      <c r="C73" s="114">
        <v>589</v>
      </c>
      <c r="D73" s="114">
        <v>14</v>
      </c>
      <c r="E73" s="114">
        <v>128</v>
      </c>
      <c r="F73" s="114">
        <v>716</v>
      </c>
      <c r="G73" s="114">
        <f t="shared" si="11"/>
        <v>611</v>
      </c>
      <c r="H73" s="114">
        <v>607</v>
      </c>
      <c r="I73" s="114">
        <v>3</v>
      </c>
      <c r="J73" s="114">
        <v>1</v>
      </c>
    </row>
    <row r="74" spans="1:10" x14ac:dyDescent="0.25">
      <c r="A74" s="113" t="s">
        <v>78</v>
      </c>
      <c r="B74" s="114">
        <f>'[2]C-1'!BE82</f>
        <v>34</v>
      </c>
      <c r="C74" s="114">
        <v>51</v>
      </c>
      <c r="D74" s="114">
        <v>1</v>
      </c>
      <c r="E74" s="114">
        <v>0</v>
      </c>
      <c r="F74" s="114">
        <v>24</v>
      </c>
      <c r="G74" s="114">
        <f t="shared" si="11"/>
        <v>62</v>
      </c>
      <c r="H74" s="114">
        <v>43</v>
      </c>
      <c r="I74" s="114">
        <v>0</v>
      </c>
      <c r="J74" s="114">
        <v>19</v>
      </c>
    </row>
    <row r="75" spans="1:10" x14ac:dyDescent="0.25">
      <c r="A75" s="113" t="s">
        <v>79</v>
      </c>
      <c r="B75" s="114">
        <f>'[2]C-1'!BE83</f>
        <v>105</v>
      </c>
      <c r="C75" s="114">
        <v>106</v>
      </c>
      <c r="D75" s="114">
        <v>1</v>
      </c>
      <c r="E75" s="114">
        <v>13</v>
      </c>
      <c r="F75" s="114">
        <v>139</v>
      </c>
      <c r="G75" s="114">
        <f t="shared" si="11"/>
        <v>86</v>
      </c>
      <c r="H75" s="114">
        <v>83</v>
      </c>
      <c r="I75" s="114">
        <v>0</v>
      </c>
      <c r="J75" s="114">
        <v>3</v>
      </c>
    </row>
    <row r="76" spans="1:10" x14ac:dyDescent="0.25">
      <c r="A76" s="117"/>
      <c r="B76" s="114"/>
      <c r="C76" s="114"/>
      <c r="D76" s="114"/>
      <c r="E76" s="114"/>
      <c r="F76" s="115"/>
      <c r="G76" s="118"/>
      <c r="H76" s="118"/>
      <c r="I76" s="118"/>
      <c r="J76" s="128"/>
    </row>
    <row r="77" spans="1:10" x14ac:dyDescent="0.25">
      <c r="A77" s="110" t="s">
        <v>14</v>
      </c>
      <c r="B77" s="106">
        <f t="shared" ref="B77:J77" si="12">SUM(B78:B91)</f>
        <v>4931</v>
      </c>
      <c r="C77" s="106">
        <f t="shared" si="12"/>
        <v>6248</v>
      </c>
      <c r="D77" s="106">
        <f t="shared" si="12"/>
        <v>65</v>
      </c>
      <c r="E77" s="106">
        <f t="shared" si="12"/>
        <v>711</v>
      </c>
      <c r="F77" s="106">
        <f t="shared" si="12"/>
        <v>7010</v>
      </c>
      <c r="G77" s="119">
        <f t="shared" si="12"/>
        <v>4945</v>
      </c>
      <c r="H77" s="119">
        <f t="shared" si="12"/>
        <v>4886</v>
      </c>
      <c r="I77" s="119">
        <f t="shared" si="12"/>
        <v>6</v>
      </c>
      <c r="J77" s="106">
        <f t="shared" si="12"/>
        <v>53</v>
      </c>
    </row>
    <row r="78" spans="1:10" x14ac:dyDescent="0.25">
      <c r="A78" s="113" t="s">
        <v>136</v>
      </c>
      <c r="B78" s="114">
        <f>'[2]C-1'!BE86</f>
        <v>1160</v>
      </c>
      <c r="C78" s="114">
        <v>1638</v>
      </c>
      <c r="D78" s="114">
        <v>11</v>
      </c>
      <c r="E78" s="114">
        <v>196</v>
      </c>
      <c r="F78" s="114">
        <v>1809</v>
      </c>
      <c r="G78" s="114">
        <f t="shared" ref="G78:G91" si="13">B78+C78+D78+E78-F78</f>
        <v>1196</v>
      </c>
      <c r="H78" s="114">
        <v>1196</v>
      </c>
      <c r="I78" s="114">
        <v>0</v>
      </c>
      <c r="J78" s="114">
        <v>0</v>
      </c>
    </row>
    <row r="79" spans="1:10" x14ac:dyDescent="0.25">
      <c r="A79" s="20" t="s">
        <v>181</v>
      </c>
      <c r="B79" s="114">
        <f>'[2]C-1'!BE87</f>
        <v>300</v>
      </c>
      <c r="C79" s="114">
        <v>336</v>
      </c>
      <c r="D79" s="114">
        <v>5</v>
      </c>
      <c r="E79" s="114">
        <v>148</v>
      </c>
      <c r="F79" s="114">
        <v>518</v>
      </c>
      <c r="G79" s="114">
        <f t="shared" si="13"/>
        <v>271</v>
      </c>
      <c r="H79" s="114">
        <v>271</v>
      </c>
      <c r="I79" s="114">
        <v>0</v>
      </c>
      <c r="J79" s="114">
        <v>0</v>
      </c>
    </row>
    <row r="80" spans="1:10" x14ac:dyDescent="0.25">
      <c r="A80" s="113" t="s">
        <v>80</v>
      </c>
      <c r="B80" s="114">
        <f>'[2]C-1'!BE88</f>
        <v>221</v>
      </c>
      <c r="C80" s="114">
        <v>286</v>
      </c>
      <c r="D80" s="114">
        <v>18</v>
      </c>
      <c r="E80" s="114">
        <v>20</v>
      </c>
      <c r="F80" s="114">
        <v>336</v>
      </c>
      <c r="G80" s="114">
        <f t="shared" si="13"/>
        <v>209</v>
      </c>
      <c r="H80" s="114">
        <v>178</v>
      </c>
      <c r="I80" s="114">
        <v>1</v>
      </c>
      <c r="J80" s="114">
        <v>30</v>
      </c>
    </row>
    <row r="81" spans="1:10" x14ac:dyDescent="0.25">
      <c r="A81" s="113" t="s">
        <v>81</v>
      </c>
      <c r="B81" s="114">
        <f>'[2]C-1'!BE89</f>
        <v>287</v>
      </c>
      <c r="C81" s="114">
        <v>359</v>
      </c>
      <c r="D81" s="114">
        <v>1</v>
      </c>
      <c r="E81" s="114">
        <v>107</v>
      </c>
      <c r="F81" s="114">
        <v>464</v>
      </c>
      <c r="G81" s="114">
        <f t="shared" si="13"/>
        <v>290</v>
      </c>
      <c r="H81" s="114">
        <v>290</v>
      </c>
      <c r="I81" s="114">
        <v>0</v>
      </c>
      <c r="J81" s="114">
        <v>0</v>
      </c>
    </row>
    <row r="82" spans="1:10" x14ac:dyDescent="0.25">
      <c r="A82" s="113" t="s">
        <v>82</v>
      </c>
      <c r="B82" s="114">
        <f>'[2]C-1'!BE90</f>
        <v>139</v>
      </c>
      <c r="C82" s="114">
        <v>141</v>
      </c>
      <c r="D82" s="114">
        <v>0</v>
      </c>
      <c r="E82" s="114">
        <v>3</v>
      </c>
      <c r="F82" s="114">
        <v>139</v>
      </c>
      <c r="G82" s="114">
        <f t="shared" si="13"/>
        <v>144</v>
      </c>
      <c r="H82" s="114">
        <v>125</v>
      </c>
      <c r="I82" s="114">
        <v>0</v>
      </c>
      <c r="J82" s="114">
        <v>19</v>
      </c>
    </row>
    <row r="83" spans="1:10" x14ac:dyDescent="0.25">
      <c r="A83" s="113" t="s">
        <v>83</v>
      </c>
      <c r="B83" s="114">
        <f>'[2]C-1'!BE91</f>
        <v>292</v>
      </c>
      <c r="C83" s="114">
        <v>302</v>
      </c>
      <c r="D83" s="114">
        <v>4</v>
      </c>
      <c r="E83" s="114">
        <v>37</v>
      </c>
      <c r="F83" s="114">
        <v>365</v>
      </c>
      <c r="G83" s="114">
        <f t="shared" si="13"/>
        <v>270</v>
      </c>
      <c r="H83" s="114">
        <v>266</v>
      </c>
      <c r="I83" s="114">
        <v>2</v>
      </c>
      <c r="J83" s="114">
        <v>2</v>
      </c>
    </row>
    <row r="84" spans="1:10" x14ac:dyDescent="0.25">
      <c r="A84" s="113" t="s">
        <v>84</v>
      </c>
      <c r="B84" s="114">
        <f>'[2]C-1'!BE92</f>
        <v>120</v>
      </c>
      <c r="C84" s="114">
        <v>150</v>
      </c>
      <c r="D84" s="114">
        <v>11</v>
      </c>
      <c r="E84" s="114">
        <v>0</v>
      </c>
      <c r="F84" s="114">
        <v>117</v>
      </c>
      <c r="G84" s="114">
        <f t="shared" si="13"/>
        <v>164</v>
      </c>
      <c r="H84" s="114">
        <v>163</v>
      </c>
      <c r="I84" s="114">
        <v>0</v>
      </c>
      <c r="J84" s="114">
        <v>1</v>
      </c>
    </row>
    <row r="85" spans="1:10" x14ac:dyDescent="0.25">
      <c r="A85" s="113" t="s">
        <v>85</v>
      </c>
      <c r="B85" s="114">
        <f>'[2]C-1'!BE93</f>
        <v>51</v>
      </c>
      <c r="C85" s="114">
        <v>45</v>
      </c>
      <c r="D85" s="114">
        <v>0</v>
      </c>
      <c r="E85" s="114">
        <v>51</v>
      </c>
      <c r="F85" s="114">
        <v>99</v>
      </c>
      <c r="G85" s="114">
        <f t="shared" si="13"/>
        <v>48</v>
      </c>
      <c r="H85" s="114">
        <v>47</v>
      </c>
      <c r="I85" s="114">
        <v>0</v>
      </c>
      <c r="J85" s="114">
        <v>1</v>
      </c>
    </row>
    <row r="86" spans="1:10" x14ac:dyDescent="0.25">
      <c r="A86" s="113" t="s">
        <v>144</v>
      </c>
      <c r="B86" s="114">
        <f>'[2]C-1'!BE97</f>
        <v>553</v>
      </c>
      <c r="C86" s="114">
        <v>502</v>
      </c>
      <c r="D86" s="114">
        <v>2</v>
      </c>
      <c r="E86" s="114">
        <v>14</v>
      </c>
      <c r="F86" s="114">
        <v>488</v>
      </c>
      <c r="G86" s="114">
        <f t="shared" si="13"/>
        <v>583</v>
      </c>
      <c r="H86" s="114">
        <v>581</v>
      </c>
      <c r="I86" s="114">
        <v>2</v>
      </c>
      <c r="J86" s="114">
        <v>0</v>
      </c>
    </row>
    <row r="87" spans="1:10" x14ac:dyDescent="0.25">
      <c r="A87" s="113" t="s">
        <v>169</v>
      </c>
      <c r="B87" s="114">
        <f>'[2]C-1'!BE100</f>
        <v>593</v>
      </c>
      <c r="C87" s="114">
        <v>769</v>
      </c>
      <c r="D87" s="114">
        <v>10</v>
      </c>
      <c r="E87" s="114">
        <v>63</v>
      </c>
      <c r="F87" s="114">
        <v>771</v>
      </c>
      <c r="G87" s="114">
        <f t="shared" si="13"/>
        <v>664</v>
      </c>
      <c r="H87" s="114">
        <v>664</v>
      </c>
      <c r="I87" s="114">
        <v>0</v>
      </c>
      <c r="J87" s="114">
        <v>0</v>
      </c>
    </row>
    <row r="88" spans="1:10" x14ac:dyDescent="0.25">
      <c r="A88" s="113" t="s">
        <v>137</v>
      </c>
      <c r="B88" s="114">
        <f>'[2]C-1'!BE101</f>
        <v>479</v>
      </c>
      <c r="C88" s="114">
        <v>609</v>
      </c>
      <c r="D88" s="114">
        <v>0</v>
      </c>
      <c r="E88" s="114">
        <v>0</v>
      </c>
      <c r="F88" s="114">
        <v>723</v>
      </c>
      <c r="G88" s="114">
        <f t="shared" si="13"/>
        <v>365</v>
      </c>
      <c r="H88" s="114">
        <v>364</v>
      </c>
      <c r="I88" s="114">
        <v>1</v>
      </c>
      <c r="J88" s="114">
        <v>0</v>
      </c>
    </row>
    <row r="89" spans="1:10" x14ac:dyDescent="0.25">
      <c r="A89" s="113" t="s">
        <v>30</v>
      </c>
      <c r="B89" s="114">
        <f>'[2]C-1'!BE102</f>
        <v>323</v>
      </c>
      <c r="C89" s="114">
        <v>465</v>
      </c>
      <c r="D89" s="114">
        <v>0</v>
      </c>
      <c r="E89" s="114">
        <v>49</v>
      </c>
      <c r="F89" s="114">
        <v>529</v>
      </c>
      <c r="G89" s="114">
        <f t="shared" si="13"/>
        <v>308</v>
      </c>
      <c r="H89" s="114">
        <v>308</v>
      </c>
      <c r="I89" s="114">
        <v>0</v>
      </c>
      <c r="J89" s="114">
        <v>0</v>
      </c>
    </row>
    <row r="90" spans="1:10" x14ac:dyDescent="0.25">
      <c r="A90" s="113" t="s">
        <v>46</v>
      </c>
      <c r="B90" s="114">
        <f>'[2]C-1'!BE103</f>
        <v>297</v>
      </c>
      <c r="C90" s="114">
        <v>503</v>
      </c>
      <c r="D90" s="114">
        <v>1</v>
      </c>
      <c r="E90" s="114">
        <v>23</v>
      </c>
      <c r="F90" s="114">
        <v>508</v>
      </c>
      <c r="G90" s="114">
        <f t="shared" si="13"/>
        <v>316</v>
      </c>
      <c r="H90" s="114">
        <v>316</v>
      </c>
      <c r="I90" s="114">
        <v>0</v>
      </c>
      <c r="J90" s="114">
        <v>0</v>
      </c>
    </row>
    <row r="91" spans="1:10" x14ac:dyDescent="0.25">
      <c r="A91" s="113" t="s">
        <v>47</v>
      </c>
      <c r="B91" s="114">
        <f>'[2]C-1'!BE104</f>
        <v>116</v>
      </c>
      <c r="C91" s="114">
        <v>143</v>
      </c>
      <c r="D91" s="114">
        <v>2</v>
      </c>
      <c r="E91" s="114">
        <v>0</v>
      </c>
      <c r="F91" s="114">
        <v>144</v>
      </c>
      <c r="G91" s="114">
        <f t="shared" si="13"/>
        <v>117</v>
      </c>
      <c r="H91" s="114">
        <v>117</v>
      </c>
      <c r="I91" s="114">
        <v>0</v>
      </c>
      <c r="J91" s="114">
        <v>0</v>
      </c>
    </row>
    <row r="92" spans="1:10" x14ac:dyDescent="0.25">
      <c r="A92" s="120"/>
      <c r="B92" s="114"/>
      <c r="C92" s="114"/>
      <c r="D92" s="114"/>
      <c r="E92" s="114"/>
      <c r="F92" s="115"/>
      <c r="G92" s="118"/>
      <c r="H92" s="118"/>
      <c r="I92" s="118"/>
      <c r="J92" s="128"/>
    </row>
    <row r="93" spans="1:10" x14ac:dyDescent="0.25">
      <c r="A93" s="100" t="s">
        <v>19</v>
      </c>
      <c r="B93" s="106">
        <f t="shared" ref="B93:J93" si="14">SUM(B94:B100)</f>
        <v>3812</v>
      </c>
      <c r="C93" s="106">
        <f t="shared" si="14"/>
        <v>4052</v>
      </c>
      <c r="D93" s="106">
        <f t="shared" si="14"/>
        <v>181</v>
      </c>
      <c r="E93" s="106">
        <f t="shared" si="14"/>
        <v>1055</v>
      </c>
      <c r="F93" s="106">
        <f t="shared" si="14"/>
        <v>5386</v>
      </c>
      <c r="G93" s="119">
        <f t="shared" si="14"/>
        <v>3714</v>
      </c>
      <c r="H93" s="119">
        <f t="shared" si="14"/>
        <v>3607</v>
      </c>
      <c r="I93" s="119">
        <f t="shared" si="14"/>
        <v>0</v>
      </c>
      <c r="J93" s="106">
        <f t="shared" si="14"/>
        <v>107</v>
      </c>
    </row>
    <row r="94" spans="1:10" x14ac:dyDescent="0.25">
      <c r="A94" s="113" t="s">
        <v>170</v>
      </c>
      <c r="B94" s="114">
        <f>'[2]C-1'!BE107</f>
        <v>680</v>
      </c>
      <c r="C94" s="114">
        <v>807</v>
      </c>
      <c r="D94" s="114">
        <v>3</v>
      </c>
      <c r="E94" s="114">
        <v>229</v>
      </c>
      <c r="F94" s="114">
        <v>1025</v>
      </c>
      <c r="G94" s="114">
        <f t="shared" ref="G94:G99" si="15">B94+C94+D94+E94-F94</f>
        <v>694</v>
      </c>
      <c r="H94" s="114">
        <v>694</v>
      </c>
      <c r="I94" s="114">
        <v>0</v>
      </c>
      <c r="J94" s="114">
        <v>0</v>
      </c>
    </row>
    <row r="95" spans="1:10" x14ac:dyDescent="0.25">
      <c r="A95" s="113" t="s">
        <v>86</v>
      </c>
      <c r="B95" s="114">
        <f>'[2]C-1'!BE108</f>
        <v>586</v>
      </c>
      <c r="C95" s="114">
        <v>506</v>
      </c>
      <c r="D95" s="114">
        <v>0</v>
      </c>
      <c r="E95" s="114">
        <v>3</v>
      </c>
      <c r="F95" s="114">
        <v>567</v>
      </c>
      <c r="G95" s="114">
        <f t="shared" si="15"/>
        <v>528</v>
      </c>
      <c r="H95" s="114">
        <v>528</v>
      </c>
      <c r="I95" s="114">
        <v>0</v>
      </c>
      <c r="J95" s="114">
        <v>0</v>
      </c>
    </row>
    <row r="96" spans="1:10" x14ac:dyDescent="0.25">
      <c r="A96" s="113" t="s">
        <v>87</v>
      </c>
      <c r="B96" s="114">
        <f>'[2]C-1'!BE109</f>
        <v>613</v>
      </c>
      <c r="C96" s="114">
        <v>590</v>
      </c>
      <c r="D96" s="114">
        <v>6</v>
      </c>
      <c r="E96" s="114">
        <v>30</v>
      </c>
      <c r="F96" s="114">
        <v>699</v>
      </c>
      <c r="G96" s="114">
        <f t="shared" si="15"/>
        <v>540</v>
      </c>
      <c r="H96" s="114">
        <v>540</v>
      </c>
      <c r="I96" s="114">
        <v>0</v>
      </c>
      <c r="J96" s="114">
        <v>0</v>
      </c>
    </row>
    <row r="97" spans="1:10" x14ac:dyDescent="0.25">
      <c r="A97" s="113" t="s">
        <v>171</v>
      </c>
      <c r="B97" s="114">
        <f>'[2]C-1'!BE112</f>
        <v>809</v>
      </c>
      <c r="C97" s="114">
        <v>1096</v>
      </c>
      <c r="D97" s="114">
        <v>5</v>
      </c>
      <c r="E97" s="114">
        <v>567</v>
      </c>
      <c r="F97" s="114">
        <v>1637</v>
      </c>
      <c r="G97" s="114">
        <f t="shared" si="15"/>
        <v>840</v>
      </c>
      <c r="H97" s="114">
        <v>840</v>
      </c>
      <c r="I97" s="114">
        <v>0</v>
      </c>
      <c r="J97" s="114">
        <v>0</v>
      </c>
    </row>
    <row r="98" spans="1:10" x14ac:dyDescent="0.25">
      <c r="A98" s="113" t="s">
        <v>143</v>
      </c>
      <c r="B98" s="114">
        <f>'[2]C-1'!BE113</f>
        <v>813</v>
      </c>
      <c r="C98" s="114">
        <v>744</v>
      </c>
      <c r="D98" s="114">
        <v>159</v>
      </c>
      <c r="E98" s="114">
        <v>113</v>
      </c>
      <c r="F98" s="114">
        <v>1010</v>
      </c>
      <c r="G98" s="114">
        <f t="shared" si="15"/>
        <v>819</v>
      </c>
      <c r="H98" s="114">
        <v>712</v>
      </c>
      <c r="I98" s="114">
        <v>0</v>
      </c>
      <c r="J98" s="114">
        <v>107</v>
      </c>
    </row>
    <row r="99" spans="1:10" x14ac:dyDescent="0.25">
      <c r="A99" s="113" t="s">
        <v>88</v>
      </c>
      <c r="B99" s="114">
        <f>'[2]C-1'!BE114</f>
        <v>311</v>
      </c>
      <c r="C99" s="114">
        <v>309</v>
      </c>
      <c r="D99" s="114">
        <v>8</v>
      </c>
      <c r="E99" s="114">
        <v>113</v>
      </c>
      <c r="F99" s="114">
        <v>448</v>
      </c>
      <c r="G99" s="114">
        <f t="shared" si="15"/>
        <v>293</v>
      </c>
      <c r="H99" s="114">
        <v>293</v>
      </c>
      <c r="I99" s="114">
        <v>0</v>
      </c>
      <c r="J99" s="114">
        <v>0</v>
      </c>
    </row>
    <row r="100" spans="1:10" x14ac:dyDescent="0.25">
      <c r="A100" s="121"/>
      <c r="B100" s="122"/>
      <c r="C100" s="122"/>
      <c r="D100" s="122"/>
      <c r="E100" s="122"/>
      <c r="F100" s="122"/>
      <c r="G100" s="123"/>
      <c r="H100" s="123"/>
      <c r="I100" s="123"/>
      <c r="J100" s="122"/>
    </row>
    <row r="101" spans="1:10" x14ac:dyDescent="0.25">
      <c r="A101" s="117" t="s">
        <v>183</v>
      </c>
      <c r="B101" s="124"/>
      <c r="C101" s="124"/>
      <c r="D101" s="124"/>
      <c r="E101" s="124"/>
      <c r="F101" s="124"/>
      <c r="G101" s="124"/>
      <c r="H101" s="124"/>
    </row>
  </sheetData>
  <mergeCells count="11">
    <mergeCell ref="H7:J7"/>
    <mergeCell ref="A3:J3"/>
    <mergeCell ref="A4:J4"/>
    <mergeCell ref="A5:J5"/>
    <mergeCell ref="A7:A8"/>
    <mergeCell ref="B7:B8"/>
    <mergeCell ref="C7:C8"/>
    <mergeCell ref="D7:D8"/>
    <mergeCell ref="E7:E8"/>
    <mergeCell ref="F7:F8"/>
    <mergeCell ref="G7:G8"/>
  </mergeCells>
  <pageMargins left="0.75" right="0.75" top="1" bottom="1" header="0" footer="0"/>
  <pageSetup scale="3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4"/>
  <sheetViews>
    <sheetView topLeftCell="A58" workbookViewId="0">
      <selection activeCell="A80" sqref="A80"/>
    </sheetView>
  </sheetViews>
  <sheetFormatPr baseColWidth="10" defaultColWidth="0" defaultRowHeight="15.75" zeroHeight="1" x14ac:dyDescent="0.25"/>
  <cols>
    <col min="1" max="1" width="89.28515625" style="71" customWidth="1"/>
    <col min="2" max="2" width="15" style="71" customWidth="1"/>
    <col min="3" max="3" width="12.28515625" style="71" bestFit="1" customWidth="1"/>
    <col min="4" max="4" width="17.140625" style="71" bestFit="1" customWidth="1"/>
    <col min="5" max="5" width="16.85546875" style="71" customWidth="1"/>
    <col min="6" max="6" width="16.42578125" style="71" customWidth="1"/>
    <col min="7" max="7" width="10.42578125" style="71" bestFit="1" customWidth="1"/>
    <col min="8" max="8" width="0" style="70" hidden="1" customWidth="1"/>
    <col min="9" max="16384" width="11.5703125" style="71" hidden="1"/>
  </cols>
  <sheetData>
    <row r="1" spans="1:7" x14ac:dyDescent="0.25">
      <c r="A1" s="98" t="s">
        <v>32</v>
      </c>
      <c r="B1" s="98"/>
      <c r="C1" s="99"/>
      <c r="D1" s="99"/>
      <c r="E1" s="72"/>
      <c r="F1" s="72"/>
      <c r="G1" s="72"/>
    </row>
    <row r="2" spans="1:7" x14ac:dyDescent="0.25">
      <c r="A2" s="100"/>
      <c r="B2" s="100"/>
      <c r="C2" s="101"/>
      <c r="D2" s="101"/>
      <c r="E2" s="72"/>
      <c r="F2" s="72"/>
      <c r="G2" s="72"/>
    </row>
    <row r="3" spans="1:7" x14ac:dyDescent="0.25">
      <c r="A3" s="178" t="s">
        <v>186</v>
      </c>
      <c r="B3" s="178"/>
      <c r="C3" s="178"/>
      <c r="D3" s="178"/>
      <c r="E3" s="178"/>
      <c r="F3" s="178"/>
      <c r="G3" s="178"/>
    </row>
    <row r="4" spans="1:7" x14ac:dyDescent="0.25">
      <c r="A4" s="178" t="s">
        <v>147</v>
      </c>
      <c r="B4" s="178"/>
      <c r="C4" s="178"/>
      <c r="D4" s="178"/>
      <c r="E4" s="178"/>
      <c r="F4" s="178"/>
      <c r="G4" s="178"/>
    </row>
    <row r="5" spans="1:7" x14ac:dyDescent="0.25">
      <c r="A5" s="178" t="s">
        <v>113</v>
      </c>
      <c r="B5" s="178"/>
      <c r="C5" s="178"/>
      <c r="D5" s="178"/>
      <c r="E5" s="178"/>
      <c r="F5" s="178"/>
      <c r="G5" s="178"/>
    </row>
    <row r="6" spans="1:7" x14ac:dyDescent="0.25">
      <c r="A6" s="178" t="s">
        <v>180</v>
      </c>
      <c r="B6" s="178"/>
      <c r="C6" s="178"/>
      <c r="D6" s="178"/>
      <c r="E6" s="178"/>
      <c r="F6" s="178"/>
      <c r="G6" s="178"/>
    </row>
    <row r="7" spans="1:7" x14ac:dyDescent="0.25">
      <c r="A7" s="102"/>
      <c r="B7" s="102"/>
      <c r="C7" s="102"/>
      <c r="D7" s="102"/>
      <c r="E7" s="72"/>
      <c r="F7" s="72"/>
      <c r="G7" s="72"/>
    </row>
    <row r="8" spans="1:7" ht="18.75" customHeight="1" x14ac:dyDescent="0.25">
      <c r="A8" s="180" t="s">
        <v>34</v>
      </c>
      <c r="B8" s="188" t="s">
        <v>21</v>
      </c>
      <c r="C8" s="186" t="s">
        <v>36</v>
      </c>
      <c r="D8" s="187"/>
      <c r="E8" s="187"/>
      <c r="F8" s="187"/>
      <c r="G8" s="176"/>
    </row>
    <row r="9" spans="1:7" ht="36.75" customHeight="1" x14ac:dyDescent="0.25">
      <c r="A9" s="181"/>
      <c r="B9" s="189"/>
      <c r="C9" s="151" t="s">
        <v>6</v>
      </c>
      <c r="D9" s="150" t="s">
        <v>7</v>
      </c>
      <c r="E9" s="150" t="s">
        <v>8</v>
      </c>
      <c r="F9" s="149" t="s">
        <v>9</v>
      </c>
      <c r="G9" s="148" t="s">
        <v>10</v>
      </c>
    </row>
    <row r="10" spans="1:7" x14ac:dyDescent="0.25">
      <c r="A10" s="147"/>
      <c r="B10" s="104"/>
      <c r="C10" s="146"/>
      <c r="D10" s="104"/>
      <c r="E10" s="104"/>
      <c r="F10" s="104"/>
      <c r="G10" s="125"/>
    </row>
    <row r="11" spans="1:7" x14ac:dyDescent="0.25">
      <c r="A11" s="73" t="s">
        <v>11</v>
      </c>
      <c r="B11" s="119">
        <f t="shared" ref="B11:G11" si="0">B13+B29+B48+B56+B64+B78+B94</f>
        <v>42793</v>
      </c>
      <c r="C11" s="135">
        <f t="shared" si="0"/>
        <v>22337</v>
      </c>
      <c r="D11" s="119">
        <f t="shared" si="0"/>
        <v>1252</v>
      </c>
      <c r="E11" s="135">
        <f t="shared" si="0"/>
        <v>5407</v>
      </c>
      <c r="F11" s="119">
        <f t="shared" si="0"/>
        <v>13457</v>
      </c>
      <c r="G11" s="134">
        <f t="shared" si="0"/>
        <v>340</v>
      </c>
    </row>
    <row r="12" spans="1:7" x14ac:dyDescent="0.25">
      <c r="A12" s="107"/>
      <c r="B12" s="145"/>
      <c r="C12" s="144"/>
      <c r="D12" s="144"/>
      <c r="E12" s="143"/>
      <c r="F12" s="143"/>
      <c r="G12" s="142"/>
    </row>
    <row r="13" spans="1:7" x14ac:dyDescent="0.25">
      <c r="A13" s="110" t="s">
        <v>16</v>
      </c>
      <c r="B13" s="111">
        <f t="shared" ref="B13:B27" si="1">C13+D13+E13+F13+G13</f>
        <v>14213</v>
      </c>
      <c r="C13" s="141">
        <f>SUM(C14:C27)</f>
        <v>7113</v>
      </c>
      <c r="D13" s="111">
        <f>SUM(D14:D27)</f>
        <v>377</v>
      </c>
      <c r="E13" s="111">
        <f>SUM(E14:E27)</f>
        <v>1822</v>
      </c>
      <c r="F13" s="111">
        <f>SUM(F14:F27)</f>
        <v>4889</v>
      </c>
      <c r="G13" s="141">
        <f>SUM(G14:G27)</f>
        <v>12</v>
      </c>
    </row>
    <row r="14" spans="1:7" x14ac:dyDescent="0.25">
      <c r="A14" s="113" t="s">
        <v>159</v>
      </c>
      <c r="B14" s="111">
        <f t="shared" si="1"/>
        <v>1072</v>
      </c>
      <c r="C14" s="133">
        <v>282</v>
      </c>
      <c r="D14" s="115">
        <v>140</v>
      </c>
      <c r="E14" s="115">
        <v>0</v>
      </c>
      <c r="F14" s="115">
        <v>650</v>
      </c>
      <c r="G14" s="114">
        <v>0</v>
      </c>
    </row>
    <row r="15" spans="1:7" x14ac:dyDescent="0.25">
      <c r="A15" s="113" t="s">
        <v>29</v>
      </c>
      <c r="B15" s="111">
        <f t="shared" si="1"/>
        <v>404</v>
      </c>
      <c r="C15" s="133">
        <v>376</v>
      </c>
      <c r="D15" s="115">
        <v>5</v>
      </c>
      <c r="E15" s="115">
        <v>17</v>
      </c>
      <c r="F15" s="115">
        <v>6</v>
      </c>
      <c r="G15" s="114">
        <v>0</v>
      </c>
    </row>
    <row r="16" spans="1:7" x14ac:dyDescent="0.25">
      <c r="A16" s="113" t="s">
        <v>129</v>
      </c>
      <c r="B16" s="111">
        <f t="shared" si="1"/>
        <v>691</v>
      </c>
      <c r="C16" s="133">
        <v>292</v>
      </c>
      <c r="D16" s="115">
        <v>11</v>
      </c>
      <c r="E16" s="115">
        <v>40</v>
      </c>
      <c r="F16" s="115">
        <v>336</v>
      </c>
      <c r="G16" s="114">
        <v>12</v>
      </c>
    </row>
    <row r="17" spans="1:7" x14ac:dyDescent="0.25">
      <c r="A17" s="113" t="s">
        <v>48</v>
      </c>
      <c r="B17" s="111">
        <f t="shared" si="1"/>
        <v>118</v>
      </c>
      <c r="C17" s="133">
        <v>32</v>
      </c>
      <c r="D17" s="115">
        <v>26</v>
      </c>
      <c r="E17" s="115">
        <v>1</v>
      </c>
      <c r="F17" s="115">
        <v>59</v>
      </c>
      <c r="G17" s="114">
        <v>0</v>
      </c>
    </row>
    <row r="18" spans="1:7" x14ac:dyDescent="0.25">
      <c r="A18" s="113" t="s">
        <v>49</v>
      </c>
      <c r="B18" s="111">
        <f t="shared" si="1"/>
        <v>43</v>
      </c>
      <c r="C18" s="133">
        <v>36</v>
      </c>
      <c r="D18" s="115">
        <v>0</v>
      </c>
      <c r="E18" s="115">
        <v>7</v>
      </c>
      <c r="F18" s="115">
        <v>0</v>
      </c>
      <c r="G18" s="114">
        <v>0</v>
      </c>
    </row>
    <row r="19" spans="1:7" x14ac:dyDescent="0.25">
      <c r="A19" s="113" t="s">
        <v>151</v>
      </c>
      <c r="B19" s="111">
        <f t="shared" si="1"/>
        <v>730</v>
      </c>
      <c r="C19" s="133">
        <v>446</v>
      </c>
      <c r="D19" s="115">
        <v>11</v>
      </c>
      <c r="E19" s="115">
        <v>66</v>
      </c>
      <c r="F19" s="115">
        <v>207</v>
      </c>
      <c r="G19" s="114">
        <v>0</v>
      </c>
    </row>
    <row r="20" spans="1:7" x14ac:dyDescent="0.25">
      <c r="A20" s="113" t="s">
        <v>160</v>
      </c>
      <c r="B20" s="111">
        <f t="shared" si="1"/>
        <v>4543</v>
      </c>
      <c r="C20" s="133">
        <v>2529</v>
      </c>
      <c r="D20" s="115">
        <v>10</v>
      </c>
      <c r="E20" s="115">
        <v>1321</v>
      </c>
      <c r="F20" s="115">
        <v>683</v>
      </c>
      <c r="G20" s="114">
        <v>0</v>
      </c>
    </row>
    <row r="21" spans="1:7" x14ac:dyDescent="0.25">
      <c r="A21" s="113" t="s">
        <v>161</v>
      </c>
      <c r="B21" s="111">
        <f t="shared" si="1"/>
        <v>1730</v>
      </c>
      <c r="C21" s="133">
        <v>555</v>
      </c>
      <c r="D21" s="115">
        <v>91</v>
      </c>
      <c r="E21" s="115">
        <v>175</v>
      </c>
      <c r="F21" s="115">
        <v>909</v>
      </c>
      <c r="G21" s="114">
        <v>0</v>
      </c>
    </row>
    <row r="22" spans="1:7" x14ac:dyDescent="0.25">
      <c r="A22" s="113" t="s">
        <v>131</v>
      </c>
      <c r="B22" s="111">
        <f t="shared" si="1"/>
        <v>783</v>
      </c>
      <c r="C22" s="133">
        <v>350</v>
      </c>
      <c r="D22" s="115">
        <v>10</v>
      </c>
      <c r="E22" s="115">
        <v>13</v>
      </c>
      <c r="F22" s="115">
        <v>410</v>
      </c>
      <c r="G22" s="114">
        <v>0</v>
      </c>
    </row>
    <row r="23" spans="1:7" x14ac:dyDescent="0.25">
      <c r="A23" s="113" t="s">
        <v>130</v>
      </c>
      <c r="B23" s="111">
        <f t="shared" si="1"/>
        <v>1494</v>
      </c>
      <c r="C23" s="133">
        <v>583</v>
      </c>
      <c r="D23" s="115">
        <v>34</v>
      </c>
      <c r="E23" s="115">
        <v>16</v>
      </c>
      <c r="F23" s="115">
        <v>861</v>
      </c>
      <c r="G23" s="114">
        <v>0</v>
      </c>
    </row>
    <row r="24" spans="1:7" x14ac:dyDescent="0.25">
      <c r="A24" s="113" t="s">
        <v>52</v>
      </c>
      <c r="B24" s="111">
        <f t="shared" si="1"/>
        <v>1060</v>
      </c>
      <c r="C24" s="133">
        <v>873</v>
      </c>
      <c r="D24" s="115">
        <v>20</v>
      </c>
      <c r="E24" s="115">
        <v>94</v>
      </c>
      <c r="F24" s="115">
        <v>73</v>
      </c>
      <c r="G24" s="114">
        <v>0</v>
      </c>
    </row>
    <row r="25" spans="1:7" x14ac:dyDescent="0.25">
      <c r="A25" s="113" t="s">
        <v>53</v>
      </c>
      <c r="B25" s="111">
        <f t="shared" si="1"/>
        <v>163</v>
      </c>
      <c r="C25" s="133">
        <v>32</v>
      </c>
      <c r="D25" s="115">
        <v>4</v>
      </c>
      <c r="E25" s="115">
        <v>28</v>
      </c>
      <c r="F25" s="115">
        <v>99</v>
      </c>
      <c r="G25" s="114">
        <v>0</v>
      </c>
    </row>
    <row r="26" spans="1:7" x14ac:dyDescent="0.25">
      <c r="A26" s="113" t="s">
        <v>173</v>
      </c>
      <c r="B26" s="111">
        <f t="shared" si="1"/>
        <v>1222</v>
      </c>
      <c r="C26" s="133">
        <v>697</v>
      </c>
      <c r="D26" s="115">
        <v>15</v>
      </c>
      <c r="E26" s="115">
        <v>44</v>
      </c>
      <c r="F26" s="115">
        <v>466</v>
      </c>
      <c r="G26" s="114">
        <v>0</v>
      </c>
    </row>
    <row r="27" spans="1:7" x14ac:dyDescent="0.25">
      <c r="A27" s="113" t="s">
        <v>65</v>
      </c>
      <c r="B27" s="111">
        <f t="shared" si="1"/>
        <v>160</v>
      </c>
      <c r="C27" s="133">
        <v>30</v>
      </c>
      <c r="D27" s="115">
        <v>0</v>
      </c>
      <c r="E27" s="115">
        <v>0</v>
      </c>
      <c r="F27" s="115">
        <v>130</v>
      </c>
      <c r="G27" s="114">
        <v>0</v>
      </c>
    </row>
    <row r="28" spans="1:7" x14ac:dyDescent="0.25">
      <c r="B28" s="111"/>
      <c r="C28" s="133"/>
      <c r="D28" s="115"/>
      <c r="E28" s="140"/>
      <c r="F28" s="140"/>
      <c r="G28" s="139"/>
    </row>
    <row r="29" spans="1:7" x14ac:dyDescent="0.25">
      <c r="A29" s="110" t="s">
        <v>17</v>
      </c>
      <c r="B29" s="111">
        <f t="shared" ref="B29:B35" si="2">C29+D29+E29+F29+G29</f>
        <v>8011</v>
      </c>
      <c r="C29" s="135">
        <f>SUM(C30:C46)</f>
        <v>3973</v>
      </c>
      <c r="D29" s="119">
        <f>SUM(D30:D46)</f>
        <v>265</v>
      </c>
      <c r="E29" s="119">
        <f>SUM(E30:E46)</f>
        <v>1881</v>
      </c>
      <c r="F29" s="119">
        <f>SUM(F30:F46)</f>
        <v>1863</v>
      </c>
      <c r="G29" s="134">
        <f>SUM(G30:G46)</f>
        <v>29</v>
      </c>
    </row>
    <row r="30" spans="1:7" x14ac:dyDescent="0.25">
      <c r="A30" s="116" t="s">
        <v>162</v>
      </c>
      <c r="B30" s="111">
        <f t="shared" si="2"/>
        <v>2726</v>
      </c>
      <c r="C30" s="133">
        <v>1220</v>
      </c>
      <c r="D30" s="115">
        <v>0</v>
      </c>
      <c r="E30" s="115">
        <v>1506</v>
      </c>
      <c r="F30" s="115">
        <v>0</v>
      </c>
      <c r="G30" s="114">
        <v>0</v>
      </c>
    </row>
    <row r="31" spans="1:7" x14ac:dyDescent="0.25">
      <c r="A31" s="113" t="s">
        <v>50</v>
      </c>
      <c r="B31" s="111">
        <f t="shared" si="2"/>
        <v>208</v>
      </c>
      <c r="C31" s="133">
        <v>98</v>
      </c>
      <c r="D31" s="115">
        <v>0</v>
      </c>
      <c r="E31" s="115">
        <v>16</v>
      </c>
      <c r="F31" s="115">
        <v>94</v>
      </c>
      <c r="G31" s="114">
        <v>0</v>
      </c>
    </row>
    <row r="32" spans="1:7" x14ac:dyDescent="0.25">
      <c r="A32" s="113" t="s">
        <v>51</v>
      </c>
      <c r="B32" s="111">
        <f t="shared" si="2"/>
        <v>251</v>
      </c>
      <c r="C32" s="133">
        <v>89</v>
      </c>
      <c r="D32" s="115">
        <v>0</v>
      </c>
      <c r="E32" s="115">
        <v>23</v>
      </c>
      <c r="F32" s="115">
        <v>139</v>
      </c>
      <c r="G32" s="114">
        <v>0</v>
      </c>
    </row>
    <row r="33" spans="1:7" x14ac:dyDescent="0.25">
      <c r="A33" s="113" t="s">
        <v>54</v>
      </c>
      <c r="B33" s="111">
        <f t="shared" si="2"/>
        <v>49</v>
      </c>
      <c r="C33" s="133">
        <v>41</v>
      </c>
      <c r="D33" s="115">
        <v>0</v>
      </c>
      <c r="E33" s="115">
        <v>6</v>
      </c>
      <c r="F33" s="115">
        <v>2</v>
      </c>
      <c r="G33" s="114">
        <v>0</v>
      </c>
    </row>
    <row r="34" spans="1:7" x14ac:dyDescent="0.25">
      <c r="A34" s="113" t="s">
        <v>55</v>
      </c>
      <c r="B34" s="111">
        <f t="shared" si="2"/>
        <v>169</v>
      </c>
      <c r="C34" s="133">
        <v>26</v>
      </c>
      <c r="D34" s="115">
        <v>0</v>
      </c>
      <c r="E34" s="115">
        <v>2</v>
      </c>
      <c r="F34" s="115">
        <v>141</v>
      </c>
      <c r="G34" s="114">
        <v>0</v>
      </c>
    </row>
    <row r="35" spans="1:7" x14ac:dyDescent="0.25">
      <c r="A35" s="113" t="s">
        <v>163</v>
      </c>
      <c r="B35" s="111">
        <f t="shared" si="2"/>
        <v>1054</v>
      </c>
      <c r="C35" s="133">
        <v>564</v>
      </c>
      <c r="D35" s="115">
        <v>0</v>
      </c>
      <c r="E35" s="115">
        <v>19</v>
      </c>
      <c r="F35" s="115">
        <v>471</v>
      </c>
      <c r="G35" s="114">
        <v>0</v>
      </c>
    </row>
    <row r="36" spans="1:7" x14ac:dyDescent="0.25">
      <c r="A36" s="113" t="s">
        <v>56</v>
      </c>
      <c r="B36" s="111"/>
      <c r="C36" s="133">
        <v>0</v>
      </c>
      <c r="D36" s="115">
        <v>0</v>
      </c>
      <c r="E36" s="115">
        <v>0</v>
      </c>
      <c r="F36" s="115">
        <v>0</v>
      </c>
      <c r="G36" s="114">
        <v>0</v>
      </c>
    </row>
    <row r="37" spans="1:7" x14ac:dyDescent="0.25">
      <c r="A37" s="113" t="s">
        <v>57</v>
      </c>
      <c r="B37" s="111">
        <f t="shared" ref="B37:B46" si="3">C37+D37+E37+F37+G37</f>
        <v>190</v>
      </c>
      <c r="C37" s="133">
        <v>171</v>
      </c>
      <c r="D37" s="115">
        <v>1</v>
      </c>
      <c r="E37" s="115">
        <v>3</v>
      </c>
      <c r="F37" s="115">
        <v>15</v>
      </c>
      <c r="G37" s="114">
        <v>0</v>
      </c>
    </row>
    <row r="38" spans="1:7" x14ac:dyDescent="0.25">
      <c r="A38" s="113" t="s">
        <v>58</v>
      </c>
      <c r="B38" s="111">
        <f t="shared" si="3"/>
        <v>138</v>
      </c>
      <c r="C38" s="133">
        <v>47</v>
      </c>
      <c r="D38" s="115">
        <v>9</v>
      </c>
      <c r="E38" s="115">
        <v>10</v>
      </c>
      <c r="F38" s="115">
        <v>72</v>
      </c>
      <c r="G38" s="114">
        <v>0</v>
      </c>
    </row>
    <row r="39" spans="1:7" x14ac:dyDescent="0.25">
      <c r="A39" s="113" t="s">
        <v>59</v>
      </c>
      <c r="B39" s="111">
        <f t="shared" si="3"/>
        <v>426</v>
      </c>
      <c r="C39" s="133">
        <v>256</v>
      </c>
      <c r="D39" s="115">
        <v>31</v>
      </c>
      <c r="E39" s="115">
        <v>73</v>
      </c>
      <c r="F39" s="115">
        <v>66</v>
      </c>
      <c r="G39" s="114">
        <v>0</v>
      </c>
    </row>
    <row r="40" spans="1:7" x14ac:dyDescent="0.25">
      <c r="A40" s="116" t="s">
        <v>60</v>
      </c>
      <c r="B40" s="111">
        <f t="shared" si="3"/>
        <v>591</v>
      </c>
      <c r="C40" s="133">
        <v>387</v>
      </c>
      <c r="D40" s="115">
        <v>42</v>
      </c>
      <c r="E40" s="115">
        <v>63</v>
      </c>
      <c r="F40" s="115">
        <v>70</v>
      </c>
      <c r="G40" s="114">
        <v>29</v>
      </c>
    </row>
    <row r="41" spans="1:7" x14ac:dyDescent="0.25">
      <c r="A41" s="113" t="s">
        <v>172</v>
      </c>
      <c r="B41" s="111">
        <f t="shared" si="3"/>
        <v>688</v>
      </c>
      <c r="C41" s="133">
        <v>494</v>
      </c>
      <c r="D41" s="115">
        <v>0</v>
      </c>
      <c r="E41" s="115">
        <v>3</v>
      </c>
      <c r="F41" s="115">
        <v>191</v>
      </c>
      <c r="G41" s="114">
        <v>0</v>
      </c>
    </row>
    <row r="42" spans="1:7" x14ac:dyDescent="0.25">
      <c r="A42" s="113" t="s">
        <v>138</v>
      </c>
      <c r="B42" s="111">
        <f t="shared" si="3"/>
        <v>538</v>
      </c>
      <c r="C42" s="133">
        <v>2</v>
      </c>
      <c r="D42" s="115">
        <v>169</v>
      </c>
      <c r="E42" s="115">
        <v>131</v>
      </c>
      <c r="F42" s="115">
        <v>236</v>
      </c>
      <c r="G42" s="114">
        <v>0</v>
      </c>
    </row>
    <row r="43" spans="1:7" x14ac:dyDescent="0.25">
      <c r="A43" s="113" t="s">
        <v>61</v>
      </c>
      <c r="B43" s="111">
        <f t="shared" si="3"/>
        <v>101</v>
      </c>
      <c r="C43" s="133">
        <v>90</v>
      </c>
      <c r="D43" s="115">
        <v>1</v>
      </c>
      <c r="E43" s="115">
        <v>5</v>
      </c>
      <c r="F43" s="115">
        <v>5</v>
      </c>
      <c r="G43" s="114">
        <v>0</v>
      </c>
    </row>
    <row r="44" spans="1:7" x14ac:dyDescent="0.25">
      <c r="A44" s="113" t="s">
        <v>62</v>
      </c>
      <c r="B44" s="111">
        <f t="shared" si="3"/>
        <v>125</v>
      </c>
      <c r="C44" s="133">
        <v>74</v>
      </c>
      <c r="D44" s="115">
        <v>0</v>
      </c>
      <c r="E44" s="115">
        <v>8</v>
      </c>
      <c r="F44" s="115">
        <v>43</v>
      </c>
      <c r="G44" s="114">
        <v>0</v>
      </c>
    </row>
    <row r="45" spans="1:7" x14ac:dyDescent="0.25">
      <c r="A45" s="113" t="s">
        <v>63</v>
      </c>
      <c r="B45" s="111">
        <f t="shared" si="3"/>
        <v>460</v>
      </c>
      <c r="C45" s="133">
        <v>297</v>
      </c>
      <c r="D45" s="115">
        <v>11</v>
      </c>
      <c r="E45" s="115">
        <v>12</v>
      </c>
      <c r="F45" s="115">
        <v>140</v>
      </c>
      <c r="G45" s="114">
        <v>0</v>
      </c>
    </row>
    <row r="46" spans="1:7" x14ac:dyDescent="0.25">
      <c r="A46" s="113" t="s">
        <v>64</v>
      </c>
      <c r="B46" s="111">
        <f t="shared" si="3"/>
        <v>297</v>
      </c>
      <c r="C46" s="133">
        <v>117</v>
      </c>
      <c r="D46" s="115">
        <v>1</v>
      </c>
      <c r="E46" s="115">
        <v>1</v>
      </c>
      <c r="F46" s="115">
        <v>178</v>
      </c>
      <c r="G46" s="114">
        <v>0</v>
      </c>
    </row>
    <row r="47" spans="1:7" x14ac:dyDescent="0.25">
      <c r="A47" s="117"/>
      <c r="B47" s="111"/>
      <c r="C47" s="138"/>
      <c r="D47" s="138"/>
      <c r="E47" s="137"/>
      <c r="F47" s="137"/>
      <c r="G47" s="100"/>
    </row>
    <row r="48" spans="1:7" x14ac:dyDescent="0.25">
      <c r="A48" s="110" t="s">
        <v>12</v>
      </c>
      <c r="B48" s="111">
        <f t="shared" ref="B48:B54" si="4">C48+D48+E48+F48+G48</f>
        <v>4271</v>
      </c>
      <c r="C48" s="135">
        <f>SUM(C49:C54)</f>
        <v>3103</v>
      </c>
      <c r="D48" s="135">
        <f>SUM(D49:D54)</f>
        <v>16</v>
      </c>
      <c r="E48" s="119">
        <f>SUM(E49:E54)</f>
        <v>271</v>
      </c>
      <c r="F48" s="119">
        <f>SUM(F49:F54)</f>
        <v>881</v>
      </c>
      <c r="G48" s="134">
        <f>SUM(G49:G54)</f>
        <v>0</v>
      </c>
    </row>
    <row r="49" spans="1:7" x14ac:dyDescent="0.25">
      <c r="A49" s="113" t="s">
        <v>132</v>
      </c>
      <c r="B49" s="111">
        <f t="shared" si="4"/>
        <v>1842</v>
      </c>
      <c r="C49" s="133">
        <v>1516</v>
      </c>
      <c r="D49" s="115">
        <v>2</v>
      </c>
      <c r="E49" s="115">
        <v>8</v>
      </c>
      <c r="F49" s="115">
        <v>316</v>
      </c>
      <c r="G49" s="114">
        <v>0</v>
      </c>
    </row>
    <row r="50" spans="1:7" x14ac:dyDescent="0.25">
      <c r="A50" s="113" t="s">
        <v>139</v>
      </c>
      <c r="B50" s="111">
        <f t="shared" si="4"/>
        <v>584</v>
      </c>
      <c r="C50" s="133">
        <v>535</v>
      </c>
      <c r="D50" s="115">
        <v>0</v>
      </c>
      <c r="E50" s="115">
        <v>47</v>
      </c>
      <c r="F50" s="115">
        <v>2</v>
      </c>
      <c r="G50" s="114">
        <v>0</v>
      </c>
    </row>
    <row r="51" spans="1:7" x14ac:dyDescent="0.25">
      <c r="A51" s="113" t="s">
        <v>134</v>
      </c>
      <c r="B51" s="111">
        <f t="shared" si="4"/>
        <v>983</v>
      </c>
      <c r="C51" s="133">
        <v>515</v>
      </c>
      <c r="D51" s="115">
        <v>0</v>
      </c>
      <c r="E51" s="115">
        <v>126</v>
      </c>
      <c r="F51" s="115">
        <v>342</v>
      </c>
      <c r="G51" s="114">
        <v>0</v>
      </c>
    </row>
    <row r="52" spans="1:7" x14ac:dyDescent="0.25">
      <c r="A52" s="113" t="s">
        <v>69</v>
      </c>
      <c r="B52" s="111">
        <f t="shared" si="4"/>
        <v>615</v>
      </c>
      <c r="C52" s="133">
        <v>370</v>
      </c>
      <c r="D52" s="115">
        <v>12</v>
      </c>
      <c r="E52" s="115">
        <v>46</v>
      </c>
      <c r="F52" s="115">
        <v>187</v>
      </c>
      <c r="G52" s="114">
        <v>0</v>
      </c>
    </row>
    <row r="53" spans="1:7" x14ac:dyDescent="0.25">
      <c r="A53" s="113" t="s">
        <v>70</v>
      </c>
      <c r="B53" s="111">
        <f t="shared" si="4"/>
        <v>93</v>
      </c>
      <c r="C53" s="133">
        <v>25</v>
      </c>
      <c r="D53" s="115">
        <v>0</v>
      </c>
      <c r="E53" s="115">
        <v>34</v>
      </c>
      <c r="F53" s="115">
        <v>34</v>
      </c>
      <c r="G53" s="114">
        <v>0</v>
      </c>
    </row>
    <row r="54" spans="1:7" x14ac:dyDescent="0.25">
      <c r="A54" s="113" t="s">
        <v>71</v>
      </c>
      <c r="B54" s="111">
        <f t="shared" si="4"/>
        <v>154</v>
      </c>
      <c r="C54" s="133">
        <v>142</v>
      </c>
      <c r="D54" s="115">
        <v>2</v>
      </c>
      <c r="E54" s="115">
        <v>10</v>
      </c>
      <c r="F54" s="115">
        <v>0</v>
      </c>
      <c r="G54" s="114">
        <v>0</v>
      </c>
    </row>
    <row r="55" spans="1:7" x14ac:dyDescent="0.25">
      <c r="A55" s="117"/>
      <c r="B55" s="111"/>
      <c r="C55" s="138"/>
      <c r="D55" s="138"/>
      <c r="E55" s="137"/>
      <c r="F55" s="137"/>
      <c r="G55" s="100"/>
    </row>
    <row r="56" spans="1:7" x14ac:dyDescent="0.25">
      <c r="A56" s="110" t="s">
        <v>13</v>
      </c>
      <c r="B56" s="111">
        <f t="shared" ref="B56:B62" si="5">C56+D56+E56+F56+G56</f>
        <v>3236</v>
      </c>
      <c r="C56" s="135">
        <f>SUM(C57:C62)</f>
        <v>1211</v>
      </c>
      <c r="D56" s="135">
        <f>SUM(D57:D62)</f>
        <v>64</v>
      </c>
      <c r="E56" s="119">
        <f>SUM(E57:E62)</f>
        <v>183</v>
      </c>
      <c r="F56" s="119">
        <f>SUM(F57:F62)</f>
        <v>1778</v>
      </c>
      <c r="G56" s="134">
        <f>SUM(G57:G62)</f>
        <v>0</v>
      </c>
    </row>
    <row r="57" spans="1:7" x14ac:dyDescent="0.25">
      <c r="A57" s="113" t="s">
        <v>133</v>
      </c>
      <c r="B57" s="111">
        <f t="shared" si="5"/>
        <v>1213</v>
      </c>
      <c r="C57" s="133">
        <v>179</v>
      </c>
      <c r="D57" s="115">
        <v>32</v>
      </c>
      <c r="E57" s="115">
        <v>6</v>
      </c>
      <c r="F57" s="115">
        <v>996</v>
      </c>
      <c r="G57" s="114">
        <v>0</v>
      </c>
    </row>
    <row r="58" spans="1:7" x14ac:dyDescent="0.25">
      <c r="A58" s="113" t="s">
        <v>140</v>
      </c>
      <c r="B58" s="111">
        <f t="shared" si="5"/>
        <v>749</v>
      </c>
      <c r="C58" s="133">
        <v>488</v>
      </c>
      <c r="D58" s="115">
        <v>11</v>
      </c>
      <c r="E58" s="115">
        <v>149</v>
      </c>
      <c r="F58" s="115">
        <v>101</v>
      </c>
      <c r="G58" s="114">
        <v>0</v>
      </c>
    </row>
    <row r="59" spans="1:7" x14ac:dyDescent="0.25">
      <c r="A59" s="113" t="s">
        <v>66</v>
      </c>
      <c r="B59" s="111">
        <f t="shared" si="5"/>
        <v>210</v>
      </c>
      <c r="C59" s="133">
        <v>79</v>
      </c>
      <c r="D59" s="115">
        <v>2</v>
      </c>
      <c r="E59" s="115">
        <v>12</v>
      </c>
      <c r="F59" s="115">
        <v>117</v>
      </c>
      <c r="G59" s="114">
        <v>0</v>
      </c>
    </row>
    <row r="60" spans="1:7" x14ac:dyDescent="0.25">
      <c r="A60" s="113" t="s">
        <v>67</v>
      </c>
      <c r="B60" s="111">
        <f t="shared" si="5"/>
        <v>363</v>
      </c>
      <c r="C60" s="133">
        <v>81</v>
      </c>
      <c r="D60" s="115">
        <v>9</v>
      </c>
      <c r="E60" s="115">
        <v>4</v>
      </c>
      <c r="F60" s="115">
        <v>269</v>
      </c>
      <c r="G60" s="114">
        <v>0</v>
      </c>
    </row>
    <row r="61" spans="1:7" x14ac:dyDescent="0.25">
      <c r="A61" s="113" t="s">
        <v>68</v>
      </c>
      <c r="B61" s="111">
        <f t="shared" si="5"/>
        <v>196</v>
      </c>
      <c r="C61" s="133">
        <v>52</v>
      </c>
      <c r="D61" s="115">
        <v>2</v>
      </c>
      <c r="E61" s="115">
        <v>4</v>
      </c>
      <c r="F61" s="115">
        <v>138</v>
      </c>
      <c r="G61" s="114">
        <v>0</v>
      </c>
    </row>
    <row r="62" spans="1:7" x14ac:dyDescent="0.25">
      <c r="A62" s="113" t="s">
        <v>135</v>
      </c>
      <c r="B62" s="111">
        <f t="shared" si="5"/>
        <v>505</v>
      </c>
      <c r="C62" s="133">
        <v>332</v>
      </c>
      <c r="D62" s="115">
        <v>8</v>
      </c>
      <c r="E62" s="115">
        <v>8</v>
      </c>
      <c r="F62" s="115">
        <v>157</v>
      </c>
      <c r="G62" s="114">
        <v>0</v>
      </c>
    </row>
    <row r="63" spans="1:7" x14ac:dyDescent="0.25">
      <c r="A63" s="117"/>
      <c r="B63" s="111"/>
      <c r="C63" s="138"/>
      <c r="D63" s="138"/>
      <c r="E63" s="137"/>
      <c r="F63" s="137"/>
      <c r="G63" s="100"/>
    </row>
    <row r="64" spans="1:7" x14ac:dyDescent="0.25">
      <c r="A64" s="110" t="s">
        <v>18</v>
      </c>
      <c r="B64" s="111">
        <f t="shared" ref="B64:B76" si="6">C64+D64+E64+F64+G64</f>
        <v>4403</v>
      </c>
      <c r="C64" s="135">
        <f>SUM(C65:C76)</f>
        <v>2909</v>
      </c>
      <c r="D64" s="135">
        <f>SUM(D65:D76)</f>
        <v>48</v>
      </c>
      <c r="E64" s="119">
        <f>SUM(E65:E76)</f>
        <v>366</v>
      </c>
      <c r="F64" s="119">
        <f>SUM(F65:F76)</f>
        <v>1008</v>
      </c>
      <c r="G64" s="134">
        <f>SUM(G65:G76)</f>
        <v>72</v>
      </c>
    </row>
    <row r="65" spans="1:7" x14ac:dyDescent="0.25">
      <c r="A65" s="113" t="s">
        <v>166</v>
      </c>
      <c r="B65" s="111">
        <f t="shared" si="6"/>
        <v>863</v>
      </c>
      <c r="C65" s="133">
        <v>723</v>
      </c>
      <c r="D65" s="115">
        <v>0</v>
      </c>
      <c r="E65" s="115">
        <v>136</v>
      </c>
      <c r="F65" s="115">
        <v>4</v>
      </c>
      <c r="G65" s="114">
        <v>0</v>
      </c>
    </row>
    <row r="66" spans="1:7" x14ac:dyDescent="0.25">
      <c r="A66" s="72" t="s">
        <v>141</v>
      </c>
      <c r="B66" s="111">
        <f t="shared" si="6"/>
        <v>343</v>
      </c>
      <c r="C66" s="133">
        <v>151</v>
      </c>
      <c r="D66" s="115">
        <v>4</v>
      </c>
      <c r="E66" s="115">
        <v>18</v>
      </c>
      <c r="F66" s="115">
        <v>123</v>
      </c>
      <c r="G66" s="114">
        <v>47</v>
      </c>
    </row>
    <row r="67" spans="1:7" x14ac:dyDescent="0.25">
      <c r="A67" s="113" t="s">
        <v>72</v>
      </c>
      <c r="B67" s="111">
        <f t="shared" si="6"/>
        <v>173</v>
      </c>
      <c r="C67" s="133">
        <v>89</v>
      </c>
      <c r="D67" s="115">
        <v>2</v>
      </c>
      <c r="E67" s="115">
        <v>6</v>
      </c>
      <c r="F67" s="115">
        <v>76</v>
      </c>
      <c r="G67" s="114">
        <v>0</v>
      </c>
    </row>
    <row r="68" spans="1:7" x14ac:dyDescent="0.25">
      <c r="A68" s="113" t="s">
        <v>73</v>
      </c>
      <c r="B68" s="111">
        <f t="shared" si="6"/>
        <v>265</v>
      </c>
      <c r="C68" s="133">
        <v>199</v>
      </c>
      <c r="D68" s="115">
        <v>3</v>
      </c>
      <c r="E68" s="115">
        <v>30</v>
      </c>
      <c r="F68" s="115">
        <v>33</v>
      </c>
      <c r="G68" s="114">
        <v>0</v>
      </c>
    </row>
    <row r="69" spans="1:7" x14ac:dyDescent="0.25">
      <c r="A69" s="113" t="s">
        <v>74</v>
      </c>
      <c r="B69" s="111">
        <f t="shared" si="6"/>
        <v>173</v>
      </c>
      <c r="C69" s="133">
        <v>78</v>
      </c>
      <c r="D69" s="115">
        <v>19</v>
      </c>
      <c r="E69" s="115">
        <v>6</v>
      </c>
      <c r="F69" s="115">
        <v>70</v>
      </c>
      <c r="G69" s="114">
        <v>0</v>
      </c>
    </row>
    <row r="70" spans="1:7" x14ac:dyDescent="0.25">
      <c r="A70" s="113" t="s">
        <v>75</v>
      </c>
      <c r="B70" s="111">
        <f t="shared" si="6"/>
        <v>233</v>
      </c>
      <c r="C70" s="133">
        <v>187</v>
      </c>
      <c r="D70" s="115">
        <v>2</v>
      </c>
      <c r="E70" s="115">
        <v>10</v>
      </c>
      <c r="F70" s="115">
        <v>34</v>
      </c>
      <c r="G70" s="114">
        <v>0</v>
      </c>
    </row>
    <row r="71" spans="1:7" x14ac:dyDescent="0.25">
      <c r="A71" s="113" t="s">
        <v>167</v>
      </c>
      <c r="B71" s="111">
        <f t="shared" si="6"/>
        <v>640</v>
      </c>
      <c r="C71" s="133">
        <v>381</v>
      </c>
      <c r="D71" s="115">
        <v>8</v>
      </c>
      <c r="E71" s="115">
        <v>10</v>
      </c>
      <c r="F71" s="115">
        <v>241</v>
      </c>
      <c r="G71" s="114">
        <v>0</v>
      </c>
    </row>
    <row r="72" spans="1:7" x14ac:dyDescent="0.25">
      <c r="A72" s="113" t="s">
        <v>142</v>
      </c>
      <c r="B72" s="111">
        <f t="shared" si="6"/>
        <v>892</v>
      </c>
      <c r="C72" s="133">
        <v>617</v>
      </c>
      <c r="D72" s="115">
        <v>3</v>
      </c>
      <c r="E72" s="115">
        <v>44</v>
      </c>
      <c r="F72" s="115">
        <v>228</v>
      </c>
      <c r="G72" s="114">
        <v>0</v>
      </c>
    </row>
    <row r="73" spans="1:7" x14ac:dyDescent="0.25">
      <c r="A73" s="113" t="s">
        <v>77</v>
      </c>
      <c r="B73" s="111">
        <f t="shared" si="6"/>
        <v>62</v>
      </c>
      <c r="C73" s="133">
        <v>13</v>
      </c>
      <c r="D73" s="115">
        <v>1</v>
      </c>
      <c r="E73" s="115">
        <v>7</v>
      </c>
      <c r="F73" s="115">
        <v>41</v>
      </c>
      <c r="G73" s="114">
        <v>0</v>
      </c>
    </row>
    <row r="74" spans="1:7" x14ac:dyDescent="0.25">
      <c r="A74" s="113" t="s">
        <v>76</v>
      </c>
      <c r="B74" s="111">
        <f t="shared" si="6"/>
        <v>611</v>
      </c>
      <c r="C74" s="133">
        <v>432</v>
      </c>
      <c r="D74" s="115">
        <v>4</v>
      </c>
      <c r="E74" s="115">
        <v>71</v>
      </c>
      <c r="F74" s="115">
        <v>80</v>
      </c>
      <c r="G74" s="114">
        <v>24</v>
      </c>
    </row>
    <row r="75" spans="1:7" x14ac:dyDescent="0.25">
      <c r="A75" s="113" t="s">
        <v>78</v>
      </c>
      <c r="B75" s="111">
        <f t="shared" si="6"/>
        <v>62</v>
      </c>
      <c r="C75" s="133">
        <v>15</v>
      </c>
      <c r="D75" s="115">
        <v>1</v>
      </c>
      <c r="E75" s="115">
        <v>21</v>
      </c>
      <c r="F75" s="115">
        <v>25</v>
      </c>
      <c r="G75" s="114">
        <v>0</v>
      </c>
    </row>
    <row r="76" spans="1:7" x14ac:dyDescent="0.25">
      <c r="A76" s="113" t="s">
        <v>79</v>
      </c>
      <c r="B76" s="111">
        <f t="shared" si="6"/>
        <v>86</v>
      </c>
      <c r="C76" s="133">
        <v>24</v>
      </c>
      <c r="D76" s="115">
        <v>1</v>
      </c>
      <c r="E76" s="115">
        <v>7</v>
      </c>
      <c r="F76" s="115">
        <v>53</v>
      </c>
      <c r="G76" s="114">
        <v>1</v>
      </c>
    </row>
    <row r="77" spans="1:7" x14ac:dyDescent="0.25">
      <c r="A77" s="117"/>
      <c r="B77" s="111"/>
      <c r="C77" s="138"/>
      <c r="D77" s="118"/>
      <c r="E77" s="137"/>
      <c r="F77" s="137"/>
      <c r="G77" s="100"/>
    </row>
    <row r="78" spans="1:7" x14ac:dyDescent="0.25">
      <c r="A78" s="110" t="s">
        <v>14</v>
      </c>
      <c r="B78" s="111">
        <f t="shared" ref="B78:B92" si="7">C78+D78+E78+F78+G78</f>
        <v>4945</v>
      </c>
      <c r="C78" s="135">
        <f>SUM(C79:C92)</f>
        <v>2126</v>
      </c>
      <c r="D78" s="119">
        <f>SUM(D79:D92)</f>
        <v>421</v>
      </c>
      <c r="E78" s="119">
        <f>SUM(E79:E92)</f>
        <v>271</v>
      </c>
      <c r="F78" s="119">
        <f>SUM(F79:F92)</f>
        <v>2127</v>
      </c>
      <c r="G78" s="134">
        <f>SUM(G79:G92)</f>
        <v>0</v>
      </c>
    </row>
    <row r="79" spans="1:7" x14ac:dyDescent="0.25">
      <c r="A79" s="113" t="s">
        <v>136</v>
      </c>
      <c r="B79" s="111">
        <f t="shared" si="7"/>
        <v>1196</v>
      </c>
      <c r="C79" s="133">
        <v>427</v>
      </c>
      <c r="D79" s="115">
        <v>36</v>
      </c>
      <c r="E79" s="115">
        <v>24</v>
      </c>
      <c r="F79" s="115">
        <v>709</v>
      </c>
      <c r="G79" s="114">
        <v>0</v>
      </c>
    </row>
    <row r="80" spans="1:7" x14ac:dyDescent="0.25">
      <c r="A80" s="20" t="s">
        <v>181</v>
      </c>
      <c r="B80" s="111">
        <f t="shared" si="7"/>
        <v>271</v>
      </c>
      <c r="C80" s="133">
        <v>219</v>
      </c>
      <c r="D80" s="115">
        <v>1</v>
      </c>
      <c r="E80" s="115">
        <v>42</v>
      </c>
      <c r="F80" s="115">
        <v>9</v>
      </c>
      <c r="G80" s="114">
        <v>0</v>
      </c>
    </row>
    <row r="81" spans="1:7" x14ac:dyDescent="0.25">
      <c r="A81" s="113" t="s">
        <v>80</v>
      </c>
      <c r="B81" s="111">
        <f t="shared" si="7"/>
        <v>209</v>
      </c>
      <c r="C81" s="133">
        <v>166</v>
      </c>
      <c r="D81" s="115">
        <v>5</v>
      </c>
      <c r="E81" s="115">
        <v>37</v>
      </c>
      <c r="F81" s="115">
        <v>1</v>
      </c>
      <c r="G81" s="114">
        <v>0</v>
      </c>
    </row>
    <row r="82" spans="1:7" x14ac:dyDescent="0.25">
      <c r="A82" s="113" t="s">
        <v>81</v>
      </c>
      <c r="B82" s="111">
        <f t="shared" si="7"/>
        <v>290</v>
      </c>
      <c r="C82" s="133">
        <v>96</v>
      </c>
      <c r="D82" s="115">
        <v>7</v>
      </c>
      <c r="E82" s="115">
        <v>49</v>
      </c>
      <c r="F82" s="115">
        <v>138</v>
      </c>
      <c r="G82" s="114">
        <v>0</v>
      </c>
    </row>
    <row r="83" spans="1:7" x14ac:dyDescent="0.25">
      <c r="A83" s="113" t="s">
        <v>82</v>
      </c>
      <c r="B83" s="111">
        <f t="shared" si="7"/>
        <v>144</v>
      </c>
      <c r="C83" s="133">
        <v>92</v>
      </c>
      <c r="D83" s="115">
        <v>10</v>
      </c>
      <c r="E83" s="115">
        <v>19</v>
      </c>
      <c r="F83" s="115">
        <v>23</v>
      </c>
      <c r="G83" s="114">
        <v>0</v>
      </c>
    </row>
    <row r="84" spans="1:7" x14ac:dyDescent="0.25">
      <c r="A84" s="113" t="s">
        <v>83</v>
      </c>
      <c r="B84" s="111">
        <f t="shared" si="7"/>
        <v>270</v>
      </c>
      <c r="C84" s="133">
        <v>173</v>
      </c>
      <c r="D84" s="115">
        <v>14</v>
      </c>
      <c r="E84" s="115">
        <v>6</v>
      </c>
      <c r="F84" s="115">
        <v>77</v>
      </c>
      <c r="G84" s="114">
        <v>0</v>
      </c>
    </row>
    <row r="85" spans="1:7" x14ac:dyDescent="0.25">
      <c r="A85" s="113" t="s">
        <v>84</v>
      </c>
      <c r="B85" s="111">
        <f t="shared" si="7"/>
        <v>164</v>
      </c>
      <c r="C85" s="133">
        <v>94</v>
      </c>
      <c r="D85" s="115">
        <v>1</v>
      </c>
      <c r="E85" s="115">
        <v>3</v>
      </c>
      <c r="F85" s="115">
        <v>66</v>
      </c>
      <c r="G85" s="114">
        <v>0</v>
      </c>
    </row>
    <row r="86" spans="1:7" x14ac:dyDescent="0.25">
      <c r="A86" s="113" t="s">
        <v>85</v>
      </c>
      <c r="B86" s="111">
        <f t="shared" si="7"/>
        <v>48</v>
      </c>
      <c r="C86" s="133">
        <v>19</v>
      </c>
      <c r="D86" s="115">
        <v>0</v>
      </c>
      <c r="E86" s="115">
        <v>4</v>
      </c>
      <c r="F86" s="115">
        <v>25</v>
      </c>
      <c r="G86" s="114">
        <v>0</v>
      </c>
    </row>
    <row r="87" spans="1:7" x14ac:dyDescent="0.25">
      <c r="A87" s="113" t="s">
        <v>144</v>
      </c>
      <c r="B87" s="111">
        <f t="shared" si="7"/>
        <v>583</v>
      </c>
      <c r="C87" s="133">
        <v>434</v>
      </c>
      <c r="D87" s="115">
        <v>28</v>
      </c>
      <c r="E87" s="115">
        <v>40</v>
      </c>
      <c r="F87" s="115">
        <v>81</v>
      </c>
      <c r="G87" s="114">
        <v>0</v>
      </c>
    </row>
    <row r="88" spans="1:7" x14ac:dyDescent="0.25">
      <c r="A88" s="113" t="s">
        <v>169</v>
      </c>
      <c r="B88" s="111">
        <f t="shared" si="7"/>
        <v>664</v>
      </c>
      <c r="C88" s="133">
        <v>42</v>
      </c>
      <c r="D88" s="115">
        <v>299</v>
      </c>
      <c r="E88" s="115">
        <v>23</v>
      </c>
      <c r="F88" s="115">
        <v>300</v>
      </c>
      <c r="G88" s="114">
        <v>0</v>
      </c>
    </row>
    <row r="89" spans="1:7" x14ac:dyDescent="0.25">
      <c r="A89" s="113" t="s">
        <v>137</v>
      </c>
      <c r="B89" s="111">
        <f t="shared" si="7"/>
        <v>365</v>
      </c>
      <c r="C89" s="133">
        <v>157</v>
      </c>
      <c r="D89" s="115">
        <v>4</v>
      </c>
      <c r="E89" s="115">
        <v>9</v>
      </c>
      <c r="F89" s="115">
        <v>195</v>
      </c>
      <c r="G89" s="114">
        <v>0</v>
      </c>
    </row>
    <row r="90" spans="1:7" x14ac:dyDescent="0.25">
      <c r="A90" s="113" t="s">
        <v>30</v>
      </c>
      <c r="B90" s="111">
        <f t="shared" si="7"/>
        <v>308</v>
      </c>
      <c r="C90" s="133">
        <v>88</v>
      </c>
      <c r="D90" s="115">
        <v>3</v>
      </c>
      <c r="E90" s="115">
        <v>4</v>
      </c>
      <c r="F90" s="115">
        <v>213</v>
      </c>
      <c r="G90" s="114">
        <v>0</v>
      </c>
    </row>
    <row r="91" spans="1:7" x14ac:dyDescent="0.25">
      <c r="A91" s="113" t="s">
        <v>46</v>
      </c>
      <c r="B91" s="111">
        <f t="shared" si="7"/>
        <v>316</v>
      </c>
      <c r="C91" s="133">
        <v>36</v>
      </c>
      <c r="D91" s="115">
        <v>13</v>
      </c>
      <c r="E91" s="115">
        <v>4</v>
      </c>
      <c r="F91" s="115">
        <v>263</v>
      </c>
      <c r="G91" s="114">
        <v>0</v>
      </c>
    </row>
    <row r="92" spans="1:7" x14ac:dyDescent="0.25">
      <c r="A92" s="113" t="s">
        <v>47</v>
      </c>
      <c r="B92" s="111">
        <f t="shared" si="7"/>
        <v>117</v>
      </c>
      <c r="C92" s="133">
        <v>83</v>
      </c>
      <c r="D92" s="115">
        <v>0</v>
      </c>
      <c r="E92" s="115">
        <v>7</v>
      </c>
      <c r="F92" s="115">
        <v>27</v>
      </c>
      <c r="G92" s="114">
        <v>0</v>
      </c>
    </row>
    <row r="93" spans="1:7" x14ac:dyDescent="0.25">
      <c r="A93" s="120"/>
      <c r="B93" s="111"/>
      <c r="C93" s="138"/>
      <c r="D93" s="118"/>
      <c r="E93" s="137"/>
      <c r="F93" s="137"/>
      <c r="G93" s="100"/>
    </row>
    <row r="94" spans="1:7" x14ac:dyDescent="0.25">
      <c r="A94" s="136" t="s">
        <v>19</v>
      </c>
      <c r="B94" s="111">
        <f t="shared" ref="B94:B100" si="8">C94+D94+E94+F94+G94</f>
        <v>3714</v>
      </c>
      <c r="C94" s="135">
        <f>SUM(C95:C100)</f>
        <v>1902</v>
      </c>
      <c r="D94" s="119">
        <f>SUM(D95:D100)</f>
        <v>61</v>
      </c>
      <c r="E94" s="119">
        <f>SUM(E95:E100)</f>
        <v>613</v>
      </c>
      <c r="F94" s="119">
        <f>SUM(F95:F100)</f>
        <v>911</v>
      </c>
      <c r="G94" s="134">
        <f>SUM(G95:G100)</f>
        <v>227</v>
      </c>
    </row>
    <row r="95" spans="1:7" x14ac:dyDescent="0.25">
      <c r="A95" s="113" t="s">
        <v>174</v>
      </c>
      <c r="B95" s="111">
        <f t="shared" si="8"/>
        <v>694</v>
      </c>
      <c r="C95" s="133">
        <v>227</v>
      </c>
      <c r="D95" s="115">
        <v>3</v>
      </c>
      <c r="E95" s="115">
        <v>0</v>
      </c>
      <c r="F95" s="115">
        <v>464</v>
      </c>
      <c r="G95" s="114">
        <v>0</v>
      </c>
    </row>
    <row r="96" spans="1:7" x14ac:dyDescent="0.25">
      <c r="A96" s="113" t="s">
        <v>86</v>
      </c>
      <c r="B96" s="111">
        <f t="shared" si="8"/>
        <v>528</v>
      </c>
      <c r="C96" s="133">
        <v>391</v>
      </c>
      <c r="D96" s="115">
        <v>6</v>
      </c>
      <c r="E96" s="115">
        <v>5</v>
      </c>
      <c r="F96" s="115">
        <v>126</v>
      </c>
      <c r="G96" s="114">
        <v>0</v>
      </c>
    </row>
    <row r="97" spans="1:7" x14ac:dyDescent="0.25">
      <c r="A97" s="113" t="s">
        <v>87</v>
      </c>
      <c r="B97" s="111">
        <f t="shared" si="8"/>
        <v>540</v>
      </c>
      <c r="C97" s="133">
        <v>448</v>
      </c>
      <c r="D97" s="115">
        <v>8</v>
      </c>
      <c r="E97" s="115">
        <v>2</v>
      </c>
      <c r="F97" s="115">
        <v>82</v>
      </c>
      <c r="G97" s="114">
        <v>0</v>
      </c>
    </row>
    <row r="98" spans="1:7" x14ac:dyDescent="0.25">
      <c r="A98" s="113" t="s">
        <v>175</v>
      </c>
      <c r="B98" s="111">
        <f t="shared" si="8"/>
        <v>840</v>
      </c>
      <c r="C98" s="133">
        <v>319</v>
      </c>
      <c r="D98" s="115">
        <v>0</v>
      </c>
      <c r="E98" s="115">
        <v>507</v>
      </c>
      <c r="F98" s="115">
        <v>14</v>
      </c>
      <c r="G98" s="114">
        <v>0</v>
      </c>
    </row>
    <row r="99" spans="1:7" x14ac:dyDescent="0.25">
      <c r="A99" s="113" t="s">
        <v>143</v>
      </c>
      <c r="B99" s="111">
        <f t="shared" si="8"/>
        <v>819</v>
      </c>
      <c r="C99" s="133">
        <v>345</v>
      </c>
      <c r="D99" s="115">
        <v>38</v>
      </c>
      <c r="E99" s="115">
        <v>26</v>
      </c>
      <c r="F99" s="115">
        <v>183</v>
      </c>
      <c r="G99" s="114">
        <v>227</v>
      </c>
    </row>
    <row r="100" spans="1:7" x14ac:dyDescent="0.25">
      <c r="A100" s="113" t="s">
        <v>88</v>
      </c>
      <c r="B100" s="111">
        <f t="shared" si="8"/>
        <v>293</v>
      </c>
      <c r="C100" s="133">
        <v>172</v>
      </c>
      <c r="D100" s="115">
        <v>6</v>
      </c>
      <c r="E100" s="115">
        <v>73</v>
      </c>
      <c r="F100" s="115">
        <v>42</v>
      </c>
      <c r="G100" s="114">
        <v>0</v>
      </c>
    </row>
    <row r="101" spans="1:7" x14ac:dyDescent="0.25">
      <c r="A101" s="132"/>
      <c r="B101" s="131"/>
      <c r="C101" s="130"/>
      <c r="D101" s="123"/>
      <c r="E101" s="123"/>
      <c r="F101" s="123"/>
      <c r="G101" s="129"/>
    </row>
    <row r="102" spans="1:7" x14ac:dyDescent="0.25">
      <c r="A102" s="185" t="s">
        <v>33</v>
      </c>
      <c r="B102" s="185"/>
      <c r="C102" s="185"/>
      <c r="D102" s="185"/>
      <c r="E102" s="185"/>
      <c r="F102" s="185"/>
      <c r="G102" s="185"/>
    </row>
    <row r="103" spans="1:7" x14ac:dyDescent="0.25">
      <c r="A103" s="117" t="s">
        <v>183</v>
      </c>
      <c r="B103" s="117"/>
      <c r="C103" s="124"/>
      <c r="D103" s="124"/>
      <c r="E103" s="124"/>
      <c r="F103" s="124"/>
      <c r="G103" s="124"/>
    </row>
    <row r="104" spans="1:7" hidden="1" x14ac:dyDescent="0.25"/>
  </sheetData>
  <mergeCells count="8">
    <mergeCell ref="A102:G102"/>
    <mergeCell ref="C8:G8"/>
    <mergeCell ref="A3:G3"/>
    <mergeCell ref="A5:G5"/>
    <mergeCell ref="A6:G6"/>
    <mergeCell ref="A8:A9"/>
    <mergeCell ref="A4:G4"/>
    <mergeCell ref="B8:B9"/>
  </mergeCells>
  <pageMargins left="0.75" right="0.75" top="1" bottom="1" header="0" footer="0"/>
  <pageSetup scale="3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22"/>
  <sheetViews>
    <sheetView topLeftCell="A58" zoomScale="86" zoomScaleNormal="86" workbookViewId="0">
      <selection activeCell="A88" sqref="A88"/>
    </sheetView>
  </sheetViews>
  <sheetFormatPr baseColWidth="10" defaultColWidth="0" defaultRowHeight="15.75" zeroHeight="1" x14ac:dyDescent="0.25"/>
  <cols>
    <col min="1" max="1" width="78" style="2" bestFit="1" customWidth="1"/>
    <col min="2" max="2" width="11.42578125" style="2" customWidth="1"/>
    <col min="3" max="3" width="21.28515625" style="2" customWidth="1"/>
    <col min="4" max="4" width="18.85546875" style="2" customWidth="1"/>
    <col min="5" max="5" width="19" style="2" customWidth="1"/>
    <col min="6" max="6" width="16.7109375" style="2" customWidth="1"/>
    <col min="7" max="7" width="17.85546875" style="2" customWidth="1"/>
    <col min="8" max="8" width="18.42578125" style="2" customWidth="1"/>
    <col min="9" max="9" width="17.85546875" style="2" customWidth="1"/>
    <col min="10" max="10" width="11.42578125" style="2" customWidth="1"/>
    <col min="11" max="11" width="19.7109375" style="2" customWidth="1"/>
    <col min="12" max="12" width="22.7109375" style="2" customWidth="1"/>
    <col min="13" max="13" width="24.7109375" style="2" customWidth="1"/>
    <col min="14" max="14" width="17.28515625" style="2" customWidth="1"/>
    <col min="15" max="15" width="11.42578125" style="2" customWidth="1"/>
    <col min="16" max="16384" width="11.42578125" style="2" hidden="1"/>
  </cols>
  <sheetData>
    <row r="1" spans="1:15" x14ac:dyDescent="0.25">
      <c r="A1" s="44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1"/>
    </row>
    <row r="3" spans="1:15" x14ac:dyDescent="0.25">
      <c r="A3" s="167" t="s">
        <v>38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x14ac:dyDescent="0.25">
      <c r="A4" s="166" t="s">
        <v>42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5" x14ac:dyDescent="0.25">
      <c r="A5" s="166" t="s">
        <v>37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x14ac:dyDescent="0.25">
      <c r="A6" s="167" t="s">
        <v>180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1:15" x14ac:dyDescent="0.25">
      <c r="A7" s="7"/>
      <c r="B7" s="75"/>
      <c r="C7" s="76"/>
      <c r="D7" s="76"/>
      <c r="E7" s="49"/>
      <c r="F7" s="49"/>
      <c r="G7" s="49"/>
      <c r="H7" s="49"/>
      <c r="I7" s="49"/>
      <c r="J7" s="49"/>
      <c r="K7" s="49"/>
      <c r="L7" s="49"/>
      <c r="M7" s="49"/>
      <c r="N7" s="49"/>
      <c r="O7" s="77"/>
    </row>
    <row r="8" spans="1:15" ht="18.75" customHeight="1" x14ac:dyDescent="0.25">
      <c r="A8" s="190" t="s">
        <v>43</v>
      </c>
      <c r="B8" s="191" t="s">
        <v>21</v>
      </c>
      <c r="C8" s="191" t="s">
        <v>22</v>
      </c>
      <c r="D8" s="191" t="s">
        <v>35</v>
      </c>
      <c r="E8" s="192" t="s">
        <v>23</v>
      </c>
      <c r="F8" s="192"/>
      <c r="G8" s="192"/>
      <c r="H8" s="192"/>
      <c r="I8" s="192"/>
      <c r="J8" s="192"/>
      <c r="K8" s="193" t="s">
        <v>24</v>
      </c>
      <c r="L8" s="193" t="s">
        <v>96</v>
      </c>
      <c r="M8" s="193" t="s">
        <v>25</v>
      </c>
      <c r="N8" s="193" t="s">
        <v>26</v>
      </c>
      <c r="O8" s="194" t="s">
        <v>27</v>
      </c>
    </row>
    <row r="9" spans="1:15" ht="78.75" customHeight="1" x14ac:dyDescent="0.25">
      <c r="A9" s="190"/>
      <c r="B9" s="191"/>
      <c r="C9" s="191"/>
      <c r="D9" s="191"/>
      <c r="E9" s="93" t="s">
        <v>152</v>
      </c>
      <c r="F9" s="93" t="s">
        <v>93</v>
      </c>
      <c r="G9" s="93" t="s">
        <v>146</v>
      </c>
      <c r="H9" s="93" t="s">
        <v>94</v>
      </c>
      <c r="I9" s="93" t="s">
        <v>95</v>
      </c>
      <c r="J9" s="93" t="s">
        <v>28</v>
      </c>
      <c r="K9" s="193"/>
      <c r="L9" s="193"/>
      <c r="M9" s="193"/>
      <c r="N9" s="193"/>
      <c r="O9" s="194"/>
    </row>
    <row r="10" spans="1:15" x14ac:dyDescent="0.25">
      <c r="A10" s="45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8"/>
    </row>
    <row r="11" spans="1:15" x14ac:dyDescent="0.25">
      <c r="A11" s="12" t="s">
        <v>21</v>
      </c>
      <c r="B11" s="33">
        <f t="shared" ref="B11:O11" si="0">+B13+B21+B24+B31+B38+B45+B53+B62+B70+B78+B86+B96+B100+B107+B112</f>
        <v>56330</v>
      </c>
      <c r="C11" s="38">
        <f t="shared" si="0"/>
        <v>2319</v>
      </c>
      <c r="D11" s="13">
        <f t="shared" si="0"/>
        <v>1372</v>
      </c>
      <c r="E11" s="13">
        <f t="shared" si="0"/>
        <v>28998</v>
      </c>
      <c r="F11" s="13">
        <f t="shared" si="0"/>
        <v>459</v>
      </c>
      <c r="G11" s="13">
        <f t="shared" si="0"/>
        <v>4004</v>
      </c>
      <c r="H11" s="13">
        <f t="shared" si="0"/>
        <v>1586</v>
      </c>
      <c r="I11" s="13">
        <f t="shared" si="0"/>
        <v>1179</v>
      </c>
      <c r="J11" s="13">
        <f t="shared" si="0"/>
        <v>209</v>
      </c>
      <c r="K11" s="13">
        <f t="shared" si="0"/>
        <v>1167</v>
      </c>
      <c r="L11" s="13">
        <f t="shared" si="0"/>
        <v>10339</v>
      </c>
      <c r="M11" s="13">
        <f t="shared" si="0"/>
        <v>128</v>
      </c>
      <c r="N11" s="13">
        <f t="shared" si="0"/>
        <v>4334</v>
      </c>
      <c r="O11" s="13">
        <f t="shared" si="0"/>
        <v>236</v>
      </c>
    </row>
    <row r="12" spans="1:15" x14ac:dyDescent="0.25">
      <c r="A12" s="14"/>
      <c r="B12" s="15"/>
      <c r="C12" s="16"/>
      <c r="D12" s="17"/>
      <c r="E12" s="15"/>
      <c r="F12" s="15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1" t="s">
        <v>114</v>
      </c>
      <c r="B13" s="18">
        <f t="shared" ref="B13:N13" si="1">SUM(B14:B19)</f>
        <v>3109</v>
      </c>
      <c r="C13" s="18">
        <f t="shared" si="1"/>
        <v>73</v>
      </c>
      <c r="D13" s="18">
        <f t="shared" si="1"/>
        <v>179</v>
      </c>
      <c r="E13" s="18">
        <f t="shared" si="1"/>
        <v>1515</v>
      </c>
      <c r="F13" s="18">
        <f t="shared" si="1"/>
        <v>53</v>
      </c>
      <c r="G13" s="18">
        <f t="shared" si="1"/>
        <v>102</v>
      </c>
      <c r="H13" s="18">
        <f t="shared" si="1"/>
        <v>115</v>
      </c>
      <c r="I13" s="18">
        <f t="shared" si="1"/>
        <v>46</v>
      </c>
      <c r="J13" s="18">
        <f t="shared" si="1"/>
        <v>3</v>
      </c>
      <c r="K13" s="18">
        <f t="shared" si="1"/>
        <v>55</v>
      </c>
      <c r="L13" s="18">
        <f t="shared" si="1"/>
        <v>789</v>
      </c>
      <c r="M13" s="18">
        <f t="shared" si="1"/>
        <v>11</v>
      </c>
      <c r="N13" s="18">
        <f t="shared" si="1"/>
        <v>96</v>
      </c>
      <c r="O13" s="19">
        <f>SUM(O14:O19)</f>
        <v>72</v>
      </c>
    </row>
    <row r="14" spans="1:15" x14ac:dyDescent="0.25">
      <c r="A14" s="20" t="s">
        <v>159</v>
      </c>
      <c r="B14" s="36">
        <f t="shared" ref="B14:B19" si="2">SUM(C14:O14)</f>
        <v>1948</v>
      </c>
      <c r="C14" s="36">
        <v>12</v>
      </c>
      <c r="D14" s="36">
        <v>64</v>
      </c>
      <c r="E14" s="36">
        <v>879</v>
      </c>
      <c r="F14" s="36">
        <v>42</v>
      </c>
      <c r="G14" s="36">
        <v>90</v>
      </c>
      <c r="H14" s="36">
        <v>84</v>
      </c>
      <c r="I14" s="36">
        <v>2</v>
      </c>
      <c r="J14" s="36">
        <v>0</v>
      </c>
      <c r="K14" s="36">
        <v>35</v>
      </c>
      <c r="L14" s="36">
        <v>725</v>
      </c>
      <c r="M14" s="36">
        <v>11</v>
      </c>
      <c r="N14" s="36">
        <v>4</v>
      </c>
      <c r="O14" s="31">
        <v>0</v>
      </c>
    </row>
    <row r="15" spans="1:15" x14ac:dyDescent="0.25">
      <c r="A15" s="20" t="s">
        <v>29</v>
      </c>
      <c r="B15" s="36">
        <f t="shared" si="2"/>
        <v>371</v>
      </c>
      <c r="C15" s="36">
        <v>4</v>
      </c>
      <c r="D15" s="36">
        <v>17</v>
      </c>
      <c r="E15" s="36">
        <v>219</v>
      </c>
      <c r="F15" s="36">
        <v>2</v>
      </c>
      <c r="G15" s="36">
        <v>11</v>
      </c>
      <c r="H15" s="36">
        <v>19</v>
      </c>
      <c r="I15" s="36">
        <v>33</v>
      </c>
      <c r="J15" s="36">
        <v>0</v>
      </c>
      <c r="K15" s="36">
        <v>9</v>
      </c>
      <c r="L15" s="36">
        <v>0</v>
      </c>
      <c r="M15" s="36">
        <v>0</v>
      </c>
      <c r="N15" s="36">
        <v>10</v>
      </c>
      <c r="O15" s="31">
        <v>47</v>
      </c>
    </row>
    <row r="16" spans="1:15" x14ac:dyDescent="0.25">
      <c r="A16" s="20" t="s">
        <v>129</v>
      </c>
      <c r="B16" s="36">
        <f t="shared" si="2"/>
        <v>496</v>
      </c>
      <c r="C16" s="36">
        <v>22</v>
      </c>
      <c r="D16" s="36">
        <v>86</v>
      </c>
      <c r="E16" s="36">
        <v>272</v>
      </c>
      <c r="F16" s="36">
        <v>1</v>
      </c>
      <c r="G16" s="36">
        <v>0</v>
      </c>
      <c r="H16" s="36">
        <v>1</v>
      </c>
      <c r="I16" s="36">
        <v>6</v>
      </c>
      <c r="J16" s="36">
        <v>3</v>
      </c>
      <c r="K16" s="36">
        <v>11</v>
      </c>
      <c r="L16" s="36">
        <v>32</v>
      </c>
      <c r="M16" s="36">
        <v>0</v>
      </c>
      <c r="N16" s="36">
        <v>53</v>
      </c>
      <c r="O16" s="31">
        <v>9</v>
      </c>
    </row>
    <row r="17" spans="1:15" x14ac:dyDescent="0.25">
      <c r="A17" s="20" t="s">
        <v>48</v>
      </c>
      <c r="B17" s="36">
        <f t="shared" si="2"/>
        <v>101</v>
      </c>
      <c r="C17" s="36">
        <v>13</v>
      </c>
      <c r="D17" s="36">
        <v>1</v>
      </c>
      <c r="E17" s="36">
        <v>71</v>
      </c>
      <c r="F17" s="36">
        <v>3</v>
      </c>
      <c r="G17" s="36">
        <v>1</v>
      </c>
      <c r="H17" s="36">
        <v>1</v>
      </c>
      <c r="I17" s="36">
        <v>1</v>
      </c>
      <c r="J17" s="36">
        <v>0</v>
      </c>
      <c r="K17" s="36">
        <v>0</v>
      </c>
      <c r="L17" s="36">
        <v>0</v>
      </c>
      <c r="M17" s="36">
        <v>0</v>
      </c>
      <c r="N17" s="36">
        <v>10</v>
      </c>
      <c r="O17" s="31">
        <v>0</v>
      </c>
    </row>
    <row r="18" spans="1:15" x14ac:dyDescent="0.25">
      <c r="A18" s="20" t="s">
        <v>49</v>
      </c>
      <c r="B18" s="36">
        <f t="shared" si="2"/>
        <v>44</v>
      </c>
      <c r="C18" s="36">
        <v>17</v>
      </c>
      <c r="D18" s="36">
        <v>0</v>
      </c>
      <c r="E18" s="36">
        <v>14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10</v>
      </c>
      <c r="O18" s="31">
        <v>3</v>
      </c>
    </row>
    <row r="19" spans="1:15" x14ac:dyDescent="0.25">
      <c r="A19" s="20" t="s">
        <v>151</v>
      </c>
      <c r="B19" s="36">
        <f t="shared" si="2"/>
        <v>149</v>
      </c>
      <c r="C19" s="36">
        <v>5</v>
      </c>
      <c r="D19" s="36">
        <v>11</v>
      </c>
      <c r="E19" s="36">
        <v>60</v>
      </c>
      <c r="F19" s="36">
        <v>5</v>
      </c>
      <c r="G19" s="36">
        <v>0</v>
      </c>
      <c r="H19" s="36">
        <v>10</v>
      </c>
      <c r="I19" s="36">
        <v>4</v>
      </c>
      <c r="J19" s="36">
        <v>0</v>
      </c>
      <c r="K19" s="36">
        <v>0</v>
      </c>
      <c r="L19" s="36">
        <v>32</v>
      </c>
      <c r="M19" s="36">
        <v>0</v>
      </c>
      <c r="N19" s="36">
        <v>9</v>
      </c>
      <c r="O19" s="31">
        <v>13</v>
      </c>
    </row>
    <row r="20" spans="1:15" x14ac:dyDescent="0.25">
      <c r="B20" s="34"/>
      <c r="C20" s="40"/>
      <c r="D20" s="25"/>
      <c r="E20" s="34"/>
      <c r="F20" s="34"/>
      <c r="G20" s="25"/>
      <c r="H20" s="25"/>
      <c r="I20" s="25"/>
      <c r="J20" s="25"/>
      <c r="K20" s="25"/>
      <c r="L20" s="25"/>
      <c r="M20" s="25"/>
      <c r="N20" s="25"/>
      <c r="O20" s="25"/>
    </row>
    <row r="21" spans="1:15" x14ac:dyDescent="0.25">
      <c r="A21" s="1" t="s">
        <v>115</v>
      </c>
      <c r="B21" s="33">
        <f t="shared" ref="B21:N21" si="3">SUM(B22)</f>
        <v>5127</v>
      </c>
      <c r="C21" s="38">
        <f t="shared" si="3"/>
        <v>60</v>
      </c>
      <c r="D21" s="13">
        <f t="shared" si="3"/>
        <v>159</v>
      </c>
      <c r="E21" s="13">
        <f t="shared" si="3"/>
        <v>2308</v>
      </c>
      <c r="F21" s="13">
        <f t="shared" si="3"/>
        <v>0</v>
      </c>
      <c r="G21" s="13">
        <f t="shared" si="3"/>
        <v>849</v>
      </c>
      <c r="H21" s="13">
        <f t="shared" si="3"/>
        <v>1</v>
      </c>
      <c r="I21" s="13">
        <f t="shared" si="3"/>
        <v>108</v>
      </c>
      <c r="J21" s="13">
        <f t="shared" si="3"/>
        <v>0</v>
      </c>
      <c r="K21" s="13">
        <f t="shared" si="3"/>
        <v>260</v>
      </c>
      <c r="L21" s="13">
        <f t="shared" si="3"/>
        <v>605</v>
      </c>
      <c r="M21" s="13">
        <f t="shared" si="3"/>
        <v>11</v>
      </c>
      <c r="N21" s="13">
        <f t="shared" si="3"/>
        <v>724</v>
      </c>
      <c r="O21" s="13">
        <f>SUM(O22)</f>
        <v>42</v>
      </c>
    </row>
    <row r="22" spans="1:15" x14ac:dyDescent="0.25">
      <c r="A22" s="20" t="s">
        <v>160</v>
      </c>
      <c r="B22" s="36">
        <f>SUM(C22:O22)</f>
        <v>5127</v>
      </c>
      <c r="C22" s="36">
        <v>60</v>
      </c>
      <c r="D22" s="36">
        <v>159</v>
      </c>
      <c r="E22" s="36">
        <v>2308</v>
      </c>
      <c r="F22" s="36">
        <v>0</v>
      </c>
      <c r="G22" s="36">
        <v>849</v>
      </c>
      <c r="H22" s="36">
        <v>1</v>
      </c>
      <c r="I22" s="36">
        <v>108</v>
      </c>
      <c r="J22" s="36">
        <v>0</v>
      </c>
      <c r="K22" s="36">
        <v>260</v>
      </c>
      <c r="L22" s="36">
        <v>605</v>
      </c>
      <c r="M22" s="36">
        <v>11</v>
      </c>
      <c r="N22" s="36">
        <v>724</v>
      </c>
      <c r="O22" s="31">
        <v>42</v>
      </c>
    </row>
    <row r="23" spans="1:15" x14ac:dyDescent="0.25">
      <c r="A23" s="24"/>
      <c r="B23" s="36"/>
      <c r="C23" s="3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x14ac:dyDescent="0.25">
      <c r="A24" s="1" t="s">
        <v>116</v>
      </c>
      <c r="B24" s="33">
        <f t="shared" ref="B24:N24" si="4">SUM(B25:B29)</f>
        <v>6508</v>
      </c>
      <c r="C24" s="38">
        <f t="shared" si="4"/>
        <v>34</v>
      </c>
      <c r="D24" s="13">
        <f t="shared" si="4"/>
        <v>232</v>
      </c>
      <c r="E24" s="13">
        <f t="shared" si="4"/>
        <v>3183</v>
      </c>
      <c r="F24" s="13">
        <f t="shared" si="4"/>
        <v>57</v>
      </c>
      <c r="G24" s="13">
        <f t="shared" si="4"/>
        <v>811</v>
      </c>
      <c r="H24" s="13">
        <f t="shared" si="4"/>
        <v>142</v>
      </c>
      <c r="I24" s="13">
        <f t="shared" si="4"/>
        <v>65</v>
      </c>
      <c r="J24" s="13">
        <f t="shared" si="4"/>
        <v>159</v>
      </c>
      <c r="K24" s="13">
        <f t="shared" si="4"/>
        <v>96</v>
      </c>
      <c r="L24" s="13">
        <f t="shared" si="4"/>
        <v>1633</v>
      </c>
      <c r="M24" s="13">
        <f t="shared" si="4"/>
        <v>14</v>
      </c>
      <c r="N24" s="13">
        <f t="shared" si="4"/>
        <v>66</v>
      </c>
      <c r="O24" s="13">
        <f>SUM(O25:O29)</f>
        <v>16</v>
      </c>
    </row>
    <row r="25" spans="1:15" x14ac:dyDescent="0.25">
      <c r="A25" s="20" t="s">
        <v>161</v>
      </c>
      <c r="B25" s="36">
        <f>SUM(C25:O25)</f>
        <v>2378</v>
      </c>
      <c r="C25" s="36">
        <v>9</v>
      </c>
      <c r="D25" s="36">
        <v>74</v>
      </c>
      <c r="E25" s="36">
        <v>1132</v>
      </c>
      <c r="F25" s="36">
        <v>31</v>
      </c>
      <c r="G25" s="36">
        <v>386</v>
      </c>
      <c r="H25" s="36">
        <v>1</v>
      </c>
      <c r="I25" s="36">
        <v>42</v>
      </c>
      <c r="J25" s="36">
        <v>56</v>
      </c>
      <c r="K25" s="36">
        <v>0</v>
      </c>
      <c r="L25" s="36">
        <v>590</v>
      </c>
      <c r="M25" s="36">
        <v>8</v>
      </c>
      <c r="N25" s="36">
        <v>33</v>
      </c>
      <c r="O25" s="31">
        <v>16</v>
      </c>
    </row>
    <row r="26" spans="1:15" x14ac:dyDescent="0.25">
      <c r="A26" s="20" t="s">
        <v>131</v>
      </c>
      <c r="B26" s="36">
        <f>SUM(C26:O26)</f>
        <v>1008</v>
      </c>
      <c r="C26" s="36">
        <v>4</v>
      </c>
      <c r="D26" s="36">
        <v>57</v>
      </c>
      <c r="E26" s="36">
        <v>761</v>
      </c>
      <c r="F26" s="36">
        <v>3</v>
      </c>
      <c r="G26" s="36">
        <v>25</v>
      </c>
      <c r="H26" s="36">
        <v>65</v>
      </c>
      <c r="I26" s="36">
        <v>11</v>
      </c>
      <c r="J26" s="36">
        <v>0</v>
      </c>
      <c r="K26" s="36">
        <v>24</v>
      </c>
      <c r="L26" s="36">
        <v>53</v>
      </c>
      <c r="M26" s="36">
        <v>1</v>
      </c>
      <c r="N26" s="36">
        <v>4</v>
      </c>
      <c r="O26" s="31">
        <v>0</v>
      </c>
    </row>
    <row r="27" spans="1:15" x14ac:dyDescent="0.25">
      <c r="A27" s="20" t="s">
        <v>130</v>
      </c>
      <c r="B27" s="36">
        <f>SUM(C27:O27)</f>
        <v>2482</v>
      </c>
      <c r="C27" s="36">
        <v>3</v>
      </c>
      <c r="D27" s="36">
        <v>92</v>
      </c>
      <c r="E27" s="36">
        <v>996</v>
      </c>
      <c r="F27" s="36">
        <v>0</v>
      </c>
      <c r="G27" s="36">
        <v>396</v>
      </c>
      <c r="H27" s="36">
        <v>28</v>
      </c>
      <c r="I27" s="36">
        <v>7</v>
      </c>
      <c r="J27" s="36">
        <v>99</v>
      </c>
      <c r="K27" s="36">
        <v>67</v>
      </c>
      <c r="L27" s="36">
        <v>785</v>
      </c>
      <c r="M27" s="36">
        <v>5</v>
      </c>
      <c r="N27" s="36">
        <v>4</v>
      </c>
      <c r="O27" s="31">
        <v>0</v>
      </c>
    </row>
    <row r="28" spans="1:15" x14ac:dyDescent="0.25">
      <c r="A28" s="20" t="s">
        <v>52</v>
      </c>
      <c r="B28" s="36">
        <f>SUM(C28:O28)</f>
        <v>456</v>
      </c>
      <c r="C28" s="36">
        <v>16</v>
      </c>
      <c r="D28" s="36">
        <v>2</v>
      </c>
      <c r="E28" s="36">
        <v>209</v>
      </c>
      <c r="F28" s="36">
        <v>23</v>
      </c>
      <c r="G28" s="36">
        <v>1</v>
      </c>
      <c r="H28" s="36">
        <v>39</v>
      </c>
      <c r="I28" s="36">
        <v>0</v>
      </c>
      <c r="J28" s="36">
        <v>4</v>
      </c>
      <c r="K28" s="36">
        <v>1</v>
      </c>
      <c r="L28" s="36">
        <v>140</v>
      </c>
      <c r="M28" s="36">
        <v>0</v>
      </c>
      <c r="N28" s="36">
        <v>21</v>
      </c>
      <c r="O28" s="31">
        <v>0</v>
      </c>
    </row>
    <row r="29" spans="1:15" x14ac:dyDescent="0.25">
      <c r="A29" s="20" t="s">
        <v>53</v>
      </c>
      <c r="B29" s="36">
        <f>SUM(C29:O29)</f>
        <v>184</v>
      </c>
      <c r="C29" s="36">
        <v>2</v>
      </c>
      <c r="D29" s="36">
        <v>7</v>
      </c>
      <c r="E29" s="36">
        <v>85</v>
      </c>
      <c r="F29" s="36">
        <v>0</v>
      </c>
      <c r="G29" s="36">
        <v>3</v>
      </c>
      <c r="H29" s="36">
        <v>9</v>
      </c>
      <c r="I29" s="36">
        <v>5</v>
      </c>
      <c r="J29" s="36">
        <v>0</v>
      </c>
      <c r="K29" s="36">
        <v>4</v>
      </c>
      <c r="L29" s="36">
        <v>65</v>
      </c>
      <c r="M29" s="36">
        <v>0</v>
      </c>
      <c r="N29" s="36">
        <v>4</v>
      </c>
      <c r="O29" s="31">
        <v>0</v>
      </c>
    </row>
    <row r="30" spans="1:15" x14ac:dyDescent="0.25">
      <c r="A30" s="24"/>
      <c r="B30" s="36"/>
      <c r="C30" s="3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x14ac:dyDescent="0.25">
      <c r="A31" s="1" t="s">
        <v>117</v>
      </c>
      <c r="B31" s="33">
        <f t="shared" ref="B31:N31" si="5">SUM(B32:B36)</f>
        <v>4622</v>
      </c>
      <c r="C31" s="38">
        <f t="shared" si="5"/>
        <v>120</v>
      </c>
      <c r="D31" s="13">
        <f t="shared" si="5"/>
        <v>141</v>
      </c>
      <c r="E31" s="13">
        <f t="shared" si="5"/>
        <v>2635</v>
      </c>
      <c r="F31" s="13">
        <f t="shared" si="5"/>
        <v>23</v>
      </c>
      <c r="G31" s="13">
        <f t="shared" si="5"/>
        <v>559</v>
      </c>
      <c r="H31" s="13">
        <f t="shared" si="5"/>
        <v>236</v>
      </c>
      <c r="I31" s="13">
        <f t="shared" si="5"/>
        <v>18</v>
      </c>
      <c r="J31" s="13">
        <f t="shared" si="5"/>
        <v>0</v>
      </c>
      <c r="K31" s="13">
        <f t="shared" si="5"/>
        <v>37</v>
      </c>
      <c r="L31" s="13">
        <f t="shared" si="5"/>
        <v>719</v>
      </c>
      <c r="M31" s="13">
        <f t="shared" si="5"/>
        <v>9</v>
      </c>
      <c r="N31" s="13">
        <f t="shared" si="5"/>
        <v>124</v>
      </c>
      <c r="O31" s="13">
        <f>SUM(O32:O36)</f>
        <v>1</v>
      </c>
    </row>
    <row r="32" spans="1:15" x14ac:dyDescent="0.25">
      <c r="A32" s="26" t="s">
        <v>162</v>
      </c>
      <c r="B32" s="36">
        <f>SUM(C32:O32)</f>
        <v>3605</v>
      </c>
      <c r="C32" s="36">
        <v>101</v>
      </c>
      <c r="D32" s="36">
        <v>137</v>
      </c>
      <c r="E32" s="36">
        <v>2012</v>
      </c>
      <c r="F32" s="36">
        <v>11</v>
      </c>
      <c r="G32" s="36">
        <v>523</v>
      </c>
      <c r="H32" s="36">
        <v>212</v>
      </c>
      <c r="I32" s="36">
        <v>3</v>
      </c>
      <c r="J32" s="36">
        <v>0</v>
      </c>
      <c r="K32" s="36">
        <v>24</v>
      </c>
      <c r="L32" s="36">
        <v>546</v>
      </c>
      <c r="M32" s="36">
        <v>8</v>
      </c>
      <c r="N32" s="36">
        <v>28</v>
      </c>
      <c r="O32" s="31">
        <v>0</v>
      </c>
    </row>
    <row r="33" spans="1:15" x14ac:dyDescent="0.25">
      <c r="A33" s="20" t="s">
        <v>50</v>
      </c>
      <c r="B33" s="36">
        <f>SUM(C33:O33)</f>
        <v>281</v>
      </c>
      <c r="C33" s="36">
        <v>5</v>
      </c>
      <c r="D33" s="36">
        <v>3</v>
      </c>
      <c r="E33" s="36">
        <v>218</v>
      </c>
      <c r="F33" s="36">
        <v>0</v>
      </c>
      <c r="G33" s="36">
        <v>11</v>
      </c>
      <c r="H33" s="36">
        <v>14</v>
      </c>
      <c r="I33" s="36">
        <v>1</v>
      </c>
      <c r="J33" s="36">
        <v>0</v>
      </c>
      <c r="K33" s="36">
        <v>0</v>
      </c>
      <c r="L33" s="36">
        <v>19</v>
      </c>
      <c r="M33" s="36">
        <v>1</v>
      </c>
      <c r="N33" s="36">
        <v>9</v>
      </c>
      <c r="O33" s="31">
        <v>0</v>
      </c>
    </row>
    <row r="34" spans="1:15" x14ac:dyDescent="0.25">
      <c r="A34" s="20" t="s">
        <v>51</v>
      </c>
      <c r="B34" s="36">
        <f>SUM(C34:O34)</f>
        <v>328</v>
      </c>
      <c r="C34" s="36">
        <v>3</v>
      </c>
      <c r="D34" s="36">
        <v>1</v>
      </c>
      <c r="E34" s="36">
        <v>188</v>
      </c>
      <c r="F34" s="36">
        <v>0</v>
      </c>
      <c r="G34" s="36">
        <v>0</v>
      </c>
      <c r="H34" s="36">
        <v>2</v>
      </c>
      <c r="I34" s="36">
        <v>13</v>
      </c>
      <c r="J34" s="36">
        <v>0</v>
      </c>
      <c r="K34" s="36">
        <v>7</v>
      </c>
      <c r="L34" s="36">
        <v>41</v>
      </c>
      <c r="M34" s="36">
        <v>0</v>
      </c>
      <c r="N34" s="36">
        <v>72</v>
      </c>
      <c r="O34" s="31">
        <v>1</v>
      </c>
    </row>
    <row r="35" spans="1:15" x14ac:dyDescent="0.25">
      <c r="A35" s="20" t="s">
        <v>54</v>
      </c>
      <c r="B35" s="36">
        <f>SUM(C35:O35)</f>
        <v>88</v>
      </c>
      <c r="C35" s="36">
        <v>9</v>
      </c>
      <c r="D35" s="36">
        <v>0</v>
      </c>
      <c r="E35" s="36">
        <v>65</v>
      </c>
      <c r="F35" s="36">
        <v>0</v>
      </c>
      <c r="G35" s="36">
        <v>0</v>
      </c>
      <c r="H35" s="36">
        <v>2</v>
      </c>
      <c r="I35" s="36">
        <v>0</v>
      </c>
      <c r="J35" s="36">
        <v>0</v>
      </c>
      <c r="K35" s="36">
        <v>2</v>
      </c>
      <c r="L35" s="36">
        <v>0</v>
      </c>
      <c r="M35" s="36">
        <v>0</v>
      </c>
      <c r="N35" s="36">
        <v>10</v>
      </c>
      <c r="O35" s="31">
        <v>0</v>
      </c>
    </row>
    <row r="36" spans="1:15" x14ac:dyDescent="0.25">
      <c r="A36" s="20" t="s">
        <v>55</v>
      </c>
      <c r="B36" s="36">
        <f>SUM(C36:O36)</f>
        <v>320</v>
      </c>
      <c r="C36" s="36">
        <v>2</v>
      </c>
      <c r="D36" s="36">
        <v>0</v>
      </c>
      <c r="E36" s="36">
        <v>152</v>
      </c>
      <c r="F36" s="36">
        <v>12</v>
      </c>
      <c r="G36" s="36">
        <v>25</v>
      </c>
      <c r="H36" s="36">
        <v>6</v>
      </c>
      <c r="I36" s="36">
        <v>1</v>
      </c>
      <c r="J36" s="36">
        <v>0</v>
      </c>
      <c r="K36" s="36">
        <v>4</v>
      </c>
      <c r="L36" s="36">
        <v>113</v>
      </c>
      <c r="M36" s="36">
        <v>0</v>
      </c>
      <c r="N36" s="36">
        <v>5</v>
      </c>
      <c r="O36" s="31">
        <v>0</v>
      </c>
    </row>
    <row r="37" spans="1:15" x14ac:dyDescent="0.25">
      <c r="A37" s="24"/>
      <c r="B37" s="36"/>
      <c r="C37" s="3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15" x14ac:dyDescent="0.25">
      <c r="A38" s="1" t="s">
        <v>118</v>
      </c>
      <c r="B38" s="33">
        <f t="shared" ref="B38:O38" si="6">SUM(B39:B43)</f>
        <v>2571</v>
      </c>
      <c r="C38" s="38">
        <f t="shared" si="6"/>
        <v>150</v>
      </c>
      <c r="D38" s="13">
        <f t="shared" si="6"/>
        <v>21</v>
      </c>
      <c r="E38" s="13">
        <f t="shared" si="6"/>
        <v>1360</v>
      </c>
      <c r="F38" s="13">
        <f t="shared" si="6"/>
        <v>17</v>
      </c>
      <c r="G38" s="13">
        <f t="shared" si="6"/>
        <v>111</v>
      </c>
      <c r="H38" s="13">
        <f t="shared" si="6"/>
        <v>10</v>
      </c>
      <c r="I38" s="13">
        <f t="shared" si="6"/>
        <v>35</v>
      </c>
      <c r="J38" s="13">
        <f t="shared" si="6"/>
        <v>0</v>
      </c>
      <c r="K38" s="13">
        <f t="shared" si="6"/>
        <v>39</v>
      </c>
      <c r="L38" s="13">
        <f t="shared" si="6"/>
        <v>442</v>
      </c>
      <c r="M38" s="13">
        <f t="shared" si="6"/>
        <v>3</v>
      </c>
      <c r="N38" s="13">
        <f t="shared" si="6"/>
        <v>382</v>
      </c>
      <c r="O38" s="13">
        <f t="shared" si="6"/>
        <v>1</v>
      </c>
    </row>
    <row r="39" spans="1:15" x14ac:dyDescent="0.25">
      <c r="A39" s="20" t="s">
        <v>163</v>
      </c>
      <c r="B39" s="36">
        <f>SUM(C39:O39)</f>
        <v>1308</v>
      </c>
      <c r="C39" s="36">
        <v>76</v>
      </c>
      <c r="D39" s="36">
        <v>10</v>
      </c>
      <c r="E39" s="36">
        <v>765</v>
      </c>
      <c r="F39" s="36">
        <v>13</v>
      </c>
      <c r="G39" s="36">
        <v>64</v>
      </c>
      <c r="H39" s="36">
        <v>0</v>
      </c>
      <c r="I39" s="36">
        <v>15</v>
      </c>
      <c r="J39" s="36">
        <v>0</v>
      </c>
      <c r="K39" s="36">
        <v>7</v>
      </c>
      <c r="L39" s="36">
        <v>258</v>
      </c>
      <c r="M39" s="36">
        <v>2</v>
      </c>
      <c r="N39" s="36">
        <v>98</v>
      </c>
      <c r="O39" s="31">
        <v>0</v>
      </c>
    </row>
    <row r="40" spans="1:15" x14ac:dyDescent="0.25">
      <c r="A40" s="20" t="s">
        <v>57</v>
      </c>
      <c r="B40" s="36">
        <f>SUM(C40:O40)</f>
        <v>253</v>
      </c>
      <c r="C40" s="36">
        <v>1</v>
      </c>
      <c r="D40" s="36">
        <v>6</v>
      </c>
      <c r="E40" s="36">
        <v>184</v>
      </c>
      <c r="F40" s="36">
        <v>0</v>
      </c>
      <c r="G40" s="36">
        <v>18</v>
      </c>
      <c r="H40" s="36">
        <v>7</v>
      </c>
      <c r="I40" s="36">
        <v>0</v>
      </c>
      <c r="J40" s="36">
        <v>0</v>
      </c>
      <c r="K40" s="36">
        <v>1</v>
      </c>
      <c r="L40" s="36">
        <v>35</v>
      </c>
      <c r="M40" s="36">
        <v>0</v>
      </c>
      <c r="N40" s="36">
        <v>1</v>
      </c>
      <c r="O40" s="31">
        <v>0</v>
      </c>
    </row>
    <row r="41" spans="1:15" x14ac:dyDescent="0.25">
      <c r="A41" s="20" t="s">
        <v>58</v>
      </c>
      <c r="B41" s="36">
        <f>SUM(C41:O41)</f>
        <v>185</v>
      </c>
      <c r="C41" s="36">
        <v>1</v>
      </c>
      <c r="D41" s="36">
        <v>1</v>
      </c>
      <c r="E41" s="36">
        <v>133</v>
      </c>
      <c r="F41" s="36">
        <v>3</v>
      </c>
      <c r="G41" s="36">
        <v>8</v>
      </c>
      <c r="H41" s="36">
        <v>0</v>
      </c>
      <c r="I41" s="36">
        <v>14</v>
      </c>
      <c r="J41" s="36">
        <v>0</v>
      </c>
      <c r="K41" s="36">
        <v>1</v>
      </c>
      <c r="L41" s="36">
        <v>20</v>
      </c>
      <c r="M41" s="36">
        <v>1</v>
      </c>
      <c r="N41" s="36">
        <v>3</v>
      </c>
      <c r="O41" s="31">
        <v>0</v>
      </c>
    </row>
    <row r="42" spans="1:15" x14ac:dyDescent="0.25">
      <c r="A42" s="20" t="s">
        <v>59</v>
      </c>
      <c r="B42" s="36">
        <f>SUM(C42:O42)</f>
        <v>352</v>
      </c>
      <c r="C42" s="36">
        <v>33</v>
      </c>
      <c r="D42" s="36">
        <v>2</v>
      </c>
      <c r="E42" s="36">
        <v>190</v>
      </c>
      <c r="F42" s="36">
        <v>0</v>
      </c>
      <c r="G42" s="36">
        <v>0</v>
      </c>
      <c r="H42" s="36">
        <v>3</v>
      </c>
      <c r="I42" s="36">
        <v>3</v>
      </c>
      <c r="J42" s="36">
        <v>0</v>
      </c>
      <c r="K42" s="36">
        <v>9</v>
      </c>
      <c r="L42" s="36">
        <v>111</v>
      </c>
      <c r="M42" s="36">
        <v>0</v>
      </c>
      <c r="N42" s="36">
        <v>0</v>
      </c>
      <c r="O42" s="31">
        <v>1</v>
      </c>
    </row>
    <row r="43" spans="1:15" x14ac:dyDescent="0.25">
      <c r="A43" s="26" t="s">
        <v>164</v>
      </c>
      <c r="B43" s="36">
        <f>SUM(C43:O43)</f>
        <v>473</v>
      </c>
      <c r="C43" s="36">
        <v>39</v>
      </c>
      <c r="D43" s="36">
        <v>2</v>
      </c>
      <c r="E43" s="36">
        <v>88</v>
      </c>
      <c r="F43" s="36">
        <v>1</v>
      </c>
      <c r="G43" s="36">
        <v>21</v>
      </c>
      <c r="H43" s="36">
        <v>0</v>
      </c>
      <c r="I43" s="36">
        <v>3</v>
      </c>
      <c r="J43" s="36">
        <v>0</v>
      </c>
      <c r="K43" s="36">
        <v>21</v>
      </c>
      <c r="L43" s="36">
        <v>18</v>
      </c>
      <c r="M43" s="36">
        <v>0</v>
      </c>
      <c r="N43" s="36">
        <v>280</v>
      </c>
      <c r="O43" s="31">
        <v>0</v>
      </c>
    </row>
    <row r="44" spans="1:15" x14ac:dyDescent="0.25">
      <c r="A44" s="24"/>
      <c r="B44" s="36"/>
      <c r="C44" s="3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5" x14ac:dyDescent="0.25">
      <c r="A45" s="1" t="s">
        <v>119</v>
      </c>
      <c r="B45" s="33">
        <f t="shared" ref="B45:N45" si="7">SUM(B46:B51)</f>
        <v>3213</v>
      </c>
      <c r="C45" s="38">
        <f t="shared" si="7"/>
        <v>138</v>
      </c>
      <c r="D45" s="13">
        <f t="shared" si="7"/>
        <v>70</v>
      </c>
      <c r="E45" s="13">
        <f t="shared" si="7"/>
        <v>1865</v>
      </c>
      <c r="F45" s="13">
        <f t="shared" si="7"/>
        <v>24</v>
      </c>
      <c r="G45" s="13">
        <f t="shared" si="7"/>
        <v>205</v>
      </c>
      <c r="H45" s="13">
        <f t="shared" si="7"/>
        <v>83</v>
      </c>
      <c r="I45" s="13">
        <f t="shared" si="7"/>
        <v>280</v>
      </c>
      <c r="J45" s="13">
        <f t="shared" si="7"/>
        <v>0</v>
      </c>
      <c r="K45" s="13">
        <f t="shared" si="7"/>
        <v>127</v>
      </c>
      <c r="L45" s="13">
        <f t="shared" si="7"/>
        <v>275</v>
      </c>
      <c r="M45" s="13">
        <f t="shared" si="7"/>
        <v>16</v>
      </c>
      <c r="N45" s="13">
        <f t="shared" si="7"/>
        <v>126</v>
      </c>
      <c r="O45" s="13">
        <f>SUM(O46:O51)</f>
        <v>4</v>
      </c>
    </row>
    <row r="46" spans="1:15" x14ac:dyDescent="0.25">
      <c r="A46" s="20" t="s">
        <v>165</v>
      </c>
      <c r="B46" s="36">
        <f t="shared" ref="B46:B51" si="8">SUM(C46:O46)</f>
        <v>988</v>
      </c>
      <c r="C46" s="36">
        <v>18</v>
      </c>
      <c r="D46" s="36">
        <v>48</v>
      </c>
      <c r="E46" s="36">
        <v>551</v>
      </c>
      <c r="F46" s="36">
        <v>1</v>
      </c>
      <c r="G46" s="36">
        <v>123</v>
      </c>
      <c r="H46" s="36">
        <v>1</v>
      </c>
      <c r="I46" s="36">
        <v>149</v>
      </c>
      <c r="J46" s="36">
        <v>0</v>
      </c>
      <c r="K46" s="36">
        <v>39</v>
      </c>
      <c r="L46" s="36">
        <v>25</v>
      </c>
      <c r="M46" s="36">
        <v>4</v>
      </c>
      <c r="N46" s="36">
        <v>29</v>
      </c>
      <c r="O46" s="31">
        <v>0</v>
      </c>
    </row>
    <row r="47" spans="1:15" x14ac:dyDescent="0.25">
      <c r="A47" s="20" t="s">
        <v>138</v>
      </c>
      <c r="B47" s="36">
        <f t="shared" si="8"/>
        <v>926</v>
      </c>
      <c r="C47" s="36">
        <v>5</v>
      </c>
      <c r="D47" s="36">
        <v>6</v>
      </c>
      <c r="E47" s="36">
        <v>475</v>
      </c>
      <c r="F47" s="36">
        <v>0</v>
      </c>
      <c r="G47" s="36">
        <v>50</v>
      </c>
      <c r="H47" s="36">
        <v>0</v>
      </c>
      <c r="I47" s="36">
        <v>124</v>
      </c>
      <c r="J47" s="36">
        <v>0</v>
      </c>
      <c r="K47" s="36">
        <v>68</v>
      </c>
      <c r="L47" s="36">
        <v>191</v>
      </c>
      <c r="M47" s="36">
        <v>7</v>
      </c>
      <c r="N47" s="36">
        <v>0</v>
      </c>
      <c r="O47" s="31">
        <v>0</v>
      </c>
    </row>
    <row r="48" spans="1:15" x14ac:dyDescent="0.25">
      <c r="A48" s="20" t="s">
        <v>61</v>
      </c>
      <c r="B48" s="36">
        <f t="shared" si="8"/>
        <v>102</v>
      </c>
      <c r="C48" s="36">
        <v>2</v>
      </c>
      <c r="D48" s="36">
        <v>1</v>
      </c>
      <c r="E48" s="36">
        <v>56</v>
      </c>
      <c r="F48" s="36">
        <v>0</v>
      </c>
      <c r="G48" s="36">
        <v>3</v>
      </c>
      <c r="H48" s="36">
        <v>1</v>
      </c>
      <c r="I48" s="36">
        <v>0</v>
      </c>
      <c r="J48" s="36">
        <v>0</v>
      </c>
      <c r="K48" s="36">
        <v>0</v>
      </c>
      <c r="L48" s="36">
        <v>0</v>
      </c>
      <c r="M48" s="36">
        <v>1</v>
      </c>
      <c r="N48" s="36">
        <v>38</v>
      </c>
      <c r="O48" s="31">
        <v>0</v>
      </c>
    </row>
    <row r="49" spans="1:15" x14ac:dyDescent="0.25">
      <c r="A49" s="20" t="s">
        <v>62</v>
      </c>
      <c r="B49" s="36">
        <f t="shared" si="8"/>
        <v>199</v>
      </c>
      <c r="C49" s="36">
        <v>75</v>
      </c>
      <c r="D49" s="36">
        <v>3</v>
      </c>
      <c r="E49" s="36">
        <v>100</v>
      </c>
      <c r="F49" s="36">
        <v>2</v>
      </c>
      <c r="G49" s="36">
        <v>11</v>
      </c>
      <c r="H49" s="36">
        <v>3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4</v>
      </c>
      <c r="O49" s="31">
        <v>1</v>
      </c>
    </row>
    <row r="50" spans="1:15" x14ac:dyDescent="0.25">
      <c r="A50" s="20" t="s">
        <v>63</v>
      </c>
      <c r="B50" s="36">
        <f t="shared" si="8"/>
        <v>538</v>
      </c>
      <c r="C50" s="36">
        <v>3</v>
      </c>
      <c r="D50" s="36">
        <v>0</v>
      </c>
      <c r="E50" s="36">
        <v>432</v>
      </c>
      <c r="F50" s="36">
        <v>0</v>
      </c>
      <c r="G50" s="36">
        <v>1</v>
      </c>
      <c r="H50" s="36">
        <v>51</v>
      </c>
      <c r="I50" s="36">
        <v>6</v>
      </c>
      <c r="J50" s="36">
        <v>0</v>
      </c>
      <c r="K50" s="36">
        <v>15</v>
      </c>
      <c r="L50" s="36">
        <v>19</v>
      </c>
      <c r="M50" s="36">
        <v>1</v>
      </c>
      <c r="N50" s="36">
        <v>8</v>
      </c>
      <c r="O50" s="31">
        <v>2</v>
      </c>
    </row>
    <row r="51" spans="1:15" x14ac:dyDescent="0.25">
      <c r="A51" s="20" t="s">
        <v>64</v>
      </c>
      <c r="B51" s="36">
        <f t="shared" si="8"/>
        <v>460</v>
      </c>
      <c r="C51" s="36">
        <v>35</v>
      </c>
      <c r="D51" s="36">
        <v>12</v>
      </c>
      <c r="E51" s="36">
        <v>251</v>
      </c>
      <c r="F51" s="36">
        <v>21</v>
      </c>
      <c r="G51" s="36">
        <v>17</v>
      </c>
      <c r="H51" s="36">
        <v>27</v>
      </c>
      <c r="I51" s="36">
        <v>1</v>
      </c>
      <c r="J51" s="36">
        <v>0</v>
      </c>
      <c r="K51" s="36">
        <v>5</v>
      </c>
      <c r="L51" s="36">
        <v>40</v>
      </c>
      <c r="M51" s="36">
        <v>3</v>
      </c>
      <c r="N51" s="36">
        <v>47</v>
      </c>
      <c r="O51" s="31">
        <v>1</v>
      </c>
    </row>
    <row r="52" spans="1:15" x14ac:dyDescent="0.25">
      <c r="A52" s="24"/>
      <c r="B52" s="36"/>
      <c r="C52" s="3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15" x14ac:dyDescent="0.25">
      <c r="A53" s="1" t="s">
        <v>120</v>
      </c>
      <c r="B53" s="33">
        <f t="shared" ref="B53:N53" si="9">SUM(B54:B60)</f>
        <v>5303</v>
      </c>
      <c r="C53" s="38">
        <f t="shared" si="9"/>
        <v>242</v>
      </c>
      <c r="D53" s="13">
        <f t="shared" si="9"/>
        <v>79</v>
      </c>
      <c r="E53" s="13">
        <f t="shared" si="9"/>
        <v>2667</v>
      </c>
      <c r="F53" s="13">
        <f t="shared" si="9"/>
        <v>31</v>
      </c>
      <c r="G53" s="13">
        <f t="shared" si="9"/>
        <v>162</v>
      </c>
      <c r="H53" s="13">
        <f t="shared" si="9"/>
        <v>196</v>
      </c>
      <c r="I53" s="13">
        <f t="shared" si="9"/>
        <v>11</v>
      </c>
      <c r="J53" s="13">
        <f t="shared" si="9"/>
        <v>0</v>
      </c>
      <c r="K53" s="13">
        <f t="shared" si="9"/>
        <v>40</v>
      </c>
      <c r="L53" s="13">
        <f t="shared" si="9"/>
        <v>1304</v>
      </c>
      <c r="M53" s="13">
        <f t="shared" si="9"/>
        <v>11</v>
      </c>
      <c r="N53" s="13">
        <f t="shared" si="9"/>
        <v>545</v>
      </c>
      <c r="O53" s="13">
        <f>SUM(O54:O60)</f>
        <v>15</v>
      </c>
    </row>
    <row r="54" spans="1:15" x14ac:dyDescent="0.25">
      <c r="A54" s="20" t="s">
        <v>132</v>
      </c>
      <c r="B54" s="36">
        <f t="shared" ref="B54:B60" si="10">SUM(C54:O54)</f>
        <v>1981</v>
      </c>
      <c r="C54" s="36">
        <v>40</v>
      </c>
      <c r="D54" s="36">
        <v>46</v>
      </c>
      <c r="E54" s="36">
        <v>1241</v>
      </c>
      <c r="F54" s="36">
        <v>1</v>
      </c>
      <c r="G54" s="36">
        <v>159</v>
      </c>
      <c r="H54" s="36">
        <v>110</v>
      </c>
      <c r="I54" s="36">
        <v>0</v>
      </c>
      <c r="J54" s="36">
        <v>0</v>
      </c>
      <c r="K54" s="36">
        <v>17</v>
      </c>
      <c r="L54" s="36">
        <v>346</v>
      </c>
      <c r="M54" s="36">
        <v>10</v>
      </c>
      <c r="N54" s="36">
        <v>8</v>
      </c>
      <c r="O54" s="31">
        <v>3</v>
      </c>
    </row>
    <row r="55" spans="1:15" x14ac:dyDescent="0.25">
      <c r="A55" s="20" t="s">
        <v>139</v>
      </c>
      <c r="B55" s="36">
        <f t="shared" si="10"/>
        <v>1249</v>
      </c>
      <c r="C55" s="36">
        <v>71</v>
      </c>
      <c r="D55" s="36">
        <v>2</v>
      </c>
      <c r="E55" s="36">
        <v>555</v>
      </c>
      <c r="F55" s="36">
        <v>0</v>
      </c>
      <c r="G55" s="36">
        <v>0</v>
      </c>
      <c r="H55" s="36">
        <v>8</v>
      </c>
      <c r="I55" s="36">
        <v>0</v>
      </c>
      <c r="J55" s="36">
        <v>0</v>
      </c>
      <c r="K55" s="36">
        <v>14</v>
      </c>
      <c r="L55" s="36">
        <v>528</v>
      </c>
      <c r="M55" s="36">
        <v>0</v>
      </c>
      <c r="N55" s="36">
        <v>67</v>
      </c>
      <c r="O55" s="31">
        <v>4</v>
      </c>
    </row>
    <row r="56" spans="1:15" x14ac:dyDescent="0.25">
      <c r="A56" s="20" t="s">
        <v>134</v>
      </c>
      <c r="B56" s="36">
        <f t="shared" si="10"/>
        <v>825</v>
      </c>
      <c r="C56" s="36">
        <v>3</v>
      </c>
      <c r="D56" s="36">
        <v>2</v>
      </c>
      <c r="E56" s="36">
        <v>266</v>
      </c>
      <c r="F56" s="36">
        <v>30</v>
      </c>
      <c r="G56" s="36">
        <v>0</v>
      </c>
      <c r="H56" s="36">
        <v>17</v>
      </c>
      <c r="I56" s="36">
        <v>1</v>
      </c>
      <c r="J56" s="36">
        <v>0</v>
      </c>
      <c r="K56" s="36">
        <v>0</v>
      </c>
      <c r="L56" s="36">
        <v>65</v>
      </c>
      <c r="M56" s="36">
        <v>1</v>
      </c>
      <c r="N56" s="36">
        <v>438</v>
      </c>
      <c r="O56" s="31">
        <v>2</v>
      </c>
    </row>
    <row r="57" spans="1:15" x14ac:dyDescent="0.25">
      <c r="A57" s="20" t="s">
        <v>65</v>
      </c>
      <c r="B57" s="36">
        <f t="shared" si="10"/>
        <v>210</v>
      </c>
      <c r="C57" s="36">
        <v>1</v>
      </c>
      <c r="D57" s="36">
        <v>10</v>
      </c>
      <c r="E57" s="36">
        <v>129</v>
      </c>
      <c r="F57" s="36">
        <v>0</v>
      </c>
      <c r="G57" s="36">
        <v>2</v>
      </c>
      <c r="H57" s="36">
        <v>14</v>
      </c>
      <c r="I57" s="36">
        <v>0</v>
      </c>
      <c r="J57" s="36">
        <v>0</v>
      </c>
      <c r="K57" s="36">
        <v>0</v>
      </c>
      <c r="L57" s="36">
        <v>47</v>
      </c>
      <c r="M57" s="36">
        <v>0</v>
      </c>
      <c r="N57" s="36">
        <v>5</v>
      </c>
      <c r="O57" s="31">
        <v>2</v>
      </c>
    </row>
    <row r="58" spans="1:15" x14ac:dyDescent="0.25">
      <c r="A58" s="20" t="s">
        <v>69</v>
      </c>
      <c r="B58" s="36">
        <f t="shared" si="10"/>
        <v>715</v>
      </c>
      <c r="C58" s="36">
        <v>73</v>
      </c>
      <c r="D58" s="36">
        <v>7</v>
      </c>
      <c r="E58" s="36">
        <v>292</v>
      </c>
      <c r="F58" s="36">
        <v>0</v>
      </c>
      <c r="G58" s="36">
        <v>0</v>
      </c>
      <c r="H58" s="36">
        <v>35</v>
      </c>
      <c r="I58" s="36">
        <v>7</v>
      </c>
      <c r="J58" s="36">
        <v>0</v>
      </c>
      <c r="K58" s="36">
        <v>8</v>
      </c>
      <c r="L58" s="36">
        <v>266</v>
      </c>
      <c r="M58" s="36">
        <v>0</v>
      </c>
      <c r="N58" s="36">
        <v>23</v>
      </c>
      <c r="O58" s="31">
        <v>4</v>
      </c>
    </row>
    <row r="59" spans="1:15" x14ac:dyDescent="0.25">
      <c r="A59" s="20" t="s">
        <v>70</v>
      </c>
      <c r="B59" s="36">
        <f t="shared" si="10"/>
        <v>130</v>
      </c>
      <c r="C59" s="36">
        <v>8</v>
      </c>
      <c r="D59" s="36">
        <v>0</v>
      </c>
      <c r="E59" s="36">
        <v>65</v>
      </c>
      <c r="F59" s="36">
        <v>0</v>
      </c>
      <c r="G59" s="36">
        <v>1</v>
      </c>
      <c r="H59" s="36">
        <v>6</v>
      </c>
      <c r="I59" s="36">
        <v>0</v>
      </c>
      <c r="J59" s="36">
        <v>0</v>
      </c>
      <c r="K59" s="36">
        <v>1</v>
      </c>
      <c r="L59" s="36">
        <v>48</v>
      </c>
      <c r="M59" s="36">
        <v>0</v>
      </c>
      <c r="N59" s="36">
        <v>1</v>
      </c>
      <c r="O59" s="31">
        <v>0</v>
      </c>
    </row>
    <row r="60" spans="1:15" x14ac:dyDescent="0.25">
      <c r="A60" s="20" t="s">
        <v>71</v>
      </c>
      <c r="B60" s="36">
        <f t="shared" si="10"/>
        <v>193</v>
      </c>
      <c r="C60" s="36">
        <v>46</v>
      </c>
      <c r="D60" s="36">
        <v>12</v>
      </c>
      <c r="E60" s="36">
        <v>119</v>
      </c>
      <c r="F60" s="36">
        <v>0</v>
      </c>
      <c r="G60" s="36">
        <v>0</v>
      </c>
      <c r="H60" s="36">
        <v>6</v>
      </c>
      <c r="I60" s="36">
        <v>3</v>
      </c>
      <c r="J60" s="36">
        <v>0</v>
      </c>
      <c r="K60" s="36">
        <v>0</v>
      </c>
      <c r="L60" s="36">
        <v>4</v>
      </c>
      <c r="M60" s="36">
        <v>0</v>
      </c>
      <c r="N60" s="36">
        <v>3</v>
      </c>
      <c r="O60" s="31">
        <v>0</v>
      </c>
    </row>
    <row r="61" spans="1:15" x14ac:dyDescent="0.25">
      <c r="A61" s="24"/>
      <c r="B61" s="36"/>
      <c r="C61" s="3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1:15" x14ac:dyDescent="0.25">
      <c r="A62" s="1" t="s">
        <v>121</v>
      </c>
      <c r="B62" s="33">
        <f t="shared" ref="B62:N62" si="11">SUM(B63:B68)</f>
        <v>5058</v>
      </c>
      <c r="C62" s="38">
        <f t="shared" si="11"/>
        <v>326</v>
      </c>
      <c r="D62" s="13">
        <f t="shared" si="11"/>
        <v>150</v>
      </c>
      <c r="E62" s="13">
        <f t="shared" si="11"/>
        <v>2823</v>
      </c>
      <c r="F62" s="13">
        <f t="shared" si="11"/>
        <v>68</v>
      </c>
      <c r="G62" s="13">
        <f t="shared" si="11"/>
        <v>437</v>
      </c>
      <c r="H62" s="13">
        <f t="shared" si="11"/>
        <v>130</v>
      </c>
      <c r="I62" s="13">
        <f t="shared" si="11"/>
        <v>126</v>
      </c>
      <c r="J62" s="13">
        <f t="shared" si="11"/>
        <v>9</v>
      </c>
      <c r="K62" s="13">
        <f t="shared" si="11"/>
        <v>161</v>
      </c>
      <c r="L62" s="13">
        <f t="shared" si="11"/>
        <v>466</v>
      </c>
      <c r="M62" s="13">
        <f t="shared" si="11"/>
        <v>13</v>
      </c>
      <c r="N62" s="13">
        <f t="shared" si="11"/>
        <v>327</v>
      </c>
      <c r="O62" s="13">
        <f>SUM(O63:O68)</f>
        <v>22</v>
      </c>
    </row>
    <row r="63" spans="1:15" x14ac:dyDescent="0.25">
      <c r="A63" s="20" t="s">
        <v>133</v>
      </c>
      <c r="B63" s="21">
        <f t="shared" ref="B63:B68" si="12">SUM(C63:O63)</f>
        <v>2401</v>
      </c>
      <c r="C63" s="36">
        <v>230</v>
      </c>
      <c r="D63" s="36">
        <v>95</v>
      </c>
      <c r="E63" s="36">
        <v>1099</v>
      </c>
      <c r="F63" s="36">
        <v>24</v>
      </c>
      <c r="G63" s="36">
        <v>330</v>
      </c>
      <c r="H63" s="36">
        <v>15</v>
      </c>
      <c r="I63" s="36">
        <v>116</v>
      </c>
      <c r="J63" s="36">
        <v>0</v>
      </c>
      <c r="K63" s="36">
        <v>95</v>
      </c>
      <c r="L63" s="36">
        <v>327</v>
      </c>
      <c r="M63" s="36">
        <v>8</v>
      </c>
      <c r="N63" s="36">
        <v>62</v>
      </c>
      <c r="O63" s="31">
        <v>0</v>
      </c>
    </row>
    <row r="64" spans="1:15" x14ac:dyDescent="0.25">
      <c r="A64" s="20" t="s">
        <v>140</v>
      </c>
      <c r="B64" s="36">
        <f t="shared" si="12"/>
        <v>686</v>
      </c>
      <c r="C64" s="36">
        <v>6</v>
      </c>
      <c r="D64" s="36">
        <v>8</v>
      </c>
      <c r="E64" s="36">
        <v>456</v>
      </c>
      <c r="F64" s="36">
        <v>4</v>
      </c>
      <c r="G64" s="36">
        <v>18</v>
      </c>
      <c r="H64" s="36">
        <v>47</v>
      </c>
      <c r="I64" s="36">
        <v>1</v>
      </c>
      <c r="J64" s="36">
        <v>0</v>
      </c>
      <c r="K64" s="36">
        <v>21</v>
      </c>
      <c r="L64" s="36">
        <v>36</v>
      </c>
      <c r="M64" s="36">
        <v>2</v>
      </c>
      <c r="N64" s="36">
        <v>87</v>
      </c>
      <c r="O64" s="31">
        <v>0</v>
      </c>
    </row>
    <row r="65" spans="1:15" x14ac:dyDescent="0.25">
      <c r="A65" s="20" t="s">
        <v>66</v>
      </c>
      <c r="B65" s="36">
        <f t="shared" si="12"/>
        <v>364</v>
      </c>
      <c r="C65" s="36">
        <v>33</v>
      </c>
      <c r="D65" s="36">
        <v>12</v>
      </c>
      <c r="E65" s="36">
        <v>229</v>
      </c>
      <c r="F65" s="36">
        <v>0</v>
      </c>
      <c r="G65" s="36">
        <v>30</v>
      </c>
      <c r="H65" s="36">
        <v>7</v>
      </c>
      <c r="I65" s="36">
        <v>0</v>
      </c>
      <c r="J65" s="36">
        <v>4</v>
      </c>
      <c r="K65" s="36">
        <v>6</v>
      </c>
      <c r="L65" s="36">
        <v>1</v>
      </c>
      <c r="M65" s="36">
        <v>0</v>
      </c>
      <c r="N65" s="36">
        <v>34</v>
      </c>
      <c r="O65" s="31">
        <v>8</v>
      </c>
    </row>
    <row r="66" spans="1:15" x14ac:dyDescent="0.25">
      <c r="A66" s="20" t="s">
        <v>67</v>
      </c>
      <c r="B66" s="36">
        <f t="shared" si="12"/>
        <v>654</v>
      </c>
      <c r="C66" s="36">
        <v>47</v>
      </c>
      <c r="D66" s="36">
        <v>13</v>
      </c>
      <c r="E66" s="36">
        <v>423</v>
      </c>
      <c r="F66" s="36">
        <v>17</v>
      </c>
      <c r="G66" s="36">
        <v>2</v>
      </c>
      <c r="H66" s="36">
        <v>2</v>
      </c>
      <c r="I66" s="36">
        <v>3</v>
      </c>
      <c r="J66" s="36">
        <v>3</v>
      </c>
      <c r="K66" s="36">
        <v>9</v>
      </c>
      <c r="L66" s="36">
        <v>5</v>
      </c>
      <c r="M66" s="36">
        <v>0</v>
      </c>
      <c r="N66" s="36">
        <v>124</v>
      </c>
      <c r="O66" s="31">
        <v>6</v>
      </c>
    </row>
    <row r="67" spans="1:15" x14ac:dyDescent="0.25">
      <c r="A67" s="20" t="s">
        <v>68</v>
      </c>
      <c r="B67" s="36">
        <f t="shared" si="12"/>
        <v>156</v>
      </c>
      <c r="C67" s="36">
        <v>9</v>
      </c>
      <c r="D67" s="36">
        <v>5</v>
      </c>
      <c r="E67" s="36">
        <v>85</v>
      </c>
      <c r="F67" s="36">
        <v>6</v>
      </c>
      <c r="G67" s="36">
        <v>2</v>
      </c>
      <c r="H67" s="36">
        <v>14</v>
      </c>
      <c r="I67" s="36">
        <v>2</v>
      </c>
      <c r="J67" s="36">
        <v>2</v>
      </c>
      <c r="K67" s="36">
        <v>0</v>
      </c>
      <c r="L67" s="36">
        <v>7</v>
      </c>
      <c r="M67" s="36">
        <v>0</v>
      </c>
      <c r="N67" s="36">
        <v>17</v>
      </c>
      <c r="O67" s="31">
        <v>7</v>
      </c>
    </row>
    <row r="68" spans="1:15" x14ac:dyDescent="0.25">
      <c r="A68" s="20" t="s">
        <v>135</v>
      </c>
      <c r="B68" s="36">
        <f t="shared" si="12"/>
        <v>797</v>
      </c>
      <c r="C68" s="36">
        <v>1</v>
      </c>
      <c r="D68" s="36">
        <v>17</v>
      </c>
      <c r="E68" s="36">
        <v>531</v>
      </c>
      <c r="F68" s="36">
        <v>17</v>
      </c>
      <c r="G68" s="36">
        <v>55</v>
      </c>
      <c r="H68" s="36">
        <v>45</v>
      </c>
      <c r="I68" s="36">
        <v>4</v>
      </c>
      <c r="J68" s="36">
        <v>0</v>
      </c>
      <c r="K68" s="36">
        <v>30</v>
      </c>
      <c r="L68" s="36">
        <v>90</v>
      </c>
      <c r="M68" s="36">
        <v>3</v>
      </c>
      <c r="N68" s="36">
        <v>3</v>
      </c>
      <c r="O68" s="31">
        <v>1</v>
      </c>
    </row>
    <row r="69" spans="1:15" x14ac:dyDescent="0.25">
      <c r="A69" s="24"/>
      <c r="B69" s="36"/>
      <c r="C69" s="3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5">
      <c r="A70" s="1" t="s">
        <v>122</v>
      </c>
      <c r="B70" s="33">
        <f t="shared" ref="B70:N70" si="13">SUM(B71:B76)</f>
        <v>2725</v>
      </c>
      <c r="C70" s="38">
        <f t="shared" si="13"/>
        <v>422</v>
      </c>
      <c r="D70" s="13">
        <f t="shared" si="13"/>
        <v>31</v>
      </c>
      <c r="E70" s="13">
        <f t="shared" si="13"/>
        <v>1526</v>
      </c>
      <c r="F70" s="13">
        <f t="shared" si="13"/>
        <v>38</v>
      </c>
      <c r="G70" s="13">
        <f t="shared" si="13"/>
        <v>170</v>
      </c>
      <c r="H70" s="13">
        <f t="shared" si="13"/>
        <v>42</v>
      </c>
      <c r="I70" s="13">
        <f t="shared" si="13"/>
        <v>89</v>
      </c>
      <c r="J70" s="13">
        <f t="shared" si="13"/>
        <v>18</v>
      </c>
      <c r="K70" s="13">
        <f t="shared" si="13"/>
        <v>70</v>
      </c>
      <c r="L70" s="13">
        <f t="shared" si="13"/>
        <v>201</v>
      </c>
      <c r="M70" s="13">
        <f t="shared" si="13"/>
        <v>3</v>
      </c>
      <c r="N70" s="13">
        <f t="shared" si="13"/>
        <v>106</v>
      </c>
      <c r="O70" s="13">
        <f>SUM(O71:O76)</f>
        <v>9</v>
      </c>
    </row>
    <row r="71" spans="1:15" x14ac:dyDescent="0.25">
      <c r="A71" s="20" t="s">
        <v>166</v>
      </c>
      <c r="B71" s="36">
        <f t="shared" ref="B71:B76" si="14">SUM(C71:O71)</f>
        <v>1154</v>
      </c>
      <c r="C71" s="36">
        <v>42</v>
      </c>
      <c r="D71" s="36">
        <v>18</v>
      </c>
      <c r="E71" s="36">
        <v>730</v>
      </c>
      <c r="F71" s="36">
        <v>37</v>
      </c>
      <c r="G71" s="36">
        <v>89</v>
      </c>
      <c r="H71" s="36">
        <v>8</v>
      </c>
      <c r="I71" s="36">
        <v>80</v>
      </c>
      <c r="J71" s="36">
        <v>0</v>
      </c>
      <c r="K71" s="36">
        <v>27</v>
      </c>
      <c r="L71" s="36">
        <v>120</v>
      </c>
      <c r="M71" s="36">
        <v>3</v>
      </c>
      <c r="N71" s="36">
        <v>0</v>
      </c>
      <c r="O71" s="31">
        <v>0</v>
      </c>
    </row>
    <row r="72" spans="1:15" x14ac:dyDescent="0.25">
      <c r="A72" s="2" t="s">
        <v>141</v>
      </c>
      <c r="B72" s="36">
        <f t="shared" si="14"/>
        <v>640</v>
      </c>
      <c r="C72" s="36">
        <v>248</v>
      </c>
      <c r="D72" s="36">
        <v>4</v>
      </c>
      <c r="E72" s="36">
        <v>279</v>
      </c>
      <c r="F72" s="36">
        <v>0</v>
      </c>
      <c r="G72" s="36">
        <v>57</v>
      </c>
      <c r="H72" s="36">
        <v>0</v>
      </c>
      <c r="I72" s="36">
        <v>1</v>
      </c>
      <c r="J72" s="36">
        <v>18</v>
      </c>
      <c r="K72" s="36">
        <v>18</v>
      </c>
      <c r="L72" s="36">
        <v>8</v>
      </c>
      <c r="M72" s="36">
        <v>0</v>
      </c>
      <c r="N72" s="36">
        <v>5</v>
      </c>
      <c r="O72" s="31">
        <v>2</v>
      </c>
    </row>
    <row r="73" spans="1:15" x14ac:dyDescent="0.25">
      <c r="A73" s="20" t="s">
        <v>72</v>
      </c>
      <c r="B73" s="36">
        <f t="shared" si="14"/>
        <v>225</v>
      </c>
      <c r="C73" s="36">
        <v>60</v>
      </c>
      <c r="D73" s="36">
        <v>2</v>
      </c>
      <c r="E73" s="36">
        <v>104</v>
      </c>
      <c r="F73" s="36">
        <v>0</v>
      </c>
      <c r="G73" s="36">
        <v>1</v>
      </c>
      <c r="H73" s="36">
        <v>4</v>
      </c>
      <c r="I73" s="36">
        <v>2</v>
      </c>
      <c r="J73" s="36">
        <v>0</v>
      </c>
      <c r="K73" s="36">
        <v>6</v>
      </c>
      <c r="L73" s="36">
        <v>5</v>
      </c>
      <c r="M73" s="36">
        <v>0</v>
      </c>
      <c r="N73" s="36">
        <v>40</v>
      </c>
      <c r="O73" s="31">
        <v>1</v>
      </c>
    </row>
    <row r="74" spans="1:15" x14ac:dyDescent="0.25">
      <c r="A74" s="20" t="s">
        <v>73</v>
      </c>
      <c r="B74" s="36">
        <f t="shared" si="14"/>
        <v>299</v>
      </c>
      <c r="C74" s="36">
        <v>71</v>
      </c>
      <c r="D74" s="36">
        <v>2</v>
      </c>
      <c r="E74" s="36">
        <v>162</v>
      </c>
      <c r="F74" s="36">
        <v>1</v>
      </c>
      <c r="G74" s="36">
        <v>6</v>
      </c>
      <c r="H74" s="36">
        <v>6</v>
      </c>
      <c r="I74" s="36">
        <v>2</v>
      </c>
      <c r="J74" s="36">
        <v>0</v>
      </c>
      <c r="K74" s="36">
        <v>3</v>
      </c>
      <c r="L74" s="36">
        <v>5</v>
      </c>
      <c r="M74" s="36">
        <v>0</v>
      </c>
      <c r="N74" s="36">
        <v>35</v>
      </c>
      <c r="O74" s="31">
        <v>6</v>
      </c>
    </row>
    <row r="75" spans="1:15" x14ac:dyDescent="0.25">
      <c r="A75" s="20" t="s">
        <v>74</v>
      </c>
      <c r="B75" s="36">
        <f t="shared" si="14"/>
        <v>257</v>
      </c>
      <c r="C75" s="36">
        <v>1</v>
      </c>
      <c r="D75" s="36">
        <v>2</v>
      </c>
      <c r="E75" s="36">
        <v>135</v>
      </c>
      <c r="F75" s="36">
        <v>0</v>
      </c>
      <c r="G75" s="36">
        <v>4</v>
      </c>
      <c r="H75" s="36">
        <v>23</v>
      </c>
      <c r="I75" s="36">
        <v>3</v>
      </c>
      <c r="J75" s="36">
        <v>0</v>
      </c>
      <c r="K75" s="36">
        <v>13</v>
      </c>
      <c r="L75" s="36">
        <v>63</v>
      </c>
      <c r="M75" s="36">
        <v>0</v>
      </c>
      <c r="N75" s="36">
        <v>13</v>
      </c>
      <c r="O75" s="31">
        <v>0</v>
      </c>
    </row>
    <row r="76" spans="1:15" x14ac:dyDescent="0.25">
      <c r="A76" s="20" t="s">
        <v>75</v>
      </c>
      <c r="B76" s="36">
        <f t="shared" si="14"/>
        <v>150</v>
      </c>
      <c r="C76" s="36">
        <v>0</v>
      </c>
      <c r="D76" s="36">
        <v>3</v>
      </c>
      <c r="E76" s="36">
        <v>116</v>
      </c>
      <c r="F76" s="36">
        <v>0</v>
      </c>
      <c r="G76" s="36">
        <v>13</v>
      </c>
      <c r="H76" s="36">
        <v>1</v>
      </c>
      <c r="I76" s="36">
        <v>1</v>
      </c>
      <c r="J76" s="36">
        <v>0</v>
      </c>
      <c r="K76" s="36">
        <v>3</v>
      </c>
      <c r="L76" s="36">
        <v>0</v>
      </c>
      <c r="M76" s="36">
        <v>0</v>
      </c>
      <c r="N76" s="36">
        <v>13</v>
      </c>
      <c r="O76" s="31">
        <v>0</v>
      </c>
    </row>
    <row r="77" spans="1:15" x14ac:dyDescent="0.25">
      <c r="A77" s="24"/>
      <c r="B77" s="36"/>
      <c r="C77" s="3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5">
      <c r="A78" s="1" t="s">
        <v>123</v>
      </c>
      <c r="B78" s="33">
        <f t="shared" ref="B78:N78" si="15">SUM(B79:B84)</f>
        <v>3749</v>
      </c>
      <c r="C78" s="38">
        <f t="shared" si="15"/>
        <v>236</v>
      </c>
      <c r="D78" s="13">
        <f t="shared" si="15"/>
        <v>63</v>
      </c>
      <c r="E78" s="13">
        <f t="shared" si="15"/>
        <v>1823</v>
      </c>
      <c r="F78" s="13">
        <f t="shared" si="15"/>
        <v>37</v>
      </c>
      <c r="G78" s="13">
        <f t="shared" si="15"/>
        <v>28</v>
      </c>
      <c r="H78" s="13">
        <f t="shared" si="15"/>
        <v>63</v>
      </c>
      <c r="I78" s="13">
        <f t="shared" si="15"/>
        <v>96</v>
      </c>
      <c r="J78" s="13">
        <f t="shared" si="15"/>
        <v>0</v>
      </c>
      <c r="K78" s="13">
        <f t="shared" si="15"/>
        <v>75</v>
      </c>
      <c r="L78" s="13">
        <f t="shared" si="15"/>
        <v>826</v>
      </c>
      <c r="M78" s="13">
        <f t="shared" si="15"/>
        <v>6</v>
      </c>
      <c r="N78" s="13">
        <f t="shared" si="15"/>
        <v>485</v>
      </c>
      <c r="O78" s="13">
        <f>SUM(O79:O84)</f>
        <v>11</v>
      </c>
    </row>
    <row r="79" spans="1:15" x14ac:dyDescent="0.25">
      <c r="A79" s="20" t="s">
        <v>167</v>
      </c>
      <c r="B79" s="36">
        <f t="shared" ref="B79:B84" si="16">SUM(C79:O79)</f>
        <v>1227</v>
      </c>
      <c r="C79" s="36">
        <v>36</v>
      </c>
      <c r="D79" s="36">
        <v>15</v>
      </c>
      <c r="E79" s="36">
        <v>587</v>
      </c>
      <c r="F79" s="36">
        <v>1</v>
      </c>
      <c r="G79" s="36">
        <v>3</v>
      </c>
      <c r="H79" s="36">
        <v>23</v>
      </c>
      <c r="I79" s="36">
        <v>82</v>
      </c>
      <c r="J79" s="36">
        <v>0</v>
      </c>
      <c r="K79" s="36">
        <v>26</v>
      </c>
      <c r="L79" s="36">
        <v>150</v>
      </c>
      <c r="M79" s="36">
        <v>4</v>
      </c>
      <c r="N79" s="36">
        <v>300</v>
      </c>
      <c r="O79" s="31">
        <v>0</v>
      </c>
    </row>
    <row r="80" spans="1:15" x14ac:dyDescent="0.25">
      <c r="A80" s="20" t="s">
        <v>142</v>
      </c>
      <c r="B80" s="36">
        <f t="shared" si="16"/>
        <v>1530</v>
      </c>
      <c r="C80" s="36">
        <v>90</v>
      </c>
      <c r="D80" s="36">
        <v>41</v>
      </c>
      <c r="E80" s="36">
        <v>653</v>
      </c>
      <c r="F80" s="36">
        <v>19</v>
      </c>
      <c r="G80" s="36">
        <v>7</v>
      </c>
      <c r="H80" s="36">
        <v>25</v>
      </c>
      <c r="I80" s="36">
        <v>9</v>
      </c>
      <c r="J80" s="36">
        <v>0</v>
      </c>
      <c r="K80" s="36">
        <v>28</v>
      </c>
      <c r="L80" s="36">
        <v>556</v>
      </c>
      <c r="M80" s="36">
        <v>2</v>
      </c>
      <c r="N80" s="36">
        <v>99</v>
      </c>
      <c r="O80" s="31">
        <v>1</v>
      </c>
    </row>
    <row r="81" spans="1:15" x14ac:dyDescent="0.25">
      <c r="A81" s="20" t="s">
        <v>77</v>
      </c>
      <c r="B81" s="36">
        <f t="shared" si="16"/>
        <v>113</v>
      </c>
      <c r="C81" s="36">
        <v>5</v>
      </c>
      <c r="D81" s="36">
        <v>5</v>
      </c>
      <c r="E81" s="36">
        <v>46</v>
      </c>
      <c r="F81" s="36">
        <v>4</v>
      </c>
      <c r="G81" s="36">
        <v>4</v>
      </c>
      <c r="H81" s="36">
        <v>5</v>
      </c>
      <c r="I81" s="36">
        <v>0</v>
      </c>
      <c r="J81" s="36">
        <v>0</v>
      </c>
      <c r="K81" s="36">
        <v>0</v>
      </c>
      <c r="L81" s="36">
        <v>10</v>
      </c>
      <c r="M81" s="36">
        <v>0</v>
      </c>
      <c r="N81" s="36">
        <v>33</v>
      </c>
      <c r="O81" s="31">
        <v>1</v>
      </c>
    </row>
    <row r="82" spans="1:15" x14ac:dyDescent="0.25">
      <c r="A82" s="20" t="s">
        <v>76</v>
      </c>
      <c r="B82" s="36">
        <f t="shared" si="16"/>
        <v>716</v>
      </c>
      <c r="C82" s="36">
        <v>102</v>
      </c>
      <c r="D82" s="36">
        <v>2</v>
      </c>
      <c r="E82" s="36">
        <v>437</v>
      </c>
      <c r="F82" s="36">
        <v>4</v>
      </c>
      <c r="G82" s="36">
        <v>14</v>
      </c>
      <c r="H82" s="36">
        <v>8</v>
      </c>
      <c r="I82" s="36">
        <v>1</v>
      </c>
      <c r="J82" s="36">
        <v>0</v>
      </c>
      <c r="K82" s="36">
        <v>21</v>
      </c>
      <c r="L82" s="36">
        <v>96</v>
      </c>
      <c r="M82" s="36">
        <v>0</v>
      </c>
      <c r="N82" s="36">
        <v>27</v>
      </c>
      <c r="O82" s="31">
        <v>4</v>
      </c>
    </row>
    <row r="83" spans="1:15" x14ac:dyDescent="0.25">
      <c r="A83" s="20" t="s">
        <v>78</v>
      </c>
      <c r="B83" s="36">
        <f t="shared" si="16"/>
        <v>24</v>
      </c>
      <c r="C83" s="36">
        <v>3</v>
      </c>
      <c r="D83" s="36">
        <v>0</v>
      </c>
      <c r="E83" s="36">
        <v>2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2</v>
      </c>
      <c r="M83" s="36">
        <v>0</v>
      </c>
      <c r="N83" s="36">
        <v>13</v>
      </c>
      <c r="O83" s="31">
        <v>4</v>
      </c>
    </row>
    <row r="84" spans="1:15" x14ac:dyDescent="0.25">
      <c r="A84" s="20" t="s">
        <v>79</v>
      </c>
      <c r="B84" s="36">
        <f t="shared" si="16"/>
        <v>139</v>
      </c>
      <c r="C84" s="36">
        <v>0</v>
      </c>
      <c r="D84" s="36">
        <v>0</v>
      </c>
      <c r="E84" s="36">
        <v>98</v>
      </c>
      <c r="F84" s="36">
        <v>9</v>
      </c>
      <c r="G84" s="36">
        <v>0</v>
      </c>
      <c r="H84" s="36">
        <v>2</v>
      </c>
      <c r="I84" s="36">
        <v>4</v>
      </c>
      <c r="J84" s="36">
        <v>0</v>
      </c>
      <c r="K84" s="36">
        <v>0</v>
      </c>
      <c r="L84" s="36">
        <v>12</v>
      </c>
      <c r="M84" s="36">
        <v>0</v>
      </c>
      <c r="N84" s="36">
        <v>13</v>
      </c>
      <c r="O84" s="31">
        <v>1</v>
      </c>
    </row>
    <row r="85" spans="1:15" x14ac:dyDescent="0.25">
      <c r="A85" s="24"/>
      <c r="B85" s="36"/>
      <c r="C85" s="3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5">
      <c r="A86" s="1" t="s">
        <v>124</v>
      </c>
      <c r="B86" s="33">
        <f t="shared" ref="B86:N86" si="17">SUM(B87:B94)</f>
        <v>3847</v>
      </c>
      <c r="C86" s="38">
        <f t="shared" si="17"/>
        <v>278</v>
      </c>
      <c r="D86" s="13">
        <f t="shared" si="17"/>
        <v>69</v>
      </c>
      <c r="E86" s="13">
        <f t="shared" si="17"/>
        <v>1973</v>
      </c>
      <c r="F86" s="13">
        <f t="shared" si="17"/>
        <v>12</v>
      </c>
      <c r="G86" s="13">
        <f t="shared" si="17"/>
        <v>61</v>
      </c>
      <c r="H86" s="13">
        <f t="shared" si="17"/>
        <v>149</v>
      </c>
      <c r="I86" s="13">
        <f t="shared" si="17"/>
        <v>123</v>
      </c>
      <c r="J86" s="13">
        <f t="shared" si="17"/>
        <v>1</v>
      </c>
      <c r="K86" s="13">
        <f t="shared" si="17"/>
        <v>69</v>
      </c>
      <c r="L86" s="13">
        <f t="shared" si="17"/>
        <v>694</v>
      </c>
      <c r="M86" s="13">
        <f t="shared" si="17"/>
        <v>8</v>
      </c>
      <c r="N86" s="13">
        <f t="shared" si="17"/>
        <v>389</v>
      </c>
      <c r="O86" s="13">
        <f>SUM(O87:O94)</f>
        <v>21</v>
      </c>
    </row>
    <row r="87" spans="1:15" x14ac:dyDescent="0.25">
      <c r="A87" s="20" t="s">
        <v>136</v>
      </c>
      <c r="B87" s="36">
        <f t="shared" ref="B87:B94" si="18">SUM(C87:O87)</f>
        <v>1809</v>
      </c>
      <c r="C87" s="36">
        <v>133</v>
      </c>
      <c r="D87" s="36">
        <v>43</v>
      </c>
      <c r="E87" s="36">
        <v>912</v>
      </c>
      <c r="F87" s="36">
        <v>0</v>
      </c>
      <c r="G87" s="36">
        <v>0</v>
      </c>
      <c r="H87" s="36">
        <v>105</v>
      </c>
      <c r="I87" s="36">
        <v>86</v>
      </c>
      <c r="J87" s="36">
        <v>0</v>
      </c>
      <c r="K87" s="36">
        <v>34</v>
      </c>
      <c r="L87" s="36">
        <v>359</v>
      </c>
      <c r="M87" s="36">
        <v>7</v>
      </c>
      <c r="N87" s="36">
        <v>130</v>
      </c>
      <c r="O87" s="31">
        <v>0</v>
      </c>
    </row>
    <row r="88" spans="1:15" x14ac:dyDescent="0.25">
      <c r="A88" s="20" t="s">
        <v>181</v>
      </c>
      <c r="B88" s="36">
        <f t="shared" si="18"/>
        <v>518</v>
      </c>
      <c r="C88" s="36">
        <v>40</v>
      </c>
      <c r="D88" s="36">
        <v>10</v>
      </c>
      <c r="E88" s="36">
        <v>248</v>
      </c>
      <c r="F88" s="36">
        <v>9</v>
      </c>
      <c r="G88" s="36">
        <v>0</v>
      </c>
      <c r="H88" s="36">
        <v>12</v>
      </c>
      <c r="I88" s="36">
        <v>11</v>
      </c>
      <c r="J88" s="36">
        <v>0</v>
      </c>
      <c r="K88" s="36">
        <v>8</v>
      </c>
      <c r="L88" s="36">
        <v>145</v>
      </c>
      <c r="M88" s="36">
        <v>0</v>
      </c>
      <c r="N88" s="36">
        <v>34</v>
      </c>
      <c r="O88" s="31">
        <v>1</v>
      </c>
    </row>
    <row r="89" spans="1:15" x14ac:dyDescent="0.25">
      <c r="A89" s="20" t="s">
        <v>80</v>
      </c>
      <c r="B89" s="36">
        <f t="shared" si="18"/>
        <v>336</v>
      </c>
      <c r="C89" s="36">
        <v>76</v>
      </c>
      <c r="D89" s="36">
        <v>2</v>
      </c>
      <c r="E89" s="36">
        <v>176</v>
      </c>
      <c r="F89" s="36">
        <v>0</v>
      </c>
      <c r="G89" s="36">
        <v>0</v>
      </c>
      <c r="H89" s="36">
        <v>2</v>
      </c>
      <c r="I89" s="36">
        <v>0</v>
      </c>
      <c r="J89" s="36">
        <v>0</v>
      </c>
      <c r="K89" s="36">
        <v>0</v>
      </c>
      <c r="L89" s="36">
        <v>4</v>
      </c>
      <c r="M89" s="36">
        <v>0</v>
      </c>
      <c r="N89" s="36">
        <v>69</v>
      </c>
      <c r="O89" s="31">
        <v>7</v>
      </c>
    </row>
    <row r="90" spans="1:15" x14ac:dyDescent="0.25">
      <c r="A90" s="20" t="s">
        <v>81</v>
      </c>
      <c r="B90" s="36">
        <f t="shared" si="18"/>
        <v>464</v>
      </c>
      <c r="C90" s="36">
        <v>8</v>
      </c>
      <c r="D90" s="36">
        <v>12</v>
      </c>
      <c r="E90" s="36">
        <v>228</v>
      </c>
      <c r="F90" s="36">
        <v>0</v>
      </c>
      <c r="G90" s="36">
        <v>48</v>
      </c>
      <c r="H90" s="36">
        <v>0</v>
      </c>
      <c r="I90" s="36">
        <v>23</v>
      </c>
      <c r="J90" s="36">
        <v>0</v>
      </c>
      <c r="K90" s="36">
        <v>10</v>
      </c>
      <c r="L90" s="36">
        <v>108</v>
      </c>
      <c r="M90" s="36">
        <v>1</v>
      </c>
      <c r="N90" s="36">
        <v>17</v>
      </c>
      <c r="O90" s="31">
        <v>9</v>
      </c>
    </row>
    <row r="91" spans="1:15" x14ac:dyDescent="0.25">
      <c r="A91" s="20" t="s">
        <v>82</v>
      </c>
      <c r="B91" s="36">
        <f t="shared" si="18"/>
        <v>139</v>
      </c>
      <c r="C91" s="36">
        <v>5</v>
      </c>
      <c r="D91" s="36">
        <v>0</v>
      </c>
      <c r="E91" s="36">
        <v>86</v>
      </c>
      <c r="F91" s="36">
        <v>2</v>
      </c>
      <c r="G91" s="36">
        <v>2</v>
      </c>
      <c r="H91" s="36">
        <v>14</v>
      </c>
      <c r="I91" s="36">
        <v>1</v>
      </c>
      <c r="J91" s="36">
        <v>1</v>
      </c>
      <c r="K91" s="36">
        <v>3</v>
      </c>
      <c r="L91" s="36">
        <v>10</v>
      </c>
      <c r="M91" s="36">
        <v>0</v>
      </c>
      <c r="N91" s="36">
        <v>13</v>
      </c>
      <c r="O91" s="31">
        <v>2</v>
      </c>
    </row>
    <row r="92" spans="1:15" x14ac:dyDescent="0.25">
      <c r="A92" s="20" t="s">
        <v>83</v>
      </c>
      <c r="B92" s="36">
        <f t="shared" si="18"/>
        <v>365</v>
      </c>
      <c r="C92" s="36">
        <v>4</v>
      </c>
      <c r="D92" s="36">
        <v>2</v>
      </c>
      <c r="E92" s="36">
        <v>214</v>
      </c>
      <c r="F92" s="36">
        <v>1</v>
      </c>
      <c r="G92" s="36">
        <v>6</v>
      </c>
      <c r="H92" s="36">
        <v>12</v>
      </c>
      <c r="I92" s="36">
        <v>0</v>
      </c>
      <c r="J92" s="36">
        <v>0</v>
      </c>
      <c r="K92" s="36">
        <v>4</v>
      </c>
      <c r="L92" s="36">
        <v>39</v>
      </c>
      <c r="M92" s="36">
        <v>0</v>
      </c>
      <c r="N92" s="36">
        <v>81</v>
      </c>
      <c r="O92" s="31">
        <v>2</v>
      </c>
    </row>
    <row r="93" spans="1:15" x14ac:dyDescent="0.25">
      <c r="A93" s="20" t="s">
        <v>84</v>
      </c>
      <c r="B93" s="36">
        <f t="shared" si="18"/>
        <v>117</v>
      </c>
      <c r="C93" s="36">
        <v>3</v>
      </c>
      <c r="D93" s="36">
        <v>0</v>
      </c>
      <c r="E93" s="36">
        <v>73</v>
      </c>
      <c r="F93" s="36">
        <v>0</v>
      </c>
      <c r="G93" s="36">
        <v>2</v>
      </c>
      <c r="H93" s="36">
        <v>1</v>
      </c>
      <c r="I93" s="36">
        <v>2</v>
      </c>
      <c r="J93" s="36">
        <v>0</v>
      </c>
      <c r="K93" s="36">
        <v>6</v>
      </c>
      <c r="L93" s="36">
        <v>0</v>
      </c>
      <c r="M93" s="36">
        <v>0</v>
      </c>
      <c r="N93" s="36">
        <v>30</v>
      </c>
      <c r="O93" s="31">
        <v>0</v>
      </c>
    </row>
    <row r="94" spans="1:15" x14ac:dyDescent="0.25">
      <c r="A94" s="20" t="s">
        <v>85</v>
      </c>
      <c r="B94" s="36">
        <f t="shared" si="18"/>
        <v>99</v>
      </c>
      <c r="C94" s="36">
        <v>9</v>
      </c>
      <c r="D94" s="36">
        <v>0</v>
      </c>
      <c r="E94" s="36">
        <v>36</v>
      </c>
      <c r="F94" s="36">
        <v>0</v>
      </c>
      <c r="G94" s="36">
        <v>3</v>
      </c>
      <c r="H94" s="36">
        <v>3</v>
      </c>
      <c r="I94" s="36">
        <v>0</v>
      </c>
      <c r="J94" s="36">
        <v>0</v>
      </c>
      <c r="K94" s="36">
        <v>4</v>
      </c>
      <c r="L94" s="36">
        <v>29</v>
      </c>
      <c r="M94" s="36">
        <v>0</v>
      </c>
      <c r="N94" s="36">
        <v>15</v>
      </c>
      <c r="O94" s="31">
        <v>0</v>
      </c>
    </row>
    <row r="95" spans="1:15" x14ac:dyDescent="0.25">
      <c r="A95" s="24"/>
      <c r="B95" s="36"/>
      <c r="C95" s="3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5">
      <c r="A96" s="1" t="s">
        <v>125</v>
      </c>
      <c r="B96" s="33">
        <f t="shared" ref="B96:N96" si="19">SUM(B97:B98)</f>
        <v>2437</v>
      </c>
      <c r="C96" s="38">
        <f t="shared" si="19"/>
        <v>4</v>
      </c>
      <c r="D96" s="13">
        <f t="shared" si="19"/>
        <v>54</v>
      </c>
      <c r="E96" s="13">
        <f t="shared" si="19"/>
        <v>1330</v>
      </c>
      <c r="F96" s="13">
        <f t="shared" si="19"/>
        <v>0</v>
      </c>
      <c r="G96" s="13">
        <f t="shared" si="19"/>
        <v>159</v>
      </c>
      <c r="H96" s="13">
        <f t="shared" si="19"/>
        <v>181</v>
      </c>
      <c r="I96" s="13">
        <f t="shared" si="19"/>
        <v>0</v>
      </c>
      <c r="J96" s="13">
        <f t="shared" si="19"/>
        <v>0</v>
      </c>
      <c r="K96" s="13">
        <f t="shared" si="19"/>
        <v>50</v>
      </c>
      <c r="L96" s="13">
        <f t="shared" si="19"/>
        <v>560</v>
      </c>
      <c r="M96" s="13">
        <f t="shared" si="19"/>
        <v>9</v>
      </c>
      <c r="N96" s="13">
        <f t="shared" si="19"/>
        <v>89</v>
      </c>
      <c r="O96" s="13">
        <f>SUM(O97:O98)</f>
        <v>1</v>
      </c>
    </row>
    <row r="97" spans="1:15" x14ac:dyDescent="0.25">
      <c r="A97" s="20" t="s">
        <v>168</v>
      </c>
      <c r="B97" s="36">
        <f>SUM(C97:O97)</f>
        <v>1949</v>
      </c>
      <c r="C97" s="36">
        <v>2</v>
      </c>
      <c r="D97" s="36">
        <v>53</v>
      </c>
      <c r="E97" s="36">
        <v>969</v>
      </c>
      <c r="F97" s="36">
        <v>0</v>
      </c>
      <c r="G97" s="36">
        <v>153</v>
      </c>
      <c r="H97" s="36">
        <v>157</v>
      </c>
      <c r="I97" s="36">
        <v>0</v>
      </c>
      <c r="J97" s="36">
        <v>0</v>
      </c>
      <c r="K97" s="36">
        <v>46</v>
      </c>
      <c r="L97" s="36">
        <v>548</v>
      </c>
      <c r="M97" s="36">
        <v>9</v>
      </c>
      <c r="N97" s="36">
        <v>12</v>
      </c>
      <c r="O97" s="31">
        <v>0</v>
      </c>
    </row>
    <row r="98" spans="1:15" x14ac:dyDescent="0.25">
      <c r="A98" s="20" t="s">
        <v>144</v>
      </c>
      <c r="B98" s="36">
        <f>SUM(C98:O98)</f>
        <v>488</v>
      </c>
      <c r="C98" s="36">
        <v>2</v>
      </c>
      <c r="D98" s="36">
        <v>1</v>
      </c>
      <c r="E98" s="36">
        <v>361</v>
      </c>
      <c r="F98" s="36">
        <v>0</v>
      </c>
      <c r="G98" s="36">
        <v>6</v>
      </c>
      <c r="H98" s="36">
        <v>24</v>
      </c>
      <c r="I98" s="36">
        <v>0</v>
      </c>
      <c r="J98" s="36">
        <v>0</v>
      </c>
      <c r="K98" s="36">
        <v>4</v>
      </c>
      <c r="L98" s="36">
        <v>12</v>
      </c>
      <c r="M98" s="36">
        <v>0</v>
      </c>
      <c r="N98" s="36">
        <v>77</v>
      </c>
      <c r="O98" s="31">
        <v>1</v>
      </c>
    </row>
    <row r="99" spans="1:15" x14ac:dyDescent="0.25">
      <c r="A99" s="24"/>
      <c r="B99" s="36"/>
      <c r="C99" s="3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5">
      <c r="A100" s="1" t="s">
        <v>126</v>
      </c>
      <c r="B100" s="33">
        <f t="shared" ref="B100:N100" si="20">SUM(B101:B105)</f>
        <v>2675</v>
      </c>
      <c r="C100" s="38">
        <f t="shared" si="20"/>
        <v>55</v>
      </c>
      <c r="D100" s="13">
        <f t="shared" si="20"/>
        <v>78</v>
      </c>
      <c r="E100" s="13">
        <f t="shared" si="20"/>
        <v>1354</v>
      </c>
      <c r="F100" s="13">
        <f t="shared" si="20"/>
        <v>17</v>
      </c>
      <c r="G100" s="13">
        <f t="shared" si="20"/>
        <v>101</v>
      </c>
      <c r="H100" s="13">
        <f t="shared" si="20"/>
        <v>145</v>
      </c>
      <c r="I100" s="13">
        <f t="shared" si="20"/>
        <v>36</v>
      </c>
      <c r="J100" s="13">
        <f t="shared" si="20"/>
        <v>0</v>
      </c>
      <c r="K100" s="13">
        <f t="shared" si="20"/>
        <v>39</v>
      </c>
      <c r="L100" s="13">
        <f t="shared" si="20"/>
        <v>607</v>
      </c>
      <c r="M100" s="13">
        <f t="shared" si="20"/>
        <v>5</v>
      </c>
      <c r="N100" s="13">
        <f t="shared" si="20"/>
        <v>237</v>
      </c>
      <c r="O100" s="13">
        <f>SUM(O101:O105)</f>
        <v>1</v>
      </c>
    </row>
    <row r="101" spans="1:15" x14ac:dyDescent="0.25">
      <c r="A101" s="20" t="s">
        <v>169</v>
      </c>
      <c r="B101" s="36">
        <f>SUM(C101:O101)</f>
        <v>771</v>
      </c>
      <c r="C101" s="36">
        <v>46</v>
      </c>
      <c r="D101" s="36">
        <v>19</v>
      </c>
      <c r="E101" s="36">
        <v>422</v>
      </c>
      <c r="F101" s="36">
        <v>2</v>
      </c>
      <c r="G101" s="36">
        <v>34</v>
      </c>
      <c r="H101" s="36">
        <v>67</v>
      </c>
      <c r="I101" s="36">
        <v>2</v>
      </c>
      <c r="J101" s="36">
        <v>0</v>
      </c>
      <c r="K101" s="36">
        <v>20</v>
      </c>
      <c r="L101" s="36">
        <v>100</v>
      </c>
      <c r="M101" s="36">
        <v>3</v>
      </c>
      <c r="N101" s="36">
        <v>55</v>
      </c>
      <c r="O101" s="31">
        <v>1</v>
      </c>
    </row>
    <row r="102" spans="1:15" x14ac:dyDescent="0.25">
      <c r="A102" s="20" t="s">
        <v>137</v>
      </c>
      <c r="B102" s="36">
        <f>SUM(C102:O102)</f>
        <v>723</v>
      </c>
      <c r="C102" s="36">
        <v>3</v>
      </c>
      <c r="D102" s="36">
        <v>42</v>
      </c>
      <c r="E102" s="36">
        <v>342</v>
      </c>
      <c r="F102" s="36">
        <v>7</v>
      </c>
      <c r="G102" s="36">
        <v>20</v>
      </c>
      <c r="H102" s="36">
        <v>42</v>
      </c>
      <c r="I102" s="36">
        <v>8</v>
      </c>
      <c r="J102" s="36">
        <v>0</v>
      </c>
      <c r="K102" s="36">
        <v>4</v>
      </c>
      <c r="L102" s="36">
        <v>187</v>
      </c>
      <c r="M102" s="36">
        <v>2</v>
      </c>
      <c r="N102" s="36">
        <v>66</v>
      </c>
      <c r="O102" s="31">
        <v>0</v>
      </c>
    </row>
    <row r="103" spans="1:15" x14ac:dyDescent="0.25">
      <c r="A103" s="20" t="s">
        <v>30</v>
      </c>
      <c r="B103" s="36">
        <f>SUM(C103:O103)</f>
        <v>529</v>
      </c>
      <c r="C103" s="36">
        <v>0</v>
      </c>
      <c r="D103" s="36">
        <v>14</v>
      </c>
      <c r="E103" s="36">
        <v>244</v>
      </c>
      <c r="F103" s="36">
        <v>0</v>
      </c>
      <c r="G103" s="36">
        <v>32</v>
      </c>
      <c r="H103" s="36">
        <v>0</v>
      </c>
      <c r="I103" s="36">
        <v>20</v>
      </c>
      <c r="J103" s="36">
        <v>0</v>
      </c>
      <c r="K103" s="36">
        <v>1</v>
      </c>
      <c r="L103" s="36">
        <v>218</v>
      </c>
      <c r="M103" s="36">
        <v>0</v>
      </c>
      <c r="N103" s="36">
        <v>0</v>
      </c>
      <c r="O103" s="31">
        <v>0</v>
      </c>
    </row>
    <row r="104" spans="1:15" x14ac:dyDescent="0.25">
      <c r="A104" s="20" t="s">
        <v>46</v>
      </c>
      <c r="B104" s="36">
        <f>SUM(C104:O104)</f>
        <v>508</v>
      </c>
      <c r="C104" s="36">
        <v>3</v>
      </c>
      <c r="D104" s="36">
        <v>2</v>
      </c>
      <c r="E104" s="36">
        <v>262</v>
      </c>
      <c r="F104" s="36">
        <v>0</v>
      </c>
      <c r="G104" s="36">
        <v>15</v>
      </c>
      <c r="H104" s="36">
        <v>36</v>
      </c>
      <c r="I104" s="36">
        <v>2</v>
      </c>
      <c r="J104" s="36">
        <v>0</v>
      </c>
      <c r="K104" s="36">
        <v>12</v>
      </c>
      <c r="L104" s="36">
        <v>88</v>
      </c>
      <c r="M104" s="36">
        <v>0</v>
      </c>
      <c r="N104" s="36">
        <v>88</v>
      </c>
      <c r="O104" s="31">
        <v>0</v>
      </c>
    </row>
    <row r="105" spans="1:15" x14ac:dyDescent="0.25">
      <c r="A105" s="20" t="s">
        <v>47</v>
      </c>
      <c r="B105" s="36">
        <f>SUM(C105:O105)</f>
        <v>144</v>
      </c>
      <c r="C105" s="36">
        <v>3</v>
      </c>
      <c r="D105" s="36">
        <v>1</v>
      </c>
      <c r="E105" s="36">
        <v>84</v>
      </c>
      <c r="F105" s="36">
        <v>8</v>
      </c>
      <c r="G105" s="36">
        <v>0</v>
      </c>
      <c r="H105" s="36">
        <v>0</v>
      </c>
      <c r="I105" s="36">
        <v>4</v>
      </c>
      <c r="J105" s="36">
        <v>0</v>
      </c>
      <c r="K105" s="36">
        <v>2</v>
      </c>
      <c r="L105" s="36">
        <v>14</v>
      </c>
      <c r="M105" s="36">
        <v>0</v>
      </c>
      <c r="N105" s="36">
        <v>28</v>
      </c>
      <c r="O105" s="31">
        <v>0</v>
      </c>
    </row>
    <row r="106" spans="1:15" x14ac:dyDescent="0.25">
      <c r="A106" s="27"/>
      <c r="B106" s="36"/>
      <c r="C106" s="3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5">
      <c r="A107" s="5" t="s">
        <v>127</v>
      </c>
      <c r="B107" s="33">
        <f t="shared" ref="B107:N107" si="21">SUM(B108:B110)</f>
        <v>2291</v>
      </c>
      <c r="C107" s="38">
        <f t="shared" si="21"/>
        <v>71</v>
      </c>
      <c r="D107" s="13">
        <f t="shared" si="21"/>
        <v>16</v>
      </c>
      <c r="E107" s="13">
        <f t="shared" si="21"/>
        <v>1266</v>
      </c>
      <c r="F107" s="13">
        <f t="shared" si="21"/>
        <v>36</v>
      </c>
      <c r="G107" s="13">
        <f t="shared" si="21"/>
        <v>170</v>
      </c>
      <c r="H107" s="13">
        <f t="shared" si="21"/>
        <v>66</v>
      </c>
      <c r="I107" s="13">
        <f t="shared" si="21"/>
        <v>9</v>
      </c>
      <c r="J107" s="13">
        <f t="shared" si="21"/>
        <v>0</v>
      </c>
      <c r="K107" s="13">
        <f t="shared" si="21"/>
        <v>20</v>
      </c>
      <c r="L107" s="13">
        <f t="shared" si="21"/>
        <v>334</v>
      </c>
      <c r="M107" s="13">
        <f t="shared" si="21"/>
        <v>4</v>
      </c>
      <c r="N107" s="13">
        <f t="shared" si="21"/>
        <v>299</v>
      </c>
      <c r="O107" s="13">
        <f>SUM(O108:O110)</f>
        <v>0</v>
      </c>
    </row>
    <row r="108" spans="1:15" x14ac:dyDescent="0.25">
      <c r="A108" s="20" t="s">
        <v>170</v>
      </c>
      <c r="B108" s="36">
        <f>SUM(C108:O108)</f>
        <v>1025</v>
      </c>
      <c r="C108" s="36">
        <v>22</v>
      </c>
      <c r="D108" s="36">
        <v>13</v>
      </c>
      <c r="E108" s="36">
        <v>538</v>
      </c>
      <c r="F108" s="36">
        <v>0</v>
      </c>
      <c r="G108" s="36">
        <v>117</v>
      </c>
      <c r="H108" s="36">
        <v>51</v>
      </c>
      <c r="I108" s="36">
        <v>0</v>
      </c>
      <c r="J108" s="36">
        <v>0</v>
      </c>
      <c r="K108" s="36">
        <v>17</v>
      </c>
      <c r="L108" s="36">
        <v>228</v>
      </c>
      <c r="M108" s="36">
        <v>4</v>
      </c>
      <c r="N108" s="36">
        <v>35</v>
      </c>
      <c r="O108" s="31">
        <v>0</v>
      </c>
    </row>
    <row r="109" spans="1:15" x14ac:dyDescent="0.25">
      <c r="A109" s="20" t="s">
        <v>86</v>
      </c>
      <c r="B109" s="36">
        <f>SUM(C109:O109)</f>
        <v>567</v>
      </c>
      <c r="C109" s="36">
        <v>3</v>
      </c>
      <c r="D109" s="36">
        <v>1</v>
      </c>
      <c r="E109" s="36">
        <v>495</v>
      </c>
      <c r="F109" s="36">
        <v>32</v>
      </c>
      <c r="G109" s="36">
        <v>3</v>
      </c>
      <c r="H109" s="36">
        <v>3</v>
      </c>
      <c r="I109" s="36">
        <v>9</v>
      </c>
      <c r="J109" s="36">
        <v>0</v>
      </c>
      <c r="K109" s="36">
        <v>0</v>
      </c>
      <c r="L109" s="36">
        <v>3</v>
      </c>
      <c r="M109" s="36">
        <v>0</v>
      </c>
      <c r="N109" s="36">
        <v>18</v>
      </c>
      <c r="O109" s="31">
        <v>0</v>
      </c>
    </row>
    <row r="110" spans="1:15" x14ac:dyDescent="0.25">
      <c r="A110" s="20" t="s">
        <v>87</v>
      </c>
      <c r="B110" s="36">
        <f>SUM(C110:O110)</f>
        <v>699</v>
      </c>
      <c r="C110" s="36">
        <v>46</v>
      </c>
      <c r="D110" s="36">
        <v>2</v>
      </c>
      <c r="E110" s="36">
        <v>233</v>
      </c>
      <c r="F110" s="36">
        <v>4</v>
      </c>
      <c r="G110" s="36">
        <v>50</v>
      </c>
      <c r="H110" s="36">
        <v>12</v>
      </c>
      <c r="I110" s="36">
        <v>0</v>
      </c>
      <c r="J110" s="36">
        <v>0</v>
      </c>
      <c r="K110" s="36">
        <v>3</v>
      </c>
      <c r="L110" s="36">
        <v>103</v>
      </c>
      <c r="M110" s="36">
        <v>0</v>
      </c>
      <c r="N110" s="36">
        <v>246</v>
      </c>
      <c r="O110" s="31">
        <v>0</v>
      </c>
    </row>
    <row r="111" spans="1:15" x14ac:dyDescent="0.25">
      <c r="A111" s="24"/>
      <c r="B111" s="36"/>
      <c r="C111" s="3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5">
      <c r="A112" s="5" t="s">
        <v>128</v>
      </c>
      <c r="B112" s="33">
        <f t="shared" ref="B112:N112" si="22">SUM(B113:B115)</f>
        <v>3095</v>
      </c>
      <c r="C112" s="38">
        <f t="shared" si="22"/>
        <v>110</v>
      </c>
      <c r="D112" s="13">
        <f t="shared" si="22"/>
        <v>30</v>
      </c>
      <c r="E112" s="13">
        <f t="shared" si="22"/>
        <v>1370</v>
      </c>
      <c r="F112" s="13">
        <f t="shared" si="22"/>
        <v>46</v>
      </c>
      <c r="G112" s="13">
        <f t="shared" si="22"/>
        <v>79</v>
      </c>
      <c r="H112" s="13">
        <f t="shared" si="22"/>
        <v>27</v>
      </c>
      <c r="I112" s="13">
        <f t="shared" si="22"/>
        <v>137</v>
      </c>
      <c r="J112" s="13">
        <f t="shared" si="22"/>
        <v>19</v>
      </c>
      <c r="K112" s="13">
        <f t="shared" si="22"/>
        <v>29</v>
      </c>
      <c r="L112" s="13">
        <f t="shared" si="22"/>
        <v>884</v>
      </c>
      <c r="M112" s="13">
        <f t="shared" si="22"/>
        <v>5</v>
      </c>
      <c r="N112" s="13">
        <f t="shared" si="22"/>
        <v>339</v>
      </c>
      <c r="O112" s="13">
        <f>SUM(O113:O115)</f>
        <v>20</v>
      </c>
    </row>
    <row r="113" spans="1:15" x14ac:dyDescent="0.25">
      <c r="A113" s="20" t="s">
        <v>171</v>
      </c>
      <c r="B113" s="36">
        <f>SUM(C113:O113)</f>
        <v>1637</v>
      </c>
      <c r="C113" s="36">
        <v>98</v>
      </c>
      <c r="D113" s="36">
        <v>8</v>
      </c>
      <c r="E113" s="36">
        <v>760</v>
      </c>
      <c r="F113" s="36">
        <v>1</v>
      </c>
      <c r="G113" s="36">
        <v>43</v>
      </c>
      <c r="H113" s="36">
        <v>13</v>
      </c>
      <c r="I113" s="36">
        <v>121</v>
      </c>
      <c r="J113" s="36">
        <v>0</v>
      </c>
      <c r="K113" s="36">
        <v>19</v>
      </c>
      <c r="L113" s="36">
        <v>562</v>
      </c>
      <c r="M113" s="36">
        <v>0</v>
      </c>
      <c r="N113" s="36">
        <v>11</v>
      </c>
      <c r="O113" s="31">
        <v>1</v>
      </c>
    </row>
    <row r="114" spans="1:15" x14ac:dyDescent="0.25">
      <c r="A114" s="20" t="s">
        <v>143</v>
      </c>
      <c r="B114" s="36">
        <f>SUM(C114:O114)</f>
        <v>1010</v>
      </c>
      <c r="C114" s="36">
        <v>3</v>
      </c>
      <c r="D114" s="36">
        <v>14</v>
      </c>
      <c r="E114" s="36">
        <v>354</v>
      </c>
      <c r="F114" s="36">
        <v>42</v>
      </c>
      <c r="G114" s="36">
        <v>5</v>
      </c>
      <c r="H114" s="36">
        <v>6</v>
      </c>
      <c r="I114" s="36">
        <v>7</v>
      </c>
      <c r="J114" s="36">
        <v>19</v>
      </c>
      <c r="K114" s="36">
        <v>10</v>
      </c>
      <c r="L114" s="36">
        <v>214</v>
      </c>
      <c r="M114" s="36">
        <v>0</v>
      </c>
      <c r="N114" s="36">
        <v>317</v>
      </c>
      <c r="O114" s="31">
        <v>19</v>
      </c>
    </row>
    <row r="115" spans="1:15" x14ac:dyDescent="0.25">
      <c r="A115" s="20" t="s">
        <v>88</v>
      </c>
      <c r="B115" s="36">
        <f>SUM(C115:O115)</f>
        <v>448</v>
      </c>
      <c r="C115" s="36">
        <v>9</v>
      </c>
      <c r="D115" s="36">
        <v>8</v>
      </c>
      <c r="E115" s="36">
        <v>256</v>
      </c>
      <c r="F115" s="36">
        <v>3</v>
      </c>
      <c r="G115" s="36">
        <v>31</v>
      </c>
      <c r="H115" s="36">
        <v>8</v>
      </c>
      <c r="I115" s="36">
        <v>9</v>
      </c>
      <c r="J115" s="36">
        <v>0</v>
      </c>
      <c r="K115" s="36">
        <v>0</v>
      </c>
      <c r="L115" s="36">
        <v>108</v>
      </c>
      <c r="M115" s="36">
        <v>5</v>
      </c>
      <c r="N115" s="36">
        <v>11</v>
      </c>
      <c r="O115" s="31">
        <v>0</v>
      </c>
    </row>
    <row r="116" spans="1:15" x14ac:dyDescent="0.25">
      <c r="A116" s="28"/>
      <c r="B116" s="29"/>
      <c r="C116" s="29"/>
      <c r="D116" s="29"/>
      <c r="E116" s="29"/>
      <c r="F116" s="29"/>
      <c r="G116" s="29"/>
      <c r="H116" s="47"/>
      <c r="I116" s="47"/>
      <c r="J116" s="47"/>
      <c r="K116" s="47"/>
      <c r="L116" s="47"/>
      <c r="M116" s="47"/>
      <c r="N116" s="47"/>
      <c r="O116" s="48"/>
    </row>
    <row r="117" spans="1:15" x14ac:dyDescent="0.25">
      <c r="A117" s="24" t="s">
        <v>183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</row>
    <row r="118" spans="1:15" hidden="1" x14ac:dyDescent="0.25"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</row>
    <row r="119" spans="1:15" hidden="1" x14ac:dyDescent="0.25"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</row>
    <row r="120" spans="1:15" hidden="1" x14ac:dyDescent="0.25"/>
    <row r="121" spans="1:15" hidden="1" x14ac:dyDescent="0.25"/>
    <row r="122" spans="1:15" hidden="1" x14ac:dyDescent="0.25"/>
  </sheetData>
  <mergeCells count="14">
    <mergeCell ref="A3:O3"/>
    <mergeCell ref="A4:O4"/>
    <mergeCell ref="A5:O5"/>
    <mergeCell ref="A6:O6"/>
    <mergeCell ref="A8:A9"/>
    <mergeCell ref="B8:B9"/>
    <mergeCell ref="C8:C9"/>
    <mergeCell ref="D8:D9"/>
    <mergeCell ref="E8:J8"/>
    <mergeCell ref="K8:K9"/>
    <mergeCell ref="L8:L9"/>
    <mergeCell ref="M8:M9"/>
    <mergeCell ref="N8:N9"/>
    <mergeCell ref="O8:O9"/>
  </mergeCells>
  <phoneticPr fontId="1" type="noConversion"/>
  <pageMargins left="0.75" right="0.75" top="1" bottom="1" header="0" footer="0"/>
  <pageSetup scale="2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18"/>
  <sheetViews>
    <sheetView topLeftCell="A64" zoomScaleSheetLayoutView="10" workbookViewId="0">
      <selection activeCell="A89" sqref="A89"/>
    </sheetView>
  </sheetViews>
  <sheetFormatPr baseColWidth="10" defaultColWidth="0" defaultRowHeight="15.75" x14ac:dyDescent="0.25"/>
  <cols>
    <col min="1" max="1" width="77.42578125" style="2" customWidth="1"/>
    <col min="2" max="2" width="13.28515625" style="49" customWidth="1"/>
    <col min="3" max="19" width="25.7109375" style="60" customWidth="1"/>
    <col min="20" max="20" width="11.42578125" style="35" hidden="1" customWidth="1"/>
    <col min="21" max="16384" width="11.42578125" style="2" hidden="1"/>
  </cols>
  <sheetData>
    <row r="1" spans="1:20" x14ac:dyDescent="0.25">
      <c r="A1" s="3" t="s">
        <v>41</v>
      </c>
    </row>
    <row r="2" spans="1:20" x14ac:dyDescent="0.25">
      <c r="A2" s="5"/>
      <c r="B2" s="6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20" x14ac:dyDescent="0.25">
      <c r="A3" s="167" t="s">
        <v>184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20" x14ac:dyDescent="0.25">
      <c r="A4" s="167" t="s">
        <v>42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</row>
    <row r="5" spans="1:20" x14ac:dyDescent="0.25">
      <c r="A5" s="167" t="s">
        <v>90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</row>
    <row r="6" spans="1:20" x14ac:dyDescent="0.25">
      <c r="A6" s="167" t="s">
        <v>179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</row>
    <row r="7" spans="1:20" x14ac:dyDescent="0.25">
      <c r="A7" s="9"/>
      <c r="B7" s="1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20" x14ac:dyDescent="0.25">
      <c r="A8" s="195" t="s">
        <v>43</v>
      </c>
      <c r="B8" s="197" t="s">
        <v>21</v>
      </c>
      <c r="C8" s="199" t="s">
        <v>111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</row>
    <row r="9" spans="1:20" ht="47.25" x14ac:dyDescent="0.25">
      <c r="A9" s="196"/>
      <c r="B9" s="198"/>
      <c r="C9" s="92" t="s">
        <v>97</v>
      </c>
      <c r="D9" s="92" t="s">
        <v>98</v>
      </c>
      <c r="E9" s="92" t="s">
        <v>99</v>
      </c>
      <c r="F9" s="92" t="s">
        <v>100</v>
      </c>
      <c r="G9" s="92" t="s">
        <v>153</v>
      </c>
      <c r="H9" s="92" t="s">
        <v>101</v>
      </c>
      <c r="I9" s="93" t="s">
        <v>102</v>
      </c>
      <c r="J9" s="93" t="s">
        <v>103</v>
      </c>
      <c r="K9" s="93" t="s">
        <v>104</v>
      </c>
      <c r="L9" s="93" t="s">
        <v>154</v>
      </c>
      <c r="M9" s="93" t="s">
        <v>105</v>
      </c>
      <c r="N9" s="93" t="s">
        <v>106</v>
      </c>
      <c r="O9" s="93" t="s">
        <v>108</v>
      </c>
      <c r="P9" s="93" t="s">
        <v>109</v>
      </c>
      <c r="Q9" s="93" t="s">
        <v>110</v>
      </c>
      <c r="R9" s="93" t="s">
        <v>156</v>
      </c>
      <c r="S9" s="94" t="s">
        <v>145</v>
      </c>
    </row>
    <row r="10" spans="1:20" x14ac:dyDescent="0.25">
      <c r="A10" s="9"/>
      <c r="B10" s="50"/>
      <c r="C10" s="95"/>
      <c r="D10" s="62"/>
      <c r="E10" s="95"/>
      <c r="F10" s="62"/>
      <c r="G10" s="63"/>
      <c r="H10" s="95"/>
      <c r="I10" s="64"/>
      <c r="J10" s="65"/>
      <c r="K10" s="65"/>
      <c r="L10" s="65"/>
      <c r="M10" s="66"/>
      <c r="N10" s="66"/>
      <c r="O10" s="64"/>
      <c r="P10" s="66"/>
      <c r="Q10" s="66"/>
      <c r="R10" s="67"/>
      <c r="S10" s="67"/>
    </row>
    <row r="11" spans="1:20" x14ac:dyDescent="0.25">
      <c r="A11" s="12" t="s">
        <v>21</v>
      </c>
      <c r="B11" s="18">
        <f>B13+B21+B24+B31+B38+B46+B54+B63+B71+B79+B87+B97+B101+B108+B113</f>
        <v>8297</v>
      </c>
      <c r="C11" s="18">
        <f t="shared" ref="C11:S11" si="0">C13+C21+C24+C31+C38+C46+C54+C63+C71+C79+C87+C97+C101+C108+C113</f>
        <v>667</v>
      </c>
      <c r="D11" s="18">
        <f t="shared" si="0"/>
        <v>132</v>
      </c>
      <c r="E11" s="18">
        <f t="shared" si="0"/>
        <v>1</v>
      </c>
      <c r="F11" s="18">
        <f t="shared" si="0"/>
        <v>214</v>
      </c>
      <c r="G11" s="18">
        <f t="shared" si="0"/>
        <v>167</v>
      </c>
      <c r="H11" s="18">
        <f t="shared" si="0"/>
        <v>16</v>
      </c>
      <c r="I11" s="18">
        <f t="shared" si="0"/>
        <v>12</v>
      </c>
      <c r="J11" s="18">
        <f t="shared" si="0"/>
        <v>11</v>
      </c>
      <c r="K11" s="18">
        <f t="shared" si="0"/>
        <v>20</v>
      </c>
      <c r="L11" s="18">
        <f t="shared" si="0"/>
        <v>2608</v>
      </c>
      <c r="M11" s="18">
        <f t="shared" si="0"/>
        <v>1961</v>
      </c>
      <c r="N11" s="18">
        <f t="shared" si="0"/>
        <v>16</v>
      </c>
      <c r="O11" s="18">
        <f t="shared" si="0"/>
        <v>12</v>
      </c>
      <c r="P11" s="18">
        <f t="shared" si="0"/>
        <v>2</v>
      </c>
      <c r="Q11" s="18">
        <f t="shared" si="0"/>
        <v>6</v>
      </c>
      <c r="R11" s="18">
        <f t="shared" si="0"/>
        <v>2287</v>
      </c>
      <c r="S11" s="19">
        <f t="shared" si="0"/>
        <v>165</v>
      </c>
    </row>
    <row r="12" spans="1:20" x14ac:dyDescent="0.25">
      <c r="A12" s="14"/>
      <c r="B12" s="15"/>
      <c r="C12" s="15"/>
      <c r="D12" s="17"/>
      <c r="E12" s="15"/>
      <c r="F12" s="15"/>
      <c r="G12" s="17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7"/>
      <c r="S12" s="17"/>
    </row>
    <row r="13" spans="1:20" x14ac:dyDescent="0.25">
      <c r="A13" s="1" t="s">
        <v>114</v>
      </c>
      <c r="B13" s="18">
        <f>SUM(B14:B19)</f>
        <v>2989</v>
      </c>
      <c r="C13" s="18">
        <f t="shared" ref="C13:S13" si="1">SUM(C14:C19)</f>
        <v>254</v>
      </c>
      <c r="D13" s="18">
        <f t="shared" si="1"/>
        <v>47</v>
      </c>
      <c r="E13" s="18">
        <f t="shared" si="1"/>
        <v>0</v>
      </c>
      <c r="F13" s="18">
        <f t="shared" si="1"/>
        <v>168</v>
      </c>
      <c r="G13" s="18">
        <f t="shared" si="1"/>
        <v>127</v>
      </c>
      <c r="H13" s="18">
        <f t="shared" si="1"/>
        <v>1</v>
      </c>
      <c r="I13" s="18">
        <f t="shared" si="1"/>
        <v>3</v>
      </c>
      <c r="J13" s="18">
        <f t="shared" si="1"/>
        <v>1</v>
      </c>
      <c r="K13" s="18">
        <f t="shared" si="1"/>
        <v>4</v>
      </c>
      <c r="L13" s="18">
        <f t="shared" si="1"/>
        <v>831</v>
      </c>
      <c r="M13" s="18">
        <f t="shared" si="1"/>
        <v>677</v>
      </c>
      <c r="N13" s="18">
        <f t="shared" si="1"/>
        <v>0</v>
      </c>
      <c r="O13" s="18">
        <f t="shared" si="1"/>
        <v>7</v>
      </c>
      <c r="P13" s="18">
        <f t="shared" si="1"/>
        <v>1</v>
      </c>
      <c r="Q13" s="18">
        <f t="shared" si="1"/>
        <v>2</v>
      </c>
      <c r="R13" s="18">
        <f t="shared" si="1"/>
        <v>827</v>
      </c>
      <c r="S13" s="19">
        <f t="shared" si="1"/>
        <v>39</v>
      </c>
    </row>
    <row r="14" spans="1:20" x14ac:dyDescent="0.25">
      <c r="A14" s="20" t="s">
        <v>159</v>
      </c>
      <c r="B14" s="17">
        <f t="shared" ref="B14:B19" si="2">SUM(C14:S14)</f>
        <v>2989</v>
      </c>
      <c r="C14" s="25">
        <v>254</v>
      </c>
      <c r="D14" s="25">
        <v>47</v>
      </c>
      <c r="E14" s="25">
        <v>0</v>
      </c>
      <c r="F14" s="25">
        <v>168</v>
      </c>
      <c r="G14" s="25">
        <v>127</v>
      </c>
      <c r="H14" s="25">
        <v>1</v>
      </c>
      <c r="I14" s="25">
        <v>3</v>
      </c>
      <c r="J14" s="25">
        <v>1</v>
      </c>
      <c r="K14" s="25">
        <v>4</v>
      </c>
      <c r="L14" s="25">
        <v>831</v>
      </c>
      <c r="M14" s="25">
        <v>677</v>
      </c>
      <c r="N14" s="25">
        <v>0</v>
      </c>
      <c r="O14" s="25">
        <v>7</v>
      </c>
      <c r="P14" s="25">
        <v>1</v>
      </c>
      <c r="Q14" s="25">
        <v>2</v>
      </c>
      <c r="R14" s="25">
        <v>827</v>
      </c>
      <c r="S14" s="25">
        <v>39</v>
      </c>
    </row>
    <row r="15" spans="1:20" s="5" customFormat="1" x14ac:dyDescent="0.25">
      <c r="A15" s="20" t="s">
        <v>29</v>
      </c>
      <c r="B15" s="17">
        <f t="shared" si="2"/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81"/>
    </row>
    <row r="16" spans="1:20" s="5" customFormat="1" x14ac:dyDescent="0.25">
      <c r="A16" s="20" t="s">
        <v>129</v>
      </c>
      <c r="B16" s="17">
        <f t="shared" si="2"/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81"/>
    </row>
    <row r="17" spans="1:20" s="5" customFormat="1" x14ac:dyDescent="0.25">
      <c r="A17" s="20" t="s">
        <v>48</v>
      </c>
      <c r="B17" s="17">
        <f t="shared" si="2"/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81"/>
    </row>
    <row r="18" spans="1:20" s="5" customFormat="1" x14ac:dyDescent="0.25">
      <c r="A18" s="20" t="s">
        <v>49</v>
      </c>
      <c r="B18" s="17">
        <f t="shared" si="2"/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81"/>
    </row>
    <row r="19" spans="1:20" s="5" customFormat="1" x14ac:dyDescent="0.25">
      <c r="A19" s="20" t="s">
        <v>151</v>
      </c>
      <c r="B19" s="17">
        <f t="shared" si="2"/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81"/>
    </row>
    <row r="20" spans="1:20" s="5" customFormat="1" x14ac:dyDescent="0.25">
      <c r="A20" s="2"/>
      <c r="B20" s="1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81"/>
    </row>
    <row r="21" spans="1:20" s="5" customFormat="1" x14ac:dyDescent="0.25">
      <c r="A21" s="1" t="s">
        <v>115</v>
      </c>
      <c r="B21" s="19">
        <f>SUM(B22)</f>
        <v>0</v>
      </c>
      <c r="C21" s="19">
        <f t="shared" ref="C21:S21" si="3">SUM(C22)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  <c r="H21" s="19">
        <f t="shared" si="3"/>
        <v>0</v>
      </c>
      <c r="I21" s="19">
        <f t="shared" si="3"/>
        <v>0</v>
      </c>
      <c r="J21" s="19">
        <f t="shared" si="3"/>
        <v>0</v>
      </c>
      <c r="K21" s="19">
        <f t="shared" si="3"/>
        <v>0</v>
      </c>
      <c r="L21" s="19">
        <f t="shared" si="3"/>
        <v>0</v>
      </c>
      <c r="M21" s="19">
        <f t="shared" si="3"/>
        <v>0</v>
      </c>
      <c r="N21" s="19">
        <f t="shared" si="3"/>
        <v>0</v>
      </c>
      <c r="O21" s="19">
        <f t="shared" si="3"/>
        <v>0</v>
      </c>
      <c r="P21" s="19">
        <f t="shared" si="3"/>
        <v>0</v>
      </c>
      <c r="Q21" s="19">
        <f t="shared" si="3"/>
        <v>0</v>
      </c>
      <c r="R21" s="19">
        <f t="shared" si="3"/>
        <v>0</v>
      </c>
      <c r="S21" s="19">
        <f t="shared" si="3"/>
        <v>0</v>
      </c>
      <c r="T21" s="81"/>
    </row>
    <row r="22" spans="1:20" s="5" customFormat="1" x14ac:dyDescent="0.25">
      <c r="A22" s="20" t="s">
        <v>160</v>
      </c>
      <c r="B22" s="34">
        <f>SUM(C22:S22)</f>
        <v>0</v>
      </c>
      <c r="C22" s="49">
        <v>0</v>
      </c>
      <c r="D22" s="34">
        <v>0</v>
      </c>
      <c r="E22" s="49">
        <v>0</v>
      </c>
      <c r="F22" s="34">
        <v>0</v>
      </c>
      <c r="G22" s="49">
        <v>0</v>
      </c>
      <c r="H22" s="34">
        <v>0</v>
      </c>
      <c r="I22" s="49">
        <v>0</v>
      </c>
      <c r="J22" s="34">
        <v>0</v>
      </c>
      <c r="K22" s="34">
        <v>0</v>
      </c>
      <c r="L22" s="49">
        <v>0</v>
      </c>
      <c r="M22" s="34">
        <v>0</v>
      </c>
      <c r="N22" s="49">
        <v>0</v>
      </c>
      <c r="O22" s="34">
        <v>0</v>
      </c>
      <c r="P22" s="34">
        <v>0</v>
      </c>
      <c r="Q22" s="40">
        <v>0</v>
      </c>
      <c r="R22" s="34">
        <v>0</v>
      </c>
      <c r="S22" s="49">
        <v>0</v>
      </c>
      <c r="T22" s="81"/>
    </row>
    <row r="23" spans="1:20" s="5" customFormat="1" x14ac:dyDescent="0.25">
      <c r="A23" s="24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81"/>
    </row>
    <row r="24" spans="1:20" s="5" customFormat="1" x14ac:dyDescent="0.25">
      <c r="A24" s="1" t="s">
        <v>116</v>
      </c>
      <c r="B24" s="19">
        <f>SUM(B25:B29)</f>
        <v>2091</v>
      </c>
      <c r="C24" s="19">
        <f t="shared" ref="C24:S24" si="4">SUM(C25:C29)</f>
        <v>118</v>
      </c>
      <c r="D24" s="19">
        <f t="shared" si="4"/>
        <v>47</v>
      </c>
      <c r="E24" s="19">
        <f t="shared" si="4"/>
        <v>0</v>
      </c>
      <c r="F24" s="19">
        <f t="shared" si="4"/>
        <v>41</v>
      </c>
      <c r="G24" s="19">
        <f t="shared" si="4"/>
        <v>26</v>
      </c>
      <c r="H24" s="19">
        <f t="shared" si="4"/>
        <v>13</v>
      </c>
      <c r="I24" s="19">
        <f t="shared" si="4"/>
        <v>8</v>
      </c>
      <c r="J24" s="19">
        <f t="shared" si="4"/>
        <v>6</v>
      </c>
      <c r="K24" s="19">
        <f t="shared" si="4"/>
        <v>12</v>
      </c>
      <c r="L24" s="19">
        <f t="shared" si="4"/>
        <v>669</v>
      </c>
      <c r="M24" s="19">
        <f t="shared" si="4"/>
        <v>459</v>
      </c>
      <c r="N24" s="19">
        <f t="shared" si="4"/>
        <v>10</v>
      </c>
      <c r="O24" s="19">
        <f t="shared" si="4"/>
        <v>1</v>
      </c>
      <c r="P24" s="19">
        <f t="shared" si="4"/>
        <v>1</v>
      </c>
      <c r="Q24" s="19">
        <f t="shared" si="4"/>
        <v>1</v>
      </c>
      <c r="R24" s="19">
        <f t="shared" si="4"/>
        <v>655</v>
      </c>
      <c r="S24" s="19">
        <f t="shared" si="4"/>
        <v>24</v>
      </c>
      <c r="T24" s="81"/>
    </row>
    <row r="25" spans="1:20" s="5" customFormat="1" x14ac:dyDescent="0.25">
      <c r="A25" s="20" t="s">
        <v>161</v>
      </c>
      <c r="B25" s="34">
        <f>SUM(C25:S25)</f>
        <v>6</v>
      </c>
      <c r="C25" s="25">
        <v>1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4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81"/>
    </row>
    <row r="26" spans="1:20" s="5" customFormat="1" x14ac:dyDescent="0.25">
      <c r="A26" s="20" t="s">
        <v>131</v>
      </c>
      <c r="B26" s="34">
        <f>SUM(C26:S26)</f>
        <v>2074</v>
      </c>
      <c r="C26" s="25">
        <v>117</v>
      </c>
      <c r="D26" s="25">
        <v>45</v>
      </c>
      <c r="E26" s="25">
        <v>0</v>
      </c>
      <c r="F26" s="25">
        <v>41</v>
      </c>
      <c r="G26" s="25">
        <v>25</v>
      </c>
      <c r="H26" s="25">
        <v>13</v>
      </c>
      <c r="I26" s="25">
        <v>8</v>
      </c>
      <c r="J26" s="25">
        <v>6</v>
      </c>
      <c r="K26" s="25">
        <v>12</v>
      </c>
      <c r="L26" s="25">
        <v>662</v>
      </c>
      <c r="M26" s="25">
        <v>457</v>
      </c>
      <c r="N26" s="25">
        <v>10</v>
      </c>
      <c r="O26" s="25">
        <v>1</v>
      </c>
      <c r="P26" s="25">
        <v>1</v>
      </c>
      <c r="Q26" s="25">
        <v>1</v>
      </c>
      <c r="R26" s="25">
        <v>651</v>
      </c>
      <c r="S26" s="25">
        <v>24</v>
      </c>
      <c r="T26" s="81"/>
    </row>
    <row r="27" spans="1:20" s="5" customFormat="1" x14ac:dyDescent="0.25">
      <c r="A27" s="20" t="s">
        <v>130</v>
      </c>
      <c r="B27" s="34">
        <f>SUM(C27:S27)</f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81"/>
    </row>
    <row r="28" spans="1:20" s="5" customFormat="1" x14ac:dyDescent="0.25">
      <c r="A28" s="20" t="s">
        <v>52</v>
      </c>
      <c r="B28" s="34">
        <f>SUM(C28:S28)</f>
        <v>4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1</v>
      </c>
      <c r="M28" s="25">
        <v>1</v>
      </c>
      <c r="N28" s="25">
        <v>0</v>
      </c>
      <c r="O28" s="25">
        <v>0</v>
      </c>
      <c r="P28" s="25">
        <v>0</v>
      </c>
      <c r="Q28" s="25">
        <v>0</v>
      </c>
      <c r="R28" s="25">
        <v>1</v>
      </c>
      <c r="S28" s="25">
        <v>0</v>
      </c>
      <c r="T28" s="81"/>
    </row>
    <row r="29" spans="1:20" x14ac:dyDescent="0.25">
      <c r="A29" s="20" t="s">
        <v>53</v>
      </c>
      <c r="B29" s="34">
        <f>SUM(C29:S29)</f>
        <v>7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2</v>
      </c>
      <c r="M29" s="25">
        <v>1</v>
      </c>
      <c r="N29" s="25">
        <v>0</v>
      </c>
      <c r="O29" s="25">
        <v>0</v>
      </c>
      <c r="P29" s="25">
        <v>0</v>
      </c>
      <c r="Q29" s="25">
        <v>0</v>
      </c>
      <c r="R29" s="25">
        <v>3</v>
      </c>
      <c r="S29" s="25">
        <v>0</v>
      </c>
    </row>
    <row r="30" spans="1:20" x14ac:dyDescent="0.25">
      <c r="A30" s="24"/>
      <c r="B30" s="1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1:20" s="5" customFormat="1" x14ac:dyDescent="0.25">
      <c r="A31" s="1" t="s">
        <v>117</v>
      </c>
      <c r="B31" s="19">
        <f>SUM(B32:B36)</f>
        <v>71</v>
      </c>
      <c r="C31" s="19">
        <f t="shared" ref="C31:S31" si="5">SUM(C32:C36)</f>
        <v>4</v>
      </c>
      <c r="D31" s="19">
        <f t="shared" si="5"/>
        <v>0</v>
      </c>
      <c r="E31" s="19">
        <f t="shared" si="5"/>
        <v>0</v>
      </c>
      <c r="F31" s="19">
        <f t="shared" si="5"/>
        <v>0</v>
      </c>
      <c r="G31" s="19">
        <f t="shared" si="5"/>
        <v>0</v>
      </c>
      <c r="H31" s="19">
        <f t="shared" si="5"/>
        <v>0</v>
      </c>
      <c r="I31" s="19">
        <f t="shared" si="5"/>
        <v>0</v>
      </c>
      <c r="J31" s="19">
        <f t="shared" si="5"/>
        <v>0</v>
      </c>
      <c r="K31" s="19">
        <f t="shared" si="5"/>
        <v>0</v>
      </c>
      <c r="L31" s="19">
        <f t="shared" si="5"/>
        <v>25</v>
      </c>
      <c r="M31" s="19">
        <f t="shared" si="5"/>
        <v>17</v>
      </c>
      <c r="N31" s="19">
        <f t="shared" si="5"/>
        <v>0</v>
      </c>
      <c r="O31" s="19">
        <f t="shared" si="5"/>
        <v>0</v>
      </c>
      <c r="P31" s="19">
        <f t="shared" si="5"/>
        <v>0</v>
      </c>
      <c r="Q31" s="19">
        <f t="shared" si="5"/>
        <v>0</v>
      </c>
      <c r="R31" s="19">
        <f t="shared" si="5"/>
        <v>23</v>
      </c>
      <c r="S31" s="19">
        <f t="shared" si="5"/>
        <v>2</v>
      </c>
      <c r="T31" s="81"/>
    </row>
    <row r="32" spans="1:20" s="5" customFormat="1" x14ac:dyDescent="0.25">
      <c r="A32" s="26" t="s">
        <v>162</v>
      </c>
      <c r="B32" s="34">
        <f>SUM(C32:S32)</f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81"/>
    </row>
    <row r="33" spans="1:20" s="5" customFormat="1" x14ac:dyDescent="0.25">
      <c r="A33" s="20" t="s">
        <v>50</v>
      </c>
      <c r="B33" s="34">
        <f>SUM(C33:S33)</f>
        <v>71</v>
      </c>
      <c r="C33" s="25">
        <v>4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25</v>
      </c>
      <c r="M33" s="25">
        <v>17</v>
      </c>
      <c r="N33" s="25">
        <v>0</v>
      </c>
      <c r="O33" s="25">
        <v>0</v>
      </c>
      <c r="P33" s="25">
        <v>0</v>
      </c>
      <c r="Q33" s="25">
        <v>0</v>
      </c>
      <c r="R33" s="25">
        <v>23</v>
      </c>
      <c r="S33" s="25">
        <v>2</v>
      </c>
      <c r="T33" s="81"/>
    </row>
    <row r="34" spans="1:20" s="5" customFormat="1" x14ac:dyDescent="0.25">
      <c r="A34" s="20" t="s">
        <v>51</v>
      </c>
      <c r="B34" s="34">
        <f>SUM(C34:S34)</f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81"/>
    </row>
    <row r="35" spans="1:20" s="5" customFormat="1" x14ac:dyDescent="0.25">
      <c r="A35" s="20" t="s">
        <v>54</v>
      </c>
      <c r="B35" s="34">
        <f>SUM(C35:S35)</f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81"/>
    </row>
    <row r="36" spans="1:20" s="5" customFormat="1" x14ac:dyDescent="0.25">
      <c r="A36" s="20" t="s">
        <v>55</v>
      </c>
      <c r="B36" s="34">
        <f>SUM(C36:S36)</f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81"/>
    </row>
    <row r="37" spans="1:20" s="5" customFormat="1" x14ac:dyDescent="0.25">
      <c r="A37" s="24"/>
      <c r="B37" s="1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81"/>
    </row>
    <row r="38" spans="1:20" s="5" customFormat="1" x14ac:dyDescent="0.25">
      <c r="A38" s="1" t="s">
        <v>118</v>
      </c>
      <c r="B38" s="19">
        <f>SUM(B39:B44)</f>
        <v>2</v>
      </c>
      <c r="C38" s="19">
        <f t="shared" ref="C38:S38" si="6">SUM(C39:C44)</f>
        <v>0</v>
      </c>
      <c r="D38" s="19">
        <f t="shared" si="6"/>
        <v>0</v>
      </c>
      <c r="E38" s="19">
        <f t="shared" si="6"/>
        <v>0</v>
      </c>
      <c r="F38" s="19">
        <f t="shared" si="6"/>
        <v>0</v>
      </c>
      <c r="G38" s="19">
        <f t="shared" si="6"/>
        <v>0</v>
      </c>
      <c r="H38" s="19">
        <f t="shared" si="6"/>
        <v>0</v>
      </c>
      <c r="I38" s="19">
        <f t="shared" si="6"/>
        <v>0</v>
      </c>
      <c r="J38" s="19">
        <f t="shared" si="6"/>
        <v>0</v>
      </c>
      <c r="K38" s="19">
        <f t="shared" si="6"/>
        <v>0</v>
      </c>
      <c r="L38" s="19">
        <f t="shared" si="6"/>
        <v>1</v>
      </c>
      <c r="M38" s="19">
        <f t="shared" si="6"/>
        <v>1</v>
      </c>
      <c r="N38" s="19">
        <f t="shared" si="6"/>
        <v>0</v>
      </c>
      <c r="O38" s="19">
        <f t="shared" si="6"/>
        <v>0</v>
      </c>
      <c r="P38" s="19">
        <f t="shared" si="6"/>
        <v>0</v>
      </c>
      <c r="Q38" s="19">
        <f t="shared" si="6"/>
        <v>0</v>
      </c>
      <c r="R38" s="19">
        <f t="shared" si="6"/>
        <v>0</v>
      </c>
      <c r="S38" s="19">
        <f t="shared" si="6"/>
        <v>0</v>
      </c>
      <c r="T38" s="81"/>
    </row>
    <row r="39" spans="1:20" s="5" customFormat="1" x14ac:dyDescent="0.25">
      <c r="A39" s="20" t="s">
        <v>163</v>
      </c>
      <c r="B39" s="34">
        <f t="shared" ref="B39:B44" si="7">SUM(C39:S39)</f>
        <v>2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1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81"/>
    </row>
    <row r="40" spans="1:20" s="5" customFormat="1" x14ac:dyDescent="0.25">
      <c r="A40" s="20" t="s">
        <v>56</v>
      </c>
      <c r="B40" s="34">
        <f t="shared" si="7"/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81"/>
    </row>
    <row r="41" spans="1:20" s="5" customFormat="1" x14ac:dyDescent="0.25">
      <c r="A41" s="20" t="s">
        <v>57</v>
      </c>
      <c r="B41" s="34">
        <f t="shared" si="7"/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81"/>
    </row>
    <row r="42" spans="1:20" s="5" customFormat="1" x14ac:dyDescent="0.25">
      <c r="A42" s="20" t="s">
        <v>58</v>
      </c>
      <c r="B42" s="34">
        <f t="shared" si="7"/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81"/>
    </row>
    <row r="43" spans="1:20" s="5" customFormat="1" x14ac:dyDescent="0.25">
      <c r="A43" s="20" t="s">
        <v>59</v>
      </c>
      <c r="B43" s="34">
        <f t="shared" si="7"/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81"/>
    </row>
    <row r="44" spans="1:20" s="5" customFormat="1" x14ac:dyDescent="0.25">
      <c r="A44" s="26" t="s">
        <v>164</v>
      </c>
      <c r="B44" s="34">
        <f t="shared" si="7"/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81"/>
    </row>
    <row r="45" spans="1:20" s="5" customFormat="1" x14ac:dyDescent="0.25">
      <c r="A45" s="2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81"/>
    </row>
    <row r="46" spans="1:20" x14ac:dyDescent="0.25">
      <c r="A46" s="1" t="s">
        <v>119</v>
      </c>
      <c r="B46" s="18">
        <f>SUM(B47:B52)</f>
        <v>0</v>
      </c>
      <c r="C46" s="18">
        <f t="shared" ref="C46:S46" si="8">SUM(C47:C52)</f>
        <v>0</v>
      </c>
      <c r="D46" s="18">
        <f t="shared" si="8"/>
        <v>0</v>
      </c>
      <c r="E46" s="18">
        <f t="shared" si="8"/>
        <v>0</v>
      </c>
      <c r="F46" s="18">
        <f t="shared" si="8"/>
        <v>0</v>
      </c>
      <c r="G46" s="18">
        <f t="shared" si="8"/>
        <v>0</v>
      </c>
      <c r="H46" s="18">
        <f t="shared" si="8"/>
        <v>0</v>
      </c>
      <c r="I46" s="18">
        <f t="shared" si="8"/>
        <v>0</v>
      </c>
      <c r="J46" s="18">
        <f t="shared" si="8"/>
        <v>0</v>
      </c>
      <c r="K46" s="18">
        <f t="shared" si="8"/>
        <v>0</v>
      </c>
      <c r="L46" s="18">
        <f t="shared" si="8"/>
        <v>0</v>
      </c>
      <c r="M46" s="18">
        <f t="shared" si="8"/>
        <v>0</v>
      </c>
      <c r="N46" s="18">
        <f t="shared" si="8"/>
        <v>0</v>
      </c>
      <c r="O46" s="18">
        <f t="shared" si="8"/>
        <v>0</v>
      </c>
      <c r="P46" s="18">
        <f t="shared" si="8"/>
        <v>0</v>
      </c>
      <c r="Q46" s="18">
        <f t="shared" si="8"/>
        <v>0</v>
      </c>
      <c r="R46" s="18">
        <f t="shared" si="8"/>
        <v>0</v>
      </c>
      <c r="S46" s="19">
        <f t="shared" si="8"/>
        <v>0</v>
      </c>
    </row>
    <row r="47" spans="1:20" x14ac:dyDescent="0.25">
      <c r="A47" s="20" t="s">
        <v>165</v>
      </c>
      <c r="B47" s="34">
        <f t="shared" ref="B47:B52" si="9">SUM(C47:S47)</f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</row>
    <row r="48" spans="1:20" s="5" customFormat="1" x14ac:dyDescent="0.25">
      <c r="A48" s="20" t="s">
        <v>138</v>
      </c>
      <c r="B48" s="34">
        <f t="shared" si="9"/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81"/>
    </row>
    <row r="49" spans="1:20" s="5" customFormat="1" x14ac:dyDescent="0.25">
      <c r="A49" s="20" t="s">
        <v>61</v>
      </c>
      <c r="B49" s="34">
        <f t="shared" si="9"/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81"/>
    </row>
    <row r="50" spans="1:20" s="5" customFormat="1" x14ac:dyDescent="0.25">
      <c r="A50" s="20" t="s">
        <v>62</v>
      </c>
      <c r="B50" s="34">
        <f t="shared" si="9"/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81"/>
    </row>
    <row r="51" spans="1:20" s="5" customFormat="1" x14ac:dyDescent="0.25">
      <c r="A51" s="20" t="s">
        <v>63</v>
      </c>
      <c r="B51" s="34">
        <f t="shared" si="9"/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81"/>
    </row>
    <row r="52" spans="1:20" s="5" customFormat="1" x14ac:dyDescent="0.25">
      <c r="A52" s="20" t="s">
        <v>64</v>
      </c>
      <c r="B52" s="34">
        <f t="shared" si="9"/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81"/>
    </row>
    <row r="53" spans="1:20" s="5" customFormat="1" x14ac:dyDescent="0.25">
      <c r="A53" s="2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81"/>
    </row>
    <row r="54" spans="1:20" x14ac:dyDescent="0.25">
      <c r="A54" s="1" t="s">
        <v>120</v>
      </c>
      <c r="B54" s="18">
        <f>SUM(B55:B61)</f>
        <v>267</v>
      </c>
      <c r="C54" s="18">
        <f t="shared" ref="C54:S54" si="10">SUM(C55:C61)</f>
        <v>21</v>
      </c>
      <c r="D54" s="18">
        <f t="shared" si="10"/>
        <v>5</v>
      </c>
      <c r="E54" s="18">
        <f t="shared" si="10"/>
        <v>0</v>
      </c>
      <c r="F54" s="18">
        <f t="shared" si="10"/>
        <v>1</v>
      </c>
      <c r="G54" s="18">
        <f t="shared" si="10"/>
        <v>1</v>
      </c>
      <c r="H54" s="18">
        <f t="shared" si="10"/>
        <v>0</v>
      </c>
      <c r="I54" s="18">
        <f t="shared" si="10"/>
        <v>0</v>
      </c>
      <c r="J54" s="18">
        <f t="shared" si="10"/>
        <v>0</v>
      </c>
      <c r="K54" s="18">
        <f t="shared" si="10"/>
        <v>0</v>
      </c>
      <c r="L54" s="18">
        <f t="shared" si="10"/>
        <v>89</v>
      </c>
      <c r="M54" s="18">
        <f t="shared" si="10"/>
        <v>66</v>
      </c>
      <c r="N54" s="18">
        <f t="shared" si="10"/>
        <v>0</v>
      </c>
      <c r="O54" s="18">
        <f t="shared" si="10"/>
        <v>0</v>
      </c>
      <c r="P54" s="18">
        <f t="shared" si="10"/>
        <v>0</v>
      </c>
      <c r="Q54" s="18">
        <f t="shared" si="10"/>
        <v>0</v>
      </c>
      <c r="R54" s="18">
        <f t="shared" si="10"/>
        <v>84</v>
      </c>
      <c r="S54" s="19">
        <f t="shared" si="10"/>
        <v>0</v>
      </c>
    </row>
    <row r="55" spans="1:20" x14ac:dyDescent="0.25">
      <c r="A55" s="20" t="s">
        <v>132</v>
      </c>
      <c r="B55" s="34">
        <f t="shared" ref="B55:B61" si="11">SUM(C55:S55)</f>
        <v>5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3</v>
      </c>
      <c r="M55" s="25">
        <v>1</v>
      </c>
      <c r="N55" s="25">
        <v>0</v>
      </c>
      <c r="O55" s="25">
        <v>0</v>
      </c>
      <c r="P55" s="25">
        <v>0</v>
      </c>
      <c r="Q55" s="25">
        <v>0</v>
      </c>
      <c r="R55" s="25">
        <v>1</v>
      </c>
      <c r="S55" s="25">
        <v>0</v>
      </c>
    </row>
    <row r="56" spans="1:20" s="5" customFormat="1" x14ac:dyDescent="0.25">
      <c r="A56" s="20" t="s">
        <v>139</v>
      </c>
      <c r="B56" s="34">
        <f t="shared" si="11"/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81"/>
    </row>
    <row r="57" spans="1:20" s="5" customFormat="1" x14ac:dyDescent="0.25">
      <c r="A57" s="20" t="s">
        <v>134</v>
      </c>
      <c r="B57" s="34">
        <f t="shared" si="11"/>
        <v>262</v>
      </c>
      <c r="C57" s="25">
        <v>21</v>
      </c>
      <c r="D57" s="25">
        <v>5</v>
      </c>
      <c r="E57" s="25">
        <v>0</v>
      </c>
      <c r="F57" s="25">
        <v>1</v>
      </c>
      <c r="G57" s="25">
        <v>1</v>
      </c>
      <c r="H57" s="25">
        <v>0</v>
      </c>
      <c r="I57" s="25">
        <v>0</v>
      </c>
      <c r="J57" s="25">
        <v>0</v>
      </c>
      <c r="K57" s="25">
        <v>0</v>
      </c>
      <c r="L57" s="25">
        <v>86</v>
      </c>
      <c r="M57" s="25">
        <v>65</v>
      </c>
      <c r="N57" s="25">
        <v>0</v>
      </c>
      <c r="O57" s="25">
        <v>0</v>
      </c>
      <c r="P57" s="25">
        <v>0</v>
      </c>
      <c r="Q57" s="25">
        <v>0</v>
      </c>
      <c r="R57" s="25">
        <v>83</v>
      </c>
      <c r="S57" s="25">
        <v>0</v>
      </c>
      <c r="T57" s="81"/>
    </row>
    <row r="58" spans="1:20" s="5" customFormat="1" x14ac:dyDescent="0.25">
      <c r="A58" s="20" t="s">
        <v>65</v>
      </c>
      <c r="B58" s="34">
        <f t="shared" si="11"/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81"/>
    </row>
    <row r="59" spans="1:20" s="5" customFormat="1" x14ac:dyDescent="0.25">
      <c r="A59" s="20" t="s">
        <v>69</v>
      </c>
      <c r="B59" s="34">
        <f t="shared" si="11"/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81"/>
    </row>
    <row r="60" spans="1:20" s="5" customFormat="1" x14ac:dyDescent="0.25">
      <c r="A60" s="20" t="s">
        <v>70</v>
      </c>
      <c r="B60" s="34">
        <f t="shared" si="11"/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81"/>
    </row>
    <row r="61" spans="1:20" s="5" customFormat="1" x14ac:dyDescent="0.25">
      <c r="A61" s="20" t="s">
        <v>71</v>
      </c>
      <c r="B61" s="34">
        <f t="shared" si="11"/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81"/>
    </row>
    <row r="62" spans="1:20" x14ac:dyDescent="0.25">
      <c r="A62" s="24"/>
      <c r="B62" s="1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20" x14ac:dyDescent="0.25">
      <c r="A63" s="1" t="s">
        <v>121</v>
      </c>
      <c r="B63" s="18">
        <f>SUM(B64:B69)</f>
        <v>1039</v>
      </c>
      <c r="C63" s="18">
        <f t="shared" ref="C63:S63" si="12">SUM(C64:C69)</f>
        <v>93</v>
      </c>
      <c r="D63" s="18">
        <f t="shared" si="12"/>
        <v>15</v>
      </c>
      <c r="E63" s="18">
        <f t="shared" si="12"/>
        <v>1</v>
      </c>
      <c r="F63" s="18">
        <f t="shared" si="12"/>
        <v>2</v>
      </c>
      <c r="G63" s="18">
        <f t="shared" si="12"/>
        <v>6</v>
      </c>
      <c r="H63" s="18">
        <f t="shared" si="12"/>
        <v>1</v>
      </c>
      <c r="I63" s="18">
        <f t="shared" si="12"/>
        <v>1</v>
      </c>
      <c r="J63" s="18">
        <f t="shared" si="12"/>
        <v>3</v>
      </c>
      <c r="K63" s="18">
        <f t="shared" si="12"/>
        <v>1</v>
      </c>
      <c r="L63" s="18">
        <f t="shared" si="12"/>
        <v>438</v>
      </c>
      <c r="M63" s="18">
        <f t="shared" si="12"/>
        <v>280</v>
      </c>
      <c r="N63" s="18">
        <f t="shared" si="12"/>
        <v>2</v>
      </c>
      <c r="O63" s="18">
        <f t="shared" si="12"/>
        <v>2</v>
      </c>
      <c r="P63" s="18">
        <f t="shared" si="12"/>
        <v>0</v>
      </c>
      <c r="Q63" s="18">
        <f t="shared" si="12"/>
        <v>0</v>
      </c>
      <c r="R63" s="18">
        <f t="shared" si="12"/>
        <v>142</v>
      </c>
      <c r="S63" s="19">
        <f t="shared" si="12"/>
        <v>52</v>
      </c>
    </row>
    <row r="64" spans="1:20" s="5" customFormat="1" x14ac:dyDescent="0.25">
      <c r="A64" s="20" t="s">
        <v>133</v>
      </c>
      <c r="B64" s="34">
        <f t="shared" ref="B64:B69" si="13">SUM(C64:S64)</f>
        <v>924</v>
      </c>
      <c r="C64" s="25">
        <v>86</v>
      </c>
      <c r="D64" s="25">
        <v>13</v>
      </c>
      <c r="E64" s="25">
        <v>1</v>
      </c>
      <c r="F64" s="25">
        <v>2</v>
      </c>
      <c r="G64" s="25">
        <v>4</v>
      </c>
      <c r="H64" s="25">
        <v>0</v>
      </c>
      <c r="I64" s="25">
        <v>0</v>
      </c>
      <c r="J64" s="25">
        <v>2</v>
      </c>
      <c r="K64" s="25">
        <v>1</v>
      </c>
      <c r="L64" s="25">
        <v>400</v>
      </c>
      <c r="M64" s="25">
        <v>255</v>
      </c>
      <c r="N64" s="25">
        <v>2</v>
      </c>
      <c r="O64" s="25">
        <v>1</v>
      </c>
      <c r="P64" s="25">
        <v>0</v>
      </c>
      <c r="Q64" s="25">
        <v>0</v>
      </c>
      <c r="R64" s="25">
        <v>109</v>
      </c>
      <c r="S64" s="25">
        <v>48</v>
      </c>
      <c r="T64" s="81"/>
    </row>
    <row r="65" spans="1:20" s="5" customFormat="1" x14ac:dyDescent="0.25">
      <c r="A65" s="20" t="s">
        <v>140</v>
      </c>
      <c r="B65" s="34">
        <f t="shared" si="13"/>
        <v>109</v>
      </c>
      <c r="C65" s="25">
        <v>6</v>
      </c>
      <c r="D65" s="25">
        <v>2</v>
      </c>
      <c r="E65" s="25">
        <v>0</v>
      </c>
      <c r="F65" s="25">
        <v>0</v>
      </c>
      <c r="G65" s="25">
        <v>2</v>
      </c>
      <c r="H65" s="25">
        <v>1</v>
      </c>
      <c r="I65" s="25">
        <v>1</v>
      </c>
      <c r="J65" s="25">
        <v>1</v>
      </c>
      <c r="K65" s="25">
        <v>0</v>
      </c>
      <c r="L65" s="25">
        <v>35</v>
      </c>
      <c r="M65" s="25">
        <v>24</v>
      </c>
      <c r="N65" s="25">
        <v>0</v>
      </c>
      <c r="O65" s="25">
        <v>1</v>
      </c>
      <c r="P65" s="25">
        <v>0</v>
      </c>
      <c r="Q65" s="25">
        <v>0</v>
      </c>
      <c r="R65" s="25">
        <v>32</v>
      </c>
      <c r="S65" s="25">
        <v>4</v>
      </c>
      <c r="T65" s="81"/>
    </row>
    <row r="66" spans="1:20" s="5" customFormat="1" x14ac:dyDescent="0.25">
      <c r="A66" s="20" t="s">
        <v>66</v>
      </c>
      <c r="B66" s="34">
        <f t="shared" si="13"/>
        <v>4</v>
      </c>
      <c r="C66" s="25">
        <v>1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1</v>
      </c>
      <c r="M66" s="25">
        <v>1</v>
      </c>
      <c r="N66" s="25">
        <v>0</v>
      </c>
      <c r="O66" s="25">
        <v>0</v>
      </c>
      <c r="P66" s="25">
        <v>0</v>
      </c>
      <c r="Q66" s="25">
        <v>0</v>
      </c>
      <c r="R66" s="25">
        <v>1</v>
      </c>
      <c r="S66" s="25">
        <v>0</v>
      </c>
      <c r="T66" s="81"/>
    </row>
    <row r="67" spans="1:20" s="5" customFormat="1" x14ac:dyDescent="0.25">
      <c r="A67" s="20" t="s">
        <v>67</v>
      </c>
      <c r="B67" s="34">
        <f t="shared" si="13"/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81"/>
    </row>
    <row r="68" spans="1:20" s="5" customFormat="1" x14ac:dyDescent="0.25">
      <c r="A68" s="20" t="s">
        <v>68</v>
      </c>
      <c r="B68" s="34">
        <f t="shared" si="13"/>
        <v>1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1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81"/>
    </row>
    <row r="69" spans="1:20" x14ac:dyDescent="0.25">
      <c r="A69" s="20" t="s">
        <v>135</v>
      </c>
      <c r="B69" s="34">
        <f t="shared" si="13"/>
        <v>1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</row>
    <row r="70" spans="1:20" s="5" customFormat="1" x14ac:dyDescent="0.25">
      <c r="A70" s="24"/>
      <c r="B70" s="17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81"/>
    </row>
    <row r="71" spans="1:20" s="5" customFormat="1" x14ac:dyDescent="0.25">
      <c r="A71" s="1" t="s">
        <v>122</v>
      </c>
      <c r="B71" s="18">
        <f>SUM(B72:B77)</f>
        <v>5</v>
      </c>
      <c r="C71" s="18">
        <f t="shared" ref="C71:S71" si="14">SUM(C72:C77)</f>
        <v>0</v>
      </c>
      <c r="D71" s="18">
        <f t="shared" si="14"/>
        <v>0</v>
      </c>
      <c r="E71" s="18">
        <f t="shared" si="14"/>
        <v>0</v>
      </c>
      <c r="F71" s="18">
        <f t="shared" si="14"/>
        <v>0</v>
      </c>
      <c r="G71" s="18">
        <f t="shared" si="14"/>
        <v>0</v>
      </c>
      <c r="H71" s="18">
        <f t="shared" si="14"/>
        <v>0</v>
      </c>
      <c r="I71" s="18">
        <f t="shared" si="14"/>
        <v>0</v>
      </c>
      <c r="J71" s="18">
        <f t="shared" si="14"/>
        <v>0</v>
      </c>
      <c r="K71" s="18">
        <f t="shared" si="14"/>
        <v>0</v>
      </c>
      <c r="L71" s="18">
        <f t="shared" si="14"/>
        <v>1</v>
      </c>
      <c r="M71" s="18">
        <f t="shared" si="14"/>
        <v>2</v>
      </c>
      <c r="N71" s="18">
        <f t="shared" si="14"/>
        <v>0</v>
      </c>
      <c r="O71" s="18">
        <f t="shared" si="14"/>
        <v>0</v>
      </c>
      <c r="P71" s="18">
        <f t="shared" si="14"/>
        <v>0</v>
      </c>
      <c r="Q71" s="18">
        <f t="shared" si="14"/>
        <v>0</v>
      </c>
      <c r="R71" s="18">
        <f t="shared" si="14"/>
        <v>2</v>
      </c>
      <c r="S71" s="19">
        <f t="shared" si="14"/>
        <v>0</v>
      </c>
      <c r="T71" s="81"/>
    </row>
    <row r="72" spans="1:20" s="5" customFormat="1" x14ac:dyDescent="0.25">
      <c r="A72" s="20" t="s">
        <v>166</v>
      </c>
      <c r="B72" s="34">
        <f t="shared" ref="B72:B77" si="15">SUM(C72:S72)</f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81"/>
    </row>
    <row r="73" spans="1:20" s="5" customFormat="1" x14ac:dyDescent="0.25">
      <c r="A73" s="2" t="s">
        <v>141</v>
      </c>
      <c r="B73" s="34">
        <f t="shared" si="15"/>
        <v>2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1</v>
      </c>
      <c r="N73" s="25">
        <v>0</v>
      </c>
      <c r="O73" s="25">
        <v>0</v>
      </c>
      <c r="P73" s="25">
        <v>0</v>
      </c>
      <c r="Q73" s="25">
        <v>0</v>
      </c>
      <c r="R73" s="25">
        <v>1</v>
      </c>
      <c r="S73" s="25">
        <v>0</v>
      </c>
      <c r="T73" s="81"/>
    </row>
    <row r="74" spans="1:20" x14ac:dyDescent="0.25">
      <c r="A74" s="20" t="s">
        <v>72</v>
      </c>
      <c r="B74" s="34">
        <f t="shared" si="15"/>
        <v>3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1</v>
      </c>
      <c r="M74" s="25">
        <v>1</v>
      </c>
      <c r="N74" s="25">
        <v>0</v>
      </c>
      <c r="O74" s="25">
        <v>0</v>
      </c>
      <c r="P74" s="25">
        <v>0</v>
      </c>
      <c r="Q74" s="25">
        <v>0</v>
      </c>
      <c r="R74" s="25">
        <v>1</v>
      </c>
      <c r="S74" s="25">
        <v>0</v>
      </c>
    </row>
    <row r="75" spans="1:20" x14ac:dyDescent="0.25">
      <c r="A75" s="20" t="s">
        <v>73</v>
      </c>
      <c r="B75" s="34">
        <f t="shared" si="15"/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</row>
    <row r="76" spans="1:20" s="5" customFormat="1" x14ac:dyDescent="0.25">
      <c r="A76" s="20" t="s">
        <v>74</v>
      </c>
      <c r="B76" s="34">
        <f t="shared" si="15"/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81"/>
    </row>
    <row r="77" spans="1:20" s="5" customFormat="1" x14ac:dyDescent="0.25">
      <c r="A77" s="20" t="s">
        <v>75</v>
      </c>
      <c r="B77" s="34">
        <f t="shared" si="15"/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81"/>
    </row>
    <row r="78" spans="1:20" s="5" customFormat="1" x14ac:dyDescent="0.25">
      <c r="A78" s="24"/>
      <c r="B78" s="17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81"/>
    </row>
    <row r="79" spans="1:20" s="5" customFormat="1" x14ac:dyDescent="0.25">
      <c r="A79" s="1" t="s">
        <v>123</v>
      </c>
      <c r="B79" s="18">
        <f>SUM(B80:B85)</f>
        <v>0</v>
      </c>
      <c r="C79" s="18">
        <f t="shared" ref="C79:S79" si="16">SUM(C80:C85)</f>
        <v>0</v>
      </c>
      <c r="D79" s="18">
        <f t="shared" si="16"/>
        <v>0</v>
      </c>
      <c r="E79" s="18">
        <f t="shared" si="16"/>
        <v>0</v>
      </c>
      <c r="F79" s="18">
        <f t="shared" si="16"/>
        <v>0</v>
      </c>
      <c r="G79" s="18">
        <f t="shared" si="16"/>
        <v>0</v>
      </c>
      <c r="H79" s="18">
        <f t="shared" si="16"/>
        <v>0</v>
      </c>
      <c r="I79" s="18">
        <f t="shared" si="16"/>
        <v>0</v>
      </c>
      <c r="J79" s="18">
        <f t="shared" si="16"/>
        <v>0</v>
      </c>
      <c r="K79" s="18">
        <f t="shared" si="16"/>
        <v>0</v>
      </c>
      <c r="L79" s="18">
        <f t="shared" si="16"/>
        <v>0</v>
      </c>
      <c r="M79" s="18">
        <f t="shared" si="16"/>
        <v>0</v>
      </c>
      <c r="N79" s="18">
        <f t="shared" si="16"/>
        <v>0</v>
      </c>
      <c r="O79" s="18">
        <f t="shared" si="16"/>
        <v>0</v>
      </c>
      <c r="P79" s="18">
        <f t="shared" si="16"/>
        <v>0</v>
      </c>
      <c r="Q79" s="18">
        <f t="shared" si="16"/>
        <v>0</v>
      </c>
      <c r="R79" s="18">
        <f t="shared" si="16"/>
        <v>0</v>
      </c>
      <c r="S79" s="19">
        <f t="shared" si="16"/>
        <v>0</v>
      </c>
      <c r="T79" s="81"/>
    </row>
    <row r="80" spans="1:20" s="5" customFormat="1" x14ac:dyDescent="0.25">
      <c r="A80" s="20" t="s">
        <v>167</v>
      </c>
      <c r="B80" s="34">
        <f t="shared" ref="B80:B85" si="17">SUM(C80:S80)</f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81"/>
    </row>
    <row r="81" spans="1:20" s="5" customFormat="1" x14ac:dyDescent="0.25">
      <c r="A81" s="20" t="s">
        <v>142</v>
      </c>
      <c r="B81" s="34">
        <f t="shared" si="17"/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81"/>
    </row>
    <row r="82" spans="1:20" s="5" customFormat="1" x14ac:dyDescent="0.25">
      <c r="A82" s="20" t="s">
        <v>77</v>
      </c>
      <c r="B82" s="34">
        <f t="shared" si="17"/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81"/>
    </row>
    <row r="83" spans="1:20" s="5" customFormat="1" x14ac:dyDescent="0.25">
      <c r="A83" s="20" t="s">
        <v>76</v>
      </c>
      <c r="B83" s="34">
        <f t="shared" si="17"/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81"/>
    </row>
    <row r="84" spans="1:20" s="5" customFormat="1" x14ac:dyDescent="0.25">
      <c r="A84" s="20" t="s">
        <v>78</v>
      </c>
      <c r="B84" s="34">
        <f t="shared" si="17"/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81"/>
    </row>
    <row r="85" spans="1:20" s="5" customFormat="1" x14ac:dyDescent="0.25">
      <c r="A85" s="20" t="s">
        <v>79</v>
      </c>
      <c r="B85" s="34">
        <f t="shared" si="17"/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81"/>
    </row>
    <row r="86" spans="1:20" s="5" customFormat="1" x14ac:dyDescent="0.25">
      <c r="A86" s="24"/>
      <c r="B86" s="17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81"/>
    </row>
    <row r="87" spans="1:20" s="5" customFormat="1" x14ac:dyDescent="0.25">
      <c r="A87" s="1" t="s">
        <v>124</v>
      </c>
      <c r="B87" s="18">
        <f>SUM(B88:B95)</f>
        <v>64</v>
      </c>
      <c r="C87" s="18">
        <f t="shared" ref="C87:S87" si="18">SUM(C88:C95)</f>
        <v>2</v>
      </c>
      <c r="D87" s="18">
        <f t="shared" si="18"/>
        <v>1</v>
      </c>
      <c r="E87" s="18">
        <f t="shared" si="18"/>
        <v>0</v>
      </c>
      <c r="F87" s="18">
        <f t="shared" si="18"/>
        <v>0</v>
      </c>
      <c r="G87" s="18">
        <f t="shared" si="18"/>
        <v>0</v>
      </c>
      <c r="H87" s="18">
        <f t="shared" si="18"/>
        <v>0</v>
      </c>
      <c r="I87" s="18">
        <f t="shared" si="18"/>
        <v>0</v>
      </c>
      <c r="J87" s="18">
        <f t="shared" si="18"/>
        <v>0</v>
      </c>
      <c r="K87" s="18">
        <f t="shared" si="18"/>
        <v>0</v>
      </c>
      <c r="L87" s="18">
        <f t="shared" si="18"/>
        <v>20</v>
      </c>
      <c r="M87" s="18">
        <f t="shared" si="18"/>
        <v>22</v>
      </c>
      <c r="N87" s="18">
        <f t="shared" si="18"/>
        <v>0</v>
      </c>
      <c r="O87" s="18">
        <f t="shared" si="18"/>
        <v>0</v>
      </c>
      <c r="P87" s="18">
        <f t="shared" si="18"/>
        <v>0</v>
      </c>
      <c r="Q87" s="18">
        <f t="shared" si="18"/>
        <v>0</v>
      </c>
      <c r="R87" s="18">
        <f t="shared" si="18"/>
        <v>19</v>
      </c>
      <c r="S87" s="19">
        <f t="shared" si="18"/>
        <v>0</v>
      </c>
      <c r="T87" s="81"/>
    </row>
    <row r="88" spans="1:20" s="5" customFormat="1" x14ac:dyDescent="0.25">
      <c r="A88" s="20" t="s">
        <v>136</v>
      </c>
      <c r="B88" s="34">
        <f t="shared" ref="B88:B95" si="19">SUM(C88:S88)</f>
        <v>5</v>
      </c>
      <c r="C88" s="17">
        <v>0</v>
      </c>
      <c r="D88" s="17">
        <v>1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1</v>
      </c>
      <c r="M88" s="17">
        <v>2</v>
      </c>
      <c r="N88" s="17">
        <v>0</v>
      </c>
      <c r="O88" s="17">
        <v>0</v>
      </c>
      <c r="P88" s="17">
        <v>0</v>
      </c>
      <c r="Q88" s="17">
        <v>0</v>
      </c>
      <c r="R88" s="17">
        <v>1</v>
      </c>
      <c r="S88" s="17">
        <v>0</v>
      </c>
      <c r="T88" s="81"/>
    </row>
    <row r="89" spans="1:20" x14ac:dyDescent="0.25">
      <c r="A89" s="20" t="s">
        <v>181</v>
      </c>
      <c r="B89" s="34">
        <f t="shared" si="19"/>
        <v>1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1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</row>
    <row r="90" spans="1:20" x14ac:dyDescent="0.25">
      <c r="A90" s="20" t="s">
        <v>80</v>
      </c>
      <c r="B90" s="34">
        <f t="shared" si="19"/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/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</row>
    <row r="91" spans="1:20" s="5" customFormat="1" x14ac:dyDescent="0.25">
      <c r="A91" s="20" t="s">
        <v>81</v>
      </c>
      <c r="B91" s="34">
        <f t="shared" si="19"/>
        <v>28</v>
      </c>
      <c r="C91" s="25">
        <v>2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9</v>
      </c>
      <c r="M91" s="25">
        <v>8</v>
      </c>
      <c r="N91" s="25">
        <v>0</v>
      </c>
      <c r="O91" s="25">
        <v>0</v>
      </c>
      <c r="P91" s="25">
        <v>0</v>
      </c>
      <c r="Q91" s="25">
        <v>0</v>
      </c>
      <c r="R91" s="25">
        <v>9</v>
      </c>
      <c r="S91" s="25">
        <v>0</v>
      </c>
      <c r="T91" s="81"/>
    </row>
    <row r="92" spans="1:20" s="5" customFormat="1" x14ac:dyDescent="0.25">
      <c r="A92" s="20" t="s">
        <v>82</v>
      </c>
      <c r="B92" s="34">
        <f t="shared" si="19"/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81"/>
    </row>
    <row r="93" spans="1:20" s="5" customFormat="1" x14ac:dyDescent="0.25">
      <c r="A93" s="20" t="s">
        <v>83</v>
      </c>
      <c r="B93" s="34">
        <f t="shared" si="19"/>
        <v>30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10</v>
      </c>
      <c r="M93" s="25">
        <v>11</v>
      </c>
      <c r="N93" s="25">
        <v>0</v>
      </c>
      <c r="O93" s="25">
        <v>0</v>
      </c>
      <c r="P93" s="25">
        <v>0</v>
      </c>
      <c r="Q93" s="25">
        <v>0</v>
      </c>
      <c r="R93" s="25">
        <v>9</v>
      </c>
      <c r="S93" s="25">
        <v>0</v>
      </c>
      <c r="T93" s="81"/>
    </row>
    <row r="94" spans="1:20" s="5" customFormat="1" x14ac:dyDescent="0.25">
      <c r="A94" s="20" t="s">
        <v>84</v>
      </c>
      <c r="B94" s="34">
        <f t="shared" si="19"/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81"/>
    </row>
    <row r="95" spans="1:20" s="5" customFormat="1" x14ac:dyDescent="0.25">
      <c r="A95" s="20" t="s">
        <v>85</v>
      </c>
      <c r="B95" s="34">
        <f t="shared" si="19"/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81"/>
    </row>
    <row r="96" spans="1:20" s="5" customFormat="1" x14ac:dyDescent="0.25">
      <c r="A96" s="24"/>
      <c r="B96" s="18"/>
      <c r="C96" s="18"/>
      <c r="D96" s="18"/>
      <c r="E96" s="18"/>
      <c r="F96" s="39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9"/>
      <c r="T96" s="81"/>
    </row>
    <row r="97" spans="1:19" x14ac:dyDescent="0.25">
      <c r="A97" s="1" t="s">
        <v>125</v>
      </c>
      <c r="B97" s="18">
        <f>SUM(B98:B99)</f>
        <v>2</v>
      </c>
      <c r="C97" s="18">
        <f t="shared" ref="C97:S97" si="20">SUM(C98:C99)</f>
        <v>0</v>
      </c>
      <c r="D97" s="18">
        <f t="shared" si="20"/>
        <v>0</v>
      </c>
      <c r="E97" s="18">
        <f t="shared" si="20"/>
        <v>0</v>
      </c>
      <c r="F97" s="18">
        <f t="shared" si="20"/>
        <v>0</v>
      </c>
      <c r="G97" s="18">
        <f t="shared" si="20"/>
        <v>0</v>
      </c>
      <c r="H97" s="18">
        <f t="shared" si="20"/>
        <v>0</v>
      </c>
      <c r="I97" s="18">
        <f t="shared" si="20"/>
        <v>0</v>
      </c>
      <c r="J97" s="18">
        <f t="shared" si="20"/>
        <v>0</v>
      </c>
      <c r="K97" s="18">
        <f t="shared" si="20"/>
        <v>0</v>
      </c>
      <c r="L97" s="18">
        <f t="shared" si="20"/>
        <v>1</v>
      </c>
      <c r="M97" s="18">
        <f t="shared" si="20"/>
        <v>0</v>
      </c>
      <c r="N97" s="18">
        <f t="shared" si="20"/>
        <v>0</v>
      </c>
      <c r="O97" s="18">
        <f t="shared" si="20"/>
        <v>0</v>
      </c>
      <c r="P97" s="18">
        <f t="shared" si="20"/>
        <v>0</v>
      </c>
      <c r="Q97" s="18">
        <f t="shared" si="20"/>
        <v>0</v>
      </c>
      <c r="R97" s="18">
        <f t="shared" si="20"/>
        <v>1</v>
      </c>
      <c r="S97" s="19">
        <f t="shared" si="20"/>
        <v>0</v>
      </c>
    </row>
    <row r="98" spans="1:19" x14ac:dyDescent="0.25">
      <c r="A98" s="20" t="s">
        <v>168</v>
      </c>
      <c r="B98" s="34">
        <f>SUM(C98:S98)</f>
        <v>0</v>
      </c>
      <c r="C98" s="34">
        <v>0</v>
      </c>
      <c r="D98" s="46">
        <v>0</v>
      </c>
      <c r="E98" s="34">
        <v>0</v>
      </c>
      <c r="F98" s="46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25">
        <v>0</v>
      </c>
      <c r="S98" s="25">
        <v>0</v>
      </c>
    </row>
    <row r="99" spans="1:19" x14ac:dyDescent="0.25">
      <c r="A99" s="20" t="s">
        <v>144</v>
      </c>
      <c r="B99" s="34">
        <f>SUM(C99:S99)</f>
        <v>2</v>
      </c>
      <c r="C99" s="34">
        <v>0</v>
      </c>
      <c r="D99" s="46">
        <v>0</v>
      </c>
      <c r="E99" s="34">
        <v>0</v>
      </c>
      <c r="F99" s="46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1</v>
      </c>
      <c r="M99" s="34">
        <v>0</v>
      </c>
      <c r="N99" s="34">
        <v>0</v>
      </c>
      <c r="O99" s="34"/>
      <c r="P99" s="34">
        <v>0</v>
      </c>
      <c r="Q99" s="34"/>
      <c r="R99" s="25">
        <v>1</v>
      </c>
      <c r="S99" s="25">
        <v>0</v>
      </c>
    </row>
    <row r="100" spans="1:19" x14ac:dyDescent="0.25">
      <c r="A100" s="24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</row>
    <row r="101" spans="1:19" x14ac:dyDescent="0.25">
      <c r="A101" s="1" t="s">
        <v>126</v>
      </c>
      <c r="B101" s="18">
        <f>SUM(B102:B106)</f>
        <v>3</v>
      </c>
      <c r="C101" s="18">
        <f t="shared" ref="C101:S101" si="21">SUM(C102:C106)</f>
        <v>0</v>
      </c>
      <c r="D101" s="18">
        <f t="shared" si="21"/>
        <v>1</v>
      </c>
      <c r="E101" s="18">
        <f t="shared" si="21"/>
        <v>0</v>
      </c>
      <c r="F101" s="18">
        <f t="shared" si="21"/>
        <v>0</v>
      </c>
      <c r="G101" s="18">
        <f t="shared" si="21"/>
        <v>0</v>
      </c>
      <c r="H101" s="18">
        <f t="shared" si="21"/>
        <v>0</v>
      </c>
      <c r="I101" s="18">
        <f t="shared" si="21"/>
        <v>0</v>
      </c>
      <c r="J101" s="18">
        <f t="shared" si="21"/>
        <v>0</v>
      </c>
      <c r="K101" s="18">
        <f t="shared" si="21"/>
        <v>0</v>
      </c>
      <c r="L101" s="18">
        <f t="shared" si="21"/>
        <v>0</v>
      </c>
      <c r="M101" s="18">
        <f t="shared" si="21"/>
        <v>1</v>
      </c>
      <c r="N101" s="18">
        <f t="shared" si="21"/>
        <v>0</v>
      </c>
      <c r="O101" s="18">
        <f t="shared" si="21"/>
        <v>0</v>
      </c>
      <c r="P101" s="18">
        <f t="shared" si="21"/>
        <v>0</v>
      </c>
      <c r="Q101" s="18">
        <f t="shared" si="21"/>
        <v>0</v>
      </c>
      <c r="R101" s="18">
        <f t="shared" si="21"/>
        <v>1</v>
      </c>
      <c r="S101" s="19">
        <f t="shared" si="21"/>
        <v>0</v>
      </c>
    </row>
    <row r="102" spans="1:19" x14ac:dyDescent="0.25">
      <c r="A102" s="20" t="s">
        <v>169</v>
      </c>
      <c r="B102" s="34">
        <f>SUM(C102:S102)</f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</row>
    <row r="103" spans="1:19" x14ac:dyDescent="0.25">
      <c r="A103" s="20" t="s">
        <v>137</v>
      </c>
      <c r="B103" s="34">
        <f>SUM(C103:S103)</f>
        <v>2</v>
      </c>
      <c r="C103" s="25">
        <v>0</v>
      </c>
      <c r="D103" s="25">
        <v>1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1</v>
      </c>
      <c r="S103" s="25">
        <v>0</v>
      </c>
    </row>
    <row r="104" spans="1:19" x14ac:dyDescent="0.25">
      <c r="A104" s="20" t="s">
        <v>30</v>
      </c>
      <c r="B104" s="34">
        <f>SUM(C104:S104)</f>
        <v>1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1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</row>
    <row r="105" spans="1:19" x14ac:dyDescent="0.25">
      <c r="A105" s="20" t="s">
        <v>46</v>
      </c>
      <c r="B105" s="34">
        <f>SUM(C105:S105)</f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</row>
    <row r="106" spans="1:19" x14ac:dyDescent="0.25">
      <c r="A106" s="20" t="s">
        <v>47</v>
      </c>
      <c r="B106" s="34">
        <f>SUM(C106:S106)</f>
        <v>0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</row>
    <row r="107" spans="1:19" x14ac:dyDescent="0.25">
      <c r="A107" s="27"/>
      <c r="B107" s="18"/>
      <c r="C107" s="18"/>
      <c r="D107" s="18"/>
      <c r="E107" s="18"/>
      <c r="F107" s="39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9"/>
    </row>
    <row r="108" spans="1:19" x14ac:dyDescent="0.25">
      <c r="A108" s="5" t="s">
        <v>127</v>
      </c>
      <c r="B108" s="18">
        <f>SUM(B109:B111)</f>
        <v>1763</v>
      </c>
      <c r="C108" s="18">
        <f t="shared" ref="C108:S108" si="22">SUM(C109:C111)</f>
        <v>175</v>
      </c>
      <c r="D108" s="18">
        <f t="shared" si="22"/>
        <v>16</v>
      </c>
      <c r="E108" s="18">
        <f t="shared" si="22"/>
        <v>0</v>
      </c>
      <c r="F108" s="18">
        <f t="shared" si="22"/>
        <v>2</v>
      </c>
      <c r="G108" s="18">
        <f t="shared" si="22"/>
        <v>7</v>
      </c>
      <c r="H108" s="18">
        <f t="shared" si="22"/>
        <v>1</v>
      </c>
      <c r="I108" s="18">
        <f t="shared" si="22"/>
        <v>0</v>
      </c>
      <c r="J108" s="18">
        <f t="shared" si="22"/>
        <v>1</v>
      </c>
      <c r="K108" s="18">
        <f t="shared" si="22"/>
        <v>3</v>
      </c>
      <c r="L108" s="18">
        <f t="shared" si="22"/>
        <v>533</v>
      </c>
      <c r="M108" s="18">
        <f t="shared" si="22"/>
        <v>435</v>
      </c>
      <c r="N108" s="18">
        <f t="shared" si="22"/>
        <v>4</v>
      </c>
      <c r="O108" s="18">
        <f t="shared" si="22"/>
        <v>2</v>
      </c>
      <c r="P108" s="18">
        <f t="shared" si="22"/>
        <v>0</v>
      </c>
      <c r="Q108" s="18">
        <f t="shared" si="22"/>
        <v>3</v>
      </c>
      <c r="R108" s="18">
        <f t="shared" si="22"/>
        <v>533</v>
      </c>
      <c r="S108" s="19">
        <f t="shared" si="22"/>
        <v>48</v>
      </c>
    </row>
    <row r="109" spans="1:19" x14ac:dyDescent="0.25">
      <c r="A109" s="20" t="s">
        <v>170</v>
      </c>
      <c r="B109" s="34">
        <f>SUM(C109:S109)</f>
        <v>1763</v>
      </c>
      <c r="C109" s="25">
        <v>175</v>
      </c>
      <c r="D109" s="25">
        <v>16</v>
      </c>
      <c r="E109" s="25">
        <v>0</v>
      </c>
      <c r="F109" s="25">
        <v>2</v>
      </c>
      <c r="G109" s="25">
        <v>7</v>
      </c>
      <c r="H109" s="25">
        <v>1</v>
      </c>
      <c r="I109" s="25">
        <v>0</v>
      </c>
      <c r="J109" s="25">
        <v>1</v>
      </c>
      <c r="K109" s="25">
        <v>3</v>
      </c>
      <c r="L109" s="25">
        <v>533</v>
      </c>
      <c r="M109" s="25">
        <v>435</v>
      </c>
      <c r="N109" s="25">
        <v>4</v>
      </c>
      <c r="O109" s="25">
        <v>2</v>
      </c>
      <c r="P109" s="25">
        <v>0</v>
      </c>
      <c r="Q109" s="25">
        <v>3</v>
      </c>
      <c r="R109" s="25">
        <v>533</v>
      </c>
      <c r="S109" s="25">
        <v>48</v>
      </c>
    </row>
    <row r="110" spans="1:19" x14ac:dyDescent="0.25">
      <c r="A110" s="20" t="s">
        <v>86</v>
      </c>
      <c r="B110" s="34">
        <f>SUM(C110:S110)</f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</row>
    <row r="111" spans="1:19" x14ac:dyDescent="0.25">
      <c r="A111" s="20" t="s">
        <v>87</v>
      </c>
      <c r="B111" s="34">
        <f>SUM(C111:S111)</f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</row>
    <row r="112" spans="1:19" x14ac:dyDescent="0.25">
      <c r="A112" s="24"/>
      <c r="B112" s="18"/>
      <c r="C112" s="18"/>
      <c r="D112" s="18"/>
      <c r="E112" s="18"/>
      <c r="F112" s="39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9"/>
    </row>
    <row r="113" spans="1:19" x14ac:dyDescent="0.25">
      <c r="A113" s="5" t="s">
        <v>128</v>
      </c>
      <c r="B113" s="18">
        <f>SUM(B114:B116)</f>
        <v>1</v>
      </c>
      <c r="C113" s="18">
        <f t="shared" ref="C113:S113" si="23">SUM(C114:C116)</f>
        <v>0</v>
      </c>
      <c r="D113" s="18">
        <f t="shared" si="23"/>
        <v>0</v>
      </c>
      <c r="E113" s="18">
        <f t="shared" si="23"/>
        <v>0</v>
      </c>
      <c r="F113" s="18">
        <f t="shared" si="23"/>
        <v>0</v>
      </c>
      <c r="G113" s="18">
        <f t="shared" si="23"/>
        <v>0</v>
      </c>
      <c r="H113" s="18">
        <f t="shared" si="23"/>
        <v>0</v>
      </c>
      <c r="I113" s="18">
        <f t="shared" si="23"/>
        <v>0</v>
      </c>
      <c r="J113" s="18">
        <f t="shared" si="23"/>
        <v>0</v>
      </c>
      <c r="K113" s="18">
        <f t="shared" si="23"/>
        <v>0</v>
      </c>
      <c r="L113" s="18">
        <f t="shared" si="23"/>
        <v>0</v>
      </c>
      <c r="M113" s="18">
        <f t="shared" si="23"/>
        <v>1</v>
      </c>
      <c r="N113" s="18">
        <f t="shared" si="23"/>
        <v>0</v>
      </c>
      <c r="O113" s="18">
        <f t="shared" si="23"/>
        <v>0</v>
      </c>
      <c r="P113" s="18">
        <f t="shared" si="23"/>
        <v>0</v>
      </c>
      <c r="Q113" s="18">
        <f t="shared" si="23"/>
        <v>0</v>
      </c>
      <c r="R113" s="18">
        <f t="shared" si="23"/>
        <v>0</v>
      </c>
      <c r="S113" s="19">
        <f t="shared" si="23"/>
        <v>0</v>
      </c>
    </row>
    <row r="114" spans="1:19" x14ac:dyDescent="0.25">
      <c r="A114" s="20" t="s">
        <v>171</v>
      </c>
      <c r="B114" s="34">
        <f>SUM(C114:S114)</f>
        <v>1</v>
      </c>
      <c r="C114" s="34">
        <v>0</v>
      </c>
      <c r="D114" s="46">
        <v>0</v>
      </c>
      <c r="E114" s="34">
        <v>0</v>
      </c>
      <c r="F114" s="49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1</v>
      </c>
      <c r="N114" s="34">
        <v>0</v>
      </c>
      <c r="O114" s="34">
        <v>0</v>
      </c>
      <c r="P114" s="34">
        <v>0</v>
      </c>
      <c r="Q114" s="34">
        <v>0</v>
      </c>
      <c r="R114" s="25">
        <v>0</v>
      </c>
      <c r="S114" s="25">
        <v>0</v>
      </c>
    </row>
    <row r="115" spans="1:19" x14ac:dyDescent="0.25">
      <c r="A115" s="20" t="s">
        <v>143</v>
      </c>
      <c r="B115" s="34">
        <f>SUM(C115:S115)</f>
        <v>0</v>
      </c>
      <c r="C115" s="34">
        <v>0</v>
      </c>
      <c r="D115" s="46">
        <v>0</v>
      </c>
      <c r="E115" s="34">
        <v>0</v>
      </c>
      <c r="F115" s="46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25">
        <v>0</v>
      </c>
      <c r="S115" s="25">
        <v>0</v>
      </c>
    </row>
    <row r="116" spans="1:19" x14ac:dyDescent="0.25">
      <c r="A116" s="20" t="s">
        <v>88</v>
      </c>
      <c r="B116" s="34">
        <f>SUM(C116:S116)</f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25">
        <v>0</v>
      </c>
    </row>
    <row r="117" spans="1:19" x14ac:dyDescent="0.25">
      <c r="A117" s="28"/>
      <c r="B117" s="53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9"/>
    </row>
    <row r="118" spans="1:19" x14ac:dyDescent="0.25">
      <c r="A118" s="24" t="s">
        <v>183</v>
      </c>
    </row>
  </sheetData>
  <mergeCells count="7">
    <mergeCell ref="A3:S3"/>
    <mergeCell ref="A4:S4"/>
    <mergeCell ref="A8:A9"/>
    <mergeCell ref="B8:B9"/>
    <mergeCell ref="C8:S8"/>
    <mergeCell ref="A5:S5"/>
    <mergeCell ref="A6:S6"/>
  </mergeCells>
  <pageMargins left="0.75" right="0.75" top="1" bottom="1" header="0" footer="0"/>
  <pageSetup scale="1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topLeftCell="A64" zoomScaleSheetLayoutView="41" workbookViewId="0">
      <selection activeCell="A89" sqref="A89"/>
    </sheetView>
  </sheetViews>
  <sheetFormatPr baseColWidth="10" defaultColWidth="0" defaultRowHeight="15.75" x14ac:dyDescent="0.25"/>
  <cols>
    <col min="1" max="1" width="73.28515625" style="2" customWidth="1"/>
    <col min="2" max="21" width="25.7109375" style="49" customWidth="1"/>
    <col min="22" max="22" width="25.7109375" style="35" hidden="1" customWidth="1"/>
    <col min="23" max="16384" width="25.7109375" style="2" hidden="1"/>
  </cols>
  <sheetData>
    <row r="1" spans="1:22" x14ac:dyDescent="0.25">
      <c r="A1" s="3" t="s">
        <v>40</v>
      </c>
    </row>
    <row r="2" spans="1:22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x14ac:dyDescent="0.25">
      <c r="A3" s="167" t="s">
        <v>148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</row>
    <row r="4" spans="1:22" x14ac:dyDescent="0.25">
      <c r="A4" s="167" t="s">
        <v>42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</row>
    <row r="5" spans="1:22" x14ac:dyDescent="0.25">
      <c r="A5" s="167" t="s">
        <v>90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</row>
    <row r="6" spans="1:22" x14ac:dyDescent="0.25">
      <c r="A6" s="167" t="s">
        <v>180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</row>
    <row r="7" spans="1:22" x14ac:dyDescent="0.25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2" x14ac:dyDescent="0.25">
      <c r="A8" s="195" t="s">
        <v>43</v>
      </c>
      <c r="B8" s="197" t="s">
        <v>21</v>
      </c>
      <c r="C8" s="201" t="s">
        <v>111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</row>
    <row r="9" spans="1:22" ht="47.25" x14ac:dyDescent="0.25">
      <c r="A9" s="196"/>
      <c r="B9" s="198"/>
      <c r="C9" s="92" t="s">
        <v>97</v>
      </c>
      <c r="D9" s="92" t="s">
        <v>98</v>
      </c>
      <c r="E9" s="92" t="s">
        <v>99</v>
      </c>
      <c r="F9" s="92" t="s">
        <v>100</v>
      </c>
      <c r="G9" s="92" t="s">
        <v>153</v>
      </c>
      <c r="H9" s="92" t="s">
        <v>101</v>
      </c>
      <c r="I9" s="93" t="s">
        <v>102</v>
      </c>
      <c r="J9" s="93" t="s">
        <v>103</v>
      </c>
      <c r="K9" s="93" t="s">
        <v>104</v>
      </c>
      <c r="L9" s="93" t="s">
        <v>154</v>
      </c>
      <c r="M9" s="93" t="s">
        <v>105</v>
      </c>
      <c r="N9" s="93" t="s">
        <v>106</v>
      </c>
      <c r="O9" s="93" t="s">
        <v>107</v>
      </c>
      <c r="P9" s="93" t="s">
        <v>155</v>
      </c>
      <c r="Q9" s="93" t="s">
        <v>108</v>
      </c>
      <c r="R9" s="93" t="s">
        <v>109</v>
      </c>
      <c r="S9" s="93" t="s">
        <v>110</v>
      </c>
      <c r="T9" s="93" t="s">
        <v>156</v>
      </c>
      <c r="U9" s="94" t="s">
        <v>145</v>
      </c>
    </row>
    <row r="10" spans="1:22" x14ac:dyDescent="0.25">
      <c r="A10" s="9"/>
      <c r="B10" s="50"/>
      <c r="C10" s="55"/>
      <c r="D10" s="12"/>
      <c r="E10" s="55"/>
      <c r="F10" s="12"/>
      <c r="G10" s="56"/>
      <c r="H10" s="55"/>
      <c r="I10" s="54"/>
      <c r="J10" s="57"/>
      <c r="K10" s="57"/>
      <c r="L10" s="57"/>
      <c r="M10" s="57"/>
      <c r="N10" s="54"/>
      <c r="O10" s="57"/>
      <c r="P10" s="57"/>
      <c r="Q10" s="54"/>
      <c r="R10" s="57"/>
      <c r="S10" s="57"/>
      <c r="T10" s="58"/>
      <c r="U10" s="58"/>
    </row>
    <row r="11" spans="1:22" x14ac:dyDescent="0.25">
      <c r="A11" s="12" t="s">
        <v>21</v>
      </c>
      <c r="B11" s="18">
        <f>B13+B21+B24+B31+B38+B46+B54+B63+B71+B79+B87+B97+B101+B108+B113</f>
        <v>13208</v>
      </c>
      <c r="C11" s="18">
        <f t="shared" ref="C11:U11" si="0">C13+C21+C24+C31+C38+C46+C54+C63+C71+C79+C87+C97+C101+C108+C113</f>
        <v>1097</v>
      </c>
      <c r="D11" s="18">
        <f t="shared" si="0"/>
        <v>201</v>
      </c>
      <c r="E11" s="18">
        <f t="shared" si="0"/>
        <v>0</v>
      </c>
      <c r="F11" s="18">
        <f t="shared" si="0"/>
        <v>273</v>
      </c>
      <c r="G11" s="18">
        <f t="shared" si="0"/>
        <v>159</v>
      </c>
      <c r="H11" s="18">
        <f t="shared" si="0"/>
        <v>30</v>
      </c>
      <c r="I11" s="18">
        <f t="shared" si="0"/>
        <v>24</v>
      </c>
      <c r="J11" s="18">
        <f t="shared" si="0"/>
        <v>22</v>
      </c>
      <c r="K11" s="18">
        <f t="shared" si="0"/>
        <v>52</v>
      </c>
      <c r="L11" s="18">
        <f t="shared" si="0"/>
        <v>4203</v>
      </c>
      <c r="M11" s="18">
        <f t="shared" si="0"/>
        <v>3345</v>
      </c>
      <c r="N11" s="18">
        <f t="shared" si="0"/>
        <v>15</v>
      </c>
      <c r="O11" s="18">
        <f t="shared" si="0"/>
        <v>1</v>
      </c>
      <c r="P11" s="18">
        <f t="shared" si="0"/>
        <v>2</v>
      </c>
      <c r="Q11" s="18">
        <f t="shared" si="0"/>
        <v>36</v>
      </c>
      <c r="R11" s="18">
        <f t="shared" si="0"/>
        <v>2</v>
      </c>
      <c r="S11" s="18">
        <f t="shared" si="0"/>
        <v>9</v>
      </c>
      <c r="T11" s="18">
        <f t="shared" si="0"/>
        <v>3523</v>
      </c>
      <c r="U11" s="19">
        <f t="shared" si="0"/>
        <v>214</v>
      </c>
    </row>
    <row r="12" spans="1:22" x14ac:dyDescent="0.25">
      <c r="A12" s="14"/>
      <c r="B12" s="15"/>
      <c r="C12" s="15"/>
      <c r="D12" s="17"/>
      <c r="E12" s="15"/>
      <c r="F12" s="15"/>
      <c r="G12" s="17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7"/>
      <c r="U12" s="17"/>
    </row>
    <row r="13" spans="1:22" x14ac:dyDescent="0.25">
      <c r="A13" s="1" t="s">
        <v>114</v>
      </c>
      <c r="B13" s="18">
        <f>SUM(B14:B19)</f>
        <v>961</v>
      </c>
      <c r="C13" s="18">
        <f>SUM(C14:C19)</f>
        <v>60</v>
      </c>
      <c r="D13" s="18">
        <f t="shared" ref="D13:U13" si="1">SUM(D14:D19)</f>
        <v>17</v>
      </c>
      <c r="E13" s="18">
        <f t="shared" si="1"/>
        <v>0</v>
      </c>
      <c r="F13" s="18">
        <f t="shared" si="1"/>
        <v>56</v>
      </c>
      <c r="G13" s="18">
        <f t="shared" si="1"/>
        <v>42</v>
      </c>
      <c r="H13" s="18">
        <f t="shared" si="1"/>
        <v>1</v>
      </c>
      <c r="I13" s="18">
        <f t="shared" si="1"/>
        <v>1</v>
      </c>
      <c r="J13" s="18">
        <f t="shared" si="1"/>
        <v>0</v>
      </c>
      <c r="K13" s="18">
        <f t="shared" si="1"/>
        <v>4</v>
      </c>
      <c r="L13" s="18">
        <f t="shared" si="1"/>
        <v>271</v>
      </c>
      <c r="M13" s="18">
        <f t="shared" si="1"/>
        <v>219</v>
      </c>
      <c r="N13" s="18">
        <f t="shared" si="1"/>
        <v>0</v>
      </c>
      <c r="O13" s="18">
        <f t="shared" si="1"/>
        <v>1</v>
      </c>
      <c r="P13" s="18">
        <f t="shared" si="1"/>
        <v>0</v>
      </c>
      <c r="Q13" s="18">
        <f t="shared" si="1"/>
        <v>0</v>
      </c>
      <c r="R13" s="18">
        <f t="shared" si="1"/>
        <v>0</v>
      </c>
      <c r="S13" s="18">
        <f t="shared" si="1"/>
        <v>0</v>
      </c>
      <c r="T13" s="18">
        <f t="shared" si="1"/>
        <v>274</v>
      </c>
      <c r="U13" s="19">
        <f t="shared" si="1"/>
        <v>15</v>
      </c>
    </row>
    <row r="14" spans="1:22" x14ac:dyDescent="0.25">
      <c r="A14" s="20" t="s">
        <v>159</v>
      </c>
      <c r="B14" s="17">
        <f>SUM(C14:U14)</f>
        <v>954</v>
      </c>
      <c r="C14" s="25">
        <v>60</v>
      </c>
      <c r="D14" s="25">
        <v>17</v>
      </c>
      <c r="E14" s="25">
        <v>0</v>
      </c>
      <c r="F14" s="25">
        <v>56</v>
      </c>
      <c r="G14" s="25">
        <v>42</v>
      </c>
      <c r="H14" s="25">
        <v>1</v>
      </c>
      <c r="I14" s="25">
        <v>1</v>
      </c>
      <c r="J14" s="25">
        <v>0</v>
      </c>
      <c r="K14" s="25">
        <v>4</v>
      </c>
      <c r="L14" s="25">
        <v>269</v>
      </c>
      <c r="M14" s="25">
        <v>218</v>
      </c>
      <c r="N14" s="25">
        <v>0</v>
      </c>
      <c r="O14" s="25">
        <v>1</v>
      </c>
      <c r="P14" s="25">
        <v>0</v>
      </c>
      <c r="Q14" s="25">
        <v>0</v>
      </c>
      <c r="R14" s="25">
        <v>0</v>
      </c>
      <c r="S14" s="25">
        <v>0</v>
      </c>
      <c r="T14" s="25">
        <v>271</v>
      </c>
      <c r="U14" s="25">
        <v>14</v>
      </c>
    </row>
    <row r="15" spans="1:22" s="5" customFormat="1" x14ac:dyDescent="0.25">
      <c r="A15" s="20" t="s">
        <v>29</v>
      </c>
      <c r="B15" s="17">
        <f t="shared" ref="B15:B22" si="2">SUM(C15:U15)</f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81"/>
    </row>
    <row r="16" spans="1:22" s="5" customFormat="1" x14ac:dyDescent="0.25">
      <c r="A16" s="20" t="s">
        <v>129</v>
      </c>
      <c r="B16" s="17">
        <f t="shared" si="2"/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81"/>
    </row>
    <row r="17" spans="1:22" s="5" customFormat="1" x14ac:dyDescent="0.25">
      <c r="A17" s="20" t="s">
        <v>48</v>
      </c>
      <c r="B17" s="17">
        <f t="shared" si="2"/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81"/>
    </row>
    <row r="18" spans="1:22" s="5" customFormat="1" x14ac:dyDescent="0.25">
      <c r="A18" s="20" t="s">
        <v>49</v>
      </c>
      <c r="B18" s="17">
        <f t="shared" si="2"/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81"/>
    </row>
    <row r="19" spans="1:22" s="5" customFormat="1" x14ac:dyDescent="0.25">
      <c r="A19" s="20" t="s">
        <v>151</v>
      </c>
      <c r="B19" s="17">
        <f t="shared" si="2"/>
        <v>7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2</v>
      </c>
      <c r="M19" s="25">
        <v>1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3</v>
      </c>
      <c r="U19" s="25">
        <v>1</v>
      </c>
      <c r="V19" s="81"/>
    </row>
    <row r="20" spans="1:22" s="5" customFormat="1" x14ac:dyDescent="0.25">
      <c r="A20" s="2"/>
      <c r="B20" s="1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81"/>
    </row>
    <row r="21" spans="1:22" s="5" customFormat="1" x14ac:dyDescent="0.25">
      <c r="A21" s="1" t="s">
        <v>115</v>
      </c>
      <c r="B21" s="19">
        <f>SUM(B22)</f>
        <v>0</v>
      </c>
      <c r="C21" s="19">
        <f t="shared" ref="C21:U21" si="3">SUM(C22)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  <c r="H21" s="19">
        <f t="shared" si="3"/>
        <v>0</v>
      </c>
      <c r="I21" s="19">
        <f t="shared" si="3"/>
        <v>0</v>
      </c>
      <c r="J21" s="19">
        <f t="shared" si="3"/>
        <v>0</v>
      </c>
      <c r="K21" s="19">
        <f t="shared" si="3"/>
        <v>0</v>
      </c>
      <c r="L21" s="19">
        <f t="shared" si="3"/>
        <v>0</v>
      </c>
      <c r="M21" s="19">
        <f t="shared" si="3"/>
        <v>0</v>
      </c>
      <c r="N21" s="19">
        <f t="shared" si="3"/>
        <v>0</v>
      </c>
      <c r="O21" s="19">
        <f t="shared" si="3"/>
        <v>0</v>
      </c>
      <c r="P21" s="19">
        <f t="shared" si="3"/>
        <v>0</v>
      </c>
      <c r="Q21" s="19">
        <f t="shared" si="3"/>
        <v>0</v>
      </c>
      <c r="R21" s="19">
        <f t="shared" si="3"/>
        <v>0</v>
      </c>
      <c r="S21" s="19">
        <f t="shared" si="3"/>
        <v>0</v>
      </c>
      <c r="T21" s="19">
        <f t="shared" si="3"/>
        <v>0</v>
      </c>
      <c r="U21" s="19">
        <f t="shared" si="3"/>
        <v>0</v>
      </c>
      <c r="V21" s="81"/>
    </row>
    <row r="22" spans="1:22" s="5" customFormat="1" x14ac:dyDescent="0.25">
      <c r="A22" s="20" t="s">
        <v>160</v>
      </c>
      <c r="B22" s="34">
        <f t="shared" si="2"/>
        <v>0</v>
      </c>
      <c r="C22" s="49">
        <v>0</v>
      </c>
      <c r="D22" s="34">
        <v>0</v>
      </c>
      <c r="E22" s="49">
        <v>0</v>
      </c>
      <c r="F22" s="34">
        <v>0</v>
      </c>
      <c r="G22" s="49">
        <v>0</v>
      </c>
      <c r="H22" s="34">
        <v>0</v>
      </c>
      <c r="I22" s="49">
        <v>0</v>
      </c>
      <c r="J22" s="34">
        <v>0</v>
      </c>
      <c r="K22" s="34">
        <v>0</v>
      </c>
      <c r="L22" s="49">
        <v>0</v>
      </c>
      <c r="M22" s="34">
        <v>0</v>
      </c>
      <c r="N22" s="49">
        <v>0</v>
      </c>
      <c r="O22" s="34">
        <v>0</v>
      </c>
      <c r="P22" s="34">
        <v>0</v>
      </c>
      <c r="Q22" s="34">
        <v>0</v>
      </c>
      <c r="R22" s="34">
        <v>0</v>
      </c>
      <c r="S22" s="40">
        <v>0</v>
      </c>
      <c r="T22" s="34">
        <v>0</v>
      </c>
      <c r="U22" s="49">
        <v>0</v>
      </c>
      <c r="V22" s="81"/>
    </row>
    <row r="23" spans="1:22" s="5" customFormat="1" x14ac:dyDescent="0.25">
      <c r="A23" s="24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9"/>
      <c r="V23" s="81"/>
    </row>
    <row r="24" spans="1:22" s="5" customFormat="1" x14ac:dyDescent="0.25">
      <c r="A24" s="1" t="s">
        <v>116</v>
      </c>
      <c r="B24" s="19">
        <f>SUM(B25:B29)</f>
        <v>747</v>
      </c>
      <c r="C24" s="19">
        <f t="shared" ref="C24:U24" si="4">SUM(C25:C29)</f>
        <v>39</v>
      </c>
      <c r="D24" s="19">
        <f t="shared" si="4"/>
        <v>14</v>
      </c>
      <c r="E24" s="19">
        <f t="shared" si="4"/>
        <v>0</v>
      </c>
      <c r="F24" s="19">
        <f t="shared" si="4"/>
        <v>9</v>
      </c>
      <c r="G24" s="19">
        <f t="shared" si="4"/>
        <v>7</v>
      </c>
      <c r="H24" s="19">
        <f t="shared" si="4"/>
        <v>4</v>
      </c>
      <c r="I24" s="19">
        <f t="shared" si="4"/>
        <v>1</v>
      </c>
      <c r="J24" s="19">
        <f t="shared" si="4"/>
        <v>1</v>
      </c>
      <c r="K24" s="19">
        <f t="shared" si="4"/>
        <v>5</v>
      </c>
      <c r="L24" s="19">
        <f t="shared" si="4"/>
        <v>240</v>
      </c>
      <c r="M24" s="19">
        <f t="shared" si="4"/>
        <v>183</v>
      </c>
      <c r="N24" s="19">
        <f t="shared" si="4"/>
        <v>2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19">
        <f t="shared" si="4"/>
        <v>237</v>
      </c>
      <c r="U24" s="19">
        <f t="shared" si="4"/>
        <v>5</v>
      </c>
      <c r="V24" s="81"/>
    </row>
    <row r="25" spans="1:22" s="5" customFormat="1" x14ac:dyDescent="0.25">
      <c r="A25" s="20" t="s">
        <v>161</v>
      </c>
      <c r="B25" s="34">
        <f>SUM(C25:U25)</f>
        <v>1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1</v>
      </c>
      <c r="U25" s="25">
        <v>0</v>
      </c>
      <c r="V25" s="81"/>
    </row>
    <row r="26" spans="1:22" s="5" customFormat="1" x14ac:dyDescent="0.25">
      <c r="A26" s="20" t="s">
        <v>131</v>
      </c>
      <c r="B26" s="34">
        <f>SUM(C26:U26)</f>
        <v>377</v>
      </c>
      <c r="C26" s="25">
        <v>17</v>
      </c>
      <c r="D26" s="25">
        <v>9</v>
      </c>
      <c r="E26" s="25">
        <v>0</v>
      </c>
      <c r="F26" s="25">
        <v>2</v>
      </c>
      <c r="G26" s="25">
        <v>2</v>
      </c>
      <c r="H26" s="25">
        <v>4</v>
      </c>
      <c r="I26" s="25">
        <v>1</v>
      </c>
      <c r="J26" s="25">
        <v>1</v>
      </c>
      <c r="K26" s="25">
        <v>5</v>
      </c>
      <c r="L26" s="25">
        <v>126</v>
      </c>
      <c r="M26" s="25">
        <v>80</v>
      </c>
      <c r="N26" s="25">
        <v>2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125</v>
      </c>
      <c r="U26" s="25">
        <v>3</v>
      </c>
      <c r="V26" s="81"/>
    </row>
    <row r="27" spans="1:22" s="5" customFormat="1" x14ac:dyDescent="0.25">
      <c r="A27" s="20" t="s">
        <v>130</v>
      </c>
      <c r="B27" s="34">
        <f>SUM(C27:U27)</f>
        <v>188</v>
      </c>
      <c r="C27" s="25">
        <v>15</v>
      </c>
      <c r="D27" s="25">
        <v>3</v>
      </c>
      <c r="E27" s="25">
        <v>0</v>
      </c>
      <c r="F27" s="25">
        <v>6</v>
      </c>
      <c r="G27" s="25">
        <v>3</v>
      </c>
      <c r="H27" s="25">
        <v>0</v>
      </c>
      <c r="I27" s="25">
        <v>0</v>
      </c>
      <c r="J27" s="25">
        <v>0</v>
      </c>
      <c r="K27" s="25">
        <v>0</v>
      </c>
      <c r="L27" s="25">
        <v>56</v>
      </c>
      <c r="M27" s="25">
        <v>48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55</v>
      </c>
      <c r="U27" s="25">
        <v>2</v>
      </c>
      <c r="V27" s="81"/>
    </row>
    <row r="28" spans="1:22" s="5" customFormat="1" x14ac:dyDescent="0.25">
      <c r="A28" s="20" t="s">
        <v>52</v>
      </c>
      <c r="B28" s="34">
        <f>SUM(C28:U28)</f>
        <v>109</v>
      </c>
      <c r="C28" s="25">
        <v>2</v>
      </c>
      <c r="D28" s="25">
        <v>1</v>
      </c>
      <c r="E28" s="25">
        <v>0</v>
      </c>
      <c r="F28" s="25">
        <v>0</v>
      </c>
      <c r="G28" s="25">
        <v>1</v>
      </c>
      <c r="H28" s="25">
        <v>0</v>
      </c>
      <c r="I28" s="25">
        <v>0</v>
      </c>
      <c r="J28" s="25">
        <v>0</v>
      </c>
      <c r="K28" s="25">
        <v>0</v>
      </c>
      <c r="L28" s="25">
        <v>36</v>
      </c>
      <c r="M28" s="25">
        <v>34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35</v>
      </c>
      <c r="U28" s="25">
        <v>0</v>
      </c>
      <c r="V28" s="81"/>
    </row>
    <row r="29" spans="1:22" x14ac:dyDescent="0.25">
      <c r="A29" s="20" t="s">
        <v>53</v>
      </c>
      <c r="B29" s="34">
        <f>SUM(C29:U29)</f>
        <v>72</v>
      </c>
      <c r="C29" s="25">
        <v>5</v>
      </c>
      <c r="D29" s="25">
        <v>1</v>
      </c>
      <c r="E29" s="25">
        <v>0</v>
      </c>
      <c r="F29" s="25">
        <v>1</v>
      </c>
      <c r="G29" s="25">
        <v>1</v>
      </c>
      <c r="H29" s="25">
        <v>0</v>
      </c>
      <c r="I29" s="25">
        <v>0</v>
      </c>
      <c r="J29" s="25">
        <v>0</v>
      </c>
      <c r="K29" s="25">
        <v>0</v>
      </c>
      <c r="L29" s="25">
        <v>22</v>
      </c>
      <c r="M29" s="25">
        <v>21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21</v>
      </c>
      <c r="U29" s="25">
        <v>0</v>
      </c>
    </row>
    <row r="30" spans="1:22" x14ac:dyDescent="0.25">
      <c r="A30" s="24"/>
      <c r="B30" s="1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2" s="5" customFormat="1" x14ac:dyDescent="0.25">
      <c r="A31" s="1" t="s">
        <v>117</v>
      </c>
      <c r="B31" s="19">
        <f>SUM(B32:B36)</f>
        <v>34</v>
      </c>
      <c r="C31" s="19">
        <f t="shared" ref="C31:U31" si="5">SUM(C32:C36)</f>
        <v>4</v>
      </c>
      <c r="D31" s="19">
        <f t="shared" si="5"/>
        <v>0</v>
      </c>
      <c r="E31" s="19">
        <f t="shared" si="5"/>
        <v>0</v>
      </c>
      <c r="F31" s="19">
        <f t="shared" si="5"/>
        <v>0</v>
      </c>
      <c r="G31" s="19">
        <f t="shared" si="5"/>
        <v>0</v>
      </c>
      <c r="H31" s="19">
        <f t="shared" si="5"/>
        <v>0</v>
      </c>
      <c r="I31" s="19">
        <f t="shared" si="5"/>
        <v>0</v>
      </c>
      <c r="J31" s="19">
        <f t="shared" si="5"/>
        <v>0</v>
      </c>
      <c r="K31" s="19">
        <f t="shared" si="5"/>
        <v>0</v>
      </c>
      <c r="L31" s="19">
        <f t="shared" si="5"/>
        <v>10</v>
      </c>
      <c r="M31" s="19">
        <f t="shared" si="5"/>
        <v>8</v>
      </c>
      <c r="N31" s="19">
        <f t="shared" si="5"/>
        <v>2</v>
      </c>
      <c r="O31" s="19">
        <f t="shared" si="5"/>
        <v>0</v>
      </c>
      <c r="P31" s="19">
        <f t="shared" si="5"/>
        <v>0</v>
      </c>
      <c r="Q31" s="19">
        <f t="shared" si="5"/>
        <v>0</v>
      </c>
      <c r="R31" s="19">
        <f t="shared" si="5"/>
        <v>0</v>
      </c>
      <c r="S31" s="19">
        <f t="shared" si="5"/>
        <v>0</v>
      </c>
      <c r="T31" s="19">
        <f t="shared" si="5"/>
        <v>10</v>
      </c>
      <c r="U31" s="19">
        <f t="shared" si="5"/>
        <v>0</v>
      </c>
      <c r="V31" s="81"/>
    </row>
    <row r="32" spans="1:22" s="5" customFormat="1" x14ac:dyDescent="0.25">
      <c r="A32" s="26" t="s">
        <v>162</v>
      </c>
      <c r="B32" s="34">
        <f>SUM(C32:U32)</f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81"/>
    </row>
    <row r="33" spans="1:22" s="5" customFormat="1" x14ac:dyDescent="0.25">
      <c r="A33" s="20" t="s">
        <v>50</v>
      </c>
      <c r="B33" s="34">
        <f>SUM(C33:U33)</f>
        <v>34</v>
      </c>
      <c r="C33" s="25">
        <v>4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10</v>
      </c>
      <c r="M33" s="25">
        <v>8</v>
      </c>
      <c r="N33" s="25">
        <v>2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10</v>
      </c>
      <c r="U33" s="25">
        <v>0</v>
      </c>
      <c r="V33" s="81"/>
    </row>
    <row r="34" spans="1:22" s="5" customFormat="1" x14ac:dyDescent="0.25">
      <c r="A34" s="20" t="s">
        <v>51</v>
      </c>
      <c r="B34" s="34">
        <f>SUM(C34:U34)</f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81"/>
    </row>
    <row r="35" spans="1:22" s="5" customFormat="1" x14ac:dyDescent="0.25">
      <c r="A35" s="20" t="s">
        <v>54</v>
      </c>
      <c r="B35" s="34">
        <f>SUM(C35:U35)</f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81"/>
    </row>
    <row r="36" spans="1:22" s="5" customFormat="1" x14ac:dyDescent="0.25">
      <c r="A36" s="20" t="s">
        <v>55</v>
      </c>
      <c r="B36" s="34">
        <f>SUM(C36:U36)</f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81"/>
    </row>
    <row r="37" spans="1:22" s="5" customFormat="1" x14ac:dyDescent="0.25">
      <c r="A37" s="24"/>
      <c r="B37" s="1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81"/>
    </row>
    <row r="38" spans="1:22" s="5" customFormat="1" x14ac:dyDescent="0.25">
      <c r="A38" s="1" t="s">
        <v>118</v>
      </c>
      <c r="B38" s="19">
        <f>SUM(B39:B44)</f>
        <v>3138</v>
      </c>
      <c r="C38" s="19">
        <f t="shared" ref="C38:U38" si="6">SUM(C39:C44)</f>
        <v>321</v>
      </c>
      <c r="D38" s="19">
        <f t="shared" si="6"/>
        <v>38</v>
      </c>
      <c r="E38" s="19">
        <f t="shared" si="6"/>
        <v>0</v>
      </c>
      <c r="F38" s="19">
        <f t="shared" si="6"/>
        <v>130</v>
      </c>
      <c r="G38" s="19">
        <f t="shared" si="6"/>
        <v>24</v>
      </c>
      <c r="H38" s="19">
        <f t="shared" si="6"/>
        <v>6</v>
      </c>
      <c r="I38" s="19">
        <f t="shared" si="6"/>
        <v>6</v>
      </c>
      <c r="J38" s="19">
        <f t="shared" si="6"/>
        <v>7</v>
      </c>
      <c r="K38" s="19">
        <f t="shared" si="6"/>
        <v>3</v>
      </c>
      <c r="L38" s="19">
        <f t="shared" si="6"/>
        <v>881</v>
      </c>
      <c r="M38" s="19">
        <f t="shared" si="6"/>
        <v>774</v>
      </c>
      <c r="N38" s="19">
        <f t="shared" si="6"/>
        <v>2</v>
      </c>
      <c r="O38" s="19">
        <f t="shared" si="6"/>
        <v>0</v>
      </c>
      <c r="P38" s="19">
        <f t="shared" si="6"/>
        <v>2</v>
      </c>
      <c r="Q38" s="19">
        <f t="shared" si="6"/>
        <v>11</v>
      </c>
      <c r="R38" s="19">
        <f t="shared" si="6"/>
        <v>0</v>
      </c>
      <c r="S38" s="19">
        <f t="shared" si="6"/>
        <v>2</v>
      </c>
      <c r="T38" s="19">
        <f t="shared" si="6"/>
        <v>880</v>
      </c>
      <c r="U38" s="19">
        <f t="shared" si="6"/>
        <v>51</v>
      </c>
      <c r="V38" s="81"/>
    </row>
    <row r="39" spans="1:22" s="5" customFormat="1" x14ac:dyDescent="0.25">
      <c r="A39" s="20" t="s">
        <v>163</v>
      </c>
      <c r="B39" s="34">
        <f t="shared" ref="B39:B44" si="7">SUM(C39:U39)</f>
        <v>3126</v>
      </c>
      <c r="C39" s="25">
        <v>320</v>
      </c>
      <c r="D39" s="25">
        <v>37</v>
      </c>
      <c r="E39" s="25">
        <v>0</v>
      </c>
      <c r="F39" s="25">
        <v>129</v>
      </c>
      <c r="G39" s="25">
        <v>23</v>
      </c>
      <c r="H39" s="25">
        <v>6</v>
      </c>
      <c r="I39" s="25">
        <v>6</v>
      </c>
      <c r="J39" s="25">
        <v>7</v>
      </c>
      <c r="K39" s="25">
        <v>3</v>
      </c>
      <c r="L39" s="25">
        <v>879</v>
      </c>
      <c r="M39" s="25">
        <v>772</v>
      </c>
      <c r="N39" s="25">
        <v>2</v>
      </c>
      <c r="O39" s="25">
        <v>0</v>
      </c>
      <c r="P39" s="25">
        <v>2</v>
      </c>
      <c r="Q39" s="25">
        <v>11</v>
      </c>
      <c r="R39" s="25">
        <v>0</v>
      </c>
      <c r="S39" s="25">
        <v>2</v>
      </c>
      <c r="T39" s="25">
        <v>876</v>
      </c>
      <c r="U39" s="25">
        <v>51</v>
      </c>
      <c r="V39" s="81"/>
    </row>
    <row r="40" spans="1:22" s="5" customFormat="1" x14ac:dyDescent="0.25">
      <c r="A40" s="20" t="s">
        <v>56</v>
      </c>
      <c r="B40" s="34">
        <f t="shared" si="7"/>
        <v>12</v>
      </c>
      <c r="C40" s="25">
        <v>1</v>
      </c>
      <c r="D40" s="25">
        <v>1</v>
      </c>
      <c r="E40" s="25">
        <v>0</v>
      </c>
      <c r="F40" s="25">
        <v>1</v>
      </c>
      <c r="G40" s="25">
        <v>1</v>
      </c>
      <c r="H40" s="25">
        <v>0</v>
      </c>
      <c r="I40" s="25">
        <v>0</v>
      </c>
      <c r="J40" s="25">
        <v>0</v>
      </c>
      <c r="K40" s="25">
        <v>0</v>
      </c>
      <c r="L40" s="25">
        <v>2</v>
      </c>
      <c r="M40" s="25">
        <v>2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4</v>
      </c>
      <c r="U40" s="25">
        <v>0</v>
      </c>
      <c r="V40" s="81"/>
    </row>
    <row r="41" spans="1:22" s="5" customFormat="1" x14ac:dyDescent="0.25">
      <c r="A41" s="20" t="s">
        <v>57</v>
      </c>
      <c r="B41" s="34">
        <f t="shared" si="7"/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81"/>
    </row>
    <row r="42" spans="1:22" s="5" customFormat="1" x14ac:dyDescent="0.25">
      <c r="A42" s="20" t="s">
        <v>58</v>
      </c>
      <c r="B42" s="34">
        <f t="shared" si="7"/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81"/>
    </row>
    <row r="43" spans="1:22" s="5" customFormat="1" x14ac:dyDescent="0.25">
      <c r="A43" s="20" t="s">
        <v>59</v>
      </c>
      <c r="B43" s="34">
        <f t="shared" si="7"/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81"/>
    </row>
    <row r="44" spans="1:22" s="5" customFormat="1" x14ac:dyDescent="0.25">
      <c r="A44" s="26" t="s">
        <v>164</v>
      </c>
      <c r="B44" s="34">
        <f t="shared" si="7"/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81"/>
    </row>
    <row r="45" spans="1:22" s="5" customFormat="1" x14ac:dyDescent="0.25">
      <c r="A45" s="2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81"/>
    </row>
    <row r="46" spans="1:22" x14ac:dyDescent="0.25">
      <c r="A46" s="1" t="s">
        <v>119</v>
      </c>
      <c r="B46" s="18">
        <f>SUM(B47:B52)</f>
        <v>6</v>
      </c>
      <c r="C46" s="18">
        <f t="shared" ref="C46:U46" si="8">SUM(C47:C52)</f>
        <v>1</v>
      </c>
      <c r="D46" s="18">
        <f t="shared" si="8"/>
        <v>0</v>
      </c>
      <c r="E46" s="18">
        <f t="shared" si="8"/>
        <v>0</v>
      </c>
      <c r="F46" s="18">
        <f t="shared" si="8"/>
        <v>0</v>
      </c>
      <c r="G46" s="18">
        <f t="shared" si="8"/>
        <v>0</v>
      </c>
      <c r="H46" s="18">
        <f t="shared" si="8"/>
        <v>0</v>
      </c>
      <c r="I46" s="18">
        <f t="shared" si="8"/>
        <v>0</v>
      </c>
      <c r="J46" s="18">
        <f t="shared" si="8"/>
        <v>0</v>
      </c>
      <c r="K46" s="18">
        <f t="shared" si="8"/>
        <v>0</v>
      </c>
      <c r="L46" s="18">
        <f t="shared" si="8"/>
        <v>3</v>
      </c>
      <c r="M46" s="18">
        <f t="shared" si="8"/>
        <v>0</v>
      </c>
      <c r="N46" s="18">
        <f t="shared" si="8"/>
        <v>0</v>
      </c>
      <c r="O46" s="18">
        <f t="shared" si="8"/>
        <v>0</v>
      </c>
      <c r="P46" s="18">
        <f t="shared" si="8"/>
        <v>0</v>
      </c>
      <c r="Q46" s="18">
        <f t="shared" si="8"/>
        <v>0</v>
      </c>
      <c r="R46" s="18">
        <f t="shared" si="8"/>
        <v>0</v>
      </c>
      <c r="S46" s="18">
        <f t="shared" si="8"/>
        <v>0</v>
      </c>
      <c r="T46" s="18">
        <f t="shared" si="8"/>
        <v>2</v>
      </c>
      <c r="U46" s="19">
        <f t="shared" si="8"/>
        <v>0</v>
      </c>
    </row>
    <row r="47" spans="1:22" x14ac:dyDescent="0.25">
      <c r="A47" s="20" t="s">
        <v>165</v>
      </c>
      <c r="B47" s="34">
        <f t="shared" ref="B47:B52" si="9">SUM(C47:U47)</f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</row>
    <row r="48" spans="1:22" s="5" customFormat="1" x14ac:dyDescent="0.25">
      <c r="A48" s="20" t="s">
        <v>138</v>
      </c>
      <c r="B48" s="34">
        <f t="shared" si="9"/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81"/>
    </row>
    <row r="49" spans="1:22" s="5" customFormat="1" x14ac:dyDescent="0.25">
      <c r="A49" s="20" t="s">
        <v>61</v>
      </c>
      <c r="B49" s="34">
        <f t="shared" si="9"/>
        <v>6</v>
      </c>
      <c r="C49" s="25">
        <v>1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3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2</v>
      </c>
      <c r="U49" s="25">
        <v>0</v>
      </c>
      <c r="V49" s="81"/>
    </row>
    <row r="50" spans="1:22" s="5" customFormat="1" x14ac:dyDescent="0.25">
      <c r="A50" s="20" t="s">
        <v>62</v>
      </c>
      <c r="B50" s="34">
        <f t="shared" si="9"/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81"/>
    </row>
    <row r="51" spans="1:22" s="5" customFormat="1" x14ac:dyDescent="0.25">
      <c r="A51" s="20" t="s">
        <v>63</v>
      </c>
      <c r="B51" s="34">
        <f t="shared" si="9"/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81"/>
    </row>
    <row r="52" spans="1:22" s="5" customFormat="1" x14ac:dyDescent="0.25">
      <c r="A52" s="20" t="s">
        <v>64</v>
      </c>
      <c r="B52" s="34">
        <f t="shared" si="9"/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81"/>
    </row>
    <row r="53" spans="1:22" s="5" customFormat="1" x14ac:dyDescent="0.25">
      <c r="A53" s="2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81"/>
    </row>
    <row r="54" spans="1:22" x14ac:dyDescent="0.25">
      <c r="A54" s="1" t="s">
        <v>120</v>
      </c>
      <c r="B54" s="18">
        <f>SUM(B55:B61)</f>
        <v>15</v>
      </c>
      <c r="C54" s="18">
        <f t="shared" ref="C54:U54" si="10">SUM(C55:C61)</f>
        <v>0</v>
      </c>
      <c r="D54" s="18">
        <f t="shared" si="10"/>
        <v>1</v>
      </c>
      <c r="E54" s="18">
        <f t="shared" si="10"/>
        <v>0</v>
      </c>
      <c r="F54" s="18">
        <f t="shared" si="10"/>
        <v>0</v>
      </c>
      <c r="G54" s="18">
        <f t="shared" si="10"/>
        <v>0</v>
      </c>
      <c r="H54" s="18">
        <f t="shared" si="10"/>
        <v>2</v>
      </c>
      <c r="I54" s="18">
        <f t="shared" si="10"/>
        <v>1</v>
      </c>
      <c r="J54" s="18">
        <f t="shared" si="10"/>
        <v>0</v>
      </c>
      <c r="K54" s="18">
        <f t="shared" si="10"/>
        <v>0</v>
      </c>
      <c r="L54" s="18">
        <f t="shared" si="10"/>
        <v>3</v>
      </c>
      <c r="M54" s="18">
        <f t="shared" si="10"/>
        <v>3</v>
      </c>
      <c r="N54" s="18">
        <f t="shared" si="10"/>
        <v>0</v>
      </c>
      <c r="O54" s="18">
        <f t="shared" si="10"/>
        <v>0</v>
      </c>
      <c r="P54" s="18">
        <f t="shared" si="10"/>
        <v>0</v>
      </c>
      <c r="Q54" s="18">
        <f t="shared" si="10"/>
        <v>0</v>
      </c>
      <c r="R54" s="18">
        <f t="shared" si="10"/>
        <v>0</v>
      </c>
      <c r="S54" s="18">
        <f t="shared" si="10"/>
        <v>0</v>
      </c>
      <c r="T54" s="18">
        <f t="shared" si="10"/>
        <v>5</v>
      </c>
      <c r="U54" s="19">
        <f t="shared" si="10"/>
        <v>0</v>
      </c>
    </row>
    <row r="55" spans="1:22" x14ac:dyDescent="0.25">
      <c r="A55" s="20" t="s">
        <v>132</v>
      </c>
      <c r="B55" s="34">
        <f t="shared" ref="B55:B61" si="11">SUM(C55:U55)</f>
        <v>10</v>
      </c>
      <c r="C55" s="25">
        <v>0</v>
      </c>
      <c r="D55" s="25">
        <v>1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3</v>
      </c>
      <c r="M55" s="25">
        <v>2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4</v>
      </c>
      <c r="U55" s="25">
        <v>0</v>
      </c>
    </row>
    <row r="56" spans="1:22" s="5" customFormat="1" x14ac:dyDescent="0.25">
      <c r="A56" s="20" t="s">
        <v>139</v>
      </c>
      <c r="B56" s="34">
        <f t="shared" si="11"/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81"/>
    </row>
    <row r="57" spans="1:22" s="5" customFormat="1" x14ac:dyDescent="0.25">
      <c r="A57" s="20" t="s">
        <v>134</v>
      </c>
      <c r="B57" s="34">
        <f t="shared" si="11"/>
        <v>1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1</v>
      </c>
      <c r="U57" s="25">
        <v>0</v>
      </c>
      <c r="V57" s="81"/>
    </row>
    <row r="58" spans="1:22" s="5" customFormat="1" x14ac:dyDescent="0.25">
      <c r="A58" s="20" t="s">
        <v>65</v>
      </c>
      <c r="B58" s="34">
        <f t="shared" si="11"/>
        <v>4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2</v>
      </c>
      <c r="I58" s="25">
        <v>1</v>
      </c>
      <c r="J58" s="25">
        <v>0</v>
      </c>
      <c r="K58" s="25">
        <v>0</v>
      </c>
      <c r="L58" s="25">
        <v>0</v>
      </c>
      <c r="M58" s="25">
        <v>1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81"/>
    </row>
    <row r="59" spans="1:22" s="5" customFormat="1" x14ac:dyDescent="0.25">
      <c r="A59" s="20" t="s">
        <v>69</v>
      </c>
      <c r="B59" s="34">
        <f t="shared" si="11"/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81"/>
    </row>
    <row r="60" spans="1:22" s="5" customFormat="1" x14ac:dyDescent="0.25">
      <c r="A60" s="20" t="s">
        <v>70</v>
      </c>
      <c r="B60" s="34">
        <f t="shared" si="11"/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81"/>
    </row>
    <row r="61" spans="1:22" s="5" customFormat="1" x14ac:dyDescent="0.25">
      <c r="A61" s="20" t="s">
        <v>71</v>
      </c>
      <c r="B61" s="34">
        <f t="shared" si="11"/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81"/>
    </row>
    <row r="62" spans="1:22" x14ac:dyDescent="0.25">
      <c r="A62" s="24"/>
      <c r="B62" s="1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2" x14ac:dyDescent="0.25">
      <c r="A63" s="1" t="s">
        <v>121</v>
      </c>
      <c r="B63" s="18">
        <f>SUM(B64:B69)</f>
        <v>2826</v>
      </c>
      <c r="C63" s="18">
        <f t="shared" ref="C63:U63" si="12">SUM(C64:C69)</f>
        <v>256</v>
      </c>
      <c r="D63" s="18">
        <f t="shared" si="12"/>
        <v>49</v>
      </c>
      <c r="E63" s="18">
        <f t="shared" si="12"/>
        <v>0</v>
      </c>
      <c r="F63" s="18">
        <f t="shared" si="12"/>
        <v>5</v>
      </c>
      <c r="G63" s="18">
        <f t="shared" si="12"/>
        <v>10</v>
      </c>
      <c r="H63" s="18">
        <f t="shared" si="12"/>
        <v>0</v>
      </c>
      <c r="I63" s="18">
        <f t="shared" si="12"/>
        <v>0</v>
      </c>
      <c r="J63" s="18">
        <f t="shared" si="12"/>
        <v>2</v>
      </c>
      <c r="K63" s="18">
        <f t="shared" si="12"/>
        <v>3</v>
      </c>
      <c r="L63" s="18">
        <f t="shared" si="12"/>
        <v>1108</v>
      </c>
      <c r="M63" s="18">
        <f t="shared" si="12"/>
        <v>849</v>
      </c>
      <c r="N63" s="18">
        <f t="shared" si="12"/>
        <v>3</v>
      </c>
      <c r="O63" s="18">
        <f t="shared" si="12"/>
        <v>0</v>
      </c>
      <c r="P63" s="18">
        <f t="shared" si="12"/>
        <v>0</v>
      </c>
      <c r="Q63" s="18">
        <f t="shared" si="12"/>
        <v>9</v>
      </c>
      <c r="R63" s="18">
        <f t="shared" si="12"/>
        <v>2</v>
      </c>
      <c r="S63" s="18">
        <f t="shared" si="12"/>
        <v>4</v>
      </c>
      <c r="T63" s="18">
        <f t="shared" si="12"/>
        <v>428</v>
      </c>
      <c r="U63" s="19">
        <f t="shared" si="12"/>
        <v>98</v>
      </c>
    </row>
    <row r="64" spans="1:22" s="5" customFormat="1" x14ac:dyDescent="0.25">
      <c r="A64" s="20" t="s">
        <v>133</v>
      </c>
      <c r="B64" s="34">
        <f t="shared" ref="B64:B69" si="13">SUM(C64:U64)</f>
        <v>2274</v>
      </c>
      <c r="C64" s="25">
        <v>210</v>
      </c>
      <c r="D64" s="25">
        <v>43</v>
      </c>
      <c r="E64" s="25">
        <v>0</v>
      </c>
      <c r="F64" s="25">
        <v>4</v>
      </c>
      <c r="G64" s="25">
        <v>10</v>
      </c>
      <c r="H64" s="25">
        <v>0</v>
      </c>
      <c r="I64" s="25">
        <v>0</v>
      </c>
      <c r="J64" s="25">
        <v>2</v>
      </c>
      <c r="K64" s="25">
        <v>2</v>
      </c>
      <c r="L64" s="25">
        <v>923</v>
      </c>
      <c r="M64" s="25">
        <v>723</v>
      </c>
      <c r="N64" s="25">
        <v>2</v>
      </c>
      <c r="O64" s="25">
        <v>0</v>
      </c>
      <c r="P64" s="25">
        <v>0</v>
      </c>
      <c r="Q64" s="25">
        <v>8</v>
      </c>
      <c r="R64" s="25">
        <v>2</v>
      </c>
      <c r="S64" s="25">
        <v>4</v>
      </c>
      <c r="T64" s="25">
        <v>244</v>
      </c>
      <c r="U64" s="25">
        <v>97</v>
      </c>
      <c r="V64" s="81"/>
    </row>
    <row r="65" spans="1:22" s="5" customFormat="1" x14ac:dyDescent="0.25">
      <c r="A65" s="20" t="s">
        <v>140</v>
      </c>
      <c r="B65" s="34">
        <f t="shared" si="13"/>
        <v>530</v>
      </c>
      <c r="C65" s="25">
        <v>45</v>
      </c>
      <c r="D65" s="25">
        <v>5</v>
      </c>
      <c r="E65" s="25">
        <v>0</v>
      </c>
      <c r="F65" s="25">
        <v>1</v>
      </c>
      <c r="G65" s="25">
        <v>0</v>
      </c>
      <c r="H65" s="25">
        <v>0</v>
      </c>
      <c r="I65" s="25">
        <v>0</v>
      </c>
      <c r="J65" s="25">
        <v>0</v>
      </c>
      <c r="K65" s="25">
        <v>1</v>
      </c>
      <c r="L65" s="25">
        <v>177</v>
      </c>
      <c r="M65" s="25">
        <v>123</v>
      </c>
      <c r="N65" s="25">
        <v>1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177</v>
      </c>
      <c r="U65" s="25">
        <v>0</v>
      </c>
      <c r="V65" s="81"/>
    </row>
    <row r="66" spans="1:22" s="5" customFormat="1" x14ac:dyDescent="0.25">
      <c r="A66" s="20" t="s">
        <v>66</v>
      </c>
      <c r="B66" s="34">
        <f t="shared" si="13"/>
        <v>10</v>
      </c>
      <c r="C66" s="25">
        <v>1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5</v>
      </c>
      <c r="M66" s="25">
        <v>1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3</v>
      </c>
      <c r="U66" s="25">
        <v>0</v>
      </c>
      <c r="V66" s="81"/>
    </row>
    <row r="67" spans="1:22" s="5" customFormat="1" x14ac:dyDescent="0.25">
      <c r="A67" s="20" t="s">
        <v>67</v>
      </c>
      <c r="B67" s="34">
        <f t="shared" si="13"/>
        <v>2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1</v>
      </c>
      <c r="U67" s="25">
        <v>1</v>
      </c>
      <c r="V67" s="81"/>
    </row>
    <row r="68" spans="1:22" s="5" customFormat="1" x14ac:dyDescent="0.25">
      <c r="A68" s="20" t="s">
        <v>68</v>
      </c>
      <c r="B68" s="34">
        <f t="shared" si="13"/>
        <v>10</v>
      </c>
      <c r="C68" s="25">
        <v>0</v>
      </c>
      <c r="D68" s="25">
        <v>1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3</v>
      </c>
      <c r="M68" s="25">
        <v>2</v>
      </c>
      <c r="N68" s="25">
        <v>0</v>
      </c>
      <c r="O68" s="25">
        <v>0</v>
      </c>
      <c r="P68" s="25">
        <v>0</v>
      </c>
      <c r="Q68" s="25">
        <v>1</v>
      </c>
      <c r="R68" s="25">
        <v>0</v>
      </c>
      <c r="S68" s="25">
        <v>0</v>
      </c>
      <c r="T68" s="25">
        <v>3</v>
      </c>
      <c r="U68" s="25">
        <v>0</v>
      </c>
      <c r="V68" s="81"/>
    </row>
    <row r="69" spans="1:22" x14ac:dyDescent="0.25">
      <c r="A69" s="20" t="s">
        <v>135</v>
      </c>
      <c r="B69" s="34">
        <f t="shared" si="13"/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</row>
    <row r="70" spans="1:22" s="5" customFormat="1" x14ac:dyDescent="0.25">
      <c r="A70" s="24"/>
      <c r="B70" s="17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81"/>
    </row>
    <row r="71" spans="1:22" s="5" customFormat="1" x14ac:dyDescent="0.25">
      <c r="A71" s="1" t="s">
        <v>122</v>
      </c>
      <c r="B71" s="18">
        <f>SUM(B72:B77)</f>
        <v>203</v>
      </c>
      <c r="C71" s="18">
        <f t="shared" ref="C71:U71" si="14">SUM(C72:C77)</f>
        <v>11</v>
      </c>
      <c r="D71" s="18">
        <f t="shared" si="14"/>
        <v>4</v>
      </c>
      <c r="E71" s="18">
        <f t="shared" si="14"/>
        <v>0</v>
      </c>
      <c r="F71" s="18">
        <f t="shared" si="14"/>
        <v>0</v>
      </c>
      <c r="G71" s="18">
        <f t="shared" si="14"/>
        <v>0</v>
      </c>
      <c r="H71" s="18">
        <f t="shared" si="14"/>
        <v>0</v>
      </c>
      <c r="I71" s="18">
        <f t="shared" si="14"/>
        <v>0</v>
      </c>
      <c r="J71" s="18">
        <f t="shared" si="14"/>
        <v>0</v>
      </c>
      <c r="K71" s="18">
        <f t="shared" si="14"/>
        <v>0</v>
      </c>
      <c r="L71" s="18">
        <f t="shared" si="14"/>
        <v>65</v>
      </c>
      <c r="M71" s="18">
        <f t="shared" si="14"/>
        <v>51</v>
      </c>
      <c r="N71" s="18">
        <f t="shared" si="14"/>
        <v>0</v>
      </c>
      <c r="O71" s="18">
        <f t="shared" si="14"/>
        <v>0</v>
      </c>
      <c r="P71" s="18">
        <f t="shared" si="14"/>
        <v>0</v>
      </c>
      <c r="Q71" s="18">
        <f t="shared" si="14"/>
        <v>2</v>
      </c>
      <c r="R71" s="18">
        <f t="shared" si="14"/>
        <v>0</v>
      </c>
      <c r="S71" s="18">
        <f t="shared" si="14"/>
        <v>1</v>
      </c>
      <c r="T71" s="18">
        <f t="shared" si="14"/>
        <v>64</v>
      </c>
      <c r="U71" s="19">
        <f t="shared" si="14"/>
        <v>5</v>
      </c>
      <c r="V71" s="81"/>
    </row>
    <row r="72" spans="1:22" s="5" customFormat="1" x14ac:dyDescent="0.25">
      <c r="A72" s="20" t="s">
        <v>166</v>
      </c>
      <c r="B72" s="34">
        <f t="shared" ref="B72:B77" si="15">SUM(C72:U72)</f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81"/>
    </row>
    <row r="73" spans="1:22" s="5" customFormat="1" x14ac:dyDescent="0.25">
      <c r="A73" s="2" t="s">
        <v>141</v>
      </c>
      <c r="B73" s="34">
        <f t="shared" si="15"/>
        <v>183</v>
      </c>
      <c r="C73" s="25">
        <v>11</v>
      </c>
      <c r="D73" s="25">
        <v>3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59</v>
      </c>
      <c r="M73" s="25">
        <v>45</v>
      </c>
      <c r="N73" s="25">
        <v>0</v>
      </c>
      <c r="O73" s="25">
        <v>0</v>
      </c>
      <c r="P73" s="25">
        <v>0</v>
      </c>
      <c r="Q73" s="25">
        <v>2</v>
      </c>
      <c r="R73" s="25">
        <v>0</v>
      </c>
      <c r="S73" s="25">
        <v>1</v>
      </c>
      <c r="T73" s="25">
        <v>58</v>
      </c>
      <c r="U73" s="25">
        <v>4</v>
      </c>
      <c r="V73" s="81"/>
    </row>
    <row r="74" spans="1:22" x14ac:dyDescent="0.25">
      <c r="A74" s="20" t="s">
        <v>72</v>
      </c>
      <c r="B74" s="34">
        <f t="shared" si="15"/>
        <v>20</v>
      </c>
      <c r="C74" s="25">
        <v>0</v>
      </c>
      <c r="D74" s="25">
        <v>1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6</v>
      </c>
      <c r="M74" s="25">
        <v>6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6</v>
      </c>
      <c r="U74" s="25">
        <v>1</v>
      </c>
    </row>
    <row r="75" spans="1:22" x14ac:dyDescent="0.25">
      <c r="A75" s="20" t="s">
        <v>73</v>
      </c>
      <c r="B75" s="34">
        <f t="shared" si="15"/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</row>
    <row r="76" spans="1:22" s="5" customFormat="1" x14ac:dyDescent="0.25">
      <c r="A76" s="20" t="s">
        <v>74</v>
      </c>
      <c r="B76" s="34">
        <f t="shared" si="15"/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81"/>
    </row>
    <row r="77" spans="1:22" s="5" customFormat="1" x14ac:dyDescent="0.25">
      <c r="A77" s="20" t="s">
        <v>75</v>
      </c>
      <c r="B77" s="34">
        <f t="shared" si="15"/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81"/>
    </row>
    <row r="78" spans="1:22" s="5" customFormat="1" x14ac:dyDescent="0.25">
      <c r="A78" s="24"/>
      <c r="B78" s="17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81"/>
    </row>
    <row r="79" spans="1:22" s="5" customFormat="1" x14ac:dyDescent="0.25">
      <c r="A79" s="1" t="s">
        <v>123</v>
      </c>
      <c r="B79" s="18">
        <f>SUM(B80:B85)</f>
        <v>3</v>
      </c>
      <c r="C79" s="18">
        <f t="shared" ref="C79:U79" si="16">SUM(C80:C85)</f>
        <v>0</v>
      </c>
      <c r="D79" s="18">
        <f t="shared" si="16"/>
        <v>0</v>
      </c>
      <c r="E79" s="18">
        <f t="shared" si="16"/>
        <v>0</v>
      </c>
      <c r="F79" s="18">
        <f t="shared" si="16"/>
        <v>0</v>
      </c>
      <c r="G79" s="18">
        <f t="shared" si="16"/>
        <v>0</v>
      </c>
      <c r="H79" s="18">
        <f t="shared" si="16"/>
        <v>0</v>
      </c>
      <c r="I79" s="18">
        <f t="shared" si="16"/>
        <v>0</v>
      </c>
      <c r="J79" s="18">
        <f t="shared" si="16"/>
        <v>0</v>
      </c>
      <c r="K79" s="18">
        <f t="shared" si="16"/>
        <v>0</v>
      </c>
      <c r="L79" s="18">
        <f t="shared" si="16"/>
        <v>1</v>
      </c>
      <c r="M79" s="18">
        <f t="shared" si="16"/>
        <v>1</v>
      </c>
      <c r="N79" s="18">
        <f t="shared" si="16"/>
        <v>0</v>
      </c>
      <c r="O79" s="18">
        <f t="shared" si="16"/>
        <v>0</v>
      </c>
      <c r="P79" s="18">
        <f t="shared" si="16"/>
        <v>0</v>
      </c>
      <c r="Q79" s="18">
        <f t="shared" si="16"/>
        <v>0</v>
      </c>
      <c r="R79" s="18">
        <f t="shared" si="16"/>
        <v>0</v>
      </c>
      <c r="S79" s="18">
        <f t="shared" si="16"/>
        <v>0</v>
      </c>
      <c r="T79" s="18">
        <f t="shared" si="16"/>
        <v>1</v>
      </c>
      <c r="U79" s="19">
        <f t="shared" si="16"/>
        <v>0</v>
      </c>
      <c r="V79" s="81"/>
    </row>
    <row r="80" spans="1:22" s="5" customFormat="1" x14ac:dyDescent="0.25">
      <c r="A80" s="20" t="s">
        <v>167</v>
      </c>
      <c r="B80" s="34">
        <f t="shared" ref="B80:B85" si="17">SUM(C80:U80)</f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81"/>
    </row>
    <row r="81" spans="1:22" s="5" customFormat="1" x14ac:dyDescent="0.25">
      <c r="A81" s="20" t="s">
        <v>142</v>
      </c>
      <c r="B81" s="34">
        <f t="shared" si="17"/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81"/>
    </row>
    <row r="82" spans="1:22" s="5" customFormat="1" x14ac:dyDescent="0.25">
      <c r="A82" s="20" t="s">
        <v>77</v>
      </c>
      <c r="B82" s="34">
        <f t="shared" si="17"/>
        <v>3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1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1</v>
      </c>
      <c r="U82" s="25">
        <v>0</v>
      </c>
      <c r="V82" s="81"/>
    </row>
    <row r="83" spans="1:22" s="5" customFormat="1" x14ac:dyDescent="0.25">
      <c r="A83" s="20" t="s">
        <v>76</v>
      </c>
      <c r="B83" s="34">
        <f t="shared" si="17"/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81"/>
    </row>
    <row r="84" spans="1:22" s="5" customFormat="1" x14ac:dyDescent="0.25">
      <c r="A84" s="20" t="s">
        <v>78</v>
      </c>
      <c r="B84" s="34">
        <f t="shared" si="17"/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81"/>
    </row>
    <row r="85" spans="1:22" s="5" customFormat="1" x14ac:dyDescent="0.25">
      <c r="A85" s="20" t="s">
        <v>79</v>
      </c>
      <c r="B85" s="34">
        <f t="shared" si="17"/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81"/>
    </row>
    <row r="86" spans="1:22" s="5" customFormat="1" x14ac:dyDescent="0.25">
      <c r="A86" s="24"/>
      <c r="B86" s="17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81"/>
    </row>
    <row r="87" spans="1:22" s="5" customFormat="1" x14ac:dyDescent="0.25">
      <c r="A87" s="1" t="s">
        <v>124</v>
      </c>
      <c r="B87" s="18">
        <f>SUM(B88:B95)</f>
        <v>664</v>
      </c>
      <c r="C87" s="18">
        <f t="shared" ref="C87:U87" si="18">SUM(C88:C95)</f>
        <v>47</v>
      </c>
      <c r="D87" s="18">
        <f t="shared" si="18"/>
        <v>13</v>
      </c>
      <c r="E87" s="18">
        <f t="shared" si="18"/>
        <v>0</v>
      </c>
      <c r="F87" s="18">
        <f t="shared" si="18"/>
        <v>5</v>
      </c>
      <c r="G87" s="18">
        <f t="shared" si="18"/>
        <v>5</v>
      </c>
      <c r="H87" s="18">
        <f t="shared" si="18"/>
        <v>7</v>
      </c>
      <c r="I87" s="18">
        <f t="shared" si="18"/>
        <v>7</v>
      </c>
      <c r="J87" s="18">
        <f t="shared" si="18"/>
        <v>5</v>
      </c>
      <c r="K87" s="18">
        <f t="shared" si="18"/>
        <v>8</v>
      </c>
      <c r="L87" s="18">
        <f t="shared" si="18"/>
        <v>195</v>
      </c>
      <c r="M87" s="18">
        <f t="shared" si="18"/>
        <v>163</v>
      </c>
      <c r="N87" s="18">
        <f t="shared" si="18"/>
        <v>1</v>
      </c>
      <c r="O87" s="18">
        <f t="shared" si="18"/>
        <v>0</v>
      </c>
      <c r="P87" s="18">
        <f t="shared" si="18"/>
        <v>0</v>
      </c>
      <c r="Q87" s="18">
        <f t="shared" si="18"/>
        <v>1</v>
      </c>
      <c r="R87" s="18">
        <f t="shared" si="18"/>
        <v>0</v>
      </c>
      <c r="S87" s="18">
        <f t="shared" si="18"/>
        <v>0</v>
      </c>
      <c r="T87" s="18">
        <f t="shared" si="18"/>
        <v>194</v>
      </c>
      <c r="U87" s="19">
        <f t="shared" si="18"/>
        <v>13</v>
      </c>
      <c r="V87" s="81"/>
    </row>
    <row r="88" spans="1:22" s="5" customFormat="1" x14ac:dyDescent="0.25">
      <c r="A88" s="20" t="s">
        <v>136</v>
      </c>
      <c r="B88" s="34">
        <f t="shared" ref="B88:B95" si="19">SUM(C88:U88)</f>
        <v>642</v>
      </c>
      <c r="C88" s="25">
        <v>46</v>
      </c>
      <c r="D88" s="25">
        <v>13</v>
      </c>
      <c r="E88" s="25">
        <v>0</v>
      </c>
      <c r="F88" s="25">
        <v>5</v>
      </c>
      <c r="G88" s="25">
        <v>5</v>
      </c>
      <c r="H88" s="25">
        <v>7</v>
      </c>
      <c r="I88" s="25">
        <v>7</v>
      </c>
      <c r="J88" s="25">
        <v>5</v>
      </c>
      <c r="K88" s="25">
        <v>8</v>
      </c>
      <c r="L88" s="25">
        <v>187</v>
      </c>
      <c r="M88" s="25">
        <v>157</v>
      </c>
      <c r="N88" s="25">
        <v>1</v>
      </c>
      <c r="O88" s="25">
        <v>0</v>
      </c>
      <c r="P88" s="25">
        <v>0</v>
      </c>
      <c r="Q88" s="25">
        <v>1</v>
      </c>
      <c r="R88" s="25">
        <v>0</v>
      </c>
      <c r="S88" s="25">
        <v>0</v>
      </c>
      <c r="T88" s="25">
        <v>187</v>
      </c>
      <c r="U88" s="25">
        <v>13</v>
      </c>
      <c r="V88" s="81"/>
    </row>
    <row r="89" spans="1:22" x14ac:dyDescent="0.25">
      <c r="A89" s="20" t="s">
        <v>181</v>
      </c>
      <c r="B89" s="34">
        <f t="shared" si="19"/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</row>
    <row r="90" spans="1:22" x14ac:dyDescent="0.25">
      <c r="A90" s="20" t="s">
        <v>80</v>
      </c>
      <c r="B90" s="34">
        <f t="shared" si="19"/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</row>
    <row r="91" spans="1:22" s="5" customFormat="1" x14ac:dyDescent="0.25">
      <c r="A91" s="20" t="s">
        <v>81</v>
      </c>
      <c r="B91" s="34">
        <f t="shared" si="19"/>
        <v>15</v>
      </c>
      <c r="C91" s="25">
        <v>1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5</v>
      </c>
      <c r="M91" s="25">
        <v>4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5</v>
      </c>
      <c r="U91" s="25">
        <v>0</v>
      </c>
      <c r="V91" s="81"/>
    </row>
    <row r="92" spans="1:22" s="5" customFormat="1" x14ac:dyDescent="0.25">
      <c r="A92" s="20" t="s">
        <v>82</v>
      </c>
      <c r="B92" s="34">
        <f t="shared" si="19"/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81"/>
    </row>
    <row r="93" spans="1:22" s="5" customFormat="1" x14ac:dyDescent="0.25">
      <c r="A93" s="20" t="s">
        <v>83</v>
      </c>
      <c r="B93" s="34">
        <f t="shared" si="19"/>
        <v>7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3</v>
      </c>
      <c r="M93" s="25">
        <v>2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2</v>
      </c>
      <c r="U93" s="25">
        <v>0</v>
      </c>
      <c r="V93" s="81"/>
    </row>
    <row r="94" spans="1:22" s="5" customFormat="1" x14ac:dyDescent="0.25">
      <c r="A94" s="20" t="s">
        <v>84</v>
      </c>
      <c r="B94" s="34">
        <f t="shared" si="19"/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81"/>
    </row>
    <row r="95" spans="1:22" s="5" customFormat="1" x14ac:dyDescent="0.25">
      <c r="A95" s="20" t="s">
        <v>85</v>
      </c>
      <c r="B95" s="34">
        <f t="shared" si="19"/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81"/>
    </row>
    <row r="96" spans="1:22" s="5" customFormat="1" x14ac:dyDescent="0.25">
      <c r="A96" s="24"/>
      <c r="B96" s="18"/>
      <c r="C96" s="18"/>
      <c r="D96" s="18"/>
      <c r="E96" s="18"/>
      <c r="F96" s="39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9"/>
      <c r="V96" s="81"/>
    </row>
    <row r="97" spans="1:21" x14ac:dyDescent="0.25">
      <c r="A97" s="1" t="s">
        <v>125</v>
      </c>
      <c r="B97" s="18">
        <f>SUM(B98:B99)</f>
        <v>3874</v>
      </c>
      <c r="C97" s="18">
        <f t="shared" ref="C97:U97" si="20">SUM(C98:C99)</f>
        <v>307</v>
      </c>
      <c r="D97" s="18">
        <f t="shared" si="20"/>
        <v>58</v>
      </c>
      <c r="E97" s="18">
        <f t="shared" si="20"/>
        <v>0</v>
      </c>
      <c r="F97" s="18">
        <f t="shared" si="20"/>
        <v>68</v>
      </c>
      <c r="G97" s="18">
        <f t="shared" si="20"/>
        <v>65</v>
      </c>
      <c r="H97" s="18">
        <f t="shared" si="20"/>
        <v>10</v>
      </c>
      <c r="I97" s="18">
        <f t="shared" si="20"/>
        <v>8</v>
      </c>
      <c r="J97" s="18">
        <f t="shared" si="20"/>
        <v>7</v>
      </c>
      <c r="K97" s="18">
        <f t="shared" si="20"/>
        <v>27</v>
      </c>
      <c r="L97" s="18">
        <f t="shared" si="20"/>
        <v>1195</v>
      </c>
      <c r="M97" s="18">
        <f t="shared" si="20"/>
        <v>895</v>
      </c>
      <c r="N97" s="18">
        <f t="shared" si="20"/>
        <v>5</v>
      </c>
      <c r="O97" s="18">
        <f t="shared" si="20"/>
        <v>0</v>
      </c>
      <c r="P97" s="18">
        <f t="shared" si="20"/>
        <v>0</v>
      </c>
      <c r="Q97" s="18">
        <f t="shared" si="20"/>
        <v>13</v>
      </c>
      <c r="R97" s="18">
        <f t="shared" si="20"/>
        <v>0</v>
      </c>
      <c r="S97" s="18">
        <f t="shared" si="20"/>
        <v>1</v>
      </c>
      <c r="T97" s="18">
        <f t="shared" si="20"/>
        <v>1203</v>
      </c>
      <c r="U97" s="19">
        <f t="shared" si="20"/>
        <v>12</v>
      </c>
    </row>
    <row r="98" spans="1:21" x14ac:dyDescent="0.25">
      <c r="A98" s="20" t="s">
        <v>168</v>
      </c>
      <c r="B98" s="34">
        <f>SUM(C98:U98)</f>
        <v>3866</v>
      </c>
      <c r="C98" s="34">
        <v>306</v>
      </c>
      <c r="D98" s="46">
        <v>58</v>
      </c>
      <c r="E98" s="34">
        <v>0</v>
      </c>
      <c r="F98" s="46">
        <v>68</v>
      </c>
      <c r="G98" s="34">
        <v>65</v>
      </c>
      <c r="H98" s="34">
        <v>10</v>
      </c>
      <c r="I98" s="34">
        <v>8</v>
      </c>
      <c r="J98" s="34">
        <v>7</v>
      </c>
      <c r="K98" s="34">
        <v>27</v>
      </c>
      <c r="L98" s="34">
        <v>1192</v>
      </c>
      <c r="M98" s="34">
        <v>893</v>
      </c>
      <c r="N98" s="34">
        <v>5</v>
      </c>
      <c r="O98" s="34">
        <v>0</v>
      </c>
      <c r="P98" s="34">
        <v>0</v>
      </c>
      <c r="Q98" s="34">
        <v>13</v>
      </c>
      <c r="R98" s="34">
        <v>0</v>
      </c>
      <c r="S98" s="34">
        <v>1</v>
      </c>
      <c r="T98" s="25">
        <v>1201</v>
      </c>
      <c r="U98" s="25">
        <v>12</v>
      </c>
    </row>
    <row r="99" spans="1:21" x14ac:dyDescent="0.25">
      <c r="A99" s="20" t="s">
        <v>144</v>
      </c>
      <c r="B99" s="34">
        <f>SUM(C99:U99)</f>
        <v>8</v>
      </c>
      <c r="C99" s="34">
        <v>1</v>
      </c>
      <c r="D99" s="46">
        <v>0</v>
      </c>
      <c r="E99" s="34">
        <v>0</v>
      </c>
      <c r="F99" s="46">
        <v>0</v>
      </c>
      <c r="G99" s="34">
        <v>0</v>
      </c>
      <c r="H99" s="34">
        <v>0</v>
      </c>
      <c r="I99" s="34">
        <v>0</v>
      </c>
      <c r="J99" s="34">
        <v>0</v>
      </c>
      <c r="K99" s="34"/>
      <c r="L99" s="34">
        <v>3</v>
      </c>
      <c r="M99" s="34">
        <v>2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25">
        <v>2</v>
      </c>
      <c r="U99" s="25">
        <v>0</v>
      </c>
    </row>
    <row r="100" spans="1:21" x14ac:dyDescent="0.25">
      <c r="A100" s="24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9"/>
    </row>
    <row r="101" spans="1:21" x14ac:dyDescent="0.25">
      <c r="A101" s="1" t="s">
        <v>126</v>
      </c>
      <c r="B101" s="18">
        <f>SUM(B102:B106)</f>
        <v>145</v>
      </c>
      <c r="C101" s="18">
        <f t="shared" ref="C101:U101" si="21">SUM(C102:C106)</f>
        <v>11</v>
      </c>
      <c r="D101" s="18">
        <f t="shared" si="21"/>
        <v>3</v>
      </c>
      <c r="E101" s="18">
        <f t="shared" si="21"/>
        <v>0</v>
      </c>
      <c r="F101" s="18">
        <f t="shared" si="21"/>
        <v>0</v>
      </c>
      <c r="G101" s="18">
        <f t="shared" si="21"/>
        <v>1</v>
      </c>
      <c r="H101" s="18">
        <f t="shared" si="21"/>
        <v>0</v>
      </c>
      <c r="I101" s="18">
        <f t="shared" si="21"/>
        <v>0</v>
      </c>
      <c r="J101" s="18">
        <f t="shared" si="21"/>
        <v>0</v>
      </c>
      <c r="K101" s="18">
        <f t="shared" si="21"/>
        <v>0</v>
      </c>
      <c r="L101" s="18">
        <f t="shared" si="21"/>
        <v>47</v>
      </c>
      <c r="M101" s="18">
        <f t="shared" si="21"/>
        <v>36</v>
      </c>
      <c r="N101" s="18">
        <f t="shared" si="21"/>
        <v>0</v>
      </c>
      <c r="O101" s="18">
        <f t="shared" si="21"/>
        <v>0</v>
      </c>
      <c r="P101" s="18">
        <f t="shared" si="21"/>
        <v>0</v>
      </c>
      <c r="Q101" s="18">
        <f t="shared" si="21"/>
        <v>0</v>
      </c>
      <c r="R101" s="18">
        <f t="shared" si="21"/>
        <v>0</v>
      </c>
      <c r="S101" s="18">
        <f t="shared" si="21"/>
        <v>0</v>
      </c>
      <c r="T101" s="18">
        <f t="shared" si="21"/>
        <v>45</v>
      </c>
      <c r="U101" s="19">
        <f t="shared" si="21"/>
        <v>2</v>
      </c>
    </row>
    <row r="102" spans="1:21" x14ac:dyDescent="0.25">
      <c r="A102" s="20" t="s">
        <v>169</v>
      </c>
      <c r="B102" s="34">
        <f>SUM(C102:U102)</f>
        <v>22</v>
      </c>
      <c r="C102" s="34">
        <v>1</v>
      </c>
      <c r="D102" s="46">
        <v>1</v>
      </c>
      <c r="E102" s="34">
        <v>0</v>
      </c>
      <c r="F102" s="49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7</v>
      </c>
      <c r="M102" s="34">
        <v>6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25">
        <v>7</v>
      </c>
      <c r="U102" s="25">
        <v>0</v>
      </c>
    </row>
    <row r="103" spans="1:21" x14ac:dyDescent="0.25">
      <c r="A103" s="20" t="s">
        <v>137</v>
      </c>
      <c r="B103" s="34">
        <f>SUM(C103:U103)</f>
        <v>117</v>
      </c>
      <c r="C103" s="34">
        <v>10</v>
      </c>
      <c r="D103" s="46">
        <v>2</v>
      </c>
      <c r="E103" s="34">
        <v>0</v>
      </c>
      <c r="F103" s="49">
        <v>0</v>
      </c>
      <c r="G103" s="34">
        <v>1</v>
      </c>
      <c r="H103" s="34">
        <v>0</v>
      </c>
      <c r="I103" s="34">
        <v>0</v>
      </c>
      <c r="J103" s="34">
        <v>0</v>
      </c>
      <c r="K103" s="34">
        <v>0</v>
      </c>
      <c r="L103" s="34">
        <v>38</v>
      </c>
      <c r="M103" s="34">
        <v>28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25">
        <v>36</v>
      </c>
      <c r="U103" s="25">
        <v>2</v>
      </c>
    </row>
    <row r="104" spans="1:21" x14ac:dyDescent="0.25">
      <c r="A104" s="20" t="s">
        <v>30</v>
      </c>
      <c r="B104" s="34">
        <f>SUM(C104:U104)</f>
        <v>0</v>
      </c>
      <c r="C104" s="34">
        <v>0</v>
      </c>
      <c r="D104" s="46">
        <v>0</v>
      </c>
      <c r="E104" s="34">
        <v>0</v>
      </c>
      <c r="F104" s="49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25">
        <v>0</v>
      </c>
      <c r="U104" s="25">
        <v>0</v>
      </c>
    </row>
    <row r="105" spans="1:21" x14ac:dyDescent="0.25">
      <c r="A105" s="20" t="s">
        <v>46</v>
      </c>
      <c r="B105" s="34">
        <f>SUM(C105:U105)</f>
        <v>6</v>
      </c>
      <c r="C105" s="34">
        <v>0</v>
      </c>
      <c r="D105" s="46">
        <v>0</v>
      </c>
      <c r="E105" s="34">
        <v>0</v>
      </c>
      <c r="F105" s="49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2</v>
      </c>
      <c r="M105" s="34">
        <v>2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25">
        <v>2</v>
      </c>
      <c r="U105" s="25">
        <v>0</v>
      </c>
    </row>
    <row r="106" spans="1:21" x14ac:dyDescent="0.25">
      <c r="A106" s="20" t="s">
        <v>47</v>
      </c>
      <c r="B106" s="34">
        <f>SUM(C106:U106)</f>
        <v>0</v>
      </c>
      <c r="C106" s="34">
        <v>0</v>
      </c>
      <c r="D106" s="46">
        <v>0</v>
      </c>
      <c r="E106" s="34">
        <v>0</v>
      </c>
      <c r="F106" s="49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25">
        <v>0</v>
      </c>
      <c r="U106" s="25">
        <v>0</v>
      </c>
    </row>
    <row r="107" spans="1:21" x14ac:dyDescent="0.25">
      <c r="A107" s="27"/>
      <c r="B107" s="18"/>
      <c r="C107" s="18"/>
      <c r="D107" s="18"/>
      <c r="E107" s="18"/>
      <c r="F107" s="39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9"/>
    </row>
    <row r="108" spans="1:21" x14ac:dyDescent="0.25">
      <c r="A108" s="5" t="s">
        <v>127</v>
      </c>
      <c r="B108" s="18">
        <f>SUM(B109:B111)</f>
        <v>580</v>
      </c>
      <c r="C108" s="18">
        <f t="shared" ref="C108:U108" si="22">SUM(C109:C111)</f>
        <v>38</v>
      </c>
      <c r="D108" s="18">
        <f t="shared" si="22"/>
        <v>4</v>
      </c>
      <c r="E108" s="18">
        <f t="shared" si="22"/>
        <v>0</v>
      </c>
      <c r="F108" s="18">
        <f t="shared" si="22"/>
        <v>0</v>
      </c>
      <c r="G108" s="18">
        <f t="shared" si="22"/>
        <v>5</v>
      </c>
      <c r="H108" s="18">
        <f t="shared" si="22"/>
        <v>0</v>
      </c>
      <c r="I108" s="18">
        <f t="shared" si="22"/>
        <v>0</v>
      </c>
      <c r="J108" s="18">
        <f t="shared" si="22"/>
        <v>0</v>
      </c>
      <c r="K108" s="18">
        <f t="shared" si="22"/>
        <v>2</v>
      </c>
      <c r="L108" s="18">
        <f t="shared" si="22"/>
        <v>180</v>
      </c>
      <c r="M108" s="18">
        <f t="shared" si="22"/>
        <v>160</v>
      </c>
      <c r="N108" s="18">
        <f t="shared" si="22"/>
        <v>0</v>
      </c>
      <c r="O108" s="18">
        <f t="shared" si="22"/>
        <v>0</v>
      </c>
      <c r="P108" s="18">
        <f t="shared" si="22"/>
        <v>0</v>
      </c>
      <c r="Q108" s="18">
        <f t="shared" si="22"/>
        <v>0</v>
      </c>
      <c r="R108" s="18">
        <f t="shared" si="22"/>
        <v>0</v>
      </c>
      <c r="S108" s="18">
        <f t="shared" si="22"/>
        <v>1</v>
      </c>
      <c r="T108" s="18">
        <f t="shared" si="22"/>
        <v>177</v>
      </c>
      <c r="U108" s="19">
        <f t="shared" si="22"/>
        <v>13</v>
      </c>
    </row>
    <row r="109" spans="1:21" x14ac:dyDescent="0.25">
      <c r="A109" s="20" t="s">
        <v>170</v>
      </c>
      <c r="B109" s="34">
        <f>SUM(C109:U109)</f>
        <v>580</v>
      </c>
      <c r="C109" s="25">
        <v>38</v>
      </c>
      <c r="D109" s="25">
        <v>4</v>
      </c>
      <c r="E109" s="25">
        <v>0</v>
      </c>
      <c r="F109" s="25">
        <v>0</v>
      </c>
      <c r="G109" s="25">
        <v>5</v>
      </c>
      <c r="H109" s="25">
        <v>0</v>
      </c>
      <c r="I109" s="25">
        <v>0</v>
      </c>
      <c r="J109" s="25">
        <v>0</v>
      </c>
      <c r="K109" s="25">
        <v>2</v>
      </c>
      <c r="L109" s="25">
        <v>180</v>
      </c>
      <c r="M109" s="25">
        <v>160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1</v>
      </c>
      <c r="T109" s="25">
        <v>177</v>
      </c>
      <c r="U109" s="25">
        <v>13</v>
      </c>
    </row>
    <row r="110" spans="1:21" x14ac:dyDescent="0.25">
      <c r="A110" s="20" t="s">
        <v>86</v>
      </c>
      <c r="B110" s="34">
        <f>SUM(C110:U110)</f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</row>
    <row r="111" spans="1:21" x14ac:dyDescent="0.25">
      <c r="A111" s="20" t="s">
        <v>87</v>
      </c>
      <c r="B111" s="34">
        <f>SUM(C111:U111)</f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</row>
    <row r="112" spans="1:21" x14ac:dyDescent="0.25">
      <c r="A112" s="24"/>
      <c r="B112" s="18"/>
      <c r="C112" s="18"/>
      <c r="D112" s="18"/>
      <c r="E112" s="18"/>
      <c r="F112" s="39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9"/>
    </row>
    <row r="113" spans="1:21" x14ac:dyDescent="0.25">
      <c r="A113" s="5" t="s">
        <v>128</v>
      </c>
      <c r="B113" s="18">
        <f>SUM(B114:B116)</f>
        <v>12</v>
      </c>
      <c r="C113" s="18">
        <f t="shared" ref="C113:U113" si="23">SUM(C114:C116)</f>
        <v>2</v>
      </c>
      <c r="D113" s="18">
        <f t="shared" si="23"/>
        <v>0</v>
      </c>
      <c r="E113" s="18">
        <f t="shared" si="23"/>
        <v>0</v>
      </c>
      <c r="F113" s="18">
        <f t="shared" si="23"/>
        <v>0</v>
      </c>
      <c r="G113" s="18">
        <f t="shared" si="23"/>
        <v>0</v>
      </c>
      <c r="H113" s="18">
        <f t="shared" si="23"/>
        <v>0</v>
      </c>
      <c r="I113" s="18">
        <f t="shared" si="23"/>
        <v>0</v>
      </c>
      <c r="J113" s="18">
        <f t="shared" si="23"/>
        <v>0</v>
      </c>
      <c r="K113" s="18">
        <f t="shared" si="23"/>
        <v>0</v>
      </c>
      <c r="L113" s="18">
        <f t="shared" si="23"/>
        <v>4</v>
      </c>
      <c r="M113" s="18">
        <f t="shared" si="23"/>
        <v>3</v>
      </c>
      <c r="N113" s="18">
        <f t="shared" si="23"/>
        <v>0</v>
      </c>
      <c r="O113" s="18">
        <f t="shared" si="23"/>
        <v>0</v>
      </c>
      <c r="P113" s="18">
        <f t="shared" si="23"/>
        <v>0</v>
      </c>
      <c r="Q113" s="18">
        <f t="shared" si="23"/>
        <v>0</v>
      </c>
      <c r="R113" s="18">
        <f t="shared" si="23"/>
        <v>0</v>
      </c>
      <c r="S113" s="18">
        <f t="shared" si="23"/>
        <v>0</v>
      </c>
      <c r="T113" s="18">
        <f t="shared" si="23"/>
        <v>3</v>
      </c>
      <c r="U113" s="19">
        <f t="shared" si="23"/>
        <v>0</v>
      </c>
    </row>
    <row r="114" spans="1:21" x14ac:dyDescent="0.25">
      <c r="A114" s="20" t="s">
        <v>171</v>
      </c>
      <c r="B114" s="34">
        <f>SUM(C114:U114)</f>
        <v>1</v>
      </c>
      <c r="C114" s="34">
        <v>0</v>
      </c>
      <c r="D114" s="46">
        <v>0</v>
      </c>
      <c r="E114" s="34">
        <v>0</v>
      </c>
      <c r="F114" s="49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1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25">
        <v>0</v>
      </c>
      <c r="U114" s="25">
        <v>0</v>
      </c>
    </row>
    <row r="115" spans="1:21" x14ac:dyDescent="0.25">
      <c r="A115" s="20" t="s">
        <v>143</v>
      </c>
      <c r="B115" s="34">
        <f>SUM(C115:U115)</f>
        <v>11</v>
      </c>
      <c r="C115" s="34">
        <v>2</v>
      </c>
      <c r="D115" s="46">
        <v>0</v>
      </c>
      <c r="E115" s="34">
        <v>0</v>
      </c>
      <c r="F115" s="46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3</v>
      </c>
      <c r="M115" s="34">
        <v>3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/>
      <c r="T115" s="25">
        <v>3</v>
      </c>
      <c r="U115" s="25">
        <v>0</v>
      </c>
    </row>
    <row r="116" spans="1:21" x14ac:dyDescent="0.25">
      <c r="A116" s="20" t="s">
        <v>88</v>
      </c>
      <c r="B116" s="34">
        <f>SUM(C116:U116)</f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  <c r="U116" s="25">
        <v>0</v>
      </c>
    </row>
    <row r="117" spans="1:21" x14ac:dyDescent="0.25">
      <c r="A117" s="28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8"/>
    </row>
    <row r="118" spans="1:21" x14ac:dyDescent="0.25">
      <c r="A118" s="24" t="s">
        <v>183</v>
      </c>
    </row>
  </sheetData>
  <mergeCells count="7">
    <mergeCell ref="A3:U3"/>
    <mergeCell ref="A4:U4"/>
    <mergeCell ref="A5:U5"/>
    <mergeCell ref="A6:U6"/>
    <mergeCell ref="C8:U8"/>
    <mergeCell ref="A8:A9"/>
    <mergeCell ref="B8:B9"/>
  </mergeCells>
  <pageMargins left="0.75" right="0.75" top="1" bottom="1" header="0" footer="0"/>
  <pageSetup scale="1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25"/>
  <sheetViews>
    <sheetView topLeftCell="A61" zoomScaleSheetLayoutView="33" workbookViewId="0">
      <selection activeCell="A89" sqref="A89"/>
    </sheetView>
  </sheetViews>
  <sheetFormatPr baseColWidth="10" defaultColWidth="0" defaultRowHeight="15.75" zeroHeight="1" x14ac:dyDescent="0.25"/>
  <cols>
    <col min="1" max="1" width="97.7109375" style="2" customWidth="1"/>
    <col min="2" max="2" width="19.5703125" style="49" customWidth="1"/>
    <col min="3" max="21" width="25.7109375" style="49" customWidth="1"/>
    <col min="22" max="22" width="11.42578125" style="35" hidden="1" customWidth="1"/>
    <col min="23" max="16384" width="11.42578125" style="2" hidden="1"/>
  </cols>
  <sheetData>
    <row r="1" spans="1:22" x14ac:dyDescent="0.25">
      <c r="A1" s="3" t="s">
        <v>91</v>
      </c>
    </row>
    <row r="2" spans="1:22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x14ac:dyDescent="0.25">
      <c r="A3" s="167" t="s">
        <v>149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</row>
    <row r="4" spans="1:22" x14ac:dyDescent="0.25">
      <c r="A4" s="167" t="s">
        <v>42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</row>
    <row r="5" spans="1:22" x14ac:dyDescent="0.25">
      <c r="A5" s="167" t="s">
        <v>90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</row>
    <row r="6" spans="1:22" x14ac:dyDescent="0.25">
      <c r="A6" s="167" t="s">
        <v>180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</row>
    <row r="7" spans="1:22" x14ac:dyDescent="0.25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2" x14ac:dyDescent="0.25">
      <c r="A8" s="195" t="s">
        <v>43</v>
      </c>
      <c r="B8" s="197" t="s">
        <v>21</v>
      </c>
      <c r="C8" s="201" t="s">
        <v>111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</row>
    <row r="9" spans="1:22" ht="66.75" customHeight="1" x14ac:dyDescent="0.25">
      <c r="A9" s="196"/>
      <c r="B9" s="198"/>
      <c r="C9" s="92" t="s">
        <v>97</v>
      </c>
      <c r="D9" s="92" t="s">
        <v>98</v>
      </c>
      <c r="E9" s="92" t="s">
        <v>99</v>
      </c>
      <c r="F9" s="92" t="s">
        <v>100</v>
      </c>
      <c r="G9" s="92" t="s">
        <v>153</v>
      </c>
      <c r="H9" s="92" t="s">
        <v>101</v>
      </c>
      <c r="I9" s="93" t="s">
        <v>102</v>
      </c>
      <c r="J9" s="93" t="s">
        <v>103</v>
      </c>
      <c r="K9" s="93" t="s">
        <v>104</v>
      </c>
      <c r="L9" s="93" t="s">
        <v>154</v>
      </c>
      <c r="M9" s="93" t="s">
        <v>105</v>
      </c>
      <c r="N9" s="93" t="s">
        <v>106</v>
      </c>
      <c r="O9" s="93" t="s">
        <v>107</v>
      </c>
      <c r="P9" s="93" t="s">
        <v>155</v>
      </c>
      <c r="Q9" s="93" t="s">
        <v>108</v>
      </c>
      <c r="R9" s="93" t="s">
        <v>109</v>
      </c>
      <c r="S9" s="93" t="s">
        <v>110</v>
      </c>
      <c r="T9" s="93" t="s">
        <v>156</v>
      </c>
      <c r="U9" s="94" t="s">
        <v>145</v>
      </c>
    </row>
    <row r="10" spans="1:22" x14ac:dyDescent="0.25">
      <c r="A10" s="9"/>
      <c r="B10" s="50"/>
      <c r="C10" s="51"/>
      <c r="D10" s="12"/>
      <c r="E10" s="51"/>
      <c r="F10" s="12"/>
      <c r="G10" s="52"/>
      <c r="H10" s="51"/>
      <c r="I10" s="54"/>
      <c r="J10" s="57"/>
      <c r="K10" s="57"/>
      <c r="L10" s="57"/>
      <c r="M10" s="59"/>
      <c r="N10" s="54"/>
      <c r="O10" s="57"/>
      <c r="P10" s="59"/>
      <c r="Q10" s="54"/>
      <c r="R10" s="59"/>
      <c r="S10" s="59"/>
      <c r="T10" s="58"/>
      <c r="U10" s="58"/>
    </row>
    <row r="11" spans="1:22" x14ac:dyDescent="0.25">
      <c r="A11" s="12" t="s">
        <v>21</v>
      </c>
      <c r="B11" s="18">
        <f>B13+B21+B24+B31+B38+B46+B54+B63+B71+B79+B87+B97+B101+B108+B113</f>
        <v>43030</v>
      </c>
      <c r="C11" s="18">
        <f t="shared" ref="C11:U11" si="0">C13+C21+C24+C31+C38+C46+C54+C63+C71+C79+C87+C97+C101+C108+C113</f>
        <v>3208</v>
      </c>
      <c r="D11" s="18">
        <f t="shared" si="0"/>
        <v>676</v>
      </c>
      <c r="E11" s="18">
        <f t="shared" si="0"/>
        <v>1</v>
      </c>
      <c r="F11" s="18">
        <f t="shared" si="0"/>
        <v>970</v>
      </c>
      <c r="G11" s="18">
        <f t="shared" si="0"/>
        <v>633</v>
      </c>
      <c r="H11" s="18">
        <f t="shared" si="0"/>
        <v>50</v>
      </c>
      <c r="I11" s="18">
        <f t="shared" si="0"/>
        <v>46</v>
      </c>
      <c r="J11" s="18">
        <f t="shared" si="0"/>
        <v>36</v>
      </c>
      <c r="K11" s="18">
        <f t="shared" si="0"/>
        <v>86</v>
      </c>
      <c r="L11" s="18">
        <f t="shared" si="0"/>
        <v>13322</v>
      </c>
      <c r="M11" s="18">
        <f t="shared" si="0"/>
        <v>10486</v>
      </c>
      <c r="N11" s="18">
        <f t="shared" si="0"/>
        <v>26</v>
      </c>
      <c r="O11" s="18">
        <f t="shared" si="0"/>
        <v>2</v>
      </c>
      <c r="P11" s="18">
        <f t="shared" si="0"/>
        <v>2</v>
      </c>
      <c r="Q11" s="18">
        <f t="shared" si="0"/>
        <v>119</v>
      </c>
      <c r="R11" s="18">
        <f t="shared" si="0"/>
        <v>7</v>
      </c>
      <c r="S11" s="18">
        <f t="shared" si="0"/>
        <v>33</v>
      </c>
      <c r="T11" s="18">
        <f t="shared" si="0"/>
        <v>12404</v>
      </c>
      <c r="U11" s="19">
        <f t="shared" si="0"/>
        <v>923</v>
      </c>
    </row>
    <row r="12" spans="1:22" x14ac:dyDescent="0.25">
      <c r="A12" s="14"/>
      <c r="B12" s="15"/>
      <c r="C12" s="15"/>
      <c r="D12" s="17"/>
      <c r="E12" s="15"/>
      <c r="F12" s="15"/>
      <c r="G12" s="17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7"/>
      <c r="U12" s="17"/>
    </row>
    <row r="13" spans="1:22" x14ac:dyDescent="0.25">
      <c r="A13" s="1" t="s">
        <v>114</v>
      </c>
      <c r="B13" s="18">
        <f>SUM(B14:B19)</f>
        <v>4300</v>
      </c>
      <c r="C13" s="18">
        <f t="shared" ref="C13:U13" si="1">SUM(C14:C19)</f>
        <v>245</v>
      </c>
      <c r="D13" s="18">
        <f t="shared" si="1"/>
        <v>62</v>
      </c>
      <c r="E13" s="18">
        <f t="shared" si="1"/>
        <v>0</v>
      </c>
      <c r="F13" s="18">
        <f t="shared" si="1"/>
        <v>208</v>
      </c>
      <c r="G13" s="18">
        <f t="shared" si="1"/>
        <v>156</v>
      </c>
      <c r="H13" s="18">
        <f t="shared" si="1"/>
        <v>3</v>
      </c>
      <c r="I13" s="18">
        <f t="shared" si="1"/>
        <v>4</v>
      </c>
      <c r="J13" s="18">
        <f t="shared" si="1"/>
        <v>2</v>
      </c>
      <c r="K13" s="18">
        <f t="shared" si="1"/>
        <v>8</v>
      </c>
      <c r="L13" s="18">
        <f t="shared" si="1"/>
        <v>1286</v>
      </c>
      <c r="M13" s="18">
        <f t="shared" si="1"/>
        <v>996</v>
      </c>
      <c r="N13" s="18">
        <f t="shared" si="1"/>
        <v>0</v>
      </c>
      <c r="O13" s="18">
        <f t="shared" si="1"/>
        <v>0</v>
      </c>
      <c r="P13" s="18">
        <f t="shared" si="1"/>
        <v>0</v>
      </c>
      <c r="Q13" s="18">
        <f t="shared" si="1"/>
        <v>4</v>
      </c>
      <c r="R13" s="18">
        <f t="shared" si="1"/>
        <v>0</v>
      </c>
      <c r="S13" s="18">
        <f t="shared" si="1"/>
        <v>1</v>
      </c>
      <c r="T13" s="18">
        <f t="shared" si="1"/>
        <v>1273</v>
      </c>
      <c r="U13" s="19">
        <f t="shared" si="1"/>
        <v>52</v>
      </c>
    </row>
    <row r="14" spans="1:22" x14ac:dyDescent="0.25">
      <c r="A14" s="20" t="s">
        <v>159</v>
      </c>
      <c r="B14" s="17">
        <f>SUM(C14:U14)</f>
        <v>3310</v>
      </c>
      <c r="C14" s="25">
        <v>195</v>
      </c>
      <c r="D14" s="25">
        <v>53</v>
      </c>
      <c r="E14" s="25">
        <v>0</v>
      </c>
      <c r="F14" s="25">
        <v>205</v>
      </c>
      <c r="G14" s="25">
        <v>152</v>
      </c>
      <c r="H14" s="25">
        <v>3</v>
      </c>
      <c r="I14" s="25">
        <v>4</v>
      </c>
      <c r="J14" s="25">
        <v>2</v>
      </c>
      <c r="K14" s="25">
        <v>7</v>
      </c>
      <c r="L14" s="25">
        <v>942</v>
      </c>
      <c r="M14" s="25">
        <v>753</v>
      </c>
      <c r="N14" s="25">
        <v>0</v>
      </c>
      <c r="O14" s="25">
        <v>0</v>
      </c>
      <c r="P14" s="25">
        <v>0</v>
      </c>
      <c r="Q14" s="25">
        <v>2</v>
      </c>
      <c r="R14" s="25">
        <v>0</v>
      </c>
      <c r="S14" s="25">
        <v>0</v>
      </c>
      <c r="T14" s="25">
        <v>945</v>
      </c>
      <c r="U14" s="25">
        <v>47</v>
      </c>
    </row>
    <row r="15" spans="1:22" s="5" customFormat="1" x14ac:dyDescent="0.25">
      <c r="A15" s="20" t="s">
        <v>29</v>
      </c>
      <c r="B15" s="17">
        <f t="shared" ref="B15:B22" si="2">SUM(C15:U15)</f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81"/>
    </row>
    <row r="16" spans="1:22" s="5" customFormat="1" x14ac:dyDescent="0.25">
      <c r="A16" s="20" t="s">
        <v>129</v>
      </c>
      <c r="B16" s="17">
        <f t="shared" si="2"/>
        <v>32</v>
      </c>
      <c r="C16" s="25">
        <v>2</v>
      </c>
      <c r="D16" s="25">
        <v>2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13</v>
      </c>
      <c r="M16" s="25">
        <v>4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11</v>
      </c>
      <c r="U16" s="25">
        <v>0</v>
      </c>
      <c r="V16" s="81"/>
    </row>
    <row r="17" spans="1:22" s="5" customFormat="1" x14ac:dyDescent="0.25">
      <c r="A17" s="20" t="s">
        <v>48</v>
      </c>
      <c r="B17" s="17">
        <f t="shared" si="2"/>
        <v>70</v>
      </c>
      <c r="C17" s="25">
        <v>6</v>
      </c>
      <c r="D17" s="25">
        <v>1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22</v>
      </c>
      <c r="M17" s="25">
        <v>19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22</v>
      </c>
      <c r="U17" s="25">
        <v>0</v>
      </c>
      <c r="V17" s="81"/>
    </row>
    <row r="18" spans="1:22" s="5" customFormat="1" x14ac:dyDescent="0.25">
      <c r="A18" s="20" t="s">
        <v>49</v>
      </c>
      <c r="B18" s="17">
        <f t="shared" si="2"/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81"/>
    </row>
    <row r="19" spans="1:22" s="5" customFormat="1" x14ac:dyDescent="0.25">
      <c r="A19" s="20" t="s">
        <v>151</v>
      </c>
      <c r="B19" s="17">
        <f t="shared" si="2"/>
        <v>888</v>
      </c>
      <c r="C19" s="25">
        <v>42</v>
      </c>
      <c r="D19" s="25">
        <v>6</v>
      </c>
      <c r="E19" s="25">
        <v>0</v>
      </c>
      <c r="F19" s="25">
        <v>3</v>
      </c>
      <c r="G19" s="25">
        <v>4</v>
      </c>
      <c r="H19" s="25">
        <v>0</v>
      </c>
      <c r="I19" s="25">
        <v>0</v>
      </c>
      <c r="J19" s="25">
        <v>0</v>
      </c>
      <c r="K19" s="25">
        <v>1</v>
      </c>
      <c r="L19" s="25">
        <v>309</v>
      </c>
      <c r="M19" s="25">
        <v>220</v>
      </c>
      <c r="N19" s="25">
        <v>0</v>
      </c>
      <c r="O19" s="25">
        <v>0</v>
      </c>
      <c r="P19" s="25">
        <v>0</v>
      </c>
      <c r="Q19" s="25">
        <v>2</v>
      </c>
      <c r="R19" s="25">
        <v>0</v>
      </c>
      <c r="S19" s="25">
        <v>1</v>
      </c>
      <c r="T19" s="25">
        <v>295</v>
      </c>
      <c r="U19" s="25">
        <v>5</v>
      </c>
      <c r="V19" s="81"/>
    </row>
    <row r="20" spans="1:22" s="5" customFormat="1" x14ac:dyDescent="0.25">
      <c r="A20" s="2"/>
      <c r="B20" s="1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81"/>
    </row>
    <row r="21" spans="1:22" s="5" customFormat="1" x14ac:dyDescent="0.25">
      <c r="A21" s="1" t="s">
        <v>115</v>
      </c>
      <c r="B21" s="19">
        <f>SUM(B22)</f>
        <v>0</v>
      </c>
      <c r="C21" s="19">
        <f t="shared" ref="C21:U21" si="3">SUM(C22)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  <c r="H21" s="19">
        <f t="shared" si="3"/>
        <v>0</v>
      </c>
      <c r="I21" s="19">
        <f t="shared" si="3"/>
        <v>0</v>
      </c>
      <c r="J21" s="19">
        <f t="shared" si="3"/>
        <v>0</v>
      </c>
      <c r="K21" s="19">
        <f t="shared" si="3"/>
        <v>0</v>
      </c>
      <c r="L21" s="19">
        <f t="shared" si="3"/>
        <v>0</v>
      </c>
      <c r="M21" s="19">
        <f t="shared" si="3"/>
        <v>0</v>
      </c>
      <c r="N21" s="19">
        <f t="shared" si="3"/>
        <v>0</v>
      </c>
      <c r="O21" s="19">
        <f t="shared" si="3"/>
        <v>0</v>
      </c>
      <c r="P21" s="19">
        <f t="shared" si="3"/>
        <v>0</v>
      </c>
      <c r="Q21" s="19">
        <f t="shared" si="3"/>
        <v>0</v>
      </c>
      <c r="R21" s="19">
        <f t="shared" si="3"/>
        <v>0</v>
      </c>
      <c r="S21" s="19">
        <f t="shared" si="3"/>
        <v>0</v>
      </c>
      <c r="T21" s="19">
        <f t="shared" si="3"/>
        <v>0</v>
      </c>
      <c r="U21" s="19">
        <f t="shared" si="3"/>
        <v>0</v>
      </c>
      <c r="V21" s="81"/>
    </row>
    <row r="22" spans="1:22" s="5" customFormat="1" x14ac:dyDescent="0.25">
      <c r="A22" s="20" t="s">
        <v>160</v>
      </c>
      <c r="B22" s="34">
        <f t="shared" si="2"/>
        <v>0</v>
      </c>
      <c r="C22" s="49">
        <v>0</v>
      </c>
      <c r="D22" s="34">
        <v>0</v>
      </c>
      <c r="E22" s="49">
        <v>0</v>
      </c>
      <c r="F22" s="34">
        <v>0</v>
      </c>
      <c r="G22" s="49">
        <v>0</v>
      </c>
      <c r="H22" s="34">
        <v>0</v>
      </c>
      <c r="I22" s="49">
        <v>0</v>
      </c>
      <c r="J22" s="34">
        <v>0</v>
      </c>
      <c r="K22" s="57">
        <v>0</v>
      </c>
      <c r="L22" s="91">
        <v>0</v>
      </c>
      <c r="M22" s="57">
        <v>0</v>
      </c>
      <c r="N22" s="91">
        <v>0</v>
      </c>
      <c r="O22" s="57">
        <v>0</v>
      </c>
      <c r="P22" s="57">
        <v>0</v>
      </c>
      <c r="Q22" s="57">
        <v>0</v>
      </c>
      <c r="R22" s="57">
        <v>0</v>
      </c>
      <c r="S22" s="74">
        <v>0</v>
      </c>
      <c r="T22" s="57">
        <v>0</v>
      </c>
      <c r="U22" s="91">
        <v>0</v>
      </c>
      <c r="V22" s="81"/>
    </row>
    <row r="23" spans="1:22" s="5" customFormat="1" x14ac:dyDescent="0.25">
      <c r="A23" s="24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9"/>
      <c r="V23" s="81"/>
    </row>
    <row r="24" spans="1:22" s="5" customFormat="1" x14ac:dyDescent="0.25">
      <c r="A24" s="1" t="s">
        <v>116</v>
      </c>
      <c r="B24" s="19">
        <f>SUM(B25:B29)</f>
        <v>9587</v>
      </c>
      <c r="C24" s="19">
        <f t="shared" ref="C24:U24" si="4">SUM(C25:C29)</f>
        <v>643</v>
      </c>
      <c r="D24" s="19">
        <f t="shared" si="4"/>
        <v>121</v>
      </c>
      <c r="E24" s="19">
        <f t="shared" si="4"/>
        <v>0</v>
      </c>
      <c r="F24" s="19">
        <f t="shared" si="4"/>
        <v>207</v>
      </c>
      <c r="G24" s="19">
        <f t="shared" si="4"/>
        <v>168</v>
      </c>
      <c r="H24" s="19">
        <f t="shared" si="4"/>
        <v>4</v>
      </c>
      <c r="I24" s="19">
        <f t="shared" si="4"/>
        <v>3</v>
      </c>
      <c r="J24" s="19">
        <f t="shared" si="4"/>
        <v>4</v>
      </c>
      <c r="K24" s="19">
        <f t="shared" si="4"/>
        <v>7</v>
      </c>
      <c r="L24" s="19">
        <f t="shared" si="4"/>
        <v>2956</v>
      </c>
      <c r="M24" s="19">
        <f t="shared" si="4"/>
        <v>2449</v>
      </c>
      <c r="N24" s="19">
        <f t="shared" si="4"/>
        <v>0</v>
      </c>
      <c r="O24" s="19">
        <f t="shared" si="4"/>
        <v>1</v>
      </c>
      <c r="P24" s="19">
        <f t="shared" si="4"/>
        <v>0</v>
      </c>
      <c r="Q24" s="19">
        <f t="shared" si="4"/>
        <v>30</v>
      </c>
      <c r="R24" s="19">
        <f t="shared" si="4"/>
        <v>1</v>
      </c>
      <c r="S24" s="19">
        <f t="shared" si="4"/>
        <v>2</v>
      </c>
      <c r="T24" s="19">
        <f t="shared" si="4"/>
        <v>2944</v>
      </c>
      <c r="U24" s="19">
        <f t="shared" si="4"/>
        <v>47</v>
      </c>
      <c r="V24" s="81"/>
    </row>
    <row r="25" spans="1:22" s="5" customFormat="1" x14ac:dyDescent="0.25">
      <c r="A25" s="20" t="s">
        <v>161</v>
      </c>
      <c r="B25" s="34">
        <f>SUM(C25:U25)</f>
        <v>5011</v>
      </c>
      <c r="C25" s="25">
        <v>357</v>
      </c>
      <c r="D25" s="25">
        <v>54</v>
      </c>
      <c r="E25" s="25">
        <v>0</v>
      </c>
      <c r="F25" s="25">
        <v>155</v>
      </c>
      <c r="G25" s="25">
        <v>135</v>
      </c>
      <c r="H25" s="25">
        <v>2</v>
      </c>
      <c r="I25" s="25">
        <v>3</v>
      </c>
      <c r="J25" s="25">
        <v>3</v>
      </c>
      <c r="K25" s="25">
        <v>3</v>
      </c>
      <c r="L25" s="25">
        <v>1508</v>
      </c>
      <c r="M25" s="25">
        <v>1242</v>
      </c>
      <c r="N25" s="25">
        <v>0</v>
      </c>
      <c r="O25" s="25">
        <v>0</v>
      </c>
      <c r="P25" s="25">
        <v>0</v>
      </c>
      <c r="Q25" s="25">
        <v>23</v>
      </c>
      <c r="R25" s="25">
        <v>0</v>
      </c>
      <c r="S25" s="25">
        <v>1</v>
      </c>
      <c r="T25" s="25">
        <v>1503</v>
      </c>
      <c r="U25" s="25">
        <v>22</v>
      </c>
      <c r="V25" s="81"/>
    </row>
    <row r="26" spans="1:22" s="5" customFormat="1" x14ac:dyDescent="0.25">
      <c r="A26" s="20" t="s">
        <v>131</v>
      </c>
      <c r="B26" s="34">
        <f>SUM(C26:U26)</f>
        <v>28</v>
      </c>
      <c r="C26" s="25">
        <v>2</v>
      </c>
      <c r="D26" s="25">
        <v>1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10</v>
      </c>
      <c r="M26" s="25">
        <v>4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11</v>
      </c>
      <c r="U26" s="25">
        <v>0</v>
      </c>
      <c r="V26" s="81"/>
    </row>
    <row r="27" spans="1:22" s="5" customFormat="1" x14ac:dyDescent="0.25">
      <c r="A27" s="20" t="s">
        <v>130</v>
      </c>
      <c r="B27" s="34">
        <f>SUM(C27:U27)</f>
        <v>2859</v>
      </c>
      <c r="C27" s="25">
        <v>208</v>
      </c>
      <c r="D27" s="25">
        <v>42</v>
      </c>
      <c r="E27" s="25">
        <v>0</v>
      </c>
      <c r="F27" s="25">
        <v>47</v>
      </c>
      <c r="G27" s="25">
        <v>28</v>
      </c>
      <c r="H27" s="25">
        <v>0</v>
      </c>
      <c r="I27" s="25">
        <v>0</v>
      </c>
      <c r="J27" s="25">
        <v>0</v>
      </c>
      <c r="K27" s="25">
        <v>2</v>
      </c>
      <c r="L27" s="25">
        <v>884</v>
      </c>
      <c r="M27" s="25">
        <v>736</v>
      </c>
      <c r="N27" s="25">
        <v>0</v>
      </c>
      <c r="O27" s="25">
        <v>1</v>
      </c>
      <c r="P27" s="25">
        <v>0</v>
      </c>
      <c r="Q27" s="25">
        <v>6</v>
      </c>
      <c r="R27" s="25">
        <v>1</v>
      </c>
      <c r="S27" s="25">
        <v>1</v>
      </c>
      <c r="T27" s="25">
        <v>883</v>
      </c>
      <c r="U27" s="25">
        <v>20</v>
      </c>
      <c r="V27" s="81"/>
    </row>
    <row r="28" spans="1:22" s="5" customFormat="1" x14ac:dyDescent="0.25">
      <c r="A28" s="20" t="s">
        <v>52</v>
      </c>
      <c r="B28" s="34">
        <f>SUM(C28:U28)</f>
        <v>1518</v>
      </c>
      <c r="C28" s="25">
        <v>70</v>
      </c>
      <c r="D28" s="25">
        <v>22</v>
      </c>
      <c r="E28" s="25">
        <v>0</v>
      </c>
      <c r="F28" s="25">
        <v>2</v>
      </c>
      <c r="G28" s="25">
        <v>2</v>
      </c>
      <c r="H28" s="25">
        <v>2</v>
      </c>
      <c r="I28" s="25">
        <v>0</v>
      </c>
      <c r="J28" s="25">
        <v>1</v>
      </c>
      <c r="K28" s="25">
        <v>2</v>
      </c>
      <c r="L28" s="25">
        <v>496</v>
      </c>
      <c r="M28" s="25">
        <v>426</v>
      </c>
      <c r="N28" s="25">
        <v>0</v>
      </c>
      <c r="O28" s="25">
        <v>0</v>
      </c>
      <c r="P28" s="25">
        <v>0</v>
      </c>
      <c r="Q28" s="25">
        <v>1</v>
      </c>
      <c r="R28" s="25">
        <v>0</v>
      </c>
      <c r="S28" s="25">
        <v>0</v>
      </c>
      <c r="T28" s="25">
        <v>491</v>
      </c>
      <c r="U28" s="25">
        <v>3</v>
      </c>
      <c r="V28" s="81"/>
    </row>
    <row r="29" spans="1:22" x14ac:dyDescent="0.25">
      <c r="A29" s="20" t="s">
        <v>53</v>
      </c>
      <c r="B29" s="34">
        <f>SUM(C29:U29)</f>
        <v>171</v>
      </c>
      <c r="C29" s="25">
        <v>6</v>
      </c>
      <c r="D29" s="25">
        <v>2</v>
      </c>
      <c r="E29" s="25">
        <v>0</v>
      </c>
      <c r="F29" s="25">
        <v>3</v>
      </c>
      <c r="G29" s="25">
        <v>3</v>
      </c>
      <c r="H29" s="25">
        <v>0</v>
      </c>
      <c r="I29" s="25">
        <v>0</v>
      </c>
      <c r="J29" s="25">
        <v>0</v>
      </c>
      <c r="K29" s="25">
        <v>0</v>
      </c>
      <c r="L29" s="25">
        <v>58</v>
      </c>
      <c r="M29" s="25">
        <v>41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56</v>
      </c>
      <c r="U29" s="25">
        <v>2</v>
      </c>
    </row>
    <row r="30" spans="1:22" x14ac:dyDescent="0.25">
      <c r="A30" s="24"/>
      <c r="B30" s="1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2" s="5" customFormat="1" x14ac:dyDescent="0.25">
      <c r="A31" s="1" t="s">
        <v>117</v>
      </c>
      <c r="B31" s="19">
        <f>SUM(B32:B36)</f>
        <v>697</v>
      </c>
      <c r="C31" s="19">
        <f t="shared" ref="C31:U31" si="5">SUM(C32:C36)</f>
        <v>34</v>
      </c>
      <c r="D31" s="19">
        <f t="shared" si="5"/>
        <v>0</v>
      </c>
      <c r="E31" s="19">
        <f t="shared" si="5"/>
        <v>0</v>
      </c>
      <c r="F31" s="19">
        <f t="shared" si="5"/>
        <v>0</v>
      </c>
      <c r="G31" s="19">
        <f t="shared" si="5"/>
        <v>0</v>
      </c>
      <c r="H31" s="19">
        <f t="shared" si="5"/>
        <v>0</v>
      </c>
      <c r="I31" s="19">
        <f t="shared" si="5"/>
        <v>0</v>
      </c>
      <c r="J31" s="19">
        <f t="shared" si="5"/>
        <v>0</v>
      </c>
      <c r="K31" s="19">
        <f t="shared" si="5"/>
        <v>0</v>
      </c>
      <c r="L31" s="19">
        <f t="shared" si="5"/>
        <v>248</v>
      </c>
      <c r="M31" s="19">
        <f t="shared" si="5"/>
        <v>154</v>
      </c>
      <c r="N31" s="19">
        <f t="shared" si="5"/>
        <v>2</v>
      </c>
      <c r="O31" s="19">
        <f t="shared" si="5"/>
        <v>0</v>
      </c>
      <c r="P31" s="19">
        <f t="shared" si="5"/>
        <v>0</v>
      </c>
      <c r="Q31" s="19">
        <f t="shared" si="5"/>
        <v>0</v>
      </c>
      <c r="R31" s="19">
        <f t="shared" si="5"/>
        <v>0</v>
      </c>
      <c r="S31" s="19">
        <f t="shared" si="5"/>
        <v>1</v>
      </c>
      <c r="T31" s="19">
        <f t="shared" si="5"/>
        <v>244</v>
      </c>
      <c r="U31" s="19">
        <f t="shared" si="5"/>
        <v>14</v>
      </c>
      <c r="V31" s="81"/>
    </row>
    <row r="32" spans="1:22" s="5" customFormat="1" x14ac:dyDescent="0.25">
      <c r="A32" s="26" t="s">
        <v>162</v>
      </c>
      <c r="B32" s="34">
        <f>SUM(C32:U32)</f>
        <v>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1</v>
      </c>
      <c r="V32" s="81"/>
    </row>
    <row r="33" spans="1:22" s="5" customFormat="1" x14ac:dyDescent="0.25">
      <c r="A33" s="20" t="s">
        <v>50</v>
      </c>
      <c r="B33" s="34">
        <f>SUM(C33:U33)</f>
        <v>693</v>
      </c>
      <c r="C33" s="25">
        <v>34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247</v>
      </c>
      <c r="M33" s="25">
        <v>153</v>
      </c>
      <c r="N33" s="25">
        <v>2</v>
      </c>
      <c r="O33" s="25">
        <v>0</v>
      </c>
      <c r="P33" s="25">
        <v>0</v>
      </c>
      <c r="Q33" s="25">
        <v>0</v>
      </c>
      <c r="R33" s="25">
        <v>0</v>
      </c>
      <c r="S33" s="25">
        <v>1</v>
      </c>
      <c r="T33" s="25">
        <v>243</v>
      </c>
      <c r="U33" s="25">
        <v>13</v>
      </c>
      <c r="V33" s="81"/>
    </row>
    <row r="34" spans="1:22" s="5" customFormat="1" x14ac:dyDescent="0.25">
      <c r="A34" s="20" t="s">
        <v>51</v>
      </c>
      <c r="B34" s="34">
        <f>SUM(C34:U34)</f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81"/>
    </row>
    <row r="35" spans="1:22" s="5" customFormat="1" x14ac:dyDescent="0.25">
      <c r="A35" s="20" t="s">
        <v>54</v>
      </c>
      <c r="B35" s="34">
        <f>SUM(C35:U35)</f>
        <v>3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1</v>
      </c>
      <c r="M35" s="25">
        <v>1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1</v>
      </c>
      <c r="U35" s="25">
        <v>0</v>
      </c>
      <c r="V35" s="81"/>
    </row>
    <row r="36" spans="1:22" s="5" customFormat="1" x14ac:dyDescent="0.25">
      <c r="A36" s="20" t="s">
        <v>55</v>
      </c>
      <c r="B36" s="34">
        <f>SUM(C36:U36)</f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81"/>
    </row>
    <row r="37" spans="1:22" s="5" customFormat="1" x14ac:dyDescent="0.25">
      <c r="A37" s="24"/>
      <c r="B37" s="1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81"/>
    </row>
    <row r="38" spans="1:22" s="5" customFormat="1" x14ac:dyDescent="0.25">
      <c r="A38" s="1" t="s">
        <v>118</v>
      </c>
      <c r="B38" s="19">
        <f>SUM(B39:B44)</f>
        <v>3967</v>
      </c>
      <c r="C38" s="19">
        <f t="shared" ref="C38:U38" si="6">SUM(C39:C44)</f>
        <v>363</v>
      </c>
      <c r="D38" s="19">
        <f t="shared" si="6"/>
        <v>70</v>
      </c>
      <c r="E38" s="19">
        <f t="shared" si="6"/>
        <v>0</v>
      </c>
      <c r="F38" s="19">
        <f t="shared" si="6"/>
        <v>277</v>
      </c>
      <c r="G38" s="19">
        <f t="shared" si="6"/>
        <v>41</v>
      </c>
      <c r="H38" s="19">
        <f t="shared" si="6"/>
        <v>14</v>
      </c>
      <c r="I38" s="19">
        <f t="shared" si="6"/>
        <v>13</v>
      </c>
      <c r="J38" s="19">
        <f t="shared" si="6"/>
        <v>10</v>
      </c>
      <c r="K38" s="19">
        <f t="shared" si="6"/>
        <v>9</v>
      </c>
      <c r="L38" s="19">
        <f t="shared" si="6"/>
        <v>1077</v>
      </c>
      <c r="M38" s="19">
        <f t="shared" si="6"/>
        <v>921</v>
      </c>
      <c r="N38" s="19">
        <f t="shared" si="6"/>
        <v>5</v>
      </c>
      <c r="O38" s="19">
        <f t="shared" si="6"/>
        <v>0</v>
      </c>
      <c r="P38" s="19">
        <f t="shared" si="6"/>
        <v>1</v>
      </c>
      <c r="Q38" s="19">
        <f t="shared" si="6"/>
        <v>13</v>
      </c>
      <c r="R38" s="19">
        <f t="shared" si="6"/>
        <v>1</v>
      </c>
      <c r="S38" s="19">
        <f t="shared" si="6"/>
        <v>7</v>
      </c>
      <c r="T38" s="19">
        <f t="shared" si="6"/>
        <v>1075</v>
      </c>
      <c r="U38" s="19">
        <f t="shared" si="6"/>
        <v>70</v>
      </c>
      <c r="V38" s="81"/>
    </row>
    <row r="39" spans="1:22" s="5" customFormat="1" x14ac:dyDescent="0.25">
      <c r="A39" s="20" t="s">
        <v>163</v>
      </c>
      <c r="B39" s="34">
        <f t="shared" ref="B39:B44" si="7">SUM(C39:U39)</f>
        <v>3398</v>
      </c>
      <c r="C39" s="25">
        <v>315</v>
      </c>
      <c r="D39" s="25">
        <v>53</v>
      </c>
      <c r="E39" s="25">
        <v>0</v>
      </c>
      <c r="F39" s="25">
        <v>273</v>
      </c>
      <c r="G39" s="25">
        <v>40</v>
      </c>
      <c r="H39" s="25">
        <v>9</v>
      </c>
      <c r="I39" s="25">
        <v>6</v>
      </c>
      <c r="J39" s="25">
        <v>8</v>
      </c>
      <c r="K39" s="25">
        <v>6</v>
      </c>
      <c r="L39" s="25">
        <v>907</v>
      </c>
      <c r="M39" s="25">
        <v>791</v>
      </c>
      <c r="N39" s="25">
        <v>4</v>
      </c>
      <c r="O39" s="25">
        <v>0</v>
      </c>
      <c r="P39" s="25">
        <v>1</v>
      </c>
      <c r="Q39" s="25">
        <v>11</v>
      </c>
      <c r="R39" s="25">
        <v>0</v>
      </c>
      <c r="S39" s="25">
        <v>4</v>
      </c>
      <c r="T39" s="25">
        <v>906</v>
      </c>
      <c r="U39" s="25">
        <v>64</v>
      </c>
      <c r="V39" s="81"/>
    </row>
    <row r="40" spans="1:22" s="5" customFormat="1" x14ac:dyDescent="0.25">
      <c r="A40" s="20" t="s">
        <v>56</v>
      </c>
      <c r="B40" s="34">
        <f t="shared" si="7"/>
        <v>516</v>
      </c>
      <c r="C40" s="25">
        <v>44</v>
      </c>
      <c r="D40" s="25">
        <v>15</v>
      </c>
      <c r="E40" s="25">
        <v>0</v>
      </c>
      <c r="F40" s="25">
        <v>4</v>
      </c>
      <c r="G40" s="25">
        <v>1</v>
      </c>
      <c r="H40" s="25">
        <v>5</v>
      </c>
      <c r="I40" s="25">
        <v>7</v>
      </c>
      <c r="J40" s="25">
        <v>2</v>
      </c>
      <c r="K40" s="25">
        <v>3</v>
      </c>
      <c r="L40" s="25">
        <v>154</v>
      </c>
      <c r="M40" s="25">
        <v>119</v>
      </c>
      <c r="N40" s="25">
        <v>1</v>
      </c>
      <c r="O40" s="25">
        <v>0</v>
      </c>
      <c r="P40" s="25">
        <v>0</v>
      </c>
      <c r="Q40" s="25">
        <v>1</v>
      </c>
      <c r="R40" s="25">
        <v>1</v>
      </c>
      <c r="S40" s="25">
        <v>3</v>
      </c>
      <c r="T40" s="25">
        <v>153</v>
      </c>
      <c r="U40" s="25">
        <v>3</v>
      </c>
      <c r="V40" s="81"/>
    </row>
    <row r="41" spans="1:22" s="5" customFormat="1" x14ac:dyDescent="0.25">
      <c r="A41" s="20" t="s">
        <v>57</v>
      </c>
      <c r="B41" s="34">
        <f t="shared" si="7"/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81"/>
    </row>
    <row r="42" spans="1:22" s="5" customFormat="1" x14ac:dyDescent="0.25">
      <c r="A42" s="20" t="s">
        <v>58</v>
      </c>
      <c r="B42" s="34">
        <f t="shared" si="7"/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81"/>
    </row>
    <row r="43" spans="1:22" s="5" customFormat="1" x14ac:dyDescent="0.25">
      <c r="A43" s="20" t="s">
        <v>59</v>
      </c>
      <c r="B43" s="34">
        <f t="shared" si="7"/>
        <v>53</v>
      </c>
      <c r="C43" s="25">
        <v>4</v>
      </c>
      <c r="D43" s="25">
        <v>2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16</v>
      </c>
      <c r="M43" s="25">
        <v>11</v>
      </c>
      <c r="N43" s="25">
        <v>0</v>
      </c>
      <c r="O43" s="25">
        <v>0</v>
      </c>
      <c r="P43" s="25">
        <v>0</v>
      </c>
      <c r="Q43" s="25">
        <v>1</v>
      </c>
      <c r="R43" s="25">
        <v>0</v>
      </c>
      <c r="S43" s="25">
        <v>0</v>
      </c>
      <c r="T43" s="25">
        <v>16</v>
      </c>
      <c r="U43" s="25">
        <v>3</v>
      </c>
      <c r="V43" s="81"/>
    </row>
    <row r="44" spans="1:22" s="5" customFormat="1" x14ac:dyDescent="0.25">
      <c r="A44" s="26" t="s">
        <v>164</v>
      </c>
      <c r="B44" s="34">
        <f t="shared" si="7"/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81"/>
    </row>
    <row r="45" spans="1:22" s="5" customFormat="1" x14ac:dyDescent="0.25">
      <c r="A45" s="2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81"/>
    </row>
    <row r="46" spans="1:22" x14ac:dyDescent="0.25">
      <c r="A46" s="1" t="s">
        <v>119</v>
      </c>
      <c r="B46" s="18">
        <f>SUM(B47:B52)</f>
        <v>108</v>
      </c>
      <c r="C46" s="18">
        <f t="shared" ref="C46:U46" si="8">SUM(C47:C52)</f>
        <v>11</v>
      </c>
      <c r="D46" s="18">
        <f t="shared" si="8"/>
        <v>3</v>
      </c>
      <c r="E46" s="18">
        <f t="shared" si="8"/>
        <v>0</v>
      </c>
      <c r="F46" s="18">
        <f t="shared" si="8"/>
        <v>0</v>
      </c>
      <c r="G46" s="18">
        <f t="shared" si="8"/>
        <v>0</v>
      </c>
      <c r="H46" s="18">
        <f t="shared" si="8"/>
        <v>1</v>
      </c>
      <c r="I46" s="18">
        <f t="shared" si="8"/>
        <v>0</v>
      </c>
      <c r="J46" s="18">
        <f t="shared" si="8"/>
        <v>1</v>
      </c>
      <c r="K46" s="18">
        <f t="shared" si="8"/>
        <v>1</v>
      </c>
      <c r="L46" s="18">
        <f t="shared" si="8"/>
        <v>37</v>
      </c>
      <c r="M46" s="18">
        <f t="shared" si="8"/>
        <v>17</v>
      </c>
      <c r="N46" s="18">
        <f t="shared" si="8"/>
        <v>0</v>
      </c>
      <c r="O46" s="18">
        <f t="shared" si="8"/>
        <v>0</v>
      </c>
      <c r="P46" s="18">
        <f t="shared" si="8"/>
        <v>0</v>
      </c>
      <c r="Q46" s="18">
        <f t="shared" si="8"/>
        <v>0</v>
      </c>
      <c r="R46" s="18">
        <f t="shared" si="8"/>
        <v>1</v>
      </c>
      <c r="S46" s="18">
        <f t="shared" si="8"/>
        <v>0</v>
      </c>
      <c r="T46" s="18">
        <f t="shared" si="8"/>
        <v>36</v>
      </c>
      <c r="U46" s="19">
        <f t="shared" si="8"/>
        <v>0</v>
      </c>
    </row>
    <row r="47" spans="1:22" x14ac:dyDescent="0.25">
      <c r="A47" s="20" t="s">
        <v>165</v>
      </c>
      <c r="B47" s="34">
        <f t="shared" ref="B47:B52" si="9">SUM(C47:U47)</f>
        <v>1</v>
      </c>
      <c r="C47" s="25">
        <v>1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</row>
    <row r="48" spans="1:22" s="5" customFormat="1" x14ac:dyDescent="0.25">
      <c r="A48" s="20" t="s">
        <v>138</v>
      </c>
      <c r="B48" s="34">
        <f t="shared" si="9"/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81"/>
    </row>
    <row r="49" spans="1:22" s="5" customFormat="1" x14ac:dyDescent="0.25">
      <c r="A49" s="20" t="s">
        <v>61</v>
      </c>
      <c r="B49" s="34">
        <f t="shared" si="9"/>
        <v>107</v>
      </c>
      <c r="C49" s="25">
        <v>10</v>
      </c>
      <c r="D49" s="25">
        <v>3</v>
      </c>
      <c r="E49" s="25">
        <v>0</v>
      </c>
      <c r="F49" s="25">
        <v>0</v>
      </c>
      <c r="G49" s="25">
        <v>0</v>
      </c>
      <c r="H49" s="25">
        <v>1</v>
      </c>
      <c r="I49" s="25">
        <v>0</v>
      </c>
      <c r="J49" s="25">
        <v>1</v>
      </c>
      <c r="K49" s="25">
        <v>1</v>
      </c>
      <c r="L49" s="25">
        <v>37</v>
      </c>
      <c r="M49" s="25">
        <v>17</v>
      </c>
      <c r="N49" s="25">
        <v>0</v>
      </c>
      <c r="O49" s="25">
        <v>0</v>
      </c>
      <c r="P49" s="25">
        <v>0</v>
      </c>
      <c r="Q49" s="25">
        <v>0</v>
      </c>
      <c r="R49" s="25">
        <v>1</v>
      </c>
      <c r="S49" s="25">
        <v>0</v>
      </c>
      <c r="T49" s="25">
        <v>36</v>
      </c>
      <c r="U49" s="25">
        <v>0</v>
      </c>
      <c r="V49" s="81"/>
    </row>
    <row r="50" spans="1:22" s="5" customFormat="1" x14ac:dyDescent="0.25">
      <c r="A50" s="20" t="s">
        <v>62</v>
      </c>
      <c r="B50" s="34">
        <f t="shared" si="9"/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81"/>
    </row>
    <row r="51" spans="1:22" s="5" customFormat="1" x14ac:dyDescent="0.25">
      <c r="A51" s="20" t="s">
        <v>63</v>
      </c>
      <c r="B51" s="34">
        <f t="shared" si="9"/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81"/>
    </row>
    <row r="52" spans="1:22" s="5" customFormat="1" x14ac:dyDescent="0.25">
      <c r="A52" s="20" t="s">
        <v>64</v>
      </c>
      <c r="B52" s="34">
        <f t="shared" si="9"/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81"/>
    </row>
    <row r="53" spans="1:22" s="5" customFormat="1" x14ac:dyDescent="0.25">
      <c r="A53" s="2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81"/>
    </row>
    <row r="54" spans="1:22" x14ac:dyDescent="0.25">
      <c r="A54" s="1" t="s">
        <v>120</v>
      </c>
      <c r="B54" s="18">
        <f>SUM(B55:B61)</f>
        <v>6456</v>
      </c>
      <c r="C54" s="18">
        <f t="shared" ref="C54:U54" si="10">SUM(C55:C61)</f>
        <v>474</v>
      </c>
      <c r="D54" s="18">
        <f t="shared" si="10"/>
        <v>88</v>
      </c>
      <c r="E54" s="18">
        <f t="shared" si="10"/>
        <v>0</v>
      </c>
      <c r="F54" s="18">
        <f t="shared" si="10"/>
        <v>137</v>
      </c>
      <c r="G54" s="18">
        <f t="shared" si="10"/>
        <v>111</v>
      </c>
      <c r="H54" s="18">
        <f t="shared" si="10"/>
        <v>6</v>
      </c>
      <c r="I54" s="18">
        <f t="shared" si="10"/>
        <v>7</v>
      </c>
      <c r="J54" s="18">
        <f t="shared" si="10"/>
        <v>5</v>
      </c>
      <c r="K54" s="18">
        <f t="shared" si="10"/>
        <v>7</v>
      </c>
      <c r="L54" s="18">
        <f t="shared" si="10"/>
        <v>1900</v>
      </c>
      <c r="M54" s="18">
        <f t="shared" si="10"/>
        <v>1370</v>
      </c>
      <c r="N54" s="18">
        <f t="shared" si="10"/>
        <v>8</v>
      </c>
      <c r="O54" s="18">
        <f t="shared" si="10"/>
        <v>0</v>
      </c>
      <c r="P54" s="18">
        <f t="shared" si="10"/>
        <v>0</v>
      </c>
      <c r="Q54" s="18">
        <f t="shared" si="10"/>
        <v>26</v>
      </c>
      <c r="R54" s="18">
        <f t="shared" si="10"/>
        <v>1</v>
      </c>
      <c r="S54" s="18">
        <f t="shared" si="10"/>
        <v>5</v>
      </c>
      <c r="T54" s="18">
        <f t="shared" si="10"/>
        <v>1881</v>
      </c>
      <c r="U54" s="19">
        <f t="shared" si="10"/>
        <v>430</v>
      </c>
    </row>
    <row r="55" spans="1:22" x14ac:dyDescent="0.25">
      <c r="A55" s="20" t="s">
        <v>132</v>
      </c>
      <c r="B55" s="34">
        <f t="shared" ref="B55:B61" si="11">SUM(C55:U55)</f>
        <v>4564</v>
      </c>
      <c r="C55" s="25">
        <v>358</v>
      </c>
      <c r="D55" s="25">
        <v>63</v>
      </c>
      <c r="E55" s="25">
        <v>0</v>
      </c>
      <c r="F55" s="25">
        <v>131</v>
      </c>
      <c r="G55" s="25">
        <v>105</v>
      </c>
      <c r="H55" s="25">
        <v>1</v>
      </c>
      <c r="I55" s="25">
        <v>2</v>
      </c>
      <c r="J55" s="25">
        <v>5</v>
      </c>
      <c r="K55" s="25">
        <v>7</v>
      </c>
      <c r="L55" s="25">
        <v>1218</v>
      </c>
      <c r="M55" s="25">
        <v>1020</v>
      </c>
      <c r="N55" s="25">
        <v>0</v>
      </c>
      <c r="O55" s="25">
        <v>0</v>
      </c>
      <c r="P55" s="25">
        <v>0</v>
      </c>
      <c r="Q55" s="25">
        <v>25</v>
      </c>
      <c r="R55" s="25">
        <v>1</v>
      </c>
      <c r="S55" s="25">
        <v>3</v>
      </c>
      <c r="T55" s="25">
        <v>1203</v>
      </c>
      <c r="U55" s="25">
        <v>422</v>
      </c>
    </row>
    <row r="56" spans="1:22" s="5" customFormat="1" x14ac:dyDescent="0.25">
      <c r="A56" s="20" t="s">
        <v>139</v>
      </c>
      <c r="B56" s="34">
        <f t="shared" si="11"/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81"/>
    </row>
    <row r="57" spans="1:22" s="5" customFormat="1" x14ac:dyDescent="0.25">
      <c r="A57" s="20" t="s">
        <v>134</v>
      </c>
      <c r="B57" s="34">
        <f t="shared" si="11"/>
        <v>1531</v>
      </c>
      <c r="C57" s="25">
        <v>87</v>
      </c>
      <c r="D57" s="25">
        <v>12</v>
      </c>
      <c r="E57" s="25">
        <v>0</v>
      </c>
      <c r="F57" s="25">
        <v>4</v>
      </c>
      <c r="G57" s="25">
        <v>4</v>
      </c>
      <c r="H57" s="25">
        <v>0</v>
      </c>
      <c r="I57" s="25">
        <v>0</v>
      </c>
      <c r="J57" s="25">
        <v>0</v>
      </c>
      <c r="K57" s="25">
        <v>0</v>
      </c>
      <c r="L57" s="25">
        <v>579</v>
      </c>
      <c r="M57" s="25">
        <v>269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576</v>
      </c>
      <c r="U57" s="25">
        <v>0</v>
      </c>
      <c r="V57" s="81"/>
    </row>
    <row r="58" spans="1:22" s="5" customFormat="1" x14ac:dyDescent="0.25">
      <c r="A58" s="20" t="s">
        <v>65</v>
      </c>
      <c r="B58" s="34">
        <f t="shared" si="11"/>
        <v>361</v>
      </c>
      <c r="C58" s="25">
        <v>29</v>
      </c>
      <c r="D58" s="25">
        <v>13</v>
      </c>
      <c r="E58" s="25">
        <v>0</v>
      </c>
      <c r="F58" s="25">
        <v>2</v>
      </c>
      <c r="G58" s="25">
        <v>2</v>
      </c>
      <c r="H58" s="25">
        <v>5</v>
      </c>
      <c r="I58" s="25">
        <v>5</v>
      </c>
      <c r="J58" s="25">
        <v>0</v>
      </c>
      <c r="K58" s="25">
        <v>0</v>
      </c>
      <c r="L58" s="25">
        <v>103</v>
      </c>
      <c r="M58" s="25">
        <v>81</v>
      </c>
      <c r="N58" s="25">
        <v>8</v>
      </c>
      <c r="O58" s="25">
        <v>0</v>
      </c>
      <c r="P58" s="25">
        <v>0</v>
      </c>
      <c r="Q58" s="25">
        <v>1</v>
      </c>
      <c r="R58" s="25">
        <v>0</v>
      </c>
      <c r="S58" s="25">
        <v>2</v>
      </c>
      <c r="T58" s="25">
        <v>102</v>
      </c>
      <c r="U58" s="25">
        <v>8</v>
      </c>
      <c r="V58" s="81"/>
    </row>
    <row r="59" spans="1:22" s="5" customFormat="1" x14ac:dyDescent="0.25">
      <c r="A59" s="20" t="s">
        <v>69</v>
      </c>
      <c r="B59" s="34">
        <f t="shared" si="11"/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81"/>
    </row>
    <row r="60" spans="1:22" s="5" customFormat="1" x14ac:dyDescent="0.25">
      <c r="A60" s="20" t="s">
        <v>70</v>
      </c>
      <c r="B60" s="34">
        <f t="shared" si="11"/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81"/>
    </row>
    <row r="61" spans="1:22" s="5" customFormat="1" x14ac:dyDescent="0.25">
      <c r="A61" s="20" t="s">
        <v>71</v>
      </c>
      <c r="B61" s="34">
        <f t="shared" si="11"/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81"/>
    </row>
    <row r="62" spans="1:22" x14ac:dyDescent="0.25">
      <c r="A62" s="24"/>
      <c r="B62" s="15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2" x14ac:dyDescent="0.25">
      <c r="A63" s="1" t="s">
        <v>121</v>
      </c>
      <c r="B63" s="18">
        <f>SUM(B64:B69)</f>
        <v>4172</v>
      </c>
      <c r="C63" s="18">
        <f t="shared" ref="C63:U63" si="12">SUM(C64:C69)</f>
        <v>292</v>
      </c>
      <c r="D63" s="18">
        <f t="shared" si="12"/>
        <v>92</v>
      </c>
      <c r="E63" s="18">
        <f t="shared" si="12"/>
        <v>1</v>
      </c>
      <c r="F63" s="18">
        <f t="shared" si="12"/>
        <v>10</v>
      </c>
      <c r="G63" s="18">
        <f t="shared" si="12"/>
        <v>21</v>
      </c>
      <c r="H63" s="18">
        <f t="shared" si="12"/>
        <v>2</v>
      </c>
      <c r="I63" s="18">
        <f t="shared" si="12"/>
        <v>0</v>
      </c>
      <c r="J63" s="18">
        <f t="shared" si="12"/>
        <v>2</v>
      </c>
      <c r="K63" s="18">
        <f t="shared" si="12"/>
        <v>14</v>
      </c>
      <c r="L63" s="18">
        <f t="shared" si="12"/>
        <v>1641</v>
      </c>
      <c r="M63" s="18">
        <f t="shared" si="12"/>
        <v>1146</v>
      </c>
      <c r="N63" s="18">
        <f t="shared" si="12"/>
        <v>2</v>
      </c>
      <c r="O63" s="18">
        <f t="shared" si="12"/>
        <v>0</v>
      </c>
      <c r="P63" s="18">
        <f t="shared" si="12"/>
        <v>0</v>
      </c>
      <c r="Q63" s="18">
        <f t="shared" si="12"/>
        <v>12</v>
      </c>
      <c r="R63" s="18">
        <f t="shared" si="12"/>
        <v>2</v>
      </c>
      <c r="S63" s="18">
        <f t="shared" si="12"/>
        <v>5</v>
      </c>
      <c r="T63" s="18">
        <f t="shared" si="12"/>
        <v>780</v>
      </c>
      <c r="U63" s="19">
        <f t="shared" si="12"/>
        <v>150</v>
      </c>
    </row>
    <row r="64" spans="1:22" s="5" customFormat="1" x14ac:dyDescent="0.25">
      <c r="A64" s="20" t="s">
        <v>133</v>
      </c>
      <c r="B64" s="34">
        <f t="shared" ref="B64:B69" si="13">SUM(C64:U64)</f>
        <v>1758</v>
      </c>
      <c r="C64" s="25">
        <v>108</v>
      </c>
      <c r="D64" s="25">
        <v>41</v>
      </c>
      <c r="E64" s="25">
        <v>1</v>
      </c>
      <c r="F64" s="25">
        <v>2</v>
      </c>
      <c r="G64" s="25">
        <v>9</v>
      </c>
      <c r="H64" s="25">
        <v>1</v>
      </c>
      <c r="I64" s="25">
        <v>0</v>
      </c>
      <c r="J64" s="25">
        <v>2</v>
      </c>
      <c r="K64" s="25">
        <v>1</v>
      </c>
      <c r="L64" s="25">
        <v>784</v>
      </c>
      <c r="M64" s="25">
        <v>572</v>
      </c>
      <c r="N64" s="25">
        <v>0</v>
      </c>
      <c r="O64" s="25">
        <v>0</v>
      </c>
      <c r="P64" s="25">
        <v>0</v>
      </c>
      <c r="Q64" s="25">
        <v>5</v>
      </c>
      <c r="R64" s="25">
        <v>1</v>
      </c>
      <c r="S64" s="25">
        <v>1</v>
      </c>
      <c r="T64" s="25">
        <v>135</v>
      </c>
      <c r="U64" s="25">
        <v>95</v>
      </c>
      <c r="V64" s="81"/>
    </row>
    <row r="65" spans="1:22" s="5" customFormat="1" x14ac:dyDescent="0.25">
      <c r="A65" s="20" t="s">
        <v>140</v>
      </c>
      <c r="B65" s="34">
        <f t="shared" si="13"/>
        <v>1414</v>
      </c>
      <c r="C65" s="25">
        <v>95</v>
      </c>
      <c r="D65" s="25">
        <v>37</v>
      </c>
      <c r="E65" s="25">
        <v>0</v>
      </c>
      <c r="F65" s="25">
        <v>5</v>
      </c>
      <c r="G65" s="25">
        <v>8</v>
      </c>
      <c r="H65" s="25">
        <v>0</v>
      </c>
      <c r="I65" s="25">
        <v>0</v>
      </c>
      <c r="J65" s="25">
        <v>0</v>
      </c>
      <c r="K65" s="25">
        <v>10</v>
      </c>
      <c r="L65" s="25">
        <v>475</v>
      </c>
      <c r="M65" s="25">
        <v>339</v>
      </c>
      <c r="N65" s="25">
        <v>2</v>
      </c>
      <c r="O65" s="25">
        <v>0</v>
      </c>
      <c r="P65" s="25">
        <v>0</v>
      </c>
      <c r="Q65" s="25">
        <v>7</v>
      </c>
      <c r="R65" s="25">
        <v>1</v>
      </c>
      <c r="S65" s="25">
        <v>2</v>
      </c>
      <c r="T65" s="25">
        <v>387</v>
      </c>
      <c r="U65" s="25">
        <v>46</v>
      </c>
      <c r="V65" s="81"/>
    </row>
    <row r="66" spans="1:22" s="5" customFormat="1" x14ac:dyDescent="0.25">
      <c r="A66" s="20" t="s">
        <v>66</v>
      </c>
      <c r="B66" s="34">
        <f t="shared" si="13"/>
        <v>312</v>
      </c>
      <c r="C66" s="25">
        <v>30</v>
      </c>
      <c r="D66" s="25">
        <v>4</v>
      </c>
      <c r="E66" s="25">
        <v>0</v>
      </c>
      <c r="F66" s="25">
        <v>1</v>
      </c>
      <c r="G66" s="25">
        <v>2</v>
      </c>
      <c r="H66" s="25">
        <v>0</v>
      </c>
      <c r="I66" s="25">
        <v>0</v>
      </c>
      <c r="J66" s="25">
        <v>0</v>
      </c>
      <c r="K66" s="25">
        <v>0</v>
      </c>
      <c r="L66" s="25">
        <v>154</v>
      </c>
      <c r="M66" s="25">
        <v>82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1</v>
      </c>
      <c r="T66" s="25">
        <v>36</v>
      </c>
      <c r="U66" s="25">
        <v>2</v>
      </c>
      <c r="V66" s="81"/>
    </row>
    <row r="67" spans="1:22" s="5" customFormat="1" x14ac:dyDescent="0.25">
      <c r="A67" s="20" t="s">
        <v>67</v>
      </c>
      <c r="B67" s="34">
        <f t="shared" si="13"/>
        <v>195</v>
      </c>
      <c r="C67" s="25">
        <v>23</v>
      </c>
      <c r="D67" s="25">
        <v>3</v>
      </c>
      <c r="E67" s="25">
        <v>0</v>
      </c>
      <c r="F67" s="25">
        <v>1</v>
      </c>
      <c r="G67" s="25">
        <v>1</v>
      </c>
      <c r="H67" s="25">
        <v>0</v>
      </c>
      <c r="I67" s="25">
        <v>0</v>
      </c>
      <c r="J67" s="25">
        <v>0</v>
      </c>
      <c r="K67" s="25">
        <v>0</v>
      </c>
      <c r="L67" s="25">
        <v>60</v>
      </c>
      <c r="M67" s="25">
        <v>46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1</v>
      </c>
      <c r="T67" s="25">
        <v>57</v>
      </c>
      <c r="U67" s="25">
        <v>3</v>
      </c>
      <c r="V67" s="81"/>
    </row>
    <row r="68" spans="1:22" s="5" customFormat="1" x14ac:dyDescent="0.25">
      <c r="A68" s="20" t="s">
        <v>68</v>
      </c>
      <c r="B68" s="34">
        <f t="shared" si="13"/>
        <v>386</v>
      </c>
      <c r="C68" s="25">
        <v>32</v>
      </c>
      <c r="D68" s="25">
        <v>5</v>
      </c>
      <c r="E68" s="25">
        <v>0</v>
      </c>
      <c r="F68" s="25">
        <v>1</v>
      </c>
      <c r="G68" s="25">
        <v>0</v>
      </c>
      <c r="H68" s="25">
        <v>1</v>
      </c>
      <c r="I68" s="25">
        <v>0</v>
      </c>
      <c r="J68" s="25">
        <v>0</v>
      </c>
      <c r="K68" s="25">
        <v>3</v>
      </c>
      <c r="L68" s="25">
        <v>127</v>
      </c>
      <c r="M68" s="25">
        <v>86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127</v>
      </c>
      <c r="U68" s="25">
        <v>4</v>
      </c>
      <c r="V68" s="81"/>
    </row>
    <row r="69" spans="1:22" x14ac:dyDescent="0.25">
      <c r="A69" s="20" t="s">
        <v>135</v>
      </c>
      <c r="B69" s="34">
        <f t="shared" si="13"/>
        <v>107</v>
      </c>
      <c r="C69" s="25">
        <v>4</v>
      </c>
      <c r="D69" s="25">
        <v>2</v>
      </c>
      <c r="E69" s="25">
        <v>0</v>
      </c>
      <c r="F69" s="25">
        <v>0</v>
      </c>
      <c r="G69" s="25">
        <v>1</v>
      </c>
      <c r="H69" s="25">
        <v>0</v>
      </c>
      <c r="I69" s="25">
        <v>0</v>
      </c>
      <c r="J69" s="25">
        <v>0</v>
      </c>
      <c r="K69" s="25">
        <v>0</v>
      </c>
      <c r="L69" s="25">
        <v>41</v>
      </c>
      <c r="M69" s="25">
        <v>21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38</v>
      </c>
      <c r="U69" s="25">
        <v>0</v>
      </c>
    </row>
    <row r="70" spans="1:22" s="5" customFormat="1" x14ac:dyDescent="0.25">
      <c r="A70" s="24"/>
      <c r="B70" s="17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81"/>
    </row>
    <row r="71" spans="1:22" s="5" customFormat="1" x14ac:dyDescent="0.25">
      <c r="A71" s="1" t="s">
        <v>122</v>
      </c>
      <c r="B71" s="18">
        <f>SUM(B72:B77)</f>
        <v>840</v>
      </c>
      <c r="C71" s="18">
        <f t="shared" ref="C71:U71" si="14">SUM(C72:C77)</f>
        <v>62</v>
      </c>
      <c r="D71" s="18">
        <f t="shared" si="14"/>
        <v>13</v>
      </c>
      <c r="E71" s="18">
        <f t="shared" si="14"/>
        <v>0</v>
      </c>
      <c r="F71" s="18">
        <f t="shared" si="14"/>
        <v>3</v>
      </c>
      <c r="G71" s="18">
        <f t="shared" si="14"/>
        <v>1</v>
      </c>
      <c r="H71" s="18">
        <f t="shared" si="14"/>
        <v>1</v>
      </c>
      <c r="I71" s="18">
        <f t="shared" si="14"/>
        <v>5</v>
      </c>
      <c r="J71" s="18">
        <f t="shared" si="14"/>
        <v>6</v>
      </c>
      <c r="K71" s="18">
        <f t="shared" si="14"/>
        <v>1</v>
      </c>
      <c r="L71" s="18">
        <f t="shared" si="14"/>
        <v>263</v>
      </c>
      <c r="M71" s="18">
        <f t="shared" si="14"/>
        <v>200</v>
      </c>
      <c r="N71" s="18">
        <f t="shared" si="14"/>
        <v>0</v>
      </c>
      <c r="O71" s="18">
        <f t="shared" si="14"/>
        <v>0</v>
      </c>
      <c r="P71" s="18">
        <f t="shared" si="14"/>
        <v>0</v>
      </c>
      <c r="Q71" s="18">
        <f t="shared" si="14"/>
        <v>3</v>
      </c>
      <c r="R71" s="18">
        <f t="shared" si="14"/>
        <v>0</v>
      </c>
      <c r="S71" s="18">
        <f t="shared" si="14"/>
        <v>1</v>
      </c>
      <c r="T71" s="18">
        <f t="shared" si="14"/>
        <v>265</v>
      </c>
      <c r="U71" s="19">
        <f t="shared" si="14"/>
        <v>16</v>
      </c>
      <c r="V71" s="81"/>
    </row>
    <row r="72" spans="1:22" s="5" customFormat="1" x14ac:dyDescent="0.25">
      <c r="A72" s="20" t="s">
        <v>166</v>
      </c>
      <c r="B72" s="34">
        <f t="shared" ref="B72:B77" si="15">SUM(C72:U72)</f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81"/>
    </row>
    <row r="73" spans="1:22" s="5" customFormat="1" x14ac:dyDescent="0.25">
      <c r="A73" s="2" t="s">
        <v>141</v>
      </c>
      <c r="B73" s="34">
        <f t="shared" si="15"/>
        <v>313</v>
      </c>
      <c r="C73" s="25">
        <v>18</v>
      </c>
      <c r="D73" s="25">
        <v>3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102</v>
      </c>
      <c r="M73" s="25">
        <v>80</v>
      </c>
      <c r="N73" s="25">
        <v>0</v>
      </c>
      <c r="O73" s="25">
        <v>0</v>
      </c>
      <c r="P73" s="25">
        <v>0</v>
      </c>
      <c r="Q73" s="25">
        <v>2</v>
      </c>
      <c r="R73" s="25">
        <v>0</v>
      </c>
      <c r="S73" s="25">
        <v>0</v>
      </c>
      <c r="T73" s="25">
        <v>101</v>
      </c>
      <c r="U73" s="25">
        <v>7</v>
      </c>
      <c r="V73" s="81"/>
    </row>
    <row r="74" spans="1:22" x14ac:dyDescent="0.25">
      <c r="A74" s="20" t="s">
        <v>72</v>
      </c>
      <c r="B74" s="34">
        <f t="shared" si="15"/>
        <v>144</v>
      </c>
      <c r="C74" s="25">
        <v>11</v>
      </c>
      <c r="D74" s="25">
        <v>6</v>
      </c>
      <c r="E74" s="25">
        <v>0</v>
      </c>
      <c r="F74" s="25">
        <v>1</v>
      </c>
      <c r="G74" s="25">
        <v>1</v>
      </c>
      <c r="H74" s="25">
        <v>1</v>
      </c>
      <c r="I74" s="25">
        <v>1</v>
      </c>
      <c r="J74" s="25">
        <v>1</v>
      </c>
      <c r="K74" s="25">
        <v>1</v>
      </c>
      <c r="L74" s="25">
        <v>41</v>
      </c>
      <c r="M74" s="25">
        <v>33</v>
      </c>
      <c r="N74" s="25">
        <v>0</v>
      </c>
      <c r="O74" s="25">
        <v>0</v>
      </c>
      <c r="P74" s="25">
        <v>0</v>
      </c>
      <c r="Q74" s="25">
        <v>1</v>
      </c>
      <c r="R74" s="25">
        <v>0</v>
      </c>
      <c r="S74" s="25">
        <v>0</v>
      </c>
      <c r="T74" s="25">
        <v>43</v>
      </c>
      <c r="U74" s="25">
        <v>3</v>
      </c>
    </row>
    <row r="75" spans="1:22" x14ac:dyDescent="0.25">
      <c r="A75" s="20" t="s">
        <v>73</v>
      </c>
      <c r="B75" s="34">
        <f t="shared" si="15"/>
        <v>383</v>
      </c>
      <c r="C75" s="25">
        <v>33</v>
      </c>
      <c r="D75" s="25">
        <v>4</v>
      </c>
      <c r="E75" s="25">
        <v>0</v>
      </c>
      <c r="F75" s="25">
        <v>2</v>
      </c>
      <c r="G75" s="25">
        <v>0</v>
      </c>
      <c r="H75" s="25">
        <v>0</v>
      </c>
      <c r="I75" s="25">
        <v>4</v>
      </c>
      <c r="J75" s="25">
        <v>5</v>
      </c>
      <c r="K75" s="25">
        <v>0</v>
      </c>
      <c r="L75" s="25">
        <v>120</v>
      </c>
      <c r="M75" s="25">
        <v>87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1</v>
      </c>
      <c r="T75" s="25">
        <v>121</v>
      </c>
      <c r="U75" s="25">
        <v>6</v>
      </c>
    </row>
    <row r="76" spans="1:22" s="5" customFormat="1" x14ac:dyDescent="0.25">
      <c r="A76" s="20" t="s">
        <v>74</v>
      </c>
      <c r="B76" s="34">
        <f t="shared" si="15"/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81"/>
    </row>
    <row r="77" spans="1:22" s="5" customFormat="1" x14ac:dyDescent="0.25">
      <c r="A77" s="20" t="s">
        <v>75</v>
      </c>
      <c r="B77" s="34">
        <f t="shared" si="15"/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81"/>
    </row>
    <row r="78" spans="1:22" s="5" customFormat="1" x14ac:dyDescent="0.25">
      <c r="A78" s="24"/>
      <c r="B78" s="17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81"/>
    </row>
    <row r="79" spans="1:22" s="5" customFormat="1" x14ac:dyDescent="0.25">
      <c r="A79" s="1" t="s">
        <v>123</v>
      </c>
      <c r="B79" s="18">
        <f>SUM(B80:B85)</f>
        <v>398</v>
      </c>
      <c r="C79" s="18">
        <f t="shared" ref="C79:U79" si="16">SUM(C80:C85)</f>
        <v>32</v>
      </c>
      <c r="D79" s="18">
        <f t="shared" si="16"/>
        <v>13</v>
      </c>
      <c r="E79" s="18">
        <f t="shared" si="16"/>
        <v>0</v>
      </c>
      <c r="F79" s="18">
        <f t="shared" si="16"/>
        <v>3</v>
      </c>
      <c r="G79" s="18">
        <f t="shared" si="16"/>
        <v>3</v>
      </c>
      <c r="H79" s="18">
        <f t="shared" si="16"/>
        <v>4</v>
      </c>
      <c r="I79" s="18">
        <f t="shared" si="16"/>
        <v>4</v>
      </c>
      <c r="J79" s="18">
        <f t="shared" si="16"/>
        <v>1</v>
      </c>
      <c r="K79" s="18">
        <f t="shared" si="16"/>
        <v>7</v>
      </c>
      <c r="L79" s="18">
        <f t="shared" si="16"/>
        <v>120</v>
      </c>
      <c r="M79" s="18">
        <f t="shared" si="16"/>
        <v>90</v>
      </c>
      <c r="N79" s="18">
        <f t="shared" si="16"/>
        <v>0</v>
      </c>
      <c r="O79" s="18">
        <f t="shared" si="16"/>
        <v>0</v>
      </c>
      <c r="P79" s="18">
        <f t="shared" si="16"/>
        <v>1</v>
      </c>
      <c r="Q79" s="18">
        <f t="shared" si="16"/>
        <v>0</v>
      </c>
      <c r="R79" s="18">
        <f t="shared" si="16"/>
        <v>0</v>
      </c>
      <c r="S79" s="18">
        <f t="shared" si="16"/>
        <v>0</v>
      </c>
      <c r="T79" s="18">
        <f t="shared" si="16"/>
        <v>120</v>
      </c>
      <c r="U79" s="19">
        <f t="shared" si="16"/>
        <v>0</v>
      </c>
      <c r="V79" s="81"/>
    </row>
    <row r="80" spans="1:22" s="5" customFormat="1" x14ac:dyDescent="0.25">
      <c r="A80" s="20" t="s">
        <v>167</v>
      </c>
      <c r="B80" s="34">
        <f t="shared" ref="B80:B85" si="17">SUM(C80:U80)</f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81"/>
    </row>
    <row r="81" spans="1:22" s="5" customFormat="1" x14ac:dyDescent="0.25">
      <c r="A81" s="20" t="s">
        <v>142</v>
      </c>
      <c r="B81" s="34">
        <f t="shared" si="17"/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81"/>
    </row>
    <row r="82" spans="1:22" s="5" customFormat="1" x14ac:dyDescent="0.25">
      <c r="A82" s="20" t="s">
        <v>77</v>
      </c>
      <c r="B82" s="34">
        <f t="shared" si="17"/>
        <v>169</v>
      </c>
      <c r="C82" s="25">
        <v>11</v>
      </c>
      <c r="D82" s="25">
        <v>3</v>
      </c>
      <c r="E82" s="25">
        <v>0</v>
      </c>
      <c r="F82" s="25">
        <v>3</v>
      </c>
      <c r="G82" s="25">
        <v>3</v>
      </c>
      <c r="H82" s="25">
        <v>0</v>
      </c>
      <c r="I82" s="25">
        <v>0</v>
      </c>
      <c r="J82" s="25">
        <v>1</v>
      </c>
      <c r="K82" s="25">
        <v>0</v>
      </c>
      <c r="L82" s="25">
        <v>58</v>
      </c>
      <c r="M82" s="25">
        <v>34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56</v>
      </c>
      <c r="U82" s="25">
        <v>0</v>
      </c>
      <c r="V82" s="81"/>
    </row>
    <row r="83" spans="1:22" s="5" customFormat="1" x14ac:dyDescent="0.25">
      <c r="A83" s="20" t="s">
        <v>76</v>
      </c>
      <c r="B83" s="34">
        <f t="shared" si="17"/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81"/>
    </row>
    <row r="84" spans="1:22" s="5" customFormat="1" x14ac:dyDescent="0.25">
      <c r="A84" s="20" t="s">
        <v>78</v>
      </c>
      <c r="B84" s="34">
        <f t="shared" si="17"/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81"/>
    </row>
    <row r="85" spans="1:22" s="5" customFormat="1" x14ac:dyDescent="0.25">
      <c r="A85" s="20" t="s">
        <v>79</v>
      </c>
      <c r="B85" s="34">
        <f t="shared" si="17"/>
        <v>229</v>
      </c>
      <c r="C85" s="25">
        <v>21</v>
      </c>
      <c r="D85" s="25">
        <v>10</v>
      </c>
      <c r="E85" s="25">
        <v>0</v>
      </c>
      <c r="F85" s="25">
        <v>0</v>
      </c>
      <c r="G85" s="25">
        <v>0</v>
      </c>
      <c r="H85" s="25">
        <v>4</v>
      </c>
      <c r="I85" s="25">
        <v>4</v>
      </c>
      <c r="J85" s="25">
        <v>0</v>
      </c>
      <c r="K85" s="25">
        <v>7</v>
      </c>
      <c r="L85" s="25">
        <v>62</v>
      </c>
      <c r="M85" s="25">
        <v>56</v>
      </c>
      <c r="N85" s="25">
        <v>0</v>
      </c>
      <c r="O85" s="25">
        <v>0</v>
      </c>
      <c r="P85" s="25">
        <v>1</v>
      </c>
      <c r="Q85" s="25">
        <v>0</v>
      </c>
      <c r="R85" s="25">
        <v>0</v>
      </c>
      <c r="S85" s="25">
        <v>0</v>
      </c>
      <c r="T85" s="25">
        <v>64</v>
      </c>
      <c r="U85" s="25">
        <v>0</v>
      </c>
      <c r="V85" s="81"/>
    </row>
    <row r="86" spans="1:22" s="5" customFormat="1" x14ac:dyDescent="0.25">
      <c r="A86" s="24"/>
      <c r="B86" s="17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81"/>
    </row>
    <row r="87" spans="1:22" s="5" customFormat="1" x14ac:dyDescent="0.25">
      <c r="A87" s="1" t="s">
        <v>124</v>
      </c>
      <c r="B87" s="18">
        <f>SUM(B88:B95)</f>
        <v>3805</v>
      </c>
      <c r="C87" s="18">
        <f t="shared" ref="C87:U87" si="18">SUM(C88:C95)</f>
        <v>336</v>
      </c>
      <c r="D87" s="18">
        <f t="shared" si="18"/>
        <v>68</v>
      </c>
      <c r="E87" s="18">
        <f t="shared" si="18"/>
        <v>0</v>
      </c>
      <c r="F87" s="18">
        <f t="shared" si="18"/>
        <v>32</v>
      </c>
      <c r="G87" s="18">
        <f t="shared" si="18"/>
        <v>30</v>
      </c>
      <c r="H87" s="18">
        <f t="shared" si="18"/>
        <v>3</v>
      </c>
      <c r="I87" s="18">
        <f t="shared" si="18"/>
        <v>4</v>
      </c>
      <c r="J87" s="18">
        <f t="shared" si="18"/>
        <v>1</v>
      </c>
      <c r="K87" s="18">
        <f t="shared" si="18"/>
        <v>13</v>
      </c>
      <c r="L87" s="18">
        <f t="shared" si="18"/>
        <v>1154</v>
      </c>
      <c r="M87" s="18">
        <f t="shared" si="18"/>
        <v>964</v>
      </c>
      <c r="N87" s="18">
        <f t="shared" si="18"/>
        <v>0</v>
      </c>
      <c r="O87" s="18">
        <f t="shared" si="18"/>
        <v>0</v>
      </c>
      <c r="P87" s="18">
        <f t="shared" si="18"/>
        <v>0</v>
      </c>
      <c r="Q87" s="18">
        <f t="shared" si="18"/>
        <v>8</v>
      </c>
      <c r="R87" s="18">
        <f t="shared" si="18"/>
        <v>0</v>
      </c>
      <c r="S87" s="18">
        <f t="shared" si="18"/>
        <v>3</v>
      </c>
      <c r="T87" s="18">
        <f t="shared" si="18"/>
        <v>1151</v>
      </c>
      <c r="U87" s="19">
        <f t="shared" si="18"/>
        <v>38</v>
      </c>
      <c r="V87" s="81"/>
    </row>
    <row r="88" spans="1:22" s="5" customFormat="1" x14ac:dyDescent="0.25">
      <c r="A88" s="20" t="s">
        <v>136</v>
      </c>
      <c r="B88" s="34">
        <f t="shared" ref="B88:B95" si="19">SUM(C88:U88)</f>
        <v>3720</v>
      </c>
      <c r="C88" s="25">
        <v>330</v>
      </c>
      <c r="D88" s="25">
        <v>68</v>
      </c>
      <c r="E88" s="25">
        <v>0</v>
      </c>
      <c r="F88" s="25">
        <v>32</v>
      </c>
      <c r="G88" s="25">
        <v>29</v>
      </c>
      <c r="H88" s="25">
        <v>3</v>
      </c>
      <c r="I88" s="25">
        <v>4</v>
      </c>
      <c r="J88" s="25">
        <v>1</v>
      </c>
      <c r="K88" s="25">
        <v>13</v>
      </c>
      <c r="L88" s="25">
        <v>1125</v>
      </c>
      <c r="M88" s="25">
        <v>942</v>
      </c>
      <c r="N88" s="25">
        <v>0</v>
      </c>
      <c r="O88" s="25">
        <v>0</v>
      </c>
      <c r="P88" s="25">
        <v>0</v>
      </c>
      <c r="Q88" s="25">
        <v>8</v>
      </c>
      <c r="R88" s="25">
        <v>0</v>
      </c>
      <c r="S88" s="25">
        <v>3</v>
      </c>
      <c r="T88" s="25">
        <v>1124</v>
      </c>
      <c r="U88" s="25">
        <v>38</v>
      </c>
      <c r="V88" s="81"/>
    </row>
    <row r="89" spans="1:22" x14ac:dyDescent="0.25">
      <c r="A89" s="20" t="s">
        <v>181</v>
      </c>
      <c r="B89" s="34">
        <f t="shared" si="19"/>
        <v>82</v>
      </c>
      <c r="C89" s="25">
        <v>6</v>
      </c>
      <c r="D89" s="25">
        <v>0</v>
      </c>
      <c r="E89" s="25">
        <v>0</v>
      </c>
      <c r="F89" s="25">
        <v>0</v>
      </c>
      <c r="G89" s="25">
        <v>1</v>
      </c>
      <c r="H89" s="25">
        <v>0</v>
      </c>
      <c r="I89" s="25">
        <v>0</v>
      </c>
      <c r="J89" s="25">
        <v>0</v>
      </c>
      <c r="K89" s="25">
        <v>0</v>
      </c>
      <c r="L89" s="25">
        <v>28</v>
      </c>
      <c r="M89" s="25">
        <v>21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26</v>
      </c>
      <c r="U89" s="25">
        <v>0</v>
      </c>
    </row>
    <row r="90" spans="1:22" x14ac:dyDescent="0.25">
      <c r="A90" s="20" t="s">
        <v>80</v>
      </c>
      <c r="B90" s="34">
        <f t="shared" si="19"/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</row>
    <row r="91" spans="1:22" s="5" customFormat="1" x14ac:dyDescent="0.25">
      <c r="A91" s="20" t="s">
        <v>81</v>
      </c>
      <c r="B91" s="34">
        <f t="shared" si="19"/>
        <v>0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81"/>
    </row>
    <row r="92" spans="1:22" s="5" customFormat="1" x14ac:dyDescent="0.25">
      <c r="A92" s="20" t="s">
        <v>82</v>
      </c>
      <c r="B92" s="34">
        <f t="shared" si="19"/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81"/>
    </row>
    <row r="93" spans="1:22" s="5" customFormat="1" x14ac:dyDescent="0.25">
      <c r="A93" s="20" t="s">
        <v>83</v>
      </c>
      <c r="B93" s="34">
        <f t="shared" si="19"/>
        <v>3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1</v>
      </c>
      <c r="M93" s="25">
        <v>1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1</v>
      </c>
      <c r="U93" s="25">
        <v>0</v>
      </c>
      <c r="V93" s="81"/>
    </row>
    <row r="94" spans="1:22" s="5" customFormat="1" x14ac:dyDescent="0.25">
      <c r="A94" s="20" t="s">
        <v>84</v>
      </c>
      <c r="B94" s="34">
        <f t="shared" si="19"/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81"/>
    </row>
    <row r="95" spans="1:22" s="5" customFormat="1" x14ac:dyDescent="0.25">
      <c r="A95" s="20" t="s">
        <v>85</v>
      </c>
      <c r="B95" s="34">
        <f t="shared" si="19"/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81"/>
    </row>
    <row r="96" spans="1:22" s="5" customFormat="1" x14ac:dyDescent="0.25">
      <c r="A96" s="24"/>
      <c r="B96" s="18"/>
      <c r="C96" s="18"/>
      <c r="D96" s="18"/>
      <c r="E96" s="18"/>
      <c r="F96" s="39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9"/>
      <c r="V96" s="81"/>
    </row>
    <row r="97" spans="1:21" x14ac:dyDescent="0.25">
      <c r="A97" s="1" t="s">
        <v>125</v>
      </c>
      <c r="B97" s="18">
        <f>SUM(B98:B99)</f>
        <v>3730</v>
      </c>
      <c r="C97" s="18">
        <f t="shared" ref="C97:U97" si="20">SUM(C98:C99)</f>
        <v>284</v>
      </c>
      <c r="D97" s="18">
        <f t="shared" si="20"/>
        <v>60</v>
      </c>
      <c r="E97" s="18">
        <f t="shared" si="20"/>
        <v>0</v>
      </c>
      <c r="F97" s="18">
        <f t="shared" si="20"/>
        <v>75</v>
      </c>
      <c r="G97" s="18">
        <f t="shared" si="20"/>
        <v>72</v>
      </c>
      <c r="H97" s="18">
        <f t="shared" si="20"/>
        <v>7</v>
      </c>
      <c r="I97" s="18">
        <f t="shared" si="20"/>
        <v>2</v>
      </c>
      <c r="J97" s="18">
        <f t="shared" si="20"/>
        <v>3</v>
      </c>
      <c r="K97" s="18">
        <f t="shared" si="20"/>
        <v>11</v>
      </c>
      <c r="L97" s="18">
        <f t="shared" si="20"/>
        <v>1123</v>
      </c>
      <c r="M97" s="18">
        <f t="shared" si="20"/>
        <v>885</v>
      </c>
      <c r="N97" s="18">
        <f t="shared" si="20"/>
        <v>4</v>
      </c>
      <c r="O97" s="18">
        <f t="shared" si="20"/>
        <v>1</v>
      </c>
      <c r="P97" s="18">
        <f t="shared" si="20"/>
        <v>0</v>
      </c>
      <c r="Q97" s="18">
        <f t="shared" si="20"/>
        <v>16</v>
      </c>
      <c r="R97" s="18">
        <f t="shared" si="20"/>
        <v>0</v>
      </c>
      <c r="S97" s="18">
        <f t="shared" si="20"/>
        <v>1</v>
      </c>
      <c r="T97" s="18">
        <f t="shared" si="20"/>
        <v>1119</v>
      </c>
      <c r="U97" s="19">
        <f t="shared" si="20"/>
        <v>67</v>
      </c>
    </row>
    <row r="98" spans="1:21" x14ac:dyDescent="0.25">
      <c r="A98" s="20" t="s">
        <v>168</v>
      </c>
      <c r="B98" s="34">
        <f>SUM(C98:U98)</f>
        <v>3560</v>
      </c>
      <c r="C98" s="25">
        <v>264</v>
      </c>
      <c r="D98" s="25">
        <v>58</v>
      </c>
      <c r="E98" s="25">
        <v>0</v>
      </c>
      <c r="F98" s="25">
        <v>75</v>
      </c>
      <c r="G98" s="25">
        <v>72</v>
      </c>
      <c r="H98" s="25">
        <v>7</v>
      </c>
      <c r="I98" s="25">
        <v>2</v>
      </c>
      <c r="J98" s="25">
        <v>3</v>
      </c>
      <c r="K98" s="25">
        <v>11</v>
      </c>
      <c r="L98" s="25">
        <v>1069</v>
      </c>
      <c r="M98" s="25">
        <v>844</v>
      </c>
      <c r="N98" s="25">
        <v>4</v>
      </c>
      <c r="O98" s="25">
        <v>1</v>
      </c>
      <c r="P98" s="25">
        <v>0</v>
      </c>
      <c r="Q98" s="25">
        <v>16</v>
      </c>
      <c r="R98" s="25">
        <v>0</v>
      </c>
      <c r="S98" s="25">
        <v>1</v>
      </c>
      <c r="T98" s="25">
        <v>1066</v>
      </c>
      <c r="U98" s="25">
        <v>67</v>
      </c>
    </row>
    <row r="99" spans="1:21" x14ac:dyDescent="0.25">
      <c r="A99" s="20" t="s">
        <v>144</v>
      </c>
      <c r="B99" s="34">
        <f>SUM(C99:U99)</f>
        <v>170</v>
      </c>
      <c r="C99" s="25">
        <v>20</v>
      </c>
      <c r="D99" s="25">
        <v>2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54</v>
      </c>
      <c r="M99" s="25">
        <v>41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53</v>
      </c>
      <c r="U99" s="25">
        <v>0</v>
      </c>
    </row>
    <row r="100" spans="1:21" x14ac:dyDescent="0.25">
      <c r="A100" s="24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9"/>
    </row>
    <row r="101" spans="1:21" x14ac:dyDescent="0.25">
      <c r="A101" s="1" t="s">
        <v>126</v>
      </c>
      <c r="B101" s="18">
        <f>SUM(B102:B106)</f>
        <v>3601</v>
      </c>
      <c r="C101" s="18">
        <f t="shared" ref="C101:U101" si="21">SUM(C102:C106)</f>
        <v>325</v>
      </c>
      <c r="D101" s="18">
        <f t="shared" si="21"/>
        <v>72</v>
      </c>
      <c r="E101" s="18">
        <f t="shared" si="21"/>
        <v>0</v>
      </c>
      <c r="F101" s="18">
        <f t="shared" si="21"/>
        <v>7</v>
      </c>
      <c r="G101" s="18">
        <f t="shared" si="21"/>
        <v>9</v>
      </c>
      <c r="H101" s="18">
        <f t="shared" si="21"/>
        <v>4</v>
      </c>
      <c r="I101" s="18">
        <f t="shared" si="21"/>
        <v>4</v>
      </c>
      <c r="J101" s="18">
        <f t="shared" si="21"/>
        <v>1</v>
      </c>
      <c r="K101" s="18">
        <f t="shared" si="21"/>
        <v>6</v>
      </c>
      <c r="L101" s="18">
        <f t="shared" si="21"/>
        <v>1101</v>
      </c>
      <c r="M101" s="18">
        <f t="shared" si="21"/>
        <v>937</v>
      </c>
      <c r="N101" s="18">
        <f t="shared" si="21"/>
        <v>2</v>
      </c>
      <c r="O101" s="18">
        <f t="shared" si="21"/>
        <v>0</v>
      </c>
      <c r="P101" s="18">
        <f t="shared" si="21"/>
        <v>0</v>
      </c>
      <c r="Q101" s="18">
        <f t="shared" si="21"/>
        <v>6</v>
      </c>
      <c r="R101" s="18">
        <f t="shared" si="21"/>
        <v>1</v>
      </c>
      <c r="S101" s="18">
        <f t="shared" si="21"/>
        <v>5</v>
      </c>
      <c r="T101" s="18">
        <f t="shared" si="21"/>
        <v>1102</v>
      </c>
      <c r="U101" s="19">
        <f t="shared" si="21"/>
        <v>19</v>
      </c>
    </row>
    <row r="102" spans="1:21" x14ac:dyDescent="0.25">
      <c r="A102" s="20" t="s">
        <v>169</v>
      </c>
      <c r="B102" s="34">
        <f>SUM(C102:U102)</f>
        <v>1106</v>
      </c>
      <c r="C102" s="25">
        <v>84</v>
      </c>
      <c r="D102" s="25">
        <v>27</v>
      </c>
      <c r="E102" s="25">
        <v>0</v>
      </c>
      <c r="F102" s="25">
        <v>2</v>
      </c>
      <c r="G102" s="25">
        <v>1</v>
      </c>
      <c r="H102" s="25">
        <v>1</v>
      </c>
      <c r="I102" s="25">
        <v>0</v>
      </c>
      <c r="J102" s="25">
        <v>0</v>
      </c>
      <c r="K102" s="25">
        <v>2</v>
      </c>
      <c r="L102" s="25">
        <v>348</v>
      </c>
      <c r="M102" s="25">
        <v>287</v>
      </c>
      <c r="N102" s="25">
        <v>0</v>
      </c>
      <c r="O102" s="25">
        <v>0</v>
      </c>
      <c r="P102" s="25">
        <v>0</v>
      </c>
      <c r="Q102" s="25">
        <v>0</v>
      </c>
      <c r="R102" s="25">
        <v>1</v>
      </c>
      <c r="S102" s="25">
        <v>5</v>
      </c>
      <c r="T102" s="25">
        <v>344</v>
      </c>
      <c r="U102" s="25">
        <v>4</v>
      </c>
    </row>
    <row r="103" spans="1:21" x14ac:dyDescent="0.25">
      <c r="A103" s="20" t="s">
        <v>137</v>
      </c>
      <c r="B103" s="34">
        <f>SUM(C103:U103)</f>
        <v>937</v>
      </c>
      <c r="C103" s="25">
        <v>99</v>
      </c>
      <c r="D103" s="25">
        <v>18</v>
      </c>
      <c r="E103" s="25">
        <v>0</v>
      </c>
      <c r="F103" s="25">
        <v>5</v>
      </c>
      <c r="G103" s="25">
        <v>6</v>
      </c>
      <c r="H103" s="25">
        <v>0</v>
      </c>
      <c r="I103" s="25">
        <v>1</v>
      </c>
      <c r="J103" s="25">
        <v>1</v>
      </c>
      <c r="K103" s="25">
        <v>2</v>
      </c>
      <c r="L103" s="25">
        <v>280</v>
      </c>
      <c r="M103" s="25">
        <v>229</v>
      </c>
      <c r="N103" s="25">
        <v>2</v>
      </c>
      <c r="O103" s="25">
        <v>0</v>
      </c>
      <c r="P103" s="25">
        <v>0</v>
      </c>
      <c r="Q103" s="25">
        <v>2</v>
      </c>
      <c r="R103" s="25">
        <v>0</v>
      </c>
      <c r="S103" s="25">
        <v>0</v>
      </c>
      <c r="T103" s="25">
        <v>285</v>
      </c>
      <c r="U103" s="25">
        <v>7</v>
      </c>
    </row>
    <row r="104" spans="1:21" x14ac:dyDescent="0.25">
      <c r="A104" s="20" t="s">
        <v>30</v>
      </c>
      <c r="B104" s="34">
        <f>SUM(C104:U104)</f>
        <v>1095</v>
      </c>
      <c r="C104" s="25">
        <v>111</v>
      </c>
      <c r="D104" s="25">
        <v>26</v>
      </c>
      <c r="E104" s="25">
        <v>0</v>
      </c>
      <c r="F104" s="25">
        <v>0</v>
      </c>
      <c r="G104" s="25">
        <v>2</v>
      </c>
      <c r="H104" s="25">
        <v>0</v>
      </c>
      <c r="I104" s="25">
        <v>0</v>
      </c>
      <c r="J104" s="25">
        <v>0</v>
      </c>
      <c r="K104" s="25">
        <v>0</v>
      </c>
      <c r="L104" s="25">
        <v>322</v>
      </c>
      <c r="M104" s="25">
        <v>308</v>
      </c>
      <c r="N104" s="25">
        <v>0</v>
      </c>
      <c r="O104" s="25">
        <v>0</v>
      </c>
      <c r="P104" s="25">
        <v>0</v>
      </c>
      <c r="Q104" s="25">
        <v>4</v>
      </c>
      <c r="R104" s="25">
        <v>0</v>
      </c>
      <c r="S104" s="25">
        <v>0</v>
      </c>
      <c r="T104" s="25">
        <v>322</v>
      </c>
      <c r="U104" s="25">
        <v>0</v>
      </c>
    </row>
    <row r="105" spans="1:21" x14ac:dyDescent="0.25">
      <c r="A105" s="20" t="s">
        <v>46</v>
      </c>
      <c r="B105" s="34">
        <f>SUM(C105:U105)</f>
        <v>463</v>
      </c>
      <c r="C105" s="25">
        <v>31</v>
      </c>
      <c r="D105" s="25">
        <v>1</v>
      </c>
      <c r="E105" s="25">
        <v>0</v>
      </c>
      <c r="F105" s="25">
        <v>0</v>
      </c>
      <c r="G105" s="25">
        <v>0</v>
      </c>
      <c r="H105" s="25">
        <v>3</v>
      </c>
      <c r="I105" s="25">
        <v>3</v>
      </c>
      <c r="J105" s="25">
        <v>0</v>
      </c>
      <c r="K105" s="25">
        <v>2</v>
      </c>
      <c r="L105" s="25">
        <v>151</v>
      </c>
      <c r="M105" s="25">
        <v>113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151</v>
      </c>
      <c r="U105" s="25">
        <v>8</v>
      </c>
    </row>
    <row r="106" spans="1:21" x14ac:dyDescent="0.25">
      <c r="A106" s="20" t="s">
        <v>47</v>
      </c>
      <c r="B106" s="34">
        <f>SUM(C106:U106)</f>
        <v>0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</row>
    <row r="107" spans="1:21" x14ac:dyDescent="0.25">
      <c r="A107" s="27"/>
      <c r="B107" s="18"/>
      <c r="C107" s="18"/>
      <c r="D107" s="18"/>
      <c r="E107" s="18"/>
      <c r="F107" s="39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9"/>
    </row>
    <row r="108" spans="1:21" x14ac:dyDescent="0.25">
      <c r="A108" s="5" t="s">
        <v>127</v>
      </c>
      <c r="B108" s="18">
        <f>SUM(B109:B111)</f>
        <v>528</v>
      </c>
      <c r="C108" s="18">
        <f t="shared" ref="C108:U108" si="22">SUM(C109:C111)</f>
        <v>52</v>
      </c>
      <c r="D108" s="18">
        <f t="shared" si="22"/>
        <v>3</v>
      </c>
      <c r="E108" s="18">
        <f t="shared" si="22"/>
        <v>0</v>
      </c>
      <c r="F108" s="18">
        <f t="shared" si="22"/>
        <v>0</v>
      </c>
      <c r="G108" s="18">
        <f t="shared" si="22"/>
        <v>8</v>
      </c>
      <c r="H108" s="18">
        <f t="shared" si="22"/>
        <v>0</v>
      </c>
      <c r="I108" s="18">
        <f t="shared" si="22"/>
        <v>0</v>
      </c>
      <c r="J108" s="18">
        <f t="shared" si="22"/>
        <v>0</v>
      </c>
      <c r="K108" s="18">
        <f t="shared" si="22"/>
        <v>1</v>
      </c>
      <c r="L108" s="18">
        <f t="shared" si="22"/>
        <v>152</v>
      </c>
      <c r="M108" s="18">
        <f t="shared" si="22"/>
        <v>140</v>
      </c>
      <c r="N108" s="18">
        <f t="shared" si="22"/>
        <v>0</v>
      </c>
      <c r="O108" s="18">
        <f t="shared" si="22"/>
        <v>0</v>
      </c>
      <c r="P108" s="18">
        <f t="shared" si="22"/>
        <v>0</v>
      </c>
      <c r="Q108" s="18">
        <f t="shared" si="22"/>
        <v>1</v>
      </c>
      <c r="R108" s="18">
        <f t="shared" si="22"/>
        <v>0</v>
      </c>
      <c r="S108" s="18">
        <f t="shared" si="22"/>
        <v>2</v>
      </c>
      <c r="T108" s="18">
        <f t="shared" si="22"/>
        <v>152</v>
      </c>
      <c r="U108" s="19">
        <f t="shared" si="22"/>
        <v>17</v>
      </c>
    </row>
    <row r="109" spans="1:21" x14ac:dyDescent="0.25">
      <c r="A109" s="20" t="s">
        <v>170</v>
      </c>
      <c r="B109" s="34">
        <f>SUM(C109:U109)</f>
        <v>520</v>
      </c>
      <c r="C109" s="25">
        <v>50</v>
      </c>
      <c r="D109" s="25">
        <v>3</v>
      </c>
      <c r="E109" s="25">
        <v>0</v>
      </c>
      <c r="F109" s="25">
        <v>0</v>
      </c>
      <c r="G109" s="25">
        <v>8</v>
      </c>
      <c r="H109" s="25">
        <v>0</v>
      </c>
      <c r="I109" s="25">
        <v>0</v>
      </c>
      <c r="J109" s="25">
        <v>0</v>
      </c>
      <c r="K109" s="25">
        <v>1</v>
      </c>
      <c r="L109" s="25">
        <v>150</v>
      </c>
      <c r="M109" s="25">
        <v>138</v>
      </c>
      <c r="N109" s="25">
        <v>0</v>
      </c>
      <c r="O109" s="25">
        <v>0</v>
      </c>
      <c r="P109" s="25">
        <v>0</v>
      </c>
      <c r="Q109" s="25">
        <v>1</v>
      </c>
      <c r="R109" s="25">
        <v>0</v>
      </c>
      <c r="S109" s="25">
        <v>2</v>
      </c>
      <c r="T109" s="25">
        <v>150</v>
      </c>
      <c r="U109" s="25">
        <v>17</v>
      </c>
    </row>
    <row r="110" spans="1:21" x14ac:dyDescent="0.25">
      <c r="A110" s="20" t="s">
        <v>86</v>
      </c>
      <c r="B110" s="34">
        <f>SUM(C110:U110)</f>
        <v>4</v>
      </c>
      <c r="C110" s="25">
        <v>1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1</v>
      </c>
      <c r="M110" s="25">
        <v>1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1</v>
      </c>
      <c r="U110" s="25">
        <v>0</v>
      </c>
    </row>
    <row r="111" spans="1:21" x14ac:dyDescent="0.25">
      <c r="A111" s="20" t="s">
        <v>87</v>
      </c>
      <c r="B111" s="34">
        <f>SUM(C111:U111)</f>
        <v>4</v>
      </c>
      <c r="C111" s="25">
        <v>1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1</v>
      </c>
      <c r="M111" s="25">
        <v>1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1</v>
      </c>
      <c r="U111" s="25">
        <v>0</v>
      </c>
    </row>
    <row r="112" spans="1:21" x14ac:dyDescent="0.25">
      <c r="A112" s="24"/>
      <c r="B112" s="18"/>
      <c r="C112" s="18"/>
      <c r="D112" s="18"/>
      <c r="E112" s="18"/>
      <c r="F112" s="39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9"/>
    </row>
    <row r="113" spans="1:21" x14ac:dyDescent="0.25">
      <c r="A113" s="5" t="s">
        <v>128</v>
      </c>
      <c r="B113" s="18">
        <f>SUM(B114:B116)</f>
        <v>841</v>
      </c>
      <c r="C113" s="18">
        <f t="shared" ref="C113:U113" si="23">SUM(C114:C116)</f>
        <v>55</v>
      </c>
      <c r="D113" s="18">
        <f t="shared" si="23"/>
        <v>11</v>
      </c>
      <c r="E113" s="18">
        <f t="shared" si="23"/>
        <v>0</v>
      </c>
      <c r="F113" s="18">
        <f t="shared" si="23"/>
        <v>11</v>
      </c>
      <c r="G113" s="18">
        <f t="shared" si="23"/>
        <v>13</v>
      </c>
      <c r="H113" s="18">
        <f t="shared" si="23"/>
        <v>1</v>
      </c>
      <c r="I113" s="18">
        <f t="shared" si="23"/>
        <v>0</v>
      </c>
      <c r="J113" s="18">
        <f t="shared" si="23"/>
        <v>0</v>
      </c>
      <c r="K113" s="18">
        <f t="shared" si="23"/>
        <v>1</v>
      </c>
      <c r="L113" s="18">
        <f t="shared" si="23"/>
        <v>264</v>
      </c>
      <c r="M113" s="18">
        <f t="shared" si="23"/>
        <v>217</v>
      </c>
      <c r="N113" s="18">
        <f t="shared" si="23"/>
        <v>3</v>
      </c>
      <c r="O113" s="18">
        <f t="shared" si="23"/>
        <v>0</v>
      </c>
      <c r="P113" s="18">
        <f t="shared" si="23"/>
        <v>0</v>
      </c>
      <c r="Q113" s="18">
        <f t="shared" si="23"/>
        <v>0</v>
      </c>
      <c r="R113" s="18">
        <f t="shared" si="23"/>
        <v>0</v>
      </c>
      <c r="S113" s="18">
        <f t="shared" si="23"/>
        <v>0</v>
      </c>
      <c r="T113" s="18">
        <f t="shared" si="23"/>
        <v>262</v>
      </c>
      <c r="U113" s="19">
        <f t="shared" si="23"/>
        <v>3</v>
      </c>
    </row>
    <row r="114" spans="1:21" x14ac:dyDescent="0.25">
      <c r="A114" s="20" t="s">
        <v>171</v>
      </c>
      <c r="B114" s="34">
        <f>SUM(C114:U114)</f>
        <v>386</v>
      </c>
      <c r="C114" s="25">
        <v>27</v>
      </c>
      <c r="D114" s="25">
        <v>6</v>
      </c>
      <c r="E114" s="25">
        <v>0</v>
      </c>
      <c r="F114" s="25">
        <v>11</v>
      </c>
      <c r="G114" s="25">
        <v>8</v>
      </c>
      <c r="H114" s="25">
        <v>0</v>
      </c>
      <c r="I114" s="25">
        <v>0</v>
      </c>
      <c r="J114" s="25">
        <v>0</v>
      </c>
      <c r="K114" s="25">
        <v>1</v>
      </c>
      <c r="L114" s="25">
        <v>116</v>
      </c>
      <c r="M114" s="25">
        <v>102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115</v>
      </c>
      <c r="U114" s="25">
        <v>0</v>
      </c>
    </row>
    <row r="115" spans="1:21" x14ac:dyDescent="0.25">
      <c r="A115" s="20" t="s">
        <v>143</v>
      </c>
      <c r="B115" s="34">
        <f>SUM(C115:U115)</f>
        <v>455</v>
      </c>
      <c r="C115" s="25">
        <v>28</v>
      </c>
      <c r="D115" s="25">
        <v>5</v>
      </c>
      <c r="E115" s="25">
        <v>0</v>
      </c>
      <c r="F115" s="25">
        <v>0</v>
      </c>
      <c r="G115" s="25">
        <v>5</v>
      </c>
      <c r="H115" s="25">
        <v>1</v>
      </c>
      <c r="I115" s="25">
        <v>0</v>
      </c>
      <c r="J115" s="25">
        <v>0</v>
      </c>
      <c r="K115" s="25">
        <v>0</v>
      </c>
      <c r="L115" s="25">
        <v>148</v>
      </c>
      <c r="M115" s="25">
        <v>115</v>
      </c>
      <c r="N115" s="25">
        <v>3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147</v>
      </c>
      <c r="U115" s="25">
        <v>3</v>
      </c>
    </row>
    <row r="116" spans="1:21" x14ac:dyDescent="0.25">
      <c r="A116" s="20" t="s">
        <v>88</v>
      </c>
      <c r="B116" s="34">
        <f>SUM(C116:U116)</f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</row>
    <row r="117" spans="1:21" x14ac:dyDescent="0.25">
      <c r="A117" s="28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8"/>
    </row>
    <row r="118" spans="1:21" x14ac:dyDescent="0.25">
      <c r="A118" s="24" t="s">
        <v>183</v>
      </c>
    </row>
    <row r="119" spans="1:21" hidden="1" x14ac:dyDescent="0.25"/>
    <row r="120" spans="1:21" hidden="1" x14ac:dyDescent="0.25"/>
    <row r="121" spans="1:21" hidden="1" x14ac:dyDescent="0.25"/>
    <row r="122" spans="1:21" hidden="1" x14ac:dyDescent="0.25"/>
    <row r="123" spans="1:21" hidden="1" x14ac:dyDescent="0.25"/>
    <row r="124" spans="1:21" hidden="1" x14ac:dyDescent="0.25"/>
    <row r="125" spans="1:21" hidden="1" x14ac:dyDescent="0.25"/>
    <row r="126" spans="1:21" hidden="1" x14ac:dyDescent="0.25"/>
    <row r="127" spans="1:21" hidden="1" x14ac:dyDescent="0.25"/>
    <row r="128" spans="1:21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spans="20:20" hidden="1" x14ac:dyDescent="0.25">
      <c r="T225" s="49">
        <v>1</v>
      </c>
    </row>
  </sheetData>
  <mergeCells count="7">
    <mergeCell ref="A3:U3"/>
    <mergeCell ref="A4:U4"/>
    <mergeCell ref="A5:U5"/>
    <mergeCell ref="A6:U6"/>
    <mergeCell ref="B8:B9"/>
    <mergeCell ref="C8:U8"/>
    <mergeCell ref="A8:A9"/>
  </mergeCells>
  <pageMargins left="0.75" right="0.75" top="1" bottom="1" header="0" footer="0"/>
  <pageSetup scale="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Índice </vt:lpstr>
      <vt:lpstr>C-1</vt:lpstr>
      <vt:lpstr>C-2</vt:lpstr>
      <vt:lpstr>C-3</vt:lpstr>
      <vt:lpstr>C-4 </vt:lpstr>
      <vt:lpstr>C-5</vt:lpstr>
      <vt:lpstr>C-6</vt:lpstr>
      <vt:lpstr>C-7</vt:lpstr>
      <vt:lpstr>C-8</vt:lpstr>
      <vt:lpstr>C-9</vt:lpstr>
      <vt:lpstr>'C-6'!Área_de_impresión</vt:lpstr>
      <vt:lpstr>'C-8'!Área_de_impresión</vt:lpstr>
      <vt:lpstr>'C-9'!Área_de_impresión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mvargasb</cp:lastModifiedBy>
  <cp:lastPrinted>2017-02-06T19:13:23Z</cp:lastPrinted>
  <dcterms:created xsi:type="dcterms:W3CDTF">2016-05-02T21:18:37Z</dcterms:created>
  <dcterms:modified xsi:type="dcterms:W3CDTF">2018-10-29T16:14:36Z</dcterms:modified>
</cp:coreProperties>
</file>