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Tribunal Agrario\"/>
    </mc:Choice>
  </mc:AlternateContent>
  <xr:revisionPtr revIDLastSave="0" documentId="8_{E317E822-D10C-4022-810C-A01E0C031775}" xr6:coauthVersionLast="34" xr6:coauthVersionMax="34" xr10:uidLastSave="{00000000-0000-0000-0000-000000000000}"/>
  <bookViews>
    <workbookView xWindow="0" yWindow="0" windowWidth="23250" windowHeight="11910" tabRatio="693" xr2:uid="{00000000-000D-0000-FFFF-FFFF00000000}"/>
  </bookViews>
  <sheets>
    <sheet name="ÍNDICE" sheetId="13" r:id="rId1"/>
    <sheet name="c-1" sheetId="17" r:id="rId2"/>
    <sheet name="c-2" sheetId="3" r:id="rId3"/>
    <sheet name="c-3" sheetId="4" r:id="rId4"/>
    <sheet name="c-4" sheetId="5" r:id="rId5"/>
    <sheet name="c-5" sheetId="6" r:id="rId6"/>
    <sheet name="c-6" sheetId="9" r:id="rId7"/>
    <sheet name="c-7" sheetId="11" r:id="rId8"/>
    <sheet name="c-8" sheetId="12" r:id="rId9"/>
    <sheet name="c-9" sheetId="16" r:id="rId10"/>
  </sheets>
  <externalReferences>
    <externalReference r:id="rId11"/>
    <externalReference r:id="rId12"/>
  </externalReferences>
  <definedNames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6">'c-6'!#REF!</definedName>
    <definedName name="_xlnm.Print_Area" localSheetId="7">'c-7'!$A$1:$C$18</definedName>
    <definedName name="_xlnm.Print_Area" localSheetId="8">'c-8'!$A$1:$B$42</definedName>
    <definedName name="_xlnm.Print_Area" localSheetId="9">'c-9'!$A$1:$IL$25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</definedNames>
  <calcPr calcId="179017"/>
</workbook>
</file>

<file path=xl/calcChain.xml><?xml version="1.0" encoding="utf-8"?>
<calcChain xmlns="http://schemas.openxmlformats.org/spreadsheetml/2006/main">
  <c r="B15" i="9" l="1"/>
  <c r="D23" i="9"/>
  <c r="B29" i="9"/>
  <c r="D39" i="9"/>
  <c r="B45" i="9"/>
  <c r="C45" i="5"/>
  <c r="D45" i="5"/>
  <c r="E45" i="5"/>
  <c r="F45" i="5"/>
  <c r="D50" i="5"/>
  <c r="E50" i="5"/>
  <c r="F50" i="5"/>
  <c r="C53" i="5"/>
  <c r="D53" i="5"/>
  <c r="E53" i="5"/>
  <c r="F53" i="5"/>
  <c r="C56" i="5"/>
  <c r="D56" i="5"/>
  <c r="E56" i="5"/>
  <c r="F56" i="5"/>
  <c r="B11" i="4"/>
  <c r="B10" i="11"/>
  <c r="D48" i="9"/>
  <c r="C48" i="9"/>
  <c r="B55" i="9"/>
  <c r="B54" i="9" s="1"/>
  <c r="B52" i="9"/>
  <c r="B51" i="9" s="1"/>
  <c r="B46" i="9"/>
  <c r="D43" i="9"/>
  <c r="B41" i="9"/>
  <c r="C39" i="9"/>
  <c r="B37" i="9"/>
  <c r="D35" i="9"/>
  <c r="D32" i="9"/>
  <c r="C32" i="9"/>
  <c r="D28" i="9"/>
  <c r="C28" i="9"/>
  <c r="B26" i="9"/>
  <c r="B24" i="9"/>
  <c r="D20" i="9"/>
  <c r="C20" i="9"/>
  <c r="B21" i="9"/>
  <c r="B20" i="9" s="1"/>
  <c r="B18" i="9"/>
  <c r="B17" i="9" s="1"/>
  <c r="C17" i="9"/>
  <c r="B14" i="9"/>
  <c r="D17" i="9"/>
  <c r="C35" i="9"/>
  <c r="D51" i="9"/>
  <c r="D54" i="9"/>
  <c r="B36" i="9"/>
  <c r="B30" i="9"/>
  <c r="B38" i="5"/>
  <c r="B39" i="5"/>
  <c r="B40" i="5"/>
  <c r="B14" i="5"/>
  <c r="B11" i="3"/>
  <c r="F37" i="5"/>
  <c r="E37" i="5"/>
  <c r="B21" i="5"/>
  <c r="D24" i="5"/>
  <c r="B24" i="5" s="1"/>
  <c r="D20" i="5"/>
  <c r="D19" i="5" s="1"/>
  <c r="C51" i="5"/>
  <c r="B51" i="5" s="1"/>
  <c r="B50" i="5" s="1"/>
  <c r="C32" i="5"/>
  <c r="C30" i="5" s="1"/>
  <c r="C43" i="5"/>
  <c r="C42" i="5" s="1"/>
  <c r="B12" i="12"/>
  <c r="C16" i="5"/>
  <c r="D16" i="5"/>
  <c r="F16" i="5"/>
  <c r="B17" i="5"/>
  <c r="B16" i="5" s="1"/>
  <c r="E16" i="5"/>
  <c r="C19" i="5"/>
  <c r="E19" i="5"/>
  <c r="F19" i="5"/>
  <c r="C23" i="5"/>
  <c r="D23" i="5"/>
  <c r="E23" i="5"/>
  <c r="F23" i="5"/>
  <c r="B25" i="5"/>
  <c r="C27" i="5"/>
  <c r="D27" i="5"/>
  <c r="E27" i="5"/>
  <c r="F27" i="5"/>
  <c r="B28" i="5"/>
  <c r="B27" i="5" s="1"/>
  <c r="D30" i="5"/>
  <c r="E30" i="5"/>
  <c r="F30" i="5"/>
  <c r="B31" i="5"/>
  <c r="C34" i="5"/>
  <c r="D34" i="5"/>
  <c r="E34" i="5"/>
  <c r="F34" i="5"/>
  <c r="B35" i="5"/>
  <c r="B34" i="5" s="1"/>
  <c r="C37" i="5"/>
  <c r="D37" i="5"/>
  <c r="D42" i="5"/>
  <c r="E42" i="5"/>
  <c r="F42" i="5"/>
  <c r="B43" i="5"/>
  <c r="B42" i="5" s="1"/>
  <c r="B46" i="5"/>
  <c r="B47" i="5"/>
  <c r="B48" i="5"/>
  <c r="B54" i="5"/>
  <c r="B53" i="5" s="1"/>
  <c r="B57" i="5"/>
  <c r="B56" i="5" s="1"/>
  <c r="B13" i="5"/>
  <c r="B11" i="16"/>
  <c r="B14" i="17"/>
  <c r="B40" i="9"/>
  <c r="E11" i="5" l="1"/>
  <c r="F11" i="5"/>
  <c r="C50" i="5"/>
  <c r="C11" i="5" s="1"/>
  <c r="B35" i="9"/>
  <c r="B28" i="9"/>
  <c r="B13" i="9"/>
  <c r="C13" i="9"/>
  <c r="B44" i="9"/>
  <c r="B43" i="9" s="1"/>
  <c r="B33" i="9"/>
  <c r="B32" i="9" s="1"/>
  <c r="C54" i="9"/>
  <c r="C23" i="9"/>
  <c r="B25" i="9"/>
  <c r="B23" i="9" s="1"/>
  <c r="B49" i="9"/>
  <c r="B48" i="9" s="1"/>
  <c r="D13" i="9"/>
  <c r="D11" i="9" s="1"/>
  <c r="B39" i="9"/>
  <c r="C43" i="9"/>
  <c r="C51" i="9"/>
  <c r="B11" i="6"/>
  <c r="D11" i="5"/>
  <c r="B32" i="5"/>
  <c r="B30" i="5" s="1"/>
  <c r="B23" i="5"/>
  <c r="B37" i="5"/>
  <c r="B45" i="5"/>
  <c r="B20" i="5"/>
  <c r="B19" i="5" s="1"/>
  <c r="C11" i="9" l="1"/>
  <c r="B11" i="9"/>
  <c r="B11" i="5"/>
</calcChain>
</file>

<file path=xl/sharedStrings.xml><?xml version="1.0" encoding="utf-8"?>
<sst xmlns="http://schemas.openxmlformats.org/spreadsheetml/2006/main" count="299" uniqueCount="220">
  <si>
    <t>Total</t>
  </si>
  <si>
    <t>Segundo Circuito Judicial de San José</t>
  </si>
  <si>
    <t>Primer Circuito Judicial de Alajuela</t>
  </si>
  <si>
    <t>Juzgado Agrario I Circuito Judicial Alajuela</t>
  </si>
  <si>
    <t>Segundo Circuito Judicial de Alajuela</t>
  </si>
  <si>
    <t>Juzgado Agrario del II Circuito Jud. de Alajuela</t>
  </si>
  <si>
    <t>Tercer Circuito Judicial de Alajuela</t>
  </si>
  <si>
    <t>Juzgado Civil, Trab. Y Agrario III Circ. Jud. Alajuela (San Ramón)</t>
  </si>
  <si>
    <t>Otras Inhibitorias</t>
  </si>
  <si>
    <t>Inc. Nulidad</t>
  </si>
  <si>
    <t>Inhibitoria Sucesorio</t>
  </si>
  <si>
    <t>Inhibitoria Desahucio</t>
  </si>
  <si>
    <t>Inhibitoria Localización de derechos</t>
  </si>
  <si>
    <t>CUADRO N° 7</t>
  </si>
  <si>
    <t>DURACIÓN EN MESES DE LOS CASOS VOTADOS SOBRE EL FONDO</t>
  </si>
  <si>
    <t>De 1 a 7 días</t>
  </si>
  <si>
    <t>De 8 a 14 días</t>
  </si>
  <si>
    <t>De 15 a 21 días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</si>
  <si>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</si>
  <si>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</si>
  <si>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</si>
  <si>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</si>
  <si>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</si>
  <si>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</si>
  <si>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</si>
  <si>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</si>
  <si>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</si>
  <si>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</si>
  <si>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</si>
  <si>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</si>
  <si>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13 meses</t>
  </si>
  <si>
    <t>14 meses</t>
  </si>
  <si>
    <t>15 meses</t>
  </si>
  <si>
    <t>16 meses</t>
  </si>
  <si>
    <t>17 meses</t>
  </si>
  <si>
    <t>18 meses</t>
  </si>
  <si>
    <t>19 meses</t>
  </si>
  <si>
    <t>22 meses</t>
  </si>
  <si>
    <t>Circuito Judicial de Cartago</t>
  </si>
  <si>
    <t>Primer Circuito Judicial de Guanacaste</t>
  </si>
  <si>
    <t>Juzgado Agrario I Circ. Jud. Guanacaste</t>
  </si>
  <si>
    <t>Segundo Circuito Judicial de Guanacaste</t>
  </si>
  <si>
    <t>Juzgado Agrario II Circ. Jud. Guanacaste</t>
  </si>
  <si>
    <t>Circuito Judicial de Puntarenas</t>
  </si>
  <si>
    <t>Juzgado Civil y Agrario de Puntarenas</t>
  </si>
  <si>
    <t>Primer Circuito Judicial de la Zona Sur</t>
  </si>
  <si>
    <t>Juzgado Agrario del I Circuito Judicial de la Zona Sur</t>
  </si>
  <si>
    <t>Inc. Cobro Honorarios abogado</t>
  </si>
  <si>
    <t xml:space="preserve">Inc. Objeción Cuantía </t>
  </si>
  <si>
    <t>Inhibitoria Ejecutivo Hipotecario</t>
  </si>
  <si>
    <t>Inhibitoria Monitorio</t>
  </si>
  <si>
    <t>Inhibitoria Ordinario</t>
  </si>
  <si>
    <t>Segundo Circuito Judicial de la Zona Sur</t>
  </si>
  <si>
    <t>Juzgado Agrario II Cir. Jud. Zona Sur</t>
  </si>
  <si>
    <t>Primer Circuito Judicial de la Zona Atlántica</t>
  </si>
  <si>
    <t>Juzgado Agrario del I Circ. Jud. De la Zona Atlántica</t>
  </si>
  <si>
    <t>Segundo Circuito Judicial de la Zona Atlántica</t>
  </si>
  <si>
    <t>Juzgado Agrario del II Circ. Jud. de la Zona Atlántica</t>
  </si>
  <si>
    <t>TOTAL</t>
  </si>
  <si>
    <t>CUADRO N° 2</t>
  </si>
  <si>
    <t>TIPO DE CASO</t>
  </si>
  <si>
    <t>Apelación por inadmisión</t>
  </si>
  <si>
    <t>Desahucios</t>
  </si>
  <si>
    <t>Ejecución de sentencia</t>
  </si>
  <si>
    <t>Ejecutivos hipotecarios</t>
  </si>
  <si>
    <t>Información posesoria</t>
  </si>
  <si>
    <t>Interdictos</t>
  </si>
  <si>
    <t>Medidas cautelares</t>
  </si>
  <si>
    <t>Ordinarios</t>
  </si>
  <si>
    <t>Recurso jerárquico impropio</t>
  </si>
  <si>
    <t>Sucesiones</t>
  </si>
  <si>
    <t>Otros incidentes</t>
  </si>
  <si>
    <t>Otros asuntos</t>
  </si>
  <si>
    <t>CUADRO N° 3</t>
  </si>
  <si>
    <t>Apelación de auto</t>
  </si>
  <si>
    <t>Apelación de auto sentencia</t>
  </si>
  <si>
    <t>Apelación de sentencia</t>
  </si>
  <si>
    <t>Conflicto de competencia</t>
  </si>
  <si>
    <t>Otro</t>
  </si>
  <si>
    <t>CUADRO N° 4</t>
  </si>
  <si>
    <t>Juzgado Agrario II Circ. Jud. de San José</t>
  </si>
  <si>
    <t>Juzgado Agrario de Liberia</t>
  </si>
  <si>
    <t>Juzgado Agrario Santa Cruz</t>
  </si>
  <si>
    <t>Juzgado Agrario de Cartago</t>
  </si>
  <si>
    <t>Juzgado Agrario I Circ. Jud. Zona Sur</t>
  </si>
  <si>
    <t>Juzgado Agrario II Circ. Jud. Zona Sur</t>
  </si>
  <si>
    <t>CUADRO N° 5</t>
  </si>
  <si>
    <t>Confirmatorias</t>
  </si>
  <si>
    <t>Anulaciones</t>
  </si>
  <si>
    <t>Revocatorias</t>
  </si>
  <si>
    <t>Modificatorias</t>
  </si>
  <si>
    <t>Resolver competencia</t>
  </si>
  <si>
    <t>Con lugar (apelación por inadmisión)</t>
  </si>
  <si>
    <t>Sin lugar (apelación por inadmisión)</t>
  </si>
  <si>
    <t>Rechazo de plano</t>
  </si>
  <si>
    <t>Mal admitida</t>
  </si>
  <si>
    <t>Otro tipo resolución</t>
  </si>
  <si>
    <t>CUADRO N° 6</t>
  </si>
  <si>
    <t>Revocatoria</t>
  </si>
  <si>
    <t>RESOLUCIÓN</t>
  </si>
  <si>
    <t>Juzgado Agrario II Circ. Judicial San José</t>
  </si>
  <si>
    <t>Juzgado Agrario II Circuito Judicial de Alajuela</t>
  </si>
  <si>
    <t>Juzgado Civil, Trabajo y Agrario III Circuito Judicial de Alajuela</t>
  </si>
  <si>
    <t>Juzgado Agrario Cartago</t>
  </si>
  <si>
    <t>Juzgado Agrario I Circ. Jud. Zona Atlántica</t>
  </si>
  <si>
    <t>Juzgado Agrario II Circ. Jud. Zona Atlántica</t>
  </si>
  <si>
    <t>Juzgado Civil de Puntarenas</t>
  </si>
  <si>
    <t>Monitorios</t>
  </si>
  <si>
    <t>Juzgado Civil, Trabajo y Agrario de Turrialba</t>
  </si>
  <si>
    <t xml:space="preserve">Tribunal Agrario II Circ. Jud. de San José </t>
  </si>
  <si>
    <t>I</t>
  </si>
  <si>
    <t>Juzgado Civil y Trabajo del II Circ. Jud. Alajuela, Sede Upala</t>
  </si>
  <si>
    <t>Juzg. Civil, Trabajo y Familia de Buenos Aires</t>
  </si>
  <si>
    <t>Juzgado Civil y Trabajo del I Circuito Judicial de la Zona Sur (Pérez Zeledón)</t>
  </si>
  <si>
    <t>II</t>
  </si>
  <si>
    <t>III</t>
  </si>
  <si>
    <t>TRIBUNAL AGRARIO: CASOS ENTRADOS</t>
  </si>
  <si>
    <t xml:space="preserve"> SEGÚN: TIPO DE ASUNTO</t>
  </si>
  <si>
    <t>SEGÚN: TIPO DE RESOLUCIÓN APELADA O CONSULTADA</t>
  </si>
  <si>
    <t>POR: TRIMESTRE</t>
  </si>
  <si>
    <t>DESPACHO DE ORIGEN</t>
  </si>
  <si>
    <t>IV</t>
  </si>
  <si>
    <t>TRIMESTRE</t>
  </si>
  <si>
    <t>TRIBUNAL AGRARIO: RESOLUCIONES DICTADAS</t>
  </si>
  <si>
    <t>SEGÚN: TIPO DE RESOLUCIÓN</t>
  </si>
  <si>
    <t>TRIBUNAL AGRARIO: CLASIFICACIÓN  DE LOS VOTOS APELADOS</t>
  </si>
  <si>
    <t>POR: RESOLUCIÓN REVOCADA O ANULADA</t>
  </si>
  <si>
    <t>TRIBUNAL AGRARIO: NÚMERO DE VOTOS Y DURACIÓN PROMEDIO</t>
  </si>
  <si>
    <t>SEGÚN: TIPO DE RESOLUCIÓN DE FONDO</t>
  </si>
  <si>
    <t>TIPO DE RESOLUCIÓN
 DE FONDO</t>
  </si>
  <si>
    <t>CANTIDAD</t>
  </si>
  <si>
    <t>INTERVALO DE TIEMPO</t>
  </si>
  <si>
    <t>CUADRO N° 8</t>
  </si>
  <si>
    <t>TRIBUNAL AGRARIO:</t>
  </si>
  <si>
    <t>SEGÚN: INTERVALO DE TIEMPO</t>
  </si>
  <si>
    <t>más de 22 meses</t>
  </si>
  <si>
    <t>3 meses 1 semana</t>
  </si>
  <si>
    <t xml:space="preserve">DURACIÓN PROMEDIO </t>
  </si>
  <si>
    <t>(Sin valores extremos)</t>
  </si>
  <si>
    <t>TIPO DE RESOLUCIÓN</t>
  </si>
  <si>
    <t>CIRCUITO JUDICIAL Y DESPACHO</t>
  </si>
  <si>
    <t>TIPO DE RESOLUCIÓN
 APELADA O CONSULTADA</t>
  </si>
  <si>
    <t>Juzgado Civil y Trabajo I C.J. Zona Sur ( Pérez Zeledón )</t>
  </si>
  <si>
    <t>Juzgado Civil y Trabajo Santa Cruz</t>
  </si>
  <si>
    <t>NÚMERO</t>
  </si>
  <si>
    <t>NOMBRE DEL CUADRO</t>
  </si>
  <si>
    <t xml:space="preserve">Elaborado por: Subproceso Estadística, Dirección de Planificación. </t>
  </si>
  <si>
    <t>Elaborado por: Subproceso de Estadística, Dirección de Planificación</t>
  </si>
  <si>
    <t>Inhibitoria Información posesoria</t>
  </si>
  <si>
    <t>3 meses 3 semanas</t>
  </si>
  <si>
    <t>5 meses 0 semanas</t>
  </si>
  <si>
    <t>20 meses</t>
  </si>
  <si>
    <t>21 meses</t>
  </si>
  <si>
    <t>(Con valores extremos)</t>
  </si>
  <si>
    <t>Rechazado de Plano</t>
  </si>
  <si>
    <t>2 meses 1 semana</t>
  </si>
  <si>
    <t>Con Lugar (Apelación Inadmisión)</t>
  </si>
  <si>
    <t>Mal Admitida</t>
  </si>
  <si>
    <t>Resuelve competencia</t>
  </si>
  <si>
    <t>Sin Lugar (Apelación Inadmisión)</t>
  </si>
  <si>
    <t>4 meses 0 semanas</t>
  </si>
  <si>
    <t>3 meses 0 semanas</t>
  </si>
  <si>
    <t>Otros</t>
  </si>
  <si>
    <t>DURACIÓN PROMEDIO</t>
  </si>
  <si>
    <t>DURANTE: 2017</t>
  </si>
  <si>
    <r>
      <rPr>
        <b/>
        <sz val="12"/>
        <rFont val="Times New Roman"/>
        <family val="1"/>
      </rPr>
      <t>TRIBUNAL AGRARIO:</t>
    </r>
    <r>
      <rPr>
        <sz val="12"/>
        <rFont val="Times New Roman"/>
        <family val="1"/>
      </rPr>
      <t xml:space="preserve"> DURACIÓN EN MESES DE LOS CASOS VOTADOS SOBRE EL FONDO</t>
    </r>
  </si>
  <si>
    <t>SEGÚN: OFICINA DE ORIGEN</t>
  </si>
  <si>
    <t>SEGÚN: CIRCUITO JUDICIAL Y OFICINA</t>
  </si>
  <si>
    <t xml:space="preserve">Inhibitoria Interdicto </t>
  </si>
  <si>
    <t>Tribunal Primero Civil, Sección Extraordinaria de San</t>
  </si>
  <si>
    <t>CUADRO Nº 1</t>
  </si>
  <si>
    <t>TRIBUNAL AGRARIO: MOVIMIENTO DE TRABAJO</t>
  </si>
  <si>
    <t>VARIABLE</t>
  </si>
  <si>
    <t>NÚMERO DE CASOS</t>
  </si>
  <si>
    <t>Circulante al iniciar</t>
  </si>
  <si>
    <t>Casos entrados</t>
  </si>
  <si>
    <t>Casos reentrados</t>
  </si>
  <si>
    <t>Casos terminados</t>
  </si>
  <si>
    <t>Circulante al finalizar</t>
  </si>
  <si>
    <t>Elaborado por: Subproceso Estadística, Dirección de Planificación.</t>
  </si>
  <si>
    <t>Juzgado civil de Santa Cruz</t>
  </si>
  <si>
    <t>Juzgado Agrario del III Circuito Judicial de Alajuela (San Ramón)</t>
  </si>
  <si>
    <t>DURANTE:  2017</t>
  </si>
  <si>
    <t>1-/ Se excluye del cálculo de duración 18 expedientes de confirma, 3 de  anula, 15 de revoca y 1 de modifica, considerados estadísticamente como puntos extremos.</t>
  </si>
  <si>
    <t>4 meses 3 semanas</t>
  </si>
  <si>
    <t xml:space="preserve">De 22 a 30 días </t>
  </si>
  <si>
    <t>5 meses 3 semanas</t>
  </si>
  <si>
    <t>0 meses 2 semanas</t>
  </si>
  <si>
    <t>8 meses 2 semanas</t>
  </si>
  <si>
    <r>
      <t xml:space="preserve">TRIBUNAL AGRARIO: </t>
    </r>
    <r>
      <rPr>
        <sz val="12"/>
        <rFont val="Times New Roman"/>
        <family val="1"/>
      </rPr>
      <t>NÚMERO DE VOTOS Y DURACIÓN PROMEDIO</t>
    </r>
  </si>
  <si>
    <r>
      <t xml:space="preserve">SEGÚN: </t>
    </r>
    <r>
      <rPr>
        <sz val="12"/>
        <rFont val="Times New Roman"/>
        <family val="1"/>
      </rPr>
      <t>TIPO DE RESOLUCIÓN</t>
    </r>
  </si>
  <si>
    <r>
      <t xml:space="preserve">DURANTE: </t>
    </r>
    <r>
      <rPr>
        <sz val="12"/>
        <rFont val="Times New Roman"/>
        <family val="1"/>
      </rPr>
      <t>2017</t>
    </r>
  </si>
  <si>
    <r>
      <rPr>
        <b/>
        <sz val="12"/>
        <color indexed="8"/>
        <rFont val="Times New Roman"/>
        <family val="1"/>
      </rPr>
      <t>TRIBUNAL AGRARIO:</t>
    </r>
    <r>
      <rPr>
        <sz val="12"/>
        <color indexed="8"/>
        <rFont val="Times New Roman"/>
        <family val="1"/>
      </rPr>
      <t xml:space="preserve"> MOVIMIENTO DE TRABAJO </t>
    </r>
  </si>
  <si>
    <r>
      <rPr>
        <b/>
        <sz val="12"/>
        <color indexed="8"/>
        <rFont val="Times New Roman"/>
        <family val="1"/>
      </rPr>
      <t>DURANTE:</t>
    </r>
    <r>
      <rPr>
        <sz val="12"/>
        <color indexed="8"/>
        <rFont val="Times New Roman"/>
        <family val="1"/>
      </rPr>
      <t xml:space="preserve"> 2017</t>
    </r>
  </si>
  <si>
    <r>
      <rPr>
        <b/>
        <sz val="12"/>
        <color indexed="8"/>
        <rFont val="Times New Roman"/>
        <family val="1"/>
      </rPr>
      <t>TRIBUNAL AGRARIO:</t>
    </r>
    <r>
      <rPr>
        <sz val="12"/>
        <color indexed="8"/>
        <rFont val="Times New Roman"/>
        <family val="1"/>
      </rPr>
      <t xml:space="preserve"> CASOS ENTRADOS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</si>
  <si>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ASUNTO</t>
    </r>
  </si>
  <si>
    <r>
      <rPr>
        <b/>
        <sz val="12"/>
        <color indexed="8"/>
        <rFont val="Times New Roman"/>
        <family val="1"/>
      </rPr>
      <t>DURANTE</t>
    </r>
    <r>
      <rPr>
        <sz val="12"/>
        <color indexed="8"/>
        <rFont val="Times New Roman"/>
        <family val="1"/>
      </rPr>
      <t>: 2017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</si>
  <si>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RESOLUCIÓN APELADA O CONSULTADA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</si>
  <si>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OFICINA DE ORIGEN</t>
    </r>
  </si>
  <si>
    <r>
      <rPr>
        <b/>
        <sz val="12"/>
        <color indexed="8"/>
        <rFont val="Times New Roman"/>
        <family val="1"/>
      </rPr>
      <t>POR</t>
    </r>
    <r>
      <rPr>
        <sz val="12"/>
        <color indexed="8"/>
        <rFont val="Times New Roman"/>
        <family val="1"/>
      </rPr>
      <t>: TRIMESTRE</t>
    </r>
  </si>
  <si>
    <r>
      <rPr>
        <b/>
        <sz val="12"/>
        <color indexed="8"/>
        <rFont val="Times New Roman"/>
        <family val="1"/>
      </rPr>
      <t>TRIBUNAL AGRARIO:</t>
    </r>
    <r>
      <rPr>
        <sz val="12"/>
        <color indexed="8"/>
        <rFont val="Times New Roman"/>
        <family val="1"/>
      </rPr>
      <t xml:space="preserve"> RESOLUCIONES DICTADAS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</si>
  <si>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RESOLUCIÓN</t>
    </r>
  </si>
  <si>
    <r>
      <rPr>
        <b/>
        <sz val="12"/>
        <color indexed="8"/>
        <rFont val="Times New Roman"/>
        <family val="1"/>
      </rPr>
      <t>TRIBUNAL AGRARIO:</t>
    </r>
    <r>
      <rPr>
        <sz val="12"/>
        <color indexed="8"/>
        <rFont val="Times New Roman"/>
        <family val="1"/>
      </rPr>
      <t xml:space="preserve"> CLASIFICACIÓN DE LOS VOTOS APELADOS</t>
    </r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</si>
  <si>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CIRCUITO JUDICIAL Y OFICINA</t>
    </r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</si>
  <si>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RESOLUCIÓN REVOCADA O ANULADA</t>
    </r>
  </si>
  <si>
    <r>
      <rPr>
        <b/>
        <sz val="12"/>
        <color indexed="8"/>
        <rFont val="Times New Roman"/>
        <family val="1"/>
      </rPr>
      <t>TRIBUNAL AGRARIO:</t>
    </r>
    <r>
      <rPr>
        <sz val="12"/>
        <color indexed="8"/>
        <rFont val="Times New Roman"/>
        <family val="1"/>
      </rPr>
      <t xml:space="preserve"> NÚMERO DE VOTOS Y DURACIÓN PROMEDIO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</si>
  <si>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 xml:space="preserve">: TIPO DE RESOLUCIÓN DE FONDO 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</si>
  <si>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INTERVALO DE TIEMPO</t>
    </r>
  </si>
  <si>
    <t>Juzgado Agrario del II Circ. Jud. de Guanacaste (Santa Cruz)</t>
  </si>
  <si>
    <t>Juzgado Contravencional de Menor Cuantía de San Mateo (Materia Pensiones Alimentarias)</t>
  </si>
  <si>
    <r>
      <t>Confirma</t>
    </r>
    <r>
      <rPr>
        <vertAlign val="superscript"/>
        <sz val="12"/>
        <rFont val="Times New Roman"/>
        <family val="1"/>
      </rPr>
      <t>(1)</t>
    </r>
    <r>
      <rPr>
        <sz val="12"/>
        <rFont val="Times New Roman"/>
        <family val="1"/>
      </rPr>
      <t xml:space="preserve"> </t>
    </r>
  </si>
  <si>
    <r>
      <t>Anula</t>
    </r>
    <r>
      <rPr>
        <vertAlign val="superscript"/>
        <sz val="12"/>
        <rFont val="Times New Roman"/>
        <family val="1"/>
      </rPr>
      <t>(1)</t>
    </r>
    <r>
      <rPr>
        <sz val="12"/>
        <rFont val="Times New Roman"/>
        <family val="1"/>
      </rPr>
      <t xml:space="preserve"> </t>
    </r>
  </si>
  <si>
    <r>
      <t>Revoca</t>
    </r>
    <r>
      <rPr>
        <vertAlign val="superscript"/>
        <sz val="12"/>
        <rFont val="Times New Roman"/>
        <family val="1"/>
      </rPr>
      <t>(1)</t>
    </r>
  </si>
  <si>
    <r>
      <t>Modifica</t>
    </r>
    <r>
      <rPr>
        <vertAlign val="superscript"/>
        <sz val="12"/>
        <rFont val="Times New Roman"/>
        <family val="1"/>
      </rPr>
      <t>(1)</t>
    </r>
  </si>
  <si>
    <t>ÍNDICE DE CUADROS ESTADÍSTICOS  TRIBUNAL AGRARIO DURANTE 2017</t>
  </si>
  <si>
    <r>
      <t xml:space="preserve">Confirma </t>
    </r>
    <r>
      <rPr>
        <vertAlign val="superscript"/>
        <sz val="12"/>
        <rFont val="Times New Roman"/>
        <family val="1"/>
      </rPr>
      <t>(1)</t>
    </r>
  </si>
  <si>
    <r>
      <t xml:space="preserve">Anula </t>
    </r>
    <r>
      <rPr>
        <vertAlign val="superscript"/>
        <sz val="12"/>
        <rFont val="Times New Roman"/>
        <family val="1"/>
      </rPr>
      <t>(1)</t>
    </r>
  </si>
  <si>
    <r>
      <t xml:space="preserve">Revoca </t>
    </r>
    <r>
      <rPr>
        <vertAlign val="superscript"/>
        <sz val="12"/>
        <rFont val="Times New Roman"/>
        <family val="1"/>
      </rPr>
      <t>(1)</t>
    </r>
  </si>
  <si>
    <r>
      <t xml:space="preserve">Modifica </t>
    </r>
    <r>
      <rPr>
        <vertAlign val="superscript"/>
        <sz val="12"/>
        <rFont val="Times New Roman"/>
        <family val="1"/>
      </rPr>
      <t>(1)</t>
    </r>
  </si>
  <si>
    <t>CUADRO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</si>
</sst>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29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color indexed="8"/>
      <name val="匠牥晩††††††††††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vertAlign val="superscript"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4" fillId="5" borderId="0" applyNumberFormat="0" applyBorder="0" applyAlignment="0" applyProtection="0"/>
    <xf numFmtId="0" fontId="5" fillId="18" borderId="1" applyNumberFormat="0" applyAlignment="0" applyProtection="0"/>
    <xf numFmtId="0" fontId="1" fillId="0" borderId="0" applyNumberFormat="0" applyFill="0" applyBorder="0" applyProtection="0">
      <alignment horizontal="left"/>
    </xf>
    <xf numFmtId="164" fontId="1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19" borderId="0" applyNumberFormat="0" applyBorder="0" applyAlignment="0" applyProtection="0"/>
    <xf numFmtId="0" fontId="11" fillId="0" borderId="0"/>
    <xf numFmtId="0" fontId="16" fillId="0" borderId="0"/>
    <xf numFmtId="0" fontId="12" fillId="18" borderId="5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</cellStyleXfs>
  <cellXfs count="168">
    <xf numFmtId="0" fontId="0" fillId="0" borderId="0" xfId="0"/>
    <xf numFmtId="0" fontId="15" fillId="0" borderId="0" xfId="0" applyFont="1"/>
    <xf numFmtId="0" fontId="15" fillId="0" borderId="0" xfId="0" applyFont="1" applyFill="1"/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Border="1"/>
    <xf numFmtId="0" fontId="15" fillId="0" borderId="0" xfId="35" applyFont="1" applyBorder="1"/>
    <xf numFmtId="0" fontId="15" fillId="20" borderId="0" xfId="0" applyFont="1" applyFill="1" applyBorder="1" applyAlignment="1"/>
    <xf numFmtId="0" fontId="15" fillId="0" borderId="0" xfId="35" applyFont="1"/>
    <xf numFmtId="1" fontId="15" fillId="0" borderId="0" xfId="0" applyNumberFormat="1" applyFont="1" applyBorder="1"/>
    <xf numFmtId="0" fontId="15" fillId="0" borderId="0" xfId="34" applyFont="1"/>
    <xf numFmtId="0" fontId="22" fillId="20" borderId="0" xfId="0" applyFont="1" applyFill="1"/>
    <xf numFmtId="0" fontId="15" fillId="20" borderId="0" xfId="0" applyFont="1" applyFill="1"/>
    <xf numFmtId="0" fontId="18" fillId="20" borderId="0" xfId="0" applyFont="1" applyFill="1"/>
    <xf numFmtId="0" fontId="23" fillId="20" borderId="0" xfId="0" applyFont="1" applyFill="1" applyAlignment="1">
      <alignment vertical="center"/>
    </xf>
    <xf numFmtId="0" fontId="15" fillId="20" borderId="0" xfId="0" applyFont="1" applyFill="1" applyAlignment="1">
      <alignment horizontal="left"/>
    </xf>
    <xf numFmtId="0" fontId="17" fillId="20" borderId="0" xfId="34" applyFont="1" applyFill="1" applyProtection="1">
      <protection hidden="1"/>
    </xf>
    <xf numFmtId="0" fontId="15" fillId="20" borderId="0" xfId="34" applyFont="1" applyFill="1" applyProtection="1">
      <protection hidden="1"/>
    </xf>
    <xf numFmtId="0" fontId="15" fillId="20" borderId="17" xfId="34" applyFont="1" applyFill="1" applyBorder="1" applyProtection="1">
      <protection hidden="1"/>
    </xf>
    <xf numFmtId="0" fontId="15" fillId="20" borderId="24" xfId="34" applyFont="1" applyFill="1" applyBorder="1" applyProtection="1">
      <protection hidden="1"/>
    </xf>
    <xf numFmtId="0" fontId="17" fillId="20" borderId="0" xfId="34" applyFont="1" applyFill="1" applyBorder="1" applyAlignment="1" applyProtection="1">
      <alignment horizontal="center" vertical="center"/>
      <protection hidden="1"/>
    </xf>
    <xf numFmtId="0" fontId="17" fillId="20" borderId="16" xfId="34" applyFont="1" applyFill="1" applyBorder="1" applyAlignment="1" applyProtection="1">
      <alignment horizontal="center" vertical="center" wrapText="1"/>
      <protection hidden="1"/>
    </xf>
    <xf numFmtId="0" fontId="17" fillId="20" borderId="19" xfId="34" applyFont="1" applyFill="1" applyBorder="1" applyAlignment="1" applyProtection="1">
      <alignment horizontal="center" vertical="center"/>
      <protection hidden="1"/>
    </xf>
    <xf numFmtId="0" fontId="17" fillId="20" borderId="25" xfId="34" applyFont="1" applyFill="1" applyBorder="1" applyAlignment="1" applyProtection="1">
      <alignment horizontal="center" vertical="center" wrapText="1"/>
      <protection hidden="1"/>
    </xf>
    <xf numFmtId="0" fontId="15" fillId="20" borderId="0" xfId="34" applyFont="1" applyFill="1" applyBorder="1" applyProtection="1">
      <protection hidden="1"/>
    </xf>
    <xf numFmtId="0" fontId="15" fillId="20" borderId="16" xfId="34" applyFont="1" applyFill="1" applyBorder="1" applyProtection="1">
      <protection hidden="1"/>
    </xf>
    <xf numFmtId="0" fontId="15" fillId="20" borderId="0" xfId="34" applyFont="1" applyFill="1" applyBorder="1" applyAlignment="1" applyProtection="1">
      <alignment horizontal="left"/>
      <protection hidden="1"/>
    </xf>
    <xf numFmtId="0" fontId="15" fillId="20" borderId="16" xfId="34" applyFont="1" applyFill="1" applyBorder="1" applyAlignment="1" applyProtection="1">
      <alignment horizontal="center" wrapText="1"/>
      <protection hidden="1"/>
    </xf>
    <xf numFmtId="0" fontId="15" fillId="20" borderId="7" xfId="34" applyFont="1" applyFill="1" applyBorder="1" applyProtection="1">
      <protection hidden="1"/>
    </xf>
    <xf numFmtId="0" fontId="15" fillId="20" borderId="31" xfId="34" applyFont="1" applyFill="1" applyBorder="1" applyAlignment="1" applyProtection="1">
      <alignment horizontal="center"/>
      <protection hidden="1"/>
    </xf>
    <xf numFmtId="0" fontId="17" fillId="20" borderId="0" xfId="0" applyFont="1" applyFill="1"/>
    <xf numFmtId="0" fontId="17" fillId="20" borderId="27" xfId="0" applyFont="1" applyFill="1" applyBorder="1"/>
    <xf numFmtId="0" fontId="17" fillId="20" borderId="23" xfId="0" applyFont="1" applyFill="1" applyBorder="1"/>
    <xf numFmtId="0" fontId="17" fillId="20" borderId="0" xfId="0" applyFont="1" applyFill="1" applyBorder="1" applyAlignment="1">
      <alignment horizontal="center"/>
    </xf>
    <xf numFmtId="0" fontId="17" fillId="20" borderId="8" xfId="0" applyFont="1" applyFill="1" applyBorder="1" applyAlignment="1">
      <alignment horizontal="center"/>
    </xf>
    <xf numFmtId="0" fontId="17" fillId="20" borderId="7" xfId="0" applyFont="1" applyFill="1" applyBorder="1"/>
    <xf numFmtId="0" fontId="17" fillId="20" borderId="10" xfId="0" applyFont="1" applyFill="1" applyBorder="1"/>
    <xf numFmtId="0" fontId="17" fillId="20" borderId="22" xfId="0" applyFont="1" applyFill="1" applyBorder="1"/>
    <xf numFmtId="0" fontId="19" fillId="20" borderId="23" xfId="0" applyFont="1" applyFill="1" applyBorder="1" applyAlignment="1">
      <alignment horizontal="center"/>
    </xf>
    <xf numFmtId="0" fontId="17" fillId="20" borderId="11" xfId="0" applyFont="1" applyFill="1" applyBorder="1" applyAlignment="1">
      <alignment horizontal="center"/>
    </xf>
    <xf numFmtId="0" fontId="15" fillId="20" borderId="11" xfId="0" applyFont="1" applyFill="1" applyBorder="1" applyAlignment="1">
      <alignment horizontal="left"/>
    </xf>
    <xf numFmtId="0" fontId="15" fillId="20" borderId="8" xfId="0" applyFont="1" applyFill="1" applyBorder="1" applyAlignment="1">
      <alignment horizontal="center"/>
    </xf>
    <xf numFmtId="0" fontId="15" fillId="20" borderId="18" xfId="0" applyFont="1" applyFill="1" applyBorder="1" applyAlignment="1">
      <alignment horizontal="left"/>
    </xf>
    <xf numFmtId="0" fontId="15" fillId="20" borderId="0" xfId="0" applyFont="1" applyFill="1" applyBorder="1" applyAlignment="1">
      <alignment horizontal="left"/>
    </xf>
    <xf numFmtId="0" fontId="15" fillId="20" borderId="17" xfId="0" applyFont="1" applyFill="1" applyBorder="1" applyAlignment="1">
      <alignment horizontal="left"/>
    </xf>
    <xf numFmtId="0" fontId="15" fillId="20" borderId="9" xfId="0" applyFont="1" applyFill="1" applyBorder="1"/>
    <xf numFmtId="0" fontId="15" fillId="20" borderId="10" xfId="0" applyFont="1" applyFill="1" applyBorder="1" applyAlignment="1">
      <alignment horizontal="center"/>
    </xf>
    <xf numFmtId="0" fontId="17" fillId="20" borderId="0" xfId="0" applyFont="1" applyFill="1" applyAlignment="1">
      <alignment horizontal="center"/>
    </xf>
    <xf numFmtId="0" fontId="17" fillId="20" borderId="0" xfId="0" applyFont="1" applyFill="1" applyAlignment="1"/>
    <xf numFmtId="0" fontId="17" fillId="20" borderId="29" xfId="0" applyFont="1" applyFill="1" applyBorder="1"/>
    <xf numFmtId="0" fontId="17" fillId="20" borderId="12" xfId="0" applyFont="1" applyFill="1" applyBorder="1" applyAlignment="1">
      <alignment horizontal="center" wrapText="1"/>
    </xf>
    <xf numFmtId="0" fontId="17" fillId="20" borderId="30" xfId="0" applyFont="1" applyFill="1" applyBorder="1"/>
    <xf numFmtId="0" fontId="19" fillId="20" borderId="16" xfId="0" applyFont="1" applyFill="1" applyBorder="1" applyAlignment="1">
      <alignment horizontal="center"/>
    </xf>
    <xf numFmtId="0" fontId="17" fillId="20" borderId="16" xfId="0" applyFont="1" applyFill="1" applyBorder="1" applyAlignment="1">
      <alignment horizontal="center"/>
    </xf>
    <xf numFmtId="0" fontId="15" fillId="20" borderId="16" xfId="0" applyFont="1" applyFill="1" applyBorder="1" applyAlignment="1">
      <alignment horizontal="center"/>
    </xf>
    <xf numFmtId="0" fontId="15" fillId="20" borderId="7" xfId="0" applyFont="1" applyFill="1" applyBorder="1"/>
    <xf numFmtId="0" fontId="15" fillId="20" borderId="31" xfId="0" applyFont="1" applyFill="1" applyBorder="1"/>
    <xf numFmtId="0" fontId="15" fillId="20" borderId="0" xfId="0" applyFont="1" applyFill="1" applyAlignment="1">
      <alignment horizontal="center"/>
    </xf>
    <xf numFmtId="0" fontId="17" fillId="20" borderId="28" xfId="0" applyFont="1" applyFill="1" applyBorder="1" applyAlignment="1">
      <alignment horizontal="center"/>
    </xf>
    <xf numFmtId="0" fontId="15" fillId="20" borderId="12" xfId="0" applyFont="1" applyFill="1" applyBorder="1" applyAlignment="1">
      <alignment horizontal="center" vertical="center"/>
    </xf>
    <xf numFmtId="0" fontId="19" fillId="20" borderId="15" xfId="0" applyFont="1" applyFill="1" applyBorder="1" applyAlignment="1">
      <alignment horizontal="center" vertical="center"/>
    </xf>
    <xf numFmtId="0" fontId="19" fillId="20" borderId="21" xfId="0" applyFont="1" applyFill="1" applyBorder="1" applyAlignment="1">
      <alignment horizontal="center"/>
    </xf>
    <xf numFmtId="0" fontId="17" fillId="20" borderId="12" xfId="0" applyFont="1" applyFill="1" applyBorder="1" applyAlignment="1">
      <alignment horizontal="center"/>
    </xf>
    <xf numFmtId="0" fontId="17" fillId="20" borderId="15" xfId="0" applyFont="1" applyFill="1" applyBorder="1" applyAlignment="1">
      <alignment horizontal="center"/>
    </xf>
    <xf numFmtId="0" fontId="15" fillId="20" borderId="12" xfId="0" applyFont="1" applyFill="1" applyBorder="1"/>
    <xf numFmtId="0" fontId="15" fillId="20" borderId="15" xfId="0" applyFont="1" applyFill="1" applyBorder="1" applyAlignment="1">
      <alignment horizontal="center"/>
    </xf>
    <xf numFmtId="0" fontId="17" fillId="20" borderId="12" xfId="0" applyFont="1" applyFill="1" applyBorder="1" applyAlignment="1" applyProtection="1">
      <alignment horizontal="left"/>
    </xf>
    <xf numFmtId="0" fontId="15" fillId="20" borderId="12" xfId="0" applyFont="1" applyFill="1" applyBorder="1" applyAlignment="1">
      <alignment horizontal="left"/>
    </xf>
    <xf numFmtId="0" fontId="15" fillId="20" borderId="15" xfId="0" applyFont="1" applyFill="1" applyBorder="1" applyAlignment="1">
      <alignment horizontal="left"/>
    </xf>
    <xf numFmtId="0" fontId="15" fillId="20" borderId="0" xfId="0" applyFont="1" applyFill="1" applyBorder="1" applyAlignment="1">
      <alignment horizontal="center"/>
    </xf>
    <xf numFmtId="0" fontId="15" fillId="20" borderId="0" xfId="0" applyFont="1" applyFill="1" applyAlignment="1"/>
    <xf numFmtId="0" fontId="17" fillId="20" borderId="12" xfId="0" applyFont="1" applyFill="1" applyBorder="1" applyAlignment="1">
      <alignment horizontal="left"/>
    </xf>
    <xf numFmtId="0" fontId="15" fillId="20" borderId="13" xfId="0" applyFont="1" applyFill="1" applyBorder="1"/>
    <xf numFmtId="0" fontId="15" fillId="20" borderId="20" xfId="0" applyFont="1" applyFill="1" applyBorder="1"/>
    <xf numFmtId="0" fontId="15" fillId="20" borderId="19" xfId="0" applyFont="1" applyFill="1" applyBorder="1"/>
    <xf numFmtId="0" fontId="15" fillId="20" borderId="19" xfId="0" applyFont="1" applyFill="1" applyBorder="1" applyAlignment="1">
      <alignment horizontal="center"/>
    </xf>
    <xf numFmtId="0" fontId="19" fillId="20" borderId="24" xfId="0" applyFont="1" applyFill="1" applyBorder="1" applyAlignment="1">
      <alignment horizontal="center"/>
    </xf>
    <xf numFmtId="0" fontId="15" fillId="20" borderId="25" xfId="0" applyFont="1" applyFill="1" applyBorder="1" applyAlignment="1">
      <alignment horizontal="center"/>
    </xf>
    <xf numFmtId="49" fontId="24" fillId="22" borderId="0" xfId="0" applyNumberFormat="1" applyFont="1" applyFill="1" applyBorder="1" applyAlignment="1"/>
    <xf numFmtId="49" fontId="24" fillId="23" borderId="0" xfId="0" applyNumberFormat="1" applyFont="1" applyFill="1" applyBorder="1" applyAlignment="1"/>
    <xf numFmtId="0" fontId="17" fillId="20" borderId="35" xfId="0" applyFont="1" applyFill="1" applyBorder="1" applyAlignment="1">
      <alignment horizontal="center"/>
    </xf>
    <xf numFmtId="0" fontId="15" fillId="20" borderId="27" xfId="0" applyFont="1" applyFill="1" applyBorder="1"/>
    <xf numFmtId="0" fontId="15" fillId="20" borderId="23" xfId="0" applyFont="1" applyFill="1" applyBorder="1"/>
    <xf numFmtId="0" fontId="20" fillId="20" borderId="7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/>
    </xf>
    <xf numFmtId="0" fontId="20" fillId="20" borderId="22" xfId="0" applyFont="1" applyFill="1" applyBorder="1" applyAlignment="1">
      <alignment horizontal="center"/>
    </xf>
    <xf numFmtId="0" fontId="15" fillId="20" borderId="11" xfId="0" applyFont="1" applyFill="1" applyBorder="1"/>
    <xf numFmtId="0" fontId="15" fillId="20" borderId="10" xfId="0" applyFont="1" applyFill="1" applyBorder="1"/>
    <xf numFmtId="0" fontId="17" fillId="20" borderId="26" xfId="0" applyFont="1" applyFill="1" applyBorder="1" applyAlignment="1">
      <alignment horizontal="center"/>
    </xf>
    <xf numFmtId="0" fontId="17" fillId="20" borderId="32" xfId="0" applyFont="1" applyFill="1" applyBorder="1" applyAlignment="1">
      <alignment horizontal="center"/>
    </xf>
    <xf numFmtId="0" fontId="15" fillId="20" borderId="14" xfId="0" applyFont="1" applyFill="1" applyBorder="1"/>
    <xf numFmtId="0" fontId="19" fillId="20" borderId="14" xfId="0" applyFont="1" applyFill="1" applyBorder="1" applyAlignment="1">
      <alignment horizontal="center"/>
    </xf>
    <xf numFmtId="0" fontId="19" fillId="20" borderId="37" xfId="0" applyFont="1" applyFill="1" applyBorder="1" applyAlignment="1">
      <alignment horizontal="center"/>
    </xf>
    <xf numFmtId="0" fontId="19" fillId="20" borderId="27" xfId="0" applyFont="1" applyFill="1" applyBorder="1" applyAlignment="1">
      <alignment horizontal="center"/>
    </xf>
    <xf numFmtId="0" fontId="17" fillId="20" borderId="0" xfId="0" applyFont="1" applyFill="1" applyBorder="1" applyAlignment="1" applyProtection="1">
      <alignment horizontal="left"/>
    </xf>
    <xf numFmtId="0" fontId="15" fillId="20" borderId="0" xfId="0" applyFont="1" applyFill="1" applyBorder="1"/>
    <xf numFmtId="0" fontId="17" fillId="20" borderId="15" xfId="0" applyFont="1" applyFill="1" applyBorder="1"/>
    <xf numFmtId="0" fontId="17" fillId="20" borderId="0" xfId="0" applyFont="1" applyFill="1" applyBorder="1"/>
    <xf numFmtId="49" fontId="25" fillId="20" borderId="0" xfId="0" applyNumberFormat="1" applyFont="1" applyFill="1" applyBorder="1" applyAlignment="1">
      <alignment wrapText="1"/>
    </xf>
    <xf numFmtId="0" fontId="17" fillId="20" borderId="0" xfId="0" applyFont="1" applyFill="1" applyBorder="1" applyAlignment="1">
      <alignment horizontal="left"/>
    </xf>
    <xf numFmtId="0" fontId="17" fillId="20" borderId="0" xfId="35" applyFont="1" applyFill="1"/>
    <xf numFmtId="0" fontId="15" fillId="20" borderId="0" xfId="35" applyFont="1" applyFill="1"/>
    <xf numFmtId="0" fontId="17" fillId="20" borderId="0" xfId="35" applyFont="1" applyFill="1" applyBorder="1" applyAlignment="1">
      <alignment horizontal="center"/>
    </xf>
    <xf numFmtId="0" fontId="15" fillId="20" borderId="0" xfId="35" applyFont="1" applyFill="1" applyBorder="1"/>
    <xf numFmtId="0" fontId="17" fillId="20" borderId="21" xfId="35" applyFont="1" applyFill="1" applyBorder="1" applyAlignment="1">
      <alignment horizontal="center"/>
    </xf>
    <xf numFmtId="0" fontId="17" fillId="20" borderId="12" xfId="35" applyFont="1" applyFill="1" applyBorder="1" applyAlignment="1">
      <alignment horizontal="center"/>
    </xf>
    <xf numFmtId="0" fontId="26" fillId="20" borderId="15" xfId="35" applyFont="1" applyFill="1" applyBorder="1" applyAlignment="1">
      <alignment horizontal="center"/>
    </xf>
    <xf numFmtId="0" fontId="17" fillId="20" borderId="15" xfId="35" applyFont="1" applyFill="1" applyBorder="1" applyAlignment="1">
      <alignment horizontal="center"/>
    </xf>
    <xf numFmtId="0" fontId="15" fillId="20" borderId="12" xfId="35" applyFont="1" applyFill="1" applyBorder="1"/>
    <xf numFmtId="0" fontId="15" fillId="20" borderId="15" xfId="35" applyFont="1" applyFill="1" applyBorder="1" applyAlignment="1">
      <alignment horizontal="center"/>
    </xf>
    <xf numFmtId="0" fontId="15" fillId="20" borderId="20" xfId="35" applyFont="1" applyFill="1" applyBorder="1" applyAlignment="1">
      <alignment horizontal="center"/>
    </xf>
    <xf numFmtId="0" fontId="15" fillId="20" borderId="0" xfId="35" applyFont="1" applyFill="1" applyBorder="1" applyAlignment="1">
      <alignment horizontal="center"/>
    </xf>
    <xf numFmtId="0" fontId="17" fillId="20" borderId="24" xfId="35" applyFont="1" applyFill="1" applyBorder="1" applyAlignment="1">
      <alignment horizontal="center"/>
    </xf>
    <xf numFmtId="0" fontId="26" fillId="20" borderId="21" xfId="35" applyFont="1" applyFill="1" applyBorder="1" applyAlignment="1">
      <alignment horizontal="center"/>
    </xf>
    <xf numFmtId="0" fontId="15" fillId="20" borderId="16" xfId="35" applyFont="1" applyFill="1" applyBorder="1" applyAlignment="1">
      <alignment horizontal="center"/>
    </xf>
    <xf numFmtId="0" fontId="15" fillId="20" borderId="19" xfId="35" applyFont="1" applyFill="1" applyBorder="1" applyAlignment="1">
      <alignment horizontal="center"/>
    </xf>
    <xf numFmtId="0" fontId="15" fillId="20" borderId="16" xfId="35" applyFont="1" applyFill="1" applyBorder="1"/>
    <xf numFmtId="0" fontId="17" fillId="20" borderId="16" xfId="35" applyFont="1" applyFill="1" applyBorder="1" applyAlignment="1">
      <alignment horizontal="center"/>
    </xf>
    <xf numFmtId="0" fontId="15" fillId="20" borderId="38" xfId="0" applyFont="1" applyFill="1" applyBorder="1"/>
    <xf numFmtId="0" fontId="15" fillId="20" borderId="39" xfId="35" applyFont="1" applyFill="1" applyBorder="1" applyAlignment="1">
      <alignment horizontal="center"/>
    </xf>
    <xf numFmtId="0" fontId="15" fillId="20" borderId="40" xfId="35" applyFont="1" applyFill="1" applyBorder="1" applyAlignment="1">
      <alignment horizontal="center"/>
    </xf>
    <xf numFmtId="0" fontId="23" fillId="20" borderId="0" xfId="0" applyFont="1" applyFill="1" applyAlignment="1">
      <alignment horizontal="center" vertical="center"/>
    </xf>
    <xf numFmtId="0" fontId="17" fillId="20" borderId="0" xfId="34" applyFont="1" applyFill="1" applyBorder="1" applyAlignment="1" applyProtection="1">
      <alignment horizontal="center" vertical="center" wrapText="1"/>
      <protection hidden="1"/>
    </xf>
    <xf numFmtId="0" fontId="17" fillId="20" borderId="0" xfId="0" applyFont="1" applyFill="1" applyBorder="1" applyAlignment="1">
      <alignment horizontal="center"/>
    </xf>
    <xf numFmtId="0" fontId="17" fillId="20" borderId="0" xfId="35" applyFont="1" applyFill="1" applyBorder="1" applyAlignment="1">
      <alignment horizontal="center"/>
    </xf>
    <xf numFmtId="0" fontId="15" fillId="20" borderId="20" xfId="0" applyFont="1" applyFill="1" applyBorder="1" applyAlignment="1">
      <alignment horizontal="center"/>
    </xf>
    <xf numFmtId="0" fontId="27" fillId="21" borderId="0" xfId="0" applyFont="1" applyFill="1" applyAlignment="1">
      <alignment horizontal="center" vertical="center"/>
    </xf>
    <xf numFmtId="0" fontId="15" fillId="20" borderId="0" xfId="0" applyFont="1" applyFill="1" applyAlignment="1">
      <alignment horizontal="left" wrapText="1"/>
    </xf>
    <xf numFmtId="0" fontId="15" fillId="20" borderId="41" xfId="0" applyFont="1" applyFill="1" applyBorder="1" applyAlignment="1">
      <alignment horizontal="center"/>
    </xf>
    <xf numFmtId="0" fontId="15" fillId="20" borderId="42" xfId="0" applyFont="1" applyFill="1" applyBorder="1" applyAlignment="1">
      <alignment horizontal="center"/>
    </xf>
    <xf numFmtId="0" fontId="17" fillId="20" borderId="24" xfId="35" applyFont="1" applyFill="1" applyBorder="1" applyAlignment="1">
      <alignment horizontal="center" vertical="center"/>
    </xf>
    <xf numFmtId="0" fontId="15" fillId="20" borderId="25" xfId="0" applyFont="1" applyFill="1" applyBorder="1" applyAlignment="1">
      <alignment horizontal="center" vertical="center"/>
    </xf>
    <xf numFmtId="0" fontId="17" fillId="20" borderId="0" xfId="35" applyFont="1" applyFill="1" applyAlignment="1">
      <alignment horizontal="left"/>
    </xf>
    <xf numFmtId="0" fontId="17" fillId="20" borderId="0" xfId="35" applyFont="1" applyFill="1" applyAlignment="1">
      <alignment horizontal="center"/>
    </xf>
    <xf numFmtId="0" fontId="17" fillId="20" borderId="0" xfId="35" applyFont="1" applyFill="1" applyBorder="1" applyAlignment="1"/>
    <xf numFmtId="0" fontId="15" fillId="20" borderId="7" xfId="35" applyFont="1" applyFill="1" applyBorder="1"/>
    <xf numFmtId="0" fontId="15" fillId="20" borderId="7" xfId="35" applyFont="1" applyFill="1" applyBorder="1" applyAlignment="1">
      <alignment horizontal="center"/>
    </xf>
    <xf numFmtId="0" fontId="17" fillId="20" borderId="23" xfId="35" applyFont="1" applyFill="1" applyBorder="1" applyAlignment="1">
      <alignment horizontal="center"/>
    </xf>
    <xf numFmtId="0" fontId="17" fillId="20" borderId="8" xfId="35" applyFont="1" applyFill="1" applyBorder="1" applyAlignment="1">
      <alignment horizontal="center"/>
    </xf>
    <xf numFmtId="0" fontId="15" fillId="20" borderId="14" xfId="35" applyFont="1" applyFill="1" applyBorder="1"/>
    <xf numFmtId="0" fontId="26" fillId="20" borderId="24" xfId="35" applyFont="1" applyFill="1" applyBorder="1" applyAlignment="1">
      <alignment horizontal="center"/>
    </xf>
    <xf numFmtId="0" fontId="15" fillId="20" borderId="12" xfId="35" applyFont="1" applyFill="1" applyBorder="1" applyAlignment="1">
      <alignment horizontal="center"/>
    </xf>
    <xf numFmtId="0" fontId="15" fillId="20" borderId="13" xfId="35" applyFont="1" applyFill="1" applyBorder="1" applyAlignment="1">
      <alignment horizontal="center"/>
    </xf>
    <xf numFmtId="0" fontId="15" fillId="20" borderId="0" xfId="35" applyFont="1" applyFill="1" applyAlignment="1">
      <alignment horizontal="center"/>
    </xf>
    <xf numFmtId="0" fontId="23" fillId="20" borderId="0" xfId="0" applyFont="1" applyFill="1" applyAlignment="1">
      <alignment horizontal="center" vertical="center"/>
    </xf>
    <xf numFmtId="0" fontId="17" fillId="20" borderId="0" xfId="35" applyFont="1" applyFill="1" applyBorder="1" applyAlignment="1">
      <alignment horizontal="left"/>
    </xf>
    <xf numFmtId="0" fontId="17" fillId="20" borderId="0" xfId="34" applyFont="1" applyFill="1" applyBorder="1" applyAlignment="1" applyProtection="1">
      <alignment horizontal="center" vertical="center" wrapText="1"/>
      <protection hidden="1"/>
    </xf>
    <xf numFmtId="0" fontId="17" fillId="20" borderId="0" xfId="0" applyFont="1" applyFill="1" applyBorder="1" applyAlignment="1">
      <alignment horizontal="center"/>
    </xf>
    <xf numFmtId="0" fontId="17" fillId="20" borderId="0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/>
    </xf>
    <xf numFmtId="0" fontId="15" fillId="20" borderId="13" xfId="0" applyFont="1" applyFill="1" applyBorder="1" applyAlignment="1">
      <alignment horizontal="center" vertical="center"/>
    </xf>
    <xf numFmtId="0" fontId="17" fillId="20" borderId="21" xfId="0" applyFont="1" applyFill="1" applyBorder="1" applyAlignment="1">
      <alignment horizontal="center" vertical="center"/>
    </xf>
    <xf numFmtId="0" fontId="15" fillId="20" borderId="20" xfId="0" applyFont="1" applyFill="1" applyBorder="1" applyAlignment="1">
      <alignment horizontal="center" vertical="center"/>
    </xf>
    <xf numFmtId="0" fontId="17" fillId="20" borderId="35" xfId="0" applyFont="1" applyFill="1" applyBorder="1" applyAlignment="1">
      <alignment horizontal="center"/>
    </xf>
    <xf numFmtId="0" fontId="17" fillId="20" borderId="36" xfId="0" applyFont="1" applyFill="1" applyBorder="1" applyAlignment="1">
      <alignment horizontal="center"/>
    </xf>
    <xf numFmtId="0" fontId="15" fillId="20" borderId="13" xfId="0" applyFont="1" applyFill="1" applyBorder="1" applyAlignment="1">
      <alignment vertical="center"/>
    </xf>
    <xf numFmtId="0" fontId="17" fillId="20" borderId="20" xfId="0" applyFont="1" applyFill="1" applyBorder="1" applyAlignment="1">
      <alignment horizontal="center" vertical="center"/>
    </xf>
    <xf numFmtId="0" fontId="17" fillId="20" borderId="33" xfId="0" applyFont="1" applyFill="1" applyBorder="1" applyAlignment="1">
      <alignment horizontal="center"/>
    </xf>
    <xf numFmtId="0" fontId="17" fillId="20" borderId="34" xfId="0" applyFont="1" applyFill="1" applyBorder="1" applyAlignment="1">
      <alignment horizontal="center"/>
    </xf>
    <xf numFmtId="0" fontId="15" fillId="20" borderId="43" xfId="0" applyFont="1" applyFill="1" applyBorder="1" applyAlignment="1">
      <alignment horizontal="left" vertical="top" wrapText="1"/>
    </xf>
    <xf numFmtId="0" fontId="17" fillId="20" borderId="0" xfId="35" applyFont="1" applyFill="1" applyBorder="1" applyAlignment="1">
      <alignment horizontal="center"/>
    </xf>
    <xf numFmtId="0" fontId="17" fillId="20" borderId="14" xfId="35" applyFont="1" applyFill="1" applyBorder="1" applyAlignment="1">
      <alignment horizontal="center" vertical="center" wrapText="1"/>
    </xf>
    <xf numFmtId="0" fontId="17" fillId="20" borderId="21" xfId="35" applyFont="1" applyFill="1" applyBorder="1" applyAlignment="1">
      <alignment horizontal="center" vertical="center"/>
    </xf>
    <xf numFmtId="0" fontId="17" fillId="20" borderId="0" xfId="35" applyFont="1" applyFill="1" applyAlignment="1">
      <alignment horizontal="center"/>
    </xf>
    <xf numFmtId="0" fontId="17" fillId="20" borderId="14" xfId="35" applyFont="1" applyFill="1" applyBorder="1" applyAlignment="1">
      <alignment horizontal="center" wrapText="1"/>
    </xf>
    <xf numFmtId="0" fontId="15" fillId="20" borderId="13" xfId="0" applyFont="1" applyFill="1" applyBorder="1" applyAlignment="1">
      <alignment horizontal="center"/>
    </xf>
    <xf numFmtId="0" fontId="17" fillId="20" borderId="14" xfId="35" applyFont="1" applyFill="1" applyBorder="1" applyAlignment="1">
      <alignment horizont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ategoría del Piloto de Datos" xfId="27" xr:uid="{00000000-0005-0000-0000-00001A000000}"/>
    <cellStyle name="Euro" xfId="28" xr:uid="{00000000-0005-0000-0000-00001B000000}"/>
    <cellStyle name="Explanatory Text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Output" xfId="36" xr:uid="{00000000-0005-0000-0000-000024000000}"/>
    <cellStyle name="Piloto de Datos Ángulo" xfId="37" xr:uid="{00000000-0005-0000-0000-000025000000}"/>
    <cellStyle name="Piloto de Datos Campo" xfId="38" xr:uid="{00000000-0005-0000-0000-000026000000}"/>
    <cellStyle name="Piloto de Datos Resultado" xfId="39" xr:uid="{00000000-0005-0000-0000-000027000000}"/>
    <cellStyle name="Piloto de Datos Título" xfId="40" xr:uid="{00000000-0005-0000-0000-000028000000}"/>
    <cellStyle name="Piloto de Datos Valor" xfId="41" xr:uid="{00000000-0005-0000-0000-000029000000}"/>
    <cellStyle name="Title" xfId="42" xr:uid="{00000000-0005-0000-0000-00002A000000}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zoomScaleNormal="100" workbookViewId="0">
      <selection activeCell="B8" sqref="B8"/>
    </sheetView>
  </sheetViews>
  <sheetFormatPr baseColWidth="10" defaultColWidth="0" defaultRowHeight="15.75" zeroHeight="1"/>
  <cols>
    <col min="1" max="1" width="11.42578125" style="13" customWidth="1"/>
    <col min="2" max="2" width="94.42578125" style="13" customWidth="1"/>
    <col min="3" max="5" width="0" style="13" hidden="1" customWidth="1"/>
    <col min="6" max="16384" width="0" style="13" hidden="1"/>
  </cols>
  <sheetData>
    <row r="1" spans="1:2">
      <c r="A1" s="145" t="s">
        <v>214</v>
      </c>
      <c r="B1" s="145"/>
    </row>
    <row r="2" spans="1:2">
      <c r="A2" s="12"/>
      <c r="B2" s="122"/>
    </row>
    <row r="3" spans="1:2">
      <c r="A3" s="127" t="s">
        <v>144</v>
      </c>
      <c r="B3" s="127" t="s">
        <v>145</v>
      </c>
    </row>
    <row r="4" spans="1:2">
      <c r="A4" s="12"/>
      <c r="B4" s="12"/>
    </row>
    <row r="5" spans="1:2">
      <c r="A5" s="145">
        <v>1</v>
      </c>
      <c r="B5" s="12" t="s">
        <v>192</v>
      </c>
    </row>
    <row r="6" spans="1:2">
      <c r="A6" s="145"/>
      <c r="B6" s="14" t="s">
        <v>193</v>
      </c>
    </row>
    <row r="7" spans="1:2">
      <c r="A7" s="15"/>
      <c r="B7" s="12"/>
    </row>
    <row r="8" spans="1:2">
      <c r="A8" s="145">
        <v>2</v>
      </c>
      <c r="B8" s="12" t="s">
        <v>194</v>
      </c>
    </row>
    <row r="9" spans="1:2">
      <c r="A9" s="145"/>
      <c r="B9" s="12" t="s">
        <v>195</v>
      </c>
    </row>
    <row r="10" spans="1:2">
      <c r="A10" s="145"/>
      <c r="B10" s="14" t="s">
        <v>196</v>
      </c>
    </row>
    <row r="11" spans="1:2">
      <c r="A11" s="15"/>
      <c r="B11" s="12"/>
    </row>
    <row r="12" spans="1:2">
      <c r="A12" s="145">
        <v>3</v>
      </c>
      <c r="B12" s="12" t="s">
        <v>194</v>
      </c>
    </row>
    <row r="13" spans="1:2">
      <c r="A13" s="145"/>
      <c r="B13" s="12" t="s">
        <v>197</v>
      </c>
    </row>
    <row r="14" spans="1:2">
      <c r="A14" s="145"/>
      <c r="B14" s="14" t="s">
        <v>196</v>
      </c>
    </row>
    <row r="15" spans="1:2">
      <c r="A15" s="15"/>
      <c r="B15" s="12"/>
    </row>
    <row r="16" spans="1:2">
      <c r="A16" s="145">
        <v>4</v>
      </c>
      <c r="B16" s="12" t="s">
        <v>194</v>
      </c>
    </row>
    <row r="17" spans="1:2">
      <c r="A17" s="145"/>
      <c r="B17" s="14" t="s">
        <v>198</v>
      </c>
    </row>
    <row r="18" spans="1:2">
      <c r="A18" s="145"/>
      <c r="B18" s="12" t="s">
        <v>199</v>
      </c>
    </row>
    <row r="19" spans="1:2">
      <c r="A19" s="145"/>
      <c r="B19" s="14" t="s">
        <v>196</v>
      </c>
    </row>
    <row r="20" spans="1:2">
      <c r="A20" s="15"/>
      <c r="B20" s="12"/>
    </row>
    <row r="21" spans="1:2">
      <c r="A21" s="145">
        <v>5</v>
      </c>
      <c r="B21" s="12" t="s">
        <v>200</v>
      </c>
    </row>
    <row r="22" spans="1:2">
      <c r="A22" s="145"/>
      <c r="B22" s="12" t="s">
        <v>201</v>
      </c>
    </row>
    <row r="23" spans="1:2">
      <c r="A23" s="145"/>
      <c r="B23" s="14" t="s">
        <v>196</v>
      </c>
    </row>
    <row r="24" spans="1:2">
      <c r="A24" s="15"/>
      <c r="B24" s="12"/>
    </row>
    <row r="25" spans="1:2">
      <c r="A25" s="145">
        <v>6</v>
      </c>
      <c r="B25" s="12" t="s">
        <v>202</v>
      </c>
    </row>
    <row r="26" spans="1:2">
      <c r="A26" s="145"/>
      <c r="B26" s="14" t="s">
        <v>203</v>
      </c>
    </row>
    <row r="27" spans="1:2">
      <c r="A27" s="145"/>
      <c r="B27" s="12" t="s">
        <v>204</v>
      </c>
    </row>
    <row r="28" spans="1:2">
      <c r="A28" s="145"/>
      <c r="B28" s="14" t="s">
        <v>196</v>
      </c>
    </row>
    <row r="29" spans="1:2">
      <c r="A29" s="15"/>
      <c r="B29" s="12"/>
    </row>
    <row r="30" spans="1:2">
      <c r="A30" s="145">
        <v>7</v>
      </c>
      <c r="B30" s="12" t="s">
        <v>205</v>
      </c>
    </row>
    <row r="31" spans="1:2">
      <c r="A31" s="145"/>
      <c r="B31" s="12" t="s">
        <v>206</v>
      </c>
    </row>
    <row r="32" spans="1:2">
      <c r="A32" s="145"/>
      <c r="B32" s="14" t="s">
        <v>196</v>
      </c>
    </row>
    <row r="33" spans="1:5">
      <c r="A33" s="15"/>
      <c r="B33" s="12"/>
    </row>
    <row r="34" spans="1:5" ht="31.5">
      <c r="A34" s="145">
        <v>8</v>
      </c>
      <c r="B34" s="128" t="s">
        <v>165</v>
      </c>
    </row>
    <row r="35" spans="1:5">
      <c r="A35" s="145"/>
      <c r="B35" s="12" t="s">
        <v>207</v>
      </c>
    </row>
    <row r="36" spans="1:5">
      <c r="A36" s="145"/>
      <c r="B36" s="14" t="s">
        <v>196</v>
      </c>
    </row>
    <row r="37" spans="1:5"/>
    <row r="38" spans="1:5">
      <c r="A38" s="145">
        <v>9</v>
      </c>
      <c r="B38" s="146" t="s">
        <v>189</v>
      </c>
      <c r="C38" s="146"/>
      <c r="D38" s="146"/>
      <c r="E38" s="146"/>
    </row>
    <row r="39" spans="1:5">
      <c r="A39" s="145"/>
      <c r="B39" s="146" t="s">
        <v>190</v>
      </c>
      <c r="C39" s="146"/>
      <c r="D39" s="146"/>
      <c r="E39" s="146"/>
    </row>
    <row r="40" spans="1:5">
      <c r="A40" s="145"/>
      <c r="B40" s="146" t="s">
        <v>191</v>
      </c>
      <c r="C40" s="146"/>
      <c r="D40" s="146"/>
      <c r="E40" s="146"/>
    </row>
    <row r="41" spans="1:5"/>
    <row r="42" spans="1:5"/>
  </sheetData>
  <mergeCells count="13">
    <mergeCell ref="A1:B1"/>
    <mergeCell ref="B38:E38"/>
    <mergeCell ref="B39:E39"/>
    <mergeCell ref="B40:E40"/>
    <mergeCell ref="A38:A40"/>
    <mergeCell ref="A30:A32"/>
    <mergeCell ref="A34:A36"/>
    <mergeCell ref="A5:A6"/>
    <mergeCell ref="A8:A10"/>
    <mergeCell ref="A12:A14"/>
    <mergeCell ref="A16:A19"/>
    <mergeCell ref="A21:A23"/>
    <mergeCell ref="A25:A28"/>
  </mergeCells>
  <pageMargins left="0.7" right="0.7" top="0.75" bottom="0.75" header="0.3" footer="0.3"/>
  <pageSetup scale="99" orientation="portrait" horizontalDpi="4294967294" verticalDpi="4294967294" r:id="rId1"/>
  <colBreaks count="1" manualBreakCount="1">
    <brk id="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/>
  </sheetViews>
  <sheetFormatPr baseColWidth="10" defaultColWidth="0" defaultRowHeight="15.75" zeroHeight="1"/>
  <cols>
    <col min="1" max="1" width="37.28515625" style="1" customWidth="1"/>
    <col min="2" max="2" width="15.42578125" style="1" customWidth="1"/>
    <col min="3" max="3" width="35.42578125" style="1" bestFit="1" customWidth="1"/>
    <col min="4" max="4" width="27.7109375" style="1" bestFit="1" customWidth="1"/>
    <col min="5" max="5" width="11.5703125" style="6" hidden="1" customWidth="1"/>
    <col min="6" max="6" width="11.5703125" style="1" hidden="1" customWidth="1"/>
    <col min="7" max="7" width="37.28515625" style="1" hidden="1" customWidth="1"/>
    <col min="8" max="8" width="18.140625" style="1" hidden="1" customWidth="1"/>
    <col min="9" max="10" width="0" style="1" hidden="1" customWidth="1"/>
    <col min="11" max="256" width="11.42578125" style="1" hidden="1" customWidth="1"/>
    <col min="257" max="16384" width="11.42578125" style="1" hidden="1"/>
  </cols>
  <sheetData>
    <row r="1" spans="1:6">
      <c r="A1" s="101" t="s">
        <v>219</v>
      </c>
      <c r="B1" s="101"/>
      <c r="C1" s="102"/>
      <c r="D1" s="102"/>
      <c r="E1" s="7"/>
      <c r="F1" s="9"/>
    </row>
    <row r="2" spans="1:6">
      <c r="A2" s="101"/>
      <c r="B2" s="101"/>
      <c r="C2" s="102"/>
      <c r="D2" s="102"/>
      <c r="E2" s="7"/>
      <c r="F2" s="9"/>
    </row>
    <row r="3" spans="1:6">
      <c r="A3" s="161" t="s">
        <v>127</v>
      </c>
      <c r="B3" s="161"/>
      <c r="C3" s="161"/>
      <c r="D3" s="161"/>
      <c r="E3" s="7"/>
      <c r="F3" s="9"/>
    </row>
    <row r="4" spans="1:6">
      <c r="A4" s="161" t="s">
        <v>124</v>
      </c>
      <c r="B4" s="161"/>
      <c r="C4" s="161"/>
      <c r="D4" s="161"/>
      <c r="E4" s="7"/>
      <c r="F4" s="9"/>
    </row>
    <row r="5" spans="1:6">
      <c r="A5" s="161" t="s">
        <v>164</v>
      </c>
      <c r="B5" s="161"/>
      <c r="C5" s="161"/>
      <c r="D5" s="161"/>
      <c r="E5" s="7"/>
      <c r="F5" s="9"/>
    </row>
    <row r="6" spans="1:6">
      <c r="A6" s="103"/>
      <c r="B6" s="103"/>
      <c r="C6" s="103"/>
      <c r="D6" s="102"/>
      <c r="E6" s="7"/>
      <c r="F6" s="9"/>
    </row>
    <row r="7" spans="1:6">
      <c r="A7" s="104"/>
      <c r="B7" s="104"/>
      <c r="C7" s="102"/>
      <c r="D7" s="102"/>
      <c r="E7" s="7"/>
      <c r="F7" s="9"/>
    </row>
    <row r="8" spans="1:6">
      <c r="A8" s="165" t="s">
        <v>129</v>
      </c>
      <c r="B8" s="167" t="s">
        <v>130</v>
      </c>
      <c r="C8" s="105" t="s">
        <v>163</v>
      </c>
      <c r="D8" s="113" t="s">
        <v>137</v>
      </c>
      <c r="E8" s="7"/>
      <c r="F8" s="7"/>
    </row>
    <row r="9" spans="1:6">
      <c r="A9" s="166"/>
      <c r="B9" s="166"/>
      <c r="C9" s="78" t="s">
        <v>153</v>
      </c>
      <c r="D9" s="78" t="s">
        <v>138</v>
      </c>
      <c r="E9" s="7"/>
      <c r="F9" s="7"/>
    </row>
    <row r="10" spans="1:6">
      <c r="A10" s="106"/>
      <c r="B10" s="114"/>
      <c r="C10" s="105"/>
      <c r="D10" s="104"/>
      <c r="E10" s="7"/>
      <c r="F10" s="7"/>
    </row>
    <row r="11" spans="1:6">
      <c r="A11" s="106" t="s">
        <v>58</v>
      </c>
      <c r="B11" s="108">
        <f>SUM(B13:B22)</f>
        <v>1065</v>
      </c>
      <c r="C11" s="108" t="s">
        <v>160</v>
      </c>
      <c r="D11" s="103" t="s">
        <v>161</v>
      </c>
      <c r="E11" s="7"/>
      <c r="F11" s="7"/>
    </row>
    <row r="12" spans="1:6">
      <c r="A12" s="109"/>
      <c r="B12" s="110"/>
      <c r="C12" s="110"/>
      <c r="D12" s="112"/>
      <c r="E12" s="7"/>
      <c r="F12" s="7"/>
    </row>
    <row r="13" spans="1:6" ht="18.75">
      <c r="A13" s="65" t="s">
        <v>215</v>
      </c>
      <c r="B13" s="110">
        <v>380</v>
      </c>
      <c r="C13" s="110" t="s">
        <v>150</v>
      </c>
      <c r="D13" s="112" t="s">
        <v>149</v>
      </c>
      <c r="E13" s="7"/>
      <c r="F13" s="7"/>
    </row>
    <row r="14" spans="1:6" ht="18.75">
      <c r="A14" s="65" t="s">
        <v>216</v>
      </c>
      <c r="B14" s="110">
        <v>85</v>
      </c>
      <c r="C14" s="110" t="s">
        <v>186</v>
      </c>
      <c r="D14" s="112" t="s">
        <v>184</v>
      </c>
      <c r="E14" s="7"/>
      <c r="F14" s="7"/>
    </row>
    <row r="15" spans="1:6" ht="18.75">
      <c r="A15" s="65" t="s">
        <v>217</v>
      </c>
      <c r="B15" s="110">
        <v>177</v>
      </c>
      <c r="C15" s="110" t="s">
        <v>186</v>
      </c>
      <c r="D15" s="112" t="s">
        <v>136</v>
      </c>
      <c r="E15" s="7"/>
      <c r="F15" s="7"/>
    </row>
    <row r="16" spans="1:6" ht="18.75">
      <c r="A16" s="65" t="s">
        <v>218</v>
      </c>
      <c r="B16" s="110">
        <v>8</v>
      </c>
      <c r="C16" s="110" t="s">
        <v>186</v>
      </c>
      <c r="D16" s="112" t="s">
        <v>161</v>
      </c>
      <c r="E16" s="7"/>
      <c r="F16" s="7"/>
    </row>
    <row r="17" spans="1:6">
      <c r="A17" s="65" t="s">
        <v>154</v>
      </c>
      <c r="B17" s="110">
        <v>22</v>
      </c>
      <c r="C17" s="110" t="s">
        <v>187</v>
      </c>
      <c r="D17" s="115" t="s">
        <v>187</v>
      </c>
      <c r="E17" s="7"/>
      <c r="F17" s="7"/>
    </row>
    <row r="18" spans="1:6">
      <c r="A18" s="65" t="s">
        <v>156</v>
      </c>
      <c r="B18" s="110">
        <v>9</v>
      </c>
      <c r="C18" s="110" t="s">
        <v>187</v>
      </c>
      <c r="D18" s="115" t="s">
        <v>187</v>
      </c>
      <c r="E18" s="7"/>
      <c r="F18" s="7"/>
    </row>
    <row r="19" spans="1:6">
      <c r="A19" s="65" t="s">
        <v>159</v>
      </c>
      <c r="B19" s="110">
        <v>30</v>
      </c>
      <c r="C19" s="110" t="s">
        <v>187</v>
      </c>
      <c r="D19" s="115" t="s">
        <v>187</v>
      </c>
      <c r="E19" s="7"/>
      <c r="F19" s="7"/>
    </row>
    <row r="20" spans="1:6">
      <c r="A20" s="65" t="s">
        <v>157</v>
      </c>
      <c r="B20" s="110">
        <v>24</v>
      </c>
      <c r="C20" s="110" t="s">
        <v>155</v>
      </c>
      <c r="D20" s="115" t="s">
        <v>155</v>
      </c>
      <c r="E20" s="7"/>
      <c r="F20" s="9"/>
    </row>
    <row r="21" spans="1:6">
      <c r="A21" s="65" t="s">
        <v>158</v>
      </c>
      <c r="B21" s="110">
        <v>312</v>
      </c>
      <c r="C21" s="110" t="s">
        <v>155</v>
      </c>
      <c r="D21" s="115" t="s">
        <v>155</v>
      </c>
      <c r="E21" s="7"/>
      <c r="F21" s="9"/>
    </row>
    <row r="22" spans="1:6">
      <c r="A22" s="65" t="s">
        <v>162</v>
      </c>
      <c r="B22" s="110">
        <v>18</v>
      </c>
      <c r="C22" s="110" t="s">
        <v>188</v>
      </c>
      <c r="D22" s="115" t="s">
        <v>188</v>
      </c>
      <c r="E22" s="7"/>
      <c r="F22" s="9"/>
    </row>
    <row r="23" spans="1:6">
      <c r="A23" s="73"/>
      <c r="B23" s="111"/>
      <c r="C23" s="111"/>
      <c r="D23" s="116"/>
      <c r="E23" s="7"/>
    </row>
    <row r="24" spans="1:6">
      <c r="A24" s="96" t="s">
        <v>183</v>
      </c>
      <c r="B24" s="112"/>
      <c r="C24" s="112"/>
      <c r="D24" s="112"/>
      <c r="E24" s="7"/>
    </row>
    <row r="25" spans="1:6">
      <c r="A25" s="96" t="s">
        <v>147</v>
      </c>
      <c r="B25" s="102"/>
      <c r="C25" s="102"/>
      <c r="D25" s="102"/>
      <c r="E25" s="7"/>
      <c r="F25" s="6"/>
    </row>
    <row r="26" spans="1:6" hidden="1">
      <c r="A26" s="9"/>
      <c r="B26" s="9"/>
      <c r="C26" s="9"/>
      <c r="D26" s="9"/>
      <c r="E26" s="7"/>
      <c r="F26" s="6"/>
    </row>
    <row r="27" spans="1:6" hidden="1">
      <c r="F27" s="10"/>
    </row>
    <row r="28" spans="1:6" hidden="1">
      <c r="F28" s="10"/>
    </row>
    <row r="29" spans="1:6" hidden="1"/>
    <row r="30" spans="1:6" hidden="1"/>
  </sheetData>
  <mergeCells count="5">
    <mergeCell ref="A8:A9"/>
    <mergeCell ref="B8:B9"/>
    <mergeCell ref="A3:D3"/>
    <mergeCell ref="A4:D4"/>
    <mergeCell ref="A5:D5"/>
  </mergeCells>
  <pageMargins left="0.7" right="0.7" top="0.75" bottom="0.75" header="0.3" footer="0.3"/>
  <pageSetup scale="77" orientation="portrait" horizontalDpi="4294967295" verticalDpi="4294967295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7"/>
  <sheetViews>
    <sheetView zoomScaleNormal="100" workbookViewId="0"/>
  </sheetViews>
  <sheetFormatPr baseColWidth="10" defaultColWidth="0" defaultRowHeight="15.75" zeroHeight="1"/>
  <cols>
    <col min="1" max="1" width="52.85546875" style="1" customWidth="1"/>
    <col min="2" max="2" width="14.28515625" style="1" customWidth="1"/>
    <col min="3" max="256" width="0" style="1" hidden="1" customWidth="1"/>
    <col min="257" max="16384" width="11.42578125" style="1" hidden="1"/>
  </cols>
  <sheetData>
    <row r="1" spans="1:2">
      <c r="A1" s="17" t="s">
        <v>170</v>
      </c>
      <c r="B1" s="18"/>
    </row>
    <row r="2" spans="1:2">
      <c r="A2" s="18"/>
      <c r="B2" s="18"/>
    </row>
    <row r="3" spans="1:2">
      <c r="A3" s="147" t="s">
        <v>171</v>
      </c>
      <c r="B3" s="147"/>
    </row>
    <row r="4" spans="1:2">
      <c r="A4" s="147" t="s">
        <v>164</v>
      </c>
      <c r="B4" s="147"/>
    </row>
    <row r="5" spans="1:2">
      <c r="A5" s="123"/>
      <c r="B5" s="123"/>
    </row>
    <row r="6" spans="1:2">
      <c r="A6" s="19"/>
      <c r="B6" s="20"/>
    </row>
    <row r="7" spans="1:2" ht="31.5">
      <c r="A7" s="21" t="s">
        <v>172</v>
      </c>
      <c r="B7" s="22" t="s">
        <v>173</v>
      </c>
    </row>
    <row r="8" spans="1:2">
      <c r="A8" s="23"/>
      <c r="B8" s="24"/>
    </row>
    <row r="9" spans="1:2">
      <c r="A9" s="25"/>
      <c r="B9" s="26"/>
    </row>
    <row r="10" spans="1:2">
      <c r="A10" s="27" t="s">
        <v>174</v>
      </c>
      <c r="B10" s="28">
        <v>340</v>
      </c>
    </row>
    <row r="11" spans="1:2">
      <c r="A11" s="27" t="s">
        <v>175</v>
      </c>
      <c r="B11" s="28">
        <v>1033</v>
      </c>
    </row>
    <row r="12" spans="1:2">
      <c r="A12" s="27" t="s">
        <v>176</v>
      </c>
      <c r="B12" s="28">
        <v>24</v>
      </c>
    </row>
    <row r="13" spans="1:2">
      <c r="A13" s="27" t="s">
        <v>177</v>
      </c>
      <c r="B13" s="28">
        <v>1065</v>
      </c>
    </row>
    <row r="14" spans="1:2">
      <c r="A14" s="25" t="s">
        <v>178</v>
      </c>
      <c r="B14" s="28">
        <f>B10+B11+B12-B13</f>
        <v>332</v>
      </c>
    </row>
    <row r="15" spans="1:2">
      <c r="A15" s="29"/>
      <c r="B15" s="30"/>
    </row>
    <row r="16" spans="1:2">
      <c r="A16" s="25" t="s">
        <v>179</v>
      </c>
      <c r="B16" s="18"/>
    </row>
    <row r="17" spans="1:2" hidden="1">
      <c r="A17" s="11"/>
      <c r="B17" s="11"/>
    </row>
  </sheetData>
  <mergeCells count="2">
    <mergeCell ref="A3:B3"/>
    <mergeCell ref="A4:B4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3"/>
  <sheetViews>
    <sheetView zoomScaleNormal="100" workbookViewId="0">
      <selection activeCell="A7" sqref="A7"/>
    </sheetView>
  </sheetViews>
  <sheetFormatPr baseColWidth="10" defaultColWidth="0" defaultRowHeight="15.75" zeroHeight="1"/>
  <cols>
    <col min="1" max="1" width="67.42578125" style="13" customWidth="1"/>
    <col min="2" max="2" width="11.42578125" style="13" customWidth="1"/>
    <col min="3" max="256" width="0" style="13" hidden="1" customWidth="1"/>
    <col min="257" max="16384" width="11.42578125" style="13" hidden="1"/>
  </cols>
  <sheetData>
    <row r="1" spans="1:2" ht="18" customHeight="1">
      <c r="A1" s="49" t="s">
        <v>59</v>
      </c>
      <c r="B1" s="49"/>
    </row>
    <row r="2" spans="1:2">
      <c r="A2" s="31"/>
      <c r="B2" s="31"/>
    </row>
    <row r="3" spans="1:2" ht="18" customHeight="1">
      <c r="A3" s="148" t="s">
        <v>116</v>
      </c>
      <c r="B3" s="148"/>
    </row>
    <row r="4" spans="1:2" ht="19.5" customHeight="1">
      <c r="A4" s="148" t="s">
        <v>117</v>
      </c>
      <c r="B4" s="148"/>
    </row>
    <row r="5" spans="1:2" ht="19.5" customHeight="1">
      <c r="A5" s="148" t="s">
        <v>164</v>
      </c>
      <c r="B5" s="148"/>
    </row>
    <row r="6" spans="1:2" ht="15" customHeight="1">
      <c r="A6" s="31"/>
      <c r="B6" s="31"/>
    </row>
    <row r="7" spans="1:2" ht="18.75" customHeight="1">
      <c r="A7" s="32"/>
      <c r="B7" s="33"/>
    </row>
    <row r="8" spans="1:2" ht="16.5" customHeight="1">
      <c r="A8" s="124" t="s">
        <v>60</v>
      </c>
      <c r="B8" s="35" t="s">
        <v>58</v>
      </c>
    </row>
    <row r="9" spans="1:2" ht="15.75" customHeight="1">
      <c r="A9" s="36"/>
      <c r="B9" s="37"/>
    </row>
    <row r="10" spans="1:2" ht="20.25" customHeight="1">
      <c r="A10" s="38"/>
      <c r="B10" s="39"/>
    </row>
    <row r="11" spans="1:2" ht="16.5" customHeight="1">
      <c r="A11" s="124" t="s">
        <v>0</v>
      </c>
      <c r="B11" s="35">
        <f>SUM(B13:B37)</f>
        <v>1033</v>
      </c>
    </row>
    <row r="12" spans="1:2" ht="16.5" customHeight="1">
      <c r="A12" s="40"/>
      <c r="B12" s="35"/>
    </row>
    <row r="13" spans="1:2">
      <c r="A13" s="41" t="s">
        <v>61</v>
      </c>
      <c r="B13" s="42">
        <v>45</v>
      </c>
    </row>
    <row r="14" spans="1:2" ht="17.25" customHeight="1">
      <c r="A14" s="41" t="s">
        <v>62</v>
      </c>
      <c r="B14" s="42">
        <v>7</v>
      </c>
    </row>
    <row r="15" spans="1:2" ht="17.25" customHeight="1">
      <c r="A15" s="41" t="s">
        <v>63</v>
      </c>
      <c r="B15" s="42">
        <v>33</v>
      </c>
    </row>
    <row r="16" spans="1:2" ht="17.25" customHeight="1">
      <c r="A16" s="41" t="s">
        <v>64</v>
      </c>
      <c r="B16" s="42">
        <v>30</v>
      </c>
    </row>
    <row r="17" spans="1:2">
      <c r="A17" s="41" t="s">
        <v>65</v>
      </c>
      <c r="B17" s="42">
        <v>115</v>
      </c>
    </row>
    <row r="18" spans="1:2">
      <c r="A18" s="41" t="s">
        <v>66</v>
      </c>
      <c r="B18" s="42">
        <v>71</v>
      </c>
    </row>
    <row r="19" spans="1:2">
      <c r="A19" s="41" t="s">
        <v>67</v>
      </c>
      <c r="B19" s="42">
        <v>114</v>
      </c>
    </row>
    <row r="20" spans="1:2">
      <c r="A20" s="41" t="s">
        <v>107</v>
      </c>
      <c r="B20" s="42">
        <v>4</v>
      </c>
    </row>
    <row r="21" spans="1:2">
      <c r="A21" s="41" t="s">
        <v>68</v>
      </c>
      <c r="B21" s="42">
        <v>254</v>
      </c>
    </row>
    <row r="22" spans="1:2">
      <c r="A22" s="41" t="s">
        <v>69</v>
      </c>
      <c r="B22" s="42">
        <v>10</v>
      </c>
    </row>
    <row r="23" spans="1:2" ht="17.25" customHeight="1">
      <c r="A23" s="41" t="s">
        <v>70</v>
      </c>
      <c r="B23" s="42">
        <v>7</v>
      </c>
    </row>
    <row r="24" spans="1:2">
      <c r="A24" s="41" t="s">
        <v>72</v>
      </c>
      <c r="B24" s="129">
        <v>10</v>
      </c>
    </row>
    <row r="25" spans="1:2" ht="17.25" customHeight="1">
      <c r="A25" s="43" t="s">
        <v>11</v>
      </c>
      <c r="B25" s="42">
        <v>8</v>
      </c>
    </row>
    <row r="26" spans="1:2" ht="17.25" customHeight="1">
      <c r="A26" s="44" t="s">
        <v>49</v>
      </c>
      <c r="B26" s="42">
        <v>16</v>
      </c>
    </row>
    <row r="27" spans="1:2" ht="17.25" customHeight="1">
      <c r="A27" s="44" t="s">
        <v>168</v>
      </c>
      <c r="B27" s="42">
        <v>33</v>
      </c>
    </row>
    <row r="28" spans="1:2" ht="17.25" customHeight="1">
      <c r="A28" s="44" t="s">
        <v>12</v>
      </c>
      <c r="B28" s="42">
        <v>13</v>
      </c>
    </row>
    <row r="29" spans="1:2" ht="17.25" customHeight="1">
      <c r="A29" s="41" t="s">
        <v>50</v>
      </c>
      <c r="B29" s="42">
        <v>33</v>
      </c>
    </row>
    <row r="30" spans="1:2" ht="17.25" customHeight="1">
      <c r="A30" s="44" t="s">
        <v>51</v>
      </c>
      <c r="B30" s="42">
        <v>86</v>
      </c>
    </row>
    <row r="31" spans="1:2" ht="17.25" customHeight="1">
      <c r="A31" s="44" t="s">
        <v>10</v>
      </c>
      <c r="B31" s="42">
        <v>25</v>
      </c>
    </row>
    <row r="32" spans="1:2">
      <c r="A32" s="44" t="s">
        <v>148</v>
      </c>
      <c r="B32" s="42">
        <v>68</v>
      </c>
    </row>
    <row r="33" spans="1:2">
      <c r="A33" s="44" t="s">
        <v>8</v>
      </c>
      <c r="B33" s="129">
        <v>7</v>
      </c>
    </row>
    <row r="34" spans="1:2" ht="17.25" customHeight="1">
      <c r="A34" s="45" t="s">
        <v>47</v>
      </c>
      <c r="B34" s="42">
        <v>9</v>
      </c>
    </row>
    <row r="35" spans="1:2" ht="17.25" customHeight="1">
      <c r="A35" s="44" t="s">
        <v>9</v>
      </c>
      <c r="B35" s="42">
        <v>23</v>
      </c>
    </row>
    <row r="36" spans="1:2" ht="17.25" customHeight="1">
      <c r="A36" s="44" t="s">
        <v>48</v>
      </c>
      <c r="B36" s="42">
        <v>7</v>
      </c>
    </row>
    <row r="37" spans="1:2">
      <c r="A37" s="41" t="s">
        <v>71</v>
      </c>
      <c r="B37" s="42">
        <v>5</v>
      </c>
    </row>
    <row r="38" spans="1:2">
      <c r="A38" s="46"/>
      <c r="B38" s="47"/>
    </row>
    <row r="39" spans="1:2">
      <c r="A39" s="13" t="s">
        <v>146</v>
      </c>
    </row>
    <row r="40" spans="1:2" hidden="1"/>
    <row r="41" spans="1:2" hidden="1"/>
    <row r="42" spans="1:2" hidden="1"/>
    <row r="43" spans="1:2" hidden="1"/>
  </sheetData>
  <mergeCells count="3">
    <mergeCell ref="A3:B3"/>
    <mergeCell ref="A4:B4"/>
    <mergeCell ref="A5:B5"/>
  </mergeCells>
  <phoneticPr fontId="0" type="noConversion"/>
  <printOptions horizontalCentered="1" verticalCentered="1"/>
  <pageMargins left="0.78749999999999998" right="0.59027777777777779" top="0.98402777777777783" bottom="0.98402777777777783" header="0.51180555555555562" footer="0.51180555555555562"/>
  <pageSetup scale="8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10"/>
  <sheetViews>
    <sheetView zoomScaleNormal="100" workbookViewId="0"/>
  </sheetViews>
  <sheetFormatPr baseColWidth="10" defaultColWidth="0" defaultRowHeight="15.75" zeroHeight="1"/>
  <cols>
    <col min="1" max="1" width="54.85546875" style="1" customWidth="1"/>
    <col min="2" max="2" width="11.42578125" style="1" customWidth="1"/>
    <col min="3" max="256" width="0" style="1" hidden="1" customWidth="1"/>
    <col min="257" max="16384" width="11.42578125" style="1" hidden="1"/>
  </cols>
  <sheetData>
    <row r="1" spans="1:2">
      <c r="A1" s="31" t="s">
        <v>73</v>
      </c>
      <c r="B1" s="13"/>
    </row>
    <row r="2" spans="1:2">
      <c r="A2" s="13"/>
      <c r="B2" s="13"/>
    </row>
    <row r="3" spans="1:2" ht="18.75" customHeight="1">
      <c r="A3" s="148" t="s">
        <v>116</v>
      </c>
      <c r="B3" s="148"/>
    </row>
    <row r="4" spans="1:2">
      <c r="A4" s="149" t="s">
        <v>118</v>
      </c>
      <c r="B4" s="149"/>
    </row>
    <row r="5" spans="1:2">
      <c r="A5" s="149" t="s">
        <v>164</v>
      </c>
      <c r="B5" s="149"/>
    </row>
    <row r="6" spans="1:2">
      <c r="A6" s="31"/>
      <c r="B6" s="31"/>
    </row>
    <row r="7" spans="1:2">
      <c r="A7" s="50"/>
      <c r="B7" s="32"/>
    </row>
    <row r="8" spans="1:2" ht="31.5">
      <c r="A8" s="51" t="s">
        <v>141</v>
      </c>
      <c r="B8" s="124" t="s">
        <v>58</v>
      </c>
    </row>
    <row r="9" spans="1:2">
      <c r="A9" s="52"/>
      <c r="B9" s="36"/>
    </row>
    <row r="10" spans="1:2">
      <c r="A10" s="13"/>
      <c r="B10" s="53"/>
    </row>
    <row r="11" spans="1:2">
      <c r="A11" s="48" t="s">
        <v>58</v>
      </c>
      <c r="B11" s="54">
        <f>+B13+B14+B15+B16+B17+B18</f>
        <v>1033</v>
      </c>
    </row>
    <row r="12" spans="1:2">
      <c r="A12" s="13"/>
      <c r="B12" s="55"/>
    </row>
    <row r="13" spans="1:2">
      <c r="A13" s="13" t="s">
        <v>74</v>
      </c>
      <c r="B13" s="55">
        <v>5</v>
      </c>
    </row>
    <row r="14" spans="1:2">
      <c r="A14" s="13" t="s">
        <v>75</v>
      </c>
      <c r="B14" s="55">
        <v>375</v>
      </c>
    </row>
    <row r="15" spans="1:2">
      <c r="A15" s="13" t="s">
        <v>76</v>
      </c>
      <c r="B15" s="55">
        <v>348</v>
      </c>
    </row>
    <row r="16" spans="1:2" ht="16.5" customHeight="1">
      <c r="A16" s="13" t="s">
        <v>61</v>
      </c>
      <c r="B16" s="55">
        <v>2</v>
      </c>
    </row>
    <row r="17" spans="1:2">
      <c r="A17" s="13" t="s">
        <v>77</v>
      </c>
      <c r="B17" s="55">
        <v>290</v>
      </c>
    </row>
    <row r="18" spans="1:2">
      <c r="A18" s="13" t="s">
        <v>78</v>
      </c>
      <c r="B18" s="55">
        <v>13</v>
      </c>
    </row>
    <row r="19" spans="1:2">
      <c r="A19" s="56"/>
      <c r="B19" s="57"/>
    </row>
    <row r="20" spans="1:2">
      <c r="A20" s="13" t="s">
        <v>146</v>
      </c>
      <c r="B20" s="13"/>
    </row>
    <row r="21" spans="1:2" hidden="1"/>
    <row r="22" spans="1:2" hidden="1"/>
    <row r="23" spans="1:2" hidden="1"/>
    <row r="24" spans="1:2" hidden="1"/>
    <row r="25" spans="1:2" ht="15.75" hidden="1" customHeight="1"/>
    <row r="26" spans="1:2" ht="18.75" hidden="1" customHeight="1"/>
    <row r="27" spans="1:2" ht="15.75" hidden="1" customHeight="1"/>
    <row r="28" spans="1:2" hidden="1"/>
    <row r="29" spans="1:2" hidden="1"/>
    <row r="30" spans="1:2" hidden="1"/>
    <row r="31" spans="1:2" hidden="1"/>
    <row r="32" spans="1: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t="15.75" hidden="1" customHeight="1"/>
    <row r="48" ht="18.75" hidden="1" customHeight="1"/>
    <row r="49" ht="15.75" hidden="1" customHeight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5.75" hidden="1" customHeight="1"/>
    <row r="70" ht="18.75" hidden="1" customHeight="1"/>
    <row r="71" ht="15.75" hidden="1" customHeight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t="15.75" hidden="1" customHeight="1"/>
    <row r="92" ht="18.75" hidden="1" customHeight="1"/>
    <row r="93" ht="15.75" hidden="1" customHeight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</sheetData>
  <mergeCells count="3">
    <mergeCell ref="A3:B3"/>
    <mergeCell ref="A4:B4"/>
    <mergeCell ref="A5:B5"/>
  </mergeCells>
  <phoneticPr fontId="0" type="noConversion"/>
  <printOptions horizontalCentered="1" verticalCentered="1"/>
  <pageMargins left="0.78749999999999998" right="0.59027777777777779" top="0.98402777777777783" bottom="0.98402777777777783" header="0.51180555555555562" footer="0.51180555555555562"/>
  <pageSetup scale="8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17"/>
  <sheetViews>
    <sheetView zoomScaleNormal="100" workbookViewId="0">
      <selection activeCell="A22" sqref="A22"/>
    </sheetView>
  </sheetViews>
  <sheetFormatPr baseColWidth="10" defaultColWidth="0" defaultRowHeight="15.75" zeroHeight="1"/>
  <cols>
    <col min="1" max="1" width="81.85546875" style="2" customWidth="1"/>
    <col min="2" max="2" width="8.5703125" style="2" bestFit="1" customWidth="1"/>
    <col min="3" max="3" width="6.28515625" style="2" customWidth="1"/>
    <col min="4" max="4" width="6.85546875" style="2" customWidth="1"/>
    <col min="5" max="5" width="7.7109375" style="5" customWidth="1"/>
    <col min="6" max="6" width="7.28515625" style="5" customWidth="1"/>
    <col min="7" max="7" width="31.42578125" style="4" hidden="1" customWidth="1"/>
    <col min="8" max="256" width="0" style="2" hidden="1" customWidth="1"/>
    <col min="257" max="16384" width="11.42578125" style="2" hidden="1"/>
  </cols>
  <sheetData>
    <row r="1" spans="1:6">
      <c r="A1" s="31" t="s">
        <v>79</v>
      </c>
      <c r="B1" s="48"/>
      <c r="C1" s="13"/>
      <c r="D1" s="13"/>
      <c r="E1" s="58"/>
      <c r="F1" s="58"/>
    </row>
    <row r="2" spans="1:6">
      <c r="A2" s="31"/>
      <c r="B2" s="48"/>
      <c r="C2" s="13"/>
      <c r="D2" s="13"/>
      <c r="E2" s="58"/>
      <c r="F2" s="58"/>
    </row>
    <row r="3" spans="1:6">
      <c r="A3" s="148" t="s">
        <v>116</v>
      </c>
      <c r="B3" s="148"/>
      <c r="C3" s="148"/>
      <c r="D3" s="148"/>
      <c r="E3" s="148"/>
      <c r="F3" s="148"/>
    </row>
    <row r="4" spans="1:6">
      <c r="A4" s="148" t="s">
        <v>166</v>
      </c>
      <c r="B4" s="148"/>
      <c r="C4" s="148"/>
      <c r="D4" s="148"/>
      <c r="E4" s="148"/>
      <c r="F4" s="148"/>
    </row>
    <row r="5" spans="1:6">
      <c r="A5" s="148" t="s">
        <v>119</v>
      </c>
      <c r="B5" s="148"/>
      <c r="C5" s="148"/>
      <c r="D5" s="148"/>
      <c r="E5" s="148"/>
      <c r="F5" s="148"/>
    </row>
    <row r="6" spans="1:6">
      <c r="A6" s="148" t="s">
        <v>164</v>
      </c>
      <c r="B6" s="148"/>
      <c r="C6" s="148"/>
      <c r="D6" s="148"/>
      <c r="E6" s="148"/>
      <c r="F6" s="148"/>
    </row>
    <row r="7" spans="1:6">
      <c r="A7" s="13"/>
      <c r="B7" s="13"/>
      <c r="C7" s="13"/>
      <c r="D7" s="13"/>
      <c r="E7" s="58"/>
      <c r="F7" s="58"/>
    </row>
    <row r="8" spans="1:6">
      <c r="A8" s="150" t="s">
        <v>120</v>
      </c>
      <c r="B8" s="152" t="s">
        <v>58</v>
      </c>
      <c r="C8" s="154" t="s">
        <v>122</v>
      </c>
      <c r="D8" s="155"/>
      <c r="E8" s="155"/>
      <c r="F8" s="155"/>
    </row>
    <row r="9" spans="1:6">
      <c r="A9" s="151"/>
      <c r="B9" s="153"/>
      <c r="C9" s="59" t="s">
        <v>110</v>
      </c>
      <c r="D9" s="59" t="s">
        <v>114</v>
      </c>
      <c r="E9" s="59" t="s">
        <v>115</v>
      </c>
      <c r="F9" s="81" t="s">
        <v>121</v>
      </c>
    </row>
    <row r="10" spans="1:6">
      <c r="A10" s="60"/>
      <c r="B10" s="61"/>
      <c r="C10" s="62"/>
      <c r="D10" s="62"/>
      <c r="E10" s="62"/>
      <c r="F10" s="77"/>
    </row>
    <row r="11" spans="1:6">
      <c r="A11" s="63" t="s">
        <v>0</v>
      </c>
      <c r="B11" s="64">
        <f>+B13+B14+B16+B19+B23+B27+B30+B34+B37+B42+B45+B50+B53+B56</f>
        <v>1033</v>
      </c>
      <c r="C11" s="64">
        <f t="shared" ref="C11:F11" si="0">+C13+C14+C16+C19+C23+C27+C30+C34+C37+C42+C45+C50+C53+C56</f>
        <v>296</v>
      </c>
      <c r="D11" s="64">
        <f t="shared" si="0"/>
        <v>271</v>
      </c>
      <c r="E11" s="64">
        <f t="shared" si="0"/>
        <v>201</v>
      </c>
      <c r="F11" s="54">
        <f t="shared" si="0"/>
        <v>264</v>
      </c>
    </row>
    <row r="12" spans="1:6">
      <c r="A12" s="63"/>
      <c r="B12" s="64"/>
      <c r="C12" s="64"/>
      <c r="D12" s="64"/>
      <c r="E12" s="64"/>
      <c r="F12" s="54"/>
    </row>
    <row r="13" spans="1:6">
      <c r="A13" s="65" t="s">
        <v>109</v>
      </c>
      <c r="B13" s="64">
        <f>SUM(C13:F13)</f>
        <v>21</v>
      </c>
      <c r="C13" s="64">
        <v>4</v>
      </c>
      <c r="D13" s="64">
        <v>6</v>
      </c>
      <c r="E13" s="64">
        <v>2</v>
      </c>
      <c r="F13" s="54">
        <v>9</v>
      </c>
    </row>
    <row r="14" spans="1:6">
      <c r="A14" s="16" t="s">
        <v>169</v>
      </c>
      <c r="B14" s="64">
        <f>SUM(C14:F14)</f>
        <v>1</v>
      </c>
      <c r="C14" s="64">
        <v>0</v>
      </c>
      <c r="D14" s="64">
        <v>0</v>
      </c>
      <c r="E14" s="64">
        <v>1</v>
      </c>
      <c r="F14" s="55">
        <v>0</v>
      </c>
    </row>
    <row r="15" spans="1:6">
      <c r="A15" s="16"/>
      <c r="B15" s="64"/>
      <c r="C15" s="64"/>
      <c r="D15" s="64"/>
      <c r="E15" s="64"/>
      <c r="F15" s="55"/>
    </row>
    <row r="16" spans="1:6">
      <c r="A16" s="67" t="s">
        <v>1</v>
      </c>
      <c r="B16" s="64">
        <f>SUM(B17)</f>
        <v>75</v>
      </c>
      <c r="C16" s="64">
        <f>SUM(C17)</f>
        <v>32</v>
      </c>
      <c r="D16" s="64">
        <f>SUM(D17)</f>
        <v>11</v>
      </c>
      <c r="E16" s="64">
        <f>SUM(E17)</f>
        <v>12</v>
      </c>
      <c r="F16" s="54">
        <f>SUM(F17)</f>
        <v>20</v>
      </c>
    </row>
    <row r="17" spans="1:7">
      <c r="A17" s="68" t="s">
        <v>80</v>
      </c>
      <c r="B17" s="64">
        <f>SUM(C17:F17)</f>
        <v>75</v>
      </c>
      <c r="C17" s="66">
        <v>32</v>
      </c>
      <c r="D17" s="66">
        <v>11</v>
      </c>
      <c r="E17" s="66">
        <v>12</v>
      </c>
      <c r="F17" s="55">
        <v>20</v>
      </c>
    </row>
    <row r="18" spans="1:7">
      <c r="A18" s="68"/>
      <c r="B18" s="69"/>
      <c r="C18" s="66"/>
      <c r="D18" s="66"/>
      <c r="E18" s="66"/>
      <c r="F18" s="55"/>
    </row>
    <row r="19" spans="1:7">
      <c r="A19" s="67" t="s">
        <v>2</v>
      </c>
      <c r="B19" s="64">
        <f>SUM(B20:B21)</f>
        <v>79</v>
      </c>
      <c r="C19" s="64">
        <f>SUM(C20:C20)</f>
        <v>26</v>
      </c>
      <c r="D19" s="64">
        <f>SUM(D20:D20)</f>
        <v>15</v>
      </c>
      <c r="E19" s="64">
        <f>SUM(E20:E20)</f>
        <v>15</v>
      </c>
      <c r="F19" s="54">
        <f>SUM(F20:F20)</f>
        <v>22</v>
      </c>
    </row>
    <row r="20" spans="1:7">
      <c r="A20" s="68" t="s">
        <v>3</v>
      </c>
      <c r="B20" s="64">
        <f>SUM(C20:F20)</f>
        <v>78</v>
      </c>
      <c r="C20" s="66">
        <v>26</v>
      </c>
      <c r="D20" s="66">
        <f>14+1</f>
        <v>15</v>
      </c>
      <c r="E20" s="70">
        <v>15</v>
      </c>
      <c r="F20" s="55">
        <v>22</v>
      </c>
    </row>
    <row r="21" spans="1:7">
      <c r="A21" s="71" t="s">
        <v>209</v>
      </c>
      <c r="B21" s="64">
        <f>SUM(C21:F21)</f>
        <v>1</v>
      </c>
      <c r="C21" s="66">
        <v>0</v>
      </c>
      <c r="D21" s="66">
        <v>1</v>
      </c>
      <c r="E21" s="58">
        <v>0</v>
      </c>
      <c r="F21" s="55">
        <v>0</v>
      </c>
    </row>
    <row r="22" spans="1:7">
      <c r="A22" s="71"/>
      <c r="B22" s="69"/>
      <c r="C22" s="66"/>
      <c r="D22" s="66"/>
      <c r="E22" s="58"/>
      <c r="F22" s="55"/>
    </row>
    <row r="23" spans="1:7">
      <c r="A23" s="67" t="s">
        <v>4</v>
      </c>
      <c r="B23" s="64">
        <f>SUM(B24:B25)</f>
        <v>152</v>
      </c>
      <c r="C23" s="64">
        <f>SUM(C24:C25)</f>
        <v>52</v>
      </c>
      <c r="D23" s="64">
        <f>SUM(D24:D25)</f>
        <v>38</v>
      </c>
      <c r="E23" s="64">
        <f>SUM(E24:E25)</f>
        <v>30</v>
      </c>
      <c r="F23" s="54">
        <f>SUM(F24:F25)</f>
        <v>32</v>
      </c>
    </row>
    <row r="24" spans="1:7">
      <c r="A24" s="68" t="s">
        <v>5</v>
      </c>
      <c r="B24" s="64">
        <f>SUM(C24:F24)</f>
        <v>111</v>
      </c>
      <c r="C24" s="70">
        <v>29</v>
      </c>
      <c r="D24" s="66">
        <f>29+1</f>
        <v>30</v>
      </c>
      <c r="E24" s="58">
        <v>26</v>
      </c>
      <c r="F24" s="55">
        <v>26</v>
      </c>
    </row>
    <row r="25" spans="1:7">
      <c r="A25" s="68" t="s">
        <v>111</v>
      </c>
      <c r="B25" s="64">
        <f>SUM(C25:F25)</f>
        <v>41</v>
      </c>
      <c r="C25" s="70">
        <v>23</v>
      </c>
      <c r="D25" s="66">
        <v>8</v>
      </c>
      <c r="E25" s="58">
        <v>4</v>
      </c>
      <c r="F25" s="55">
        <v>6</v>
      </c>
      <c r="G25" s="3"/>
    </row>
    <row r="26" spans="1:7">
      <c r="A26" s="68"/>
      <c r="B26" s="69"/>
      <c r="C26" s="70"/>
      <c r="D26" s="66"/>
      <c r="E26" s="58"/>
      <c r="F26" s="55"/>
      <c r="G26" s="3"/>
    </row>
    <row r="27" spans="1:7">
      <c r="A27" s="67" t="s">
        <v>6</v>
      </c>
      <c r="B27" s="64">
        <f>SUM(B28:B28)</f>
        <v>50</v>
      </c>
      <c r="C27" s="64">
        <f>SUM(C28:C28)</f>
        <v>15</v>
      </c>
      <c r="D27" s="64">
        <f>SUM(D28:D28)</f>
        <v>14</v>
      </c>
      <c r="E27" s="64">
        <f>SUM(E28:E28)</f>
        <v>11</v>
      </c>
      <c r="F27" s="54">
        <f>SUM(F28:F28)</f>
        <v>10</v>
      </c>
    </row>
    <row r="28" spans="1:7">
      <c r="A28" s="68" t="s">
        <v>7</v>
      </c>
      <c r="B28" s="64">
        <f>SUM(C28:F28)</f>
        <v>50</v>
      </c>
      <c r="C28" s="70">
        <v>15</v>
      </c>
      <c r="D28" s="66">
        <v>14</v>
      </c>
      <c r="E28" s="58">
        <v>11</v>
      </c>
      <c r="F28" s="55">
        <v>10</v>
      </c>
    </row>
    <row r="29" spans="1:7">
      <c r="A29" s="68"/>
      <c r="B29" s="69"/>
      <c r="C29" s="70"/>
      <c r="D29" s="66"/>
      <c r="E29" s="58"/>
      <c r="F29" s="55"/>
    </row>
    <row r="30" spans="1:7">
      <c r="A30" s="72" t="s">
        <v>38</v>
      </c>
      <c r="B30" s="64">
        <f>SUM(B31:B32)</f>
        <v>111</v>
      </c>
      <c r="C30" s="64">
        <f>SUM(C31:C32)</f>
        <v>39</v>
      </c>
      <c r="D30" s="64">
        <f>SUM(D31:D32)</f>
        <v>28</v>
      </c>
      <c r="E30" s="64">
        <f>SUM(E31:E32)</f>
        <v>20</v>
      </c>
      <c r="F30" s="54">
        <f>SUM(F31:F32)</f>
        <v>24</v>
      </c>
    </row>
    <row r="31" spans="1:7">
      <c r="A31" s="68" t="s">
        <v>83</v>
      </c>
      <c r="B31" s="64">
        <f>SUM(C31:F31)</f>
        <v>86</v>
      </c>
      <c r="C31" s="70">
        <v>30</v>
      </c>
      <c r="D31" s="66">
        <v>22</v>
      </c>
      <c r="E31" s="58">
        <v>15</v>
      </c>
      <c r="F31" s="55">
        <v>19</v>
      </c>
    </row>
    <row r="32" spans="1:7">
      <c r="A32" s="68" t="s">
        <v>108</v>
      </c>
      <c r="B32" s="64">
        <f>SUM(C32:F32)</f>
        <v>25</v>
      </c>
      <c r="C32" s="70">
        <f>8+1</f>
        <v>9</v>
      </c>
      <c r="D32" s="66">
        <v>6</v>
      </c>
      <c r="E32" s="58">
        <v>5</v>
      </c>
      <c r="F32" s="55">
        <v>5</v>
      </c>
    </row>
    <row r="33" spans="1:6">
      <c r="A33" s="68"/>
      <c r="B33" s="69"/>
      <c r="C33" s="70"/>
      <c r="D33" s="66"/>
      <c r="E33" s="58"/>
      <c r="F33" s="55"/>
    </row>
    <row r="34" spans="1:6">
      <c r="A34" s="67" t="s">
        <v>39</v>
      </c>
      <c r="B34" s="64">
        <f>SUM(B35)</f>
        <v>117</v>
      </c>
      <c r="C34" s="64">
        <f>SUM(C35)</f>
        <v>18</v>
      </c>
      <c r="D34" s="64">
        <f>SUM(D35)</f>
        <v>56</v>
      </c>
      <c r="E34" s="64">
        <f>SUM(E35)</f>
        <v>16</v>
      </c>
      <c r="F34" s="54">
        <f>SUM(F35)</f>
        <v>27</v>
      </c>
    </row>
    <row r="35" spans="1:6">
      <c r="A35" s="68" t="s">
        <v>40</v>
      </c>
      <c r="B35" s="64">
        <f>SUM(C35:F35)</f>
        <v>117</v>
      </c>
      <c r="C35" s="70">
        <v>18</v>
      </c>
      <c r="D35" s="66">
        <v>56</v>
      </c>
      <c r="E35" s="58">
        <v>16</v>
      </c>
      <c r="F35" s="55">
        <v>27</v>
      </c>
    </row>
    <row r="36" spans="1:6">
      <c r="A36" s="68"/>
      <c r="B36" s="69"/>
      <c r="C36" s="70"/>
      <c r="D36" s="66"/>
      <c r="E36" s="58"/>
      <c r="F36" s="55"/>
    </row>
    <row r="37" spans="1:6">
      <c r="A37" s="67" t="s">
        <v>41</v>
      </c>
      <c r="B37" s="64">
        <f>SUM(B38:B40)</f>
        <v>96</v>
      </c>
      <c r="C37" s="64">
        <f>SUM(C38)</f>
        <v>18</v>
      </c>
      <c r="D37" s="64">
        <f>SUM(D38)</f>
        <v>24</v>
      </c>
      <c r="E37" s="64">
        <f>SUM(E39)</f>
        <v>23</v>
      </c>
      <c r="F37" s="54">
        <f>SUM(F38+F39+F40)</f>
        <v>31</v>
      </c>
    </row>
    <row r="38" spans="1:6">
      <c r="A38" s="68" t="s">
        <v>42</v>
      </c>
      <c r="B38" s="64">
        <f>SUM(C38:F38)</f>
        <v>42</v>
      </c>
      <c r="C38" s="70">
        <v>18</v>
      </c>
      <c r="D38" s="66">
        <v>24</v>
      </c>
      <c r="E38" s="58">
        <v>0</v>
      </c>
      <c r="F38" s="55">
        <v>0</v>
      </c>
    </row>
    <row r="39" spans="1:6">
      <c r="A39" s="16" t="s">
        <v>208</v>
      </c>
      <c r="B39" s="64">
        <f>SUM(C39:F39)</f>
        <v>53</v>
      </c>
      <c r="C39" s="70">
        <v>0</v>
      </c>
      <c r="D39" s="66">
        <v>0</v>
      </c>
      <c r="E39" s="58">
        <v>23</v>
      </c>
      <c r="F39" s="55">
        <v>30</v>
      </c>
    </row>
    <row r="40" spans="1:6">
      <c r="A40" s="16" t="s">
        <v>180</v>
      </c>
      <c r="B40" s="64">
        <f>SUM(C40:F40)</f>
        <v>1</v>
      </c>
      <c r="C40" s="70">
        <v>0</v>
      </c>
      <c r="D40" s="66">
        <v>0</v>
      </c>
      <c r="E40" s="58">
        <v>0</v>
      </c>
      <c r="F40" s="55">
        <v>1</v>
      </c>
    </row>
    <row r="41" spans="1:6">
      <c r="A41" s="16"/>
      <c r="B41" s="64"/>
      <c r="C41" s="70"/>
      <c r="D41" s="66"/>
      <c r="E41" s="58"/>
      <c r="F41" s="55"/>
    </row>
    <row r="42" spans="1:6">
      <c r="A42" s="67" t="s">
        <v>43</v>
      </c>
      <c r="B42" s="64">
        <f>SUM(B43)</f>
        <v>37</v>
      </c>
      <c r="C42" s="64">
        <f>SUM(C43)</f>
        <v>6</v>
      </c>
      <c r="D42" s="64">
        <f>SUM(D43)</f>
        <v>8</v>
      </c>
      <c r="E42" s="64">
        <f>SUM(E43)</f>
        <v>11</v>
      </c>
      <c r="F42" s="54">
        <f>SUM(F43)</f>
        <v>12</v>
      </c>
    </row>
    <row r="43" spans="1:6">
      <c r="A43" s="68" t="s">
        <v>44</v>
      </c>
      <c r="B43" s="64">
        <f>SUM(C43:F43)</f>
        <v>37</v>
      </c>
      <c r="C43" s="70">
        <f>5+1</f>
        <v>6</v>
      </c>
      <c r="D43" s="66">
        <v>8</v>
      </c>
      <c r="E43" s="58">
        <v>11</v>
      </c>
      <c r="F43" s="55">
        <v>12</v>
      </c>
    </row>
    <row r="44" spans="1:6">
      <c r="A44" s="68"/>
      <c r="B44" s="69"/>
      <c r="C44" s="70"/>
      <c r="D44" s="66"/>
      <c r="E44" s="58"/>
      <c r="F44" s="55"/>
    </row>
    <row r="45" spans="1:6">
      <c r="A45" s="67" t="s">
        <v>45</v>
      </c>
      <c r="B45" s="64">
        <f>SUM(B46:B48)</f>
        <v>38</v>
      </c>
      <c r="C45" s="64">
        <f t="shared" ref="C45:F45" si="1">SUM(C46:C48)</f>
        <v>10</v>
      </c>
      <c r="D45" s="64">
        <f t="shared" si="1"/>
        <v>10</v>
      </c>
      <c r="E45" s="64">
        <f t="shared" si="1"/>
        <v>5</v>
      </c>
      <c r="F45" s="54">
        <f t="shared" si="1"/>
        <v>13</v>
      </c>
    </row>
    <row r="46" spans="1:6">
      <c r="A46" s="68" t="s">
        <v>46</v>
      </c>
      <c r="B46" s="64">
        <f>SUM(C46:F46)</f>
        <v>13</v>
      </c>
      <c r="C46" s="70">
        <v>10</v>
      </c>
      <c r="D46" s="66">
        <v>3</v>
      </c>
      <c r="E46" s="58">
        <v>0</v>
      </c>
      <c r="F46" s="55">
        <v>0</v>
      </c>
    </row>
    <row r="47" spans="1:6">
      <c r="A47" s="68" t="s">
        <v>113</v>
      </c>
      <c r="B47" s="64">
        <f>SUM(C47:F47)</f>
        <v>7</v>
      </c>
      <c r="C47" s="70">
        <v>0</v>
      </c>
      <c r="D47" s="66">
        <v>0</v>
      </c>
      <c r="E47" s="58">
        <v>2</v>
      </c>
      <c r="F47" s="55">
        <v>5</v>
      </c>
    </row>
    <row r="48" spans="1:6">
      <c r="A48" s="68" t="s">
        <v>112</v>
      </c>
      <c r="B48" s="64">
        <f>SUM(C48:F48)</f>
        <v>18</v>
      </c>
      <c r="C48" s="70">
        <v>0</v>
      </c>
      <c r="D48" s="66">
        <v>7</v>
      </c>
      <c r="E48" s="58">
        <v>3</v>
      </c>
      <c r="F48" s="55">
        <v>8</v>
      </c>
    </row>
    <row r="49" spans="1:7">
      <c r="A49" s="68"/>
      <c r="B49" s="69"/>
      <c r="C49" s="70"/>
      <c r="D49" s="66"/>
      <c r="E49" s="58"/>
      <c r="F49" s="55"/>
    </row>
    <row r="50" spans="1:7">
      <c r="A50" s="67" t="s">
        <v>52</v>
      </c>
      <c r="B50" s="64">
        <f>SUM(B51)</f>
        <v>88</v>
      </c>
      <c r="C50" s="64">
        <f t="shared" ref="C50:F50" si="2">SUM(C51)</f>
        <v>24</v>
      </c>
      <c r="D50" s="64">
        <f t="shared" si="2"/>
        <v>19</v>
      </c>
      <c r="E50" s="64">
        <f t="shared" si="2"/>
        <v>21</v>
      </c>
      <c r="F50" s="54">
        <f t="shared" si="2"/>
        <v>24</v>
      </c>
    </row>
    <row r="51" spans="1:7">
      <c r="A51" s="68" t="s">
        <v>53</v>
      </c>
      <c r="B51" s="64">
        <f>SUM(C51:F51)</f>
        <v>88</v>
      </c>
      <c r="C51" s="70">
        <f>23+1</f>
        <v>24</v>
      </c>
      <c r="D51" s="66">
        <v>19</v>
      </c>
      <c r="E51" s="58">
        <v>21</v>
      </c>
      <c r="F51" s="55">
        <v>24</v>
      </c>
    </row>
    <row r="52" spans="1:7">
      <c r="A52" s="68"/>
      <c r="B52" s="69"/>
      <c r="C52" s="70"/>
      <c r="D52" s="66"/>
      <c r="E52" s="58"/>
      <c r="F52" s="55"/>
    </row>
    <row r="53" spans="1:7">
      <c r="A53" s="67" t="s">
        <v>54</v>
      </c>
      <c r="B53" s="64">
        <f>SUM(B54)</f>
        <v>89</v>
      </c>
      <c r="C53" s="64">
        <f t="shared" ref="C53:F53" si="3">SUM(C54)</f>
        <v>23</v>
      </c>
      <c r="D53" s="64">
        <f t="shared" si="3"/>
        <v>28</v>
      </c>
      <c r="E53" s="64">
        <f t="shared" si="3"/>
        <v>15</v>
      </c>
      <c r="F53" s="54">
        <f t="shared" si="3"/>
        <v>23</v>
      </c>
    </row>
    <row r="54" spans="1:7">
      <c r="A54" s="68" t="s">
        <v>55</v>
      </c>
      <c r="B54" s="64">
        <f>SUM(C54:F54)</f>
        <v>89</v>
      </c>
      <c r="C54" s="70">
        <v>23</v>
      </c>
      <c r="D54" s="66">
        <v>28</v>
      </c>
      <c r="E54" s="58">
        <v>15</v>
      </c>
      <c r="F54" s="55">
        <v>23</v>
      </c>
    </row>
    <row r="55" spans="1:7">
      <c r="A55" s="68"/>
      <c r="B55" s="69"/>
      <c r="C55" s="70"/>
      <c r="D55" s="66"/>
      <c r="E55" s="58"/>
      <c r="F55" s="55"/>
    </row>
    <row r="56" spans="1:7">
      <c r="A56" s="67" t="s">
        <v>56</v>
      </c>
      <c r="B56" s="64">
        <f>SUM(B57:B57)</f>
        <v>79</v>
      </c>
      <c r="C56" s="64">
        <f t="shared" ref="C56:F56" si="4">SUM(C57:C57)</f>
        <v>29</v>
      </c>
      <c r="D56" s="64">
        <f t="shared" si="4"/>
        <v>14</v>
      </c>
      <c r="E56" s="64">
        <f t="shared" si="4"/>
        <v>19</v>
      </c>
      <c r="F56" s="54">
        <f t="shared" si="4"/>
        <v>17</v>
      </c>
    </row>
    <row r="57" spans="1:7">
      <c r="A57" s="68" t="s">
        <v>57</v>
      </c>
      <c r="B57" s="64">
        <f>SUM(C57:F57)</f>
        <v>79</v>
      </c>
      <c r="C57" s="70">
        <v>29</v>
      </c>
      <c r="D57" s="66">
        <v>14</v>
      </c>
      <c r="E57" s="58">
        <v>19</v>
      </c>
      <c r="F57" s="55">
        <v>17</v>
      </c>
    </row>
    <row r="58" spans="1:7">
      <c r="A58" s="73"/>
      <c r="B58" s="74"/>
      <c r="C58" s="75"/>
      <c r="D58" s="74"/>
      <c r="E58" s="76"/>
      <c r="F58" s="78"/>
    </row>
    <row r="59" spans="1:7">
      <c r="A59" s="13" t="s">
        <v>146</v>
      </c>
      <c r="B59" s="13"/>
      <c r="C59" s="13"/>
      <c r="D59" s="13"/>
      <c r="E59" s="58"/>
      <c r="F59" s="58"/>
    </row>
    <row r="60" spans="1:7" hidden="1"/>
    <row r="61" spans="1:7" hidden="1"/>
    <row r="62" spans="1:7" hidden="1"/>
    <row r="63" spans="1:7" hidden="1"/>
    <row r="64" spans="1:7" hidden="1">
      <c r="G64" s="6"/>
    </row>
    <row r="65" spans="7:7" hidden="1">
      <c r="G65" s="6"/>
    </row>
    <row r="66" spans="7:7" hidden="1">
      <c r="G66" s="6"/>
    </row>
    <row r="67" spans="7:7" hidden="1">
      <c r="G67" s="6"/>
    </row>
    <row r="68" spans="7:7" hidden="1">
      <c r="G68" s="6"/>
    </row>
    <row r="69" spans="7:7" hidden="1">
      <c r="G69" s="6"/>
    </row>
    <row r="70" spans="7:7" hidden="1">
      <c r="G70" s="6"/>
    </row>
    <row r="71" spans="7:7" hidden="1">
      <c r="G71" s="6"/>
    </row>
    <row r="72" spans="7:7" hidden="1">
      <c r="G72" s="6"/>
    </row>
    <row r="73" spans="7:7" hidden="1">
      <c r="G73" s="6"/>
    </row>
    <row r="74" spans="7:7" hidden="1">
      <c r="G74" s="6"/>
    </row>
    <row r="75" spans="7:7" hidden="1">
      <c r="G75" s="6"/>
    </row>
    <row r="76" spans="7:7" hidden="1">
      <c r="G76" s="6"/>
    </row>
    <row r="77" spans="7:7" hidden="1">
      <c r="G77" s="6"/>
    </row>
    <row r="78" spans="7:7" hidden="1">
      <c r="G78" s="6"/>
    </row>
    <row r="79" spans="7:7" hidden="1">
      <c r="G79" s="6"/>
    </row>
    <row r="80" spans="7:7" hidden="1">
      <c r="G80" s="6"/>
    </row>
    <row r="81" spans="7:7" hidden="1">
      <c r="G81" s="6"/>
    </row>
    <row r="82" spans="7:7" hidden="1">
      <c r="G82" s="6"/>
    </row>
    <row r="83" spans="7:7" hidden="1">
      <c r="G83" s="6"/>
    </row>
    <row r="84" spans="7:7" hidden="1">
      <c r="G84" s="79"/>
    </row>
    <row r="85" spans="7:7" hidden="1">
      <c r="G85" s="80"/>
    </row>
    <row r="86" spans="7:7" hidden="1">
      <c r="G86" s="79"/>
    </row>
    <row r="87" spans="7:7" hidden="1">
      <c r="G87" s="80"/>
    </row>
    <row r="88" spans="7:7" hidden="1">
      <c r="G88" s="79"/>
    </row>
    <row r="89" spans="7:7" hidden="1">
      <c r="G89" s="80"/>
    </row>
    <row r="90" spans="7:7" hidden="1">
      <c r="G90" s="79"/>
    </row>
    <row r="91" spans="7:7" hidden="1">
      <c r="G91" s="80"/>
    </row>
    <row r="92" spans="7:7" hidden="1">
      <c r="G92" s="79"/>
    </row>
    <row r="93" spans="7:7" hidden="1">
      <c r="G93" s="80"/>
    </row>
    <row r="94" spans="7:7" hidden="1">
      <c r="G94" s="79"/>
    </row>
    <row r="95" spans="7:7" hidden="1">
      <c r="G95" s="80"/>
    </row>
    <row r="96" spans="7:7" hidden="1">
      <c r="G96" s="79"/>
    </row>
    <row r="97" spans="7:7" hidden="1">
      <c r="G97" s="80"/>
    </row>
    <row r="98" spans="7:7" hidden="1">
      <c r="G98" s="79"/>
    </row>
    <row r="99" spans="7:7" hidden="1">
      <c r="G99" s="80"/>
    </row>
    <row r="100" spans="7:7" hidden="1">
      <c r="G100" s="79"/>
    </row>
    <row r="101" spans="7:7" hidden="1">
      <c r="G101" s="80"/>
    </row>
    <row r="102" spans="7:7" hidden="1">
      <c r="G102" s="79"/>
    </row>
    <row r="103" spans="7:7" hidden="1">
      <c r="G103" s="80"/>
    </row>
    <row r="104" spans="7:7" hidden="1">
      <c r="G104" s="79"/>
    </row>
    <row r="105" spans="7:7" hidden="1">
      <c r="G105" s="80"/>
    </row>
    <row r="106" spans="7:7" hidden="1">
      <c r="G106" s="79"/>
    </row>
    <row r="107" spans="7:7" hidden="1">
      <c r="G107" s="80"/>
    </row>
    <row r="108" spans="7:7" hidden="1"/>
    <row r="109" spans="7:7" hidden="1"/>
    <row r="110" spans="7:7" hidden="1"/>
    <row r="111" spans="7:7" hidden="1"/>
    <row r="112" spans="7:7" hidden="1"/>
    <row r="113" hidden="1"/>
    <row r="114" hidden="1"/>
    <row r="115" hidden="1"/>
    <row r="116" hidden="1"/>
    <row r="117" hidden="1"/>
  </sheetData>
  <mergeCells count="7">
    <mergeCell ref="A8:A9"/>
    <mergeCell ref="B8:B9"/>
    <mergeCell ref="C8:F8"/>
    <mergeCell ref="A3:F3"/>
    <mergeCell ref="A4:F4"/>
    <mergeCell ref="A5:F5"/>
    <mergeCell ref="A6:F6"/>
  </mergeCells>
  <phoneticPr fontId="0" type="noConversion"/>
  <printOptions horizontalCentered="1" verticalCentered="1"/>
  <pageMargins left="0.78749999999999998" right="0.59027777777777779" top="0.98402777777777783" bottom="0.98402777777777783" header="0.51180555555555562" footer="0.51180555555555562"/>
  <pageSetup scale="4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7"/>
  <sheetViews>
    <sheetView zoomScaleNormal="100" workbookViewId="0">
      <selection activeCell="A14" sqref="A14"/>
    </sheetView>
  </sheetViews>
  <sheetFormatPr baseColWidth="10" defaultColWidth="0" defaultRowHeight="15.75" zeroHeight="1"/>
  <cols>
    <col min="1" max="1" width="44.85546875" style="1" customWidth="1"/>
    <col min="2" max="2" width="19.140625" style="1" customWidth="1"/>
    <col min="3" max="256" width="0" style="1" hidden="1" customWidth="1"/>
    <col min="257" max="16384" width="11.42578125" style="1" hidden="1"/>
  </cols>
  <sheetData>
    <row r="1" spans="1:2">
      <c r="A1" s="31" t="s">
        <v>86</v>
      </c>
      <c r="B1" s="13"/>
    </row>
    <row r="2" spans="1:2">
      <c r="A2" s="13"/>
      <c r="B2" s="13"/>
    </row>
    <row r="3" spans="1:2">
      <c r="A3" s="148" t="s">
        <v>123</v>
      </c>
      <c r="B3" s="148"/>
    </row>
    <row r="4" spans="1:2">
      <c r="A4" s="148" t="s">
        <v>124</v>
      </c>
      <c r="B4" s="148"/>
    </row>
    <row r="5" spans="1:2">
      <c r="A5" s="148" t="s">
        <v>182</v>
      </c>
      <c r="B5" s="148"/>
    </row>
    <row r="6" spans="1:2">
      <c r="A6" s="13"/>
      <c r="B6" s="13"/>
    </row>
    <row r="7" spans="1:2">
      <c r="A7" s="82"/>
      <c r="B7" s="83"/>
    </row>
    <row r="8" spans="1:2">
      <c r="A8" s="34" t="s">
        <v>139</v>
      </c>
      <c r="B8" s="35" t="s">
        <v>58</v>
      </c>
    </row>
    <row r="9" spans="1:2">
      <c r="A9" s="84"/>
      <c r="B9" s="85"/>
    </row>
    <row r="10" spans="1:2">
      <c r="A10" s="86"/>
      <c r="B10" s="39"/>
    </row>
    <row r="11" spans="1:2">
      <c r="A11" s="40" t="s">
        <v>0</v>
      </c>
      <c r="B11" s="35">
        <f>SUM(B13:B22)</f>
        <v>1065</v>
      </c>
    </row>
    <row r="12" spans="1:2">
      <c r="A12" s="40"/>
      <c r="B12" s="35"/>
    </row>
    <row r="13" spans="1:2">
      <c r="A13" s="87" t="s">
        <v>87</v>
      </c>
      <c r="B13" s="42">
        <v>380</v>
      </c>
    </row>
    <row r="14" spans="1:2">
      <c r="A14" s="87" t="s">
        <v>88</v>
      </c>
      <c r="B14" s="42">
        <v>85</v>
      </c>
    </row>
    <row r="15" spans="1:2">
      <c r="A15" s="87" t="s">
        <v>89</v>
      </c>
      <c r="B15" s="42">
        <v>177</v>
      </c>
    </row>
    <row r="16" spans="1:2">
      <c r="A16" s="87" t="s">
        <v>90</v>
      </c>
      <c r="B16" s="42">
        <v>8</v>
      </c>
    </row>
    <row r="17" spans="1:2">
      <c r="A17" s="87" t="s">
        <v>91</v>
      </c>
      <c r="B17" s="42">
        <v>312</v>
      </c>
    </row>
    <row r="18" spans="1:2">
      <c r="A18" s="87" t="s">
        <v>92</v>
      </c>
      <c r="B18" s="42">
        <v>9</v>
      </c>
    </row>
    <row r="19" spans="1:2">
      <c r="A19" s="87" t="s">
        <v>93</v>
      </c>
      <c r="B19" s="42">
        <v>30</v>
      </c>
    </row>
    <row r="20" spans="1:2">
      <c r="A20" s="87" t="s">
        <v>94</v>
      </c>
      <c r="B20" s="42">
        <v>22</v>
      </c>
    </row>
    <row r="21" spans="1:2">
      <c r="A21" s="87" t="s">
        <v>95</v>
      </c>
      <c r="B21" s="42">
        <v>24</v>
      </c>
    </row>
    <row r="22" spans="1:2">
      <c r="A22" s="87" t="s">
        <v>96</v>
      </c>
      <c r="B22" s="42">
        <v>18</v>
      </c>
    </row>
    <row r="23" spans="1:2">
      <c r="A23" s="46"/>
      <c r="B23" s="88"/>
    </row>
    <row r="24" spans="1:2">
      <c r="A24" s="13" t="s">
        <v>146</v>
      </c>
      <c r="B24" s="13"/>
    </row>
    <row r="25" spans="1:2" hidden="1"/>
    <row r="26" spans="1:2" hidden="1"/>
    <row r="27" spans="1:2" hidden="1"/>
    <row r="28" spans="1:2" hidden="1"/>
    <row r="29" spans="1:2" hidden="1"/>
    <row r="30" spans="1:2" hidden="1"/>
    <row r="31" spans="1:2" hidden="1"/>
    <row r="32" spans="1: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</sheetData>
  <mergeCells count="3">
    <mergeCell ref="A3:B3"/>
    <mergeCell ref="A4:B4"/>
    <mergeCell ref="A5:B5"/>
  </mergeCells>
  <phoneticPr fontId="0" type="noConversion"/>
  <printOptions horizontalCentered="1" verticalCentered="1"/>
  <pageMargins left="0.78749999999999998" right="0.59027777777777779" top="0.98402777777777783" bottom="0.98402777777777783" header="0.51180555555555562" footer="0.51180555555555562"/>
  <pageSetup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140"/>
  <sheetViews>
    <sheetView zoomScaleNormal="100" workbookViewId="0">
      <selection activeCell="A17" sqref="A17"/>
    </sheetView>
  </sheetViews>
  <sheetFormatPr baseColWidth="10" defaultColWidth="0" defaultRowHeight="15.75" zeroHeight="1"/>
  <cols>
    <col min="1" max="1" width="60.5703125" style="13" bestFit="1" customWidth="1"/>
    <col min="2" max="2" width="11.42578125" style="13" customWidth="1"/>
    <col min="3" max="3" width="16.85546875" style="13" bestFit="1" customWidth="1"/>
    <col min="4" max="4" width="17.28515625" style="13" bestFit="1" customWidth="1"/>
    <col min="5" max="5" width="11.42578125" style="96" hidden="1"/>
    <col min="6" max="16383" width="11.42578125" style="13" hidden="1"/>
    <col min="16384" max="16384" width="48" style="13" hidden="1"/>
  </cols>
  <sheetData>
    <row r="1" spans="1:5">
      <c r="A1" s="31" t="s">
        <v>97</v>
      </c>
      <c r="B1" s="48"/>
      <c r="C1" s="48"/>
      <c r="D1" s="48"/>
    </row>
    <row r="2" spans="1:5">
      <c r="A2" s="31"/>
      <c r="B2" s="48"/>
      <c r="C2" s="48"/>
      <c r="D2" s="48"/>
    </row>
    <row r="3" spans="1:5">
      <c r="A3" s="148" t="s">
        <v>125</v>
      </c>
      <c r="B3" s="148"/>
      <c r="C3" s="148"/>
      <c r="D3" s="148"/>
    </row>
    <row r="4" spans="1:5" ht="15.75" customHeight="1">
      <c r="A4" s="148" t="s">
        <v>167</v>
      </c>
      <c r="B4" s="148"/>
      <c r="C4" s="148"/>
      <c r="D4" s="148"/>
    </row>
    <row r="5" spans="1:5">
      <c r="A5" s="148" t="s">
        <v>126</v>
      </c>
      <c r="B5" s="148"/>
      <c r="C5" s="148"/>
      <c r="D5" s="148"/>
    </row>
    <row r="6" spans="1:5">
      <c r="A6" s="148" t="s">
        <v>164</v>
      </c>
      <c r="B6" s="148"/>
      <c r="C6" s="148"/>
      <c r="D6" s="148"/>
    </row>
    <row r="7" spans="1:5" ht="15.75" customHeight="1">
      <c r="A7" s="124"/>
      <c r="B7" s="124"/>
      <c r="C7" s="124"/>
      <c r="D7" s="124"/>
    </row>
    <row r="8" spans="1:5" ht="15.75" customHeight="1">
      <c r="A8" s="150" t="s">
        <v>140</v>
      </c>
      <c r="B8" s="152" t="s">
        <v>58</v>
      </c>
      <c r="C8" s="158" t="s">
        <v>99</v>
      </c>
      <c r="D8" s="159"/>
    </row>
    <row r="9" spans="1:5" ht="15.75" customHeight="1">
      <c r="A9" s="156"/>
      <c r="B9" s="157"/>
      <c r="C9" s="89" t="s">
        <v>98</v>
      </c>
      <c r="D9" s="90" t="s">
        <v>88</v>
      </c>
    </row>
    <row r="10" spans="1:5" ht="15.75" customHeight="1">
      <c r="A10" s="91"/>
      <c r="B10" s="92"/>
      <c r="C10" s="93"/>
      <c r="D10" s="94"/>
    </row>
    <row r="11" spans="1:5" ht="15.75" customHeight="1">
      <c r="A11" s="48" t="s">
        <v>0</v>
      </c>
      <c r="B11" s="64">
        <f>B13+B17+B20+B23+B28+B32+B35+B39+B43+B48+B51+B54</f>
        <v>262</v>
      </c>
      <c r="C11" s="64">
        <f t="shared" ref="C11:D11" si="0">C13+C17+C20+C23+C28+C32+C35+C39+C43+C48+C51+C54</f>
        <v>177</v>
      </c>
      <c r="D11" s="54">
        <f t="shared" si="0"/>
        <v>85</v>
      </c>
    </row>
    <row r="12" spans="1:5">
      <c r="B12" s="66"/>
      <c r="C12" s="66"/>
      <c r="D12" s="70"/>
    </row>
    <row r="13" spans="1:5">
      <c r="A13" s="95" t="s">
        <v>1</v>
      </c>
      <c r="B13" s="64">
        <f>SUM(B14:B15)</f>
        <v>25</v>
      </c>
      <c r="C13" s="64">
        <f>SUM(C14:C15)</f>
        <v>17</v>
      </c>
      <c r="D13" s="124">
        <f>SUM(D14:D15)</f>
        <v>8</v>
      </c>
    </row>
    <row r="14" spans="1:5">
      <c r="A14" s="96" t="s">
        <v>109</v>
      </c>
      <c r="B14" s="66">
        <f>SUM(C14:D14)</f>
        <v>13</v>
      </c>
      <c r="C14" s="66">
        <v>7</v>
      </c>
      <c r="D14" s="58">
        <v>6</v>
      </c>
    </row>
    <row r="15" spans="1:5" s="31" customFormat="1">
      <c r="A15" s="13" t="s">
        <v>100</v>
      </c>
      <c r="B15" s="66">
        <f>SUM(C15:D15)</f>
        <v>12</v>
      </c>
      <c r="C15" s="66">
        <v>10</v>
      </c>
      <c r="D15" s="58">
        <v>2</v>
      </c>
      <c r="E15" s="98"/>
    </row>
    <row r="16" spans="1:5">
      <c r="B16" s="66"/>
      <c r="C16" s="66"/>
      <c r="D16" s="70"/>
    </row>
    <row r="17" spans="1:5" s="31" customFormat="1" ht="15.75" customHeight="1">
      <c r="A17" s="95" t="s">
        <v>2</v>
      </c>
      <c r="B17" s="64">
        <f>SUM(B18)</f>
        <v>23</v>
      </c>
      <c r="C17" s="64">
        <f>SUM(C18)</f>
        <v>21</v>
      </c>
      <c r="D17" s="124">
        <f>SUM(D18)</f>
        <v>2</v>
      </c>
      <c r="E17" s="98"/>
    </row>
    <row r="18" spans="1:5" s="31" customFormat="1" ht="15.75" customHeight="1">
      <c r="A18" s="68" t="s">
        <v>3</v>
      </c>
      <c r="B18" s="66">
        <f>SUM(C18:D18)</f>
        <v>23</v>
      </c>
      <c r="C18" s="66">
        <v>21</v>
      </c>
      <c r="D18" s="58">
        <v>2</v>
      </c>
      <c r="E18" s="98"/>
    </row>
    <row r="19" spans="1:5" s="31" customFormat="1">
      <c r="B19" s="97"/>
      <c r="C19" s="97"/>
      <c r="D19" s="98"/>
      <c r="E19" s="98"/>
    </row>
    <row r="20" spans="1:5" s="31" customFormat="1" ht="15.75" customHeight="1">
      <c r="A20" s="95" t="s">
        <v>4</v>
      </c>
      <c r="B20" s="64">
        <f>SUM(B21)</f>
        <v>25</v>
      </c>
      <c r="C20" s="64">
        <f>SUM(C21)</f>
        <v>19</v>
      </c>
      <c r="D20" s="124">
        <f>SUM(D21)</f>
        <v>6</v>
      </c>
      <c r="E20" s="98"/>
    </row>
    <row r="21" spans="1:5">
      <c r="A21" s="13" t="s">
        <v>101</v>
      </c>
      <c r="B21" s="66">
        <f>SUM(C21:D21)</f>
        <v>25</v>
      </c>
      <c r="C21" s="66">
        <v>19</v>
      </c>
      <c r="D21" s="58">
        <v>6</v>
      </c>
    </row>
    <row r="22" spans="1:5">
      <c r="B22" s="66"/>
      <c r="C22" s="66"/>
      <c r="D22" s="70"/>
    </row>
    <row r="23" spans="1:5">
      <c r="A23" s="95" t="s">
        <v>6</v>
      </c>
      <c r="B23" s="64">
        <f>SUM(B24:B26)</f>
        <v>23</v>
      </c>
      <c r="C23" s="64">
        <f>SUM(C24:C26)</f>
        <v>12</v>
      </c>
      <c r="D23" s="124">
        <f>SUM(D24:D26)</f>
        <v>11</v>
      </c>
    </row>
    <row r="24" spans="1:5">
      <c r="A24" s="13" t="s">
        <v>102</v>
      </c>
      <c r="B24" s="66">
        <f>SUM(C24:D24)</f>
        <v>8</v>
      </c>
      <c r="C24" s="66">
        <v>4</v>
      </c>
      <c r="D24" s="58">
        <v>4</v>
      </c>
    </row>
    <row r="25" spans="1:5">
      <c r="A25" s="44" t="s">
        <v>111</v>
      </c>
      <c r="B25" s="66">
        <f>SUM(C25:D25)</f>
        <v>12</v>
      </c>
      <c r="C25" s="66">
        <v>6</v>
      </c>
      <c r="D25" s="58">
        <v>6</v>
      </c>
    </row>
    <row r="26" spans="1:5" ht="17.100000000000001" customHeight="1">
      <c r="A26" s="99" t="s">
        <v>181</v>
      </c>
      <c r="B26" s="66">
        <f>SUM(C26:D26)</f>
        <v>3</v>
      </c>
      <c r="C26" s="66">
        <v>2</v>
      </c>
      <c r="D26" s="58">
        <v>1</v>
      </c>
    </row>
    <row r="27" spans="1:5">
      <c r="A27" s="99"/>
      <c r="B27" s="66"/>
      <c r="C27" s="66"/>
      <c r="D27" s="70"/>
    </row>
    <row r="28" spans="1:5">
      <c r="A28" s="100" t="s">
        <v>38</v>
      </c>
      <c r="B28" s="64">
        <f>SUM(B29:B30)</f>
        <v>31</v>
      </c>
      <c r="C28" s="64">
        <f>SUM(C29:C30)</f>
        <v>19</v>
      </c>
      <c r="D28" s="124">
        <f>SUM(D29:D30)</f>
        <v>12</v>
      </c>
    </row>
    <row r="29" spans="1:5">
      <c r="A29" s="13" t="s">
        <v>103</v>
      </c>
      <c r="B29" s="66">
        <f>SUM(C29:D29)</f>
        <v>28</v>
      </c>
      <c r="C29" s="66">
        <v>19</v>
      </c>
      <c r="D29" s="58">
        <v>9</v>
      </c>
    </row>
    <row r="30" spans="1:5">
      <c r="A30" s="68" t="s">
        <v>108</v>
      </c>
      <c r="B30" s="66">
        <f>SUM(C30:D30)</f>
        <v>3</v>
      </c>
      <c r="C30" s="66">
        <v>0</v>
      </c>
      <c r="D30" s="58">
        <v>3</v>
      </c>
    </row>
    <row r="31" spans="1:5" ht="15.75" customHeight="1">
      <c r="B31" s="66"/>
      <c r="C31" s="66"/>
      <c r="D31" s="70"/>
    </row>
    <row r="32" spans="1:5" ht="15.75" customHeight="1">
      <c r="A32" s="95" t="s">
        <v>39</v>
      </c>
      <c r="B32" s="64">
        <f>SUM(B33)</f>
        <v>20</v>
      </c>
      <c r="C32" s="64">
        <f>SUM(C33)</f>
        <v>14</v>
      </c>
      <c r="D32" s="124">
        <f>SUM(D33)</f>
        <v>6</v>
      </c>
    </row>
    <row r="33" spans="1:4" ht="15.75" customHeight="1">
      <c r="A33" s="13" t="s">
        <v>81</v>
      </c>
      <c r="B33" s="66">
        <f>SUM(C33:D33)</f>
        <v>20</v>
      </c>
      <c r="C33" s="66">
        <v>14</v>
      </c>
      <c r="D33" s="58">
        <v>6</v>
      </c>
    </row>
    <row r="34" spans="1:4" ht="15.75" customHeight="1">
      <c r="B34" s="66"/>
      <c r="C34" s="66"/>
      <c r="D34" s="70"/>
    </row>
    <row r="35" spans="1:4" ht="15.75" customHeight="1">
      <c r="A35" s="95" t="s">
        <v>41</v>
      </c>
      <c r="B35" s="64">
        <f>SUM(B36:B37)</f>
        <v>24</v>
      </c>
      <c r="C35" s="64">
        <f>SUM(C36)</f>
        <v>13</v>
      </c>
      <c r="D35" s="124">
        <f>D36+D37</f>
        <v>11</v>
      </c>
    </row>
    <row r="36" spans="1:4" ht="15.75" customHeight="1">
      <c r="A36" s="13" t="s">
        <v>82</v>
      </c>
      <c r="B36" s="66">
        <f>SUM(C36:D36)</f>
        <v>22</v>
      </c>
      <c r="C36" s="66">
        <v>13</v>
      </c>
      <c r="D36" s="58">
        <v>9</v>
      </c>
    </row>
    <row r="37" spans="1:4" ht="15.75" customHeight="1">
      <c r="A37" s="8" t="s">
        <v>143</v>
      </c>
      <c r="B37" s="66">
        <f>SUM(C37:D37)</f>
        <v>2</v>
      </c>
      <c r="C37" s="66">
        <v>0</v>
      </c>
      <c r="D37" s="58">
        <v>2</v>
      </c>
    </row>
    <row r="38" spans="1:4">
      <c r="B38" s="66"/>
      <c r="C38" s="66"/>
      <c r="D38" s="70"/>
    </row>
    <row r="39" spans="1:4" ht="15.75" customHeight="1">
      <c r="A39" s="95" t="s">
        <v>43</v>
      </c>
      <c r="B39" s="64">
        <f>SUM(B40:B41)</f>
        <v>6</v>
      </c>
      <c r="C39" s="64">
        <f>SUM(C40:C41)</f>
        <v>3</v>
      </c>
      <c r="D39" s="124">
        <f>SUM(D40:D41)</f>
        <v>3</v>
      </c>
    </row>
    <row r="40" spans="1:4" ht="15.75" customHeight="1">
      <c r="A40" s="68" t="s">
        <v>44</v>
      </c>
      <c r="B40" s="66">
        <f>SUM(C40:D40)</f>
        <v>4</v>
      </c>
      <c r="C40" s="66">
        <v>1</v>
      </c>
      <c r="D40" s="58">
        <v>3</v>
      </c>
    </row>
    <row r="41" spans="1:4" ht="15.75" customHeight="1">
      <c r="A41" s="13" t="s">
        <v>106</v>
      </c>
      <c r="B41" s="66">
        <f>SUM(C41:D41)</f>
        <v>2</v>
      </c>
      <c r="C41" s="66">
        <v>2</v>
      </c>
      <c r="D41" s="58">
        <v>0</v>
      </c>
    </row>
    <row r="42" spans="1:4">
      <c r="B42" s="66"/>
      <c r="C42" s="66"/>
      <c r="D42" s="70"/>
    </row>
    <row r="43" spans="1:4">
      <c r="A43" s="95" t="s">
        <v>45</v>
      </c>
      <c r="B43" s="64">
        <f>SUM(B44:B46)</f>
        <v>8</v>
      </c>
      <c r="C43" s="64">
        <f>C44+C45+C46</f>
        <v>5</v>
      </c>
      <c r="D43" s="124">
        <f>D44+D45+D46</f>
        <v>3</v>
      </c>
    </row>
    <row r="44" spans="1:4">
      <c r="A44" s="13" t="s">
        <v>84</v>
      </c>
      <c r="B44" s="66">
        <f>SUM(C44:D44)</f>
        <v>4</v>
      </c>
      <c r="C44" s="66">
        <v>2</v>
      </c>
      <c r="D44" s="58">
        <v>2</v>
      </c>
    </row>
    <row r="45" spans="1:4">
      <c r="A45" s="8" t="s">
        <v>142</v>
      </c>
      <c r="B45" s="66">
        <f>SUM(C45:D45)</f>
        <v>3</v>
      </c>
      <c r="C45" s="66">
        <v>3</v>
      </c>
      <c r="D45" s="58">
        <v>0</v>
      </c>
    </row>
    <row r="46" spans="1:4">
      <c r="A46" s="68" t="s">
        <v>112</v>
      </c>
      <c r="B46" s="66">
        <f>SUM(C46:D46)</f>
        <v>1</v>
      </c>
      <c r="C46" s="66">
        <v>0</v>
      </c>
      <c r="D46" s="58">
        <v>1</v>
      </c>
    </row>
    <row r="47" spans="1:4">
      <c r="B47" s="66"/>
      <c r="C47" s="66"/>
      <c r="D47" s="70"/>
    </row>
    <row r="48" spans="1:4">
      <c r="A48" s="95" t="s">
        <v>52</v>
      </c>
      <c r="B48" s="64">
        <f>SUM(B49)</f>
        <v>31</v>
      </c>
      <c r="C48" s="64">
        <f>SUM(C49)</f>
        <v>23</v>
      </c>
      <c r="D48" s="124">
        <f>SUM(D49)</f>
        <v>8</v>
      </c>
    </row>
    <row r="49" spans="1:4">
      <c r="A49" s="13" t="s">
        <v>85</v>
      </c>
      <c r="B49" s="66">
        <f>SUM(C49:D49)</f>
        <v>31</v>
      </c>
      <c r="C49" s="66">
        <v>23</v>
      </c>
      <c r="D49" s="58">
        <v>8</v>
      </c>
    </row>
    <row r="50" spans="1:4">
      <c r="B50" s="66"/>
      <c r="C50" s="66"/>
      <c r="D50" s="70"/>
    </row>
    <row r="51" spans="1:4">
      <c r="A51" s="95" t="s">
        <v>54</v>
      </c>
      <c r="B51" s="64">
        <f>SUM(B52)</f>
        <v>28</v>
      </c>
      <c r="C51" s="64">
        <f>SUM(C52)</f>
        <v>19</v>
      </c>
      <c r="D51" s="124">
        <f>SUM(D52)</f>
        <v>9</v>
      </c>
    </row>
    <row r="52" spans="1:4">
      <c r="A52" s="13" t="s">
        <v>104</v>
      </c>
      <c r="B52" s="66">
        <f>SUM(C52:D52)</f>
        <v>28</v>
      </c>
      <c r="C52" s="66">
        <v>19</v>
      </c>
      <c r="D52" s="58">
        <v>9</v>
      </c>
    </row>
    <row r="53" spans="1:4">
      <c r="B53" s="66"/>
      <c r="C53" s="66"/>
      <c r="D53" s="70"/>
    </row>
    <row r="54" spans="1:4">
      <c r="A54" s="95" t="s">
        <v>56</v>
      </c>
      <c r="B54" s="64">
        <f>SUM(B55)</f>
        <v>18</v>
      </c>
      <c r="C54" s="64">
        <f>SUM(C55)</f>
        <v>12</v>
      </c>
      <c r="D54" s="124">
        <f>SUM(D55)</f>
        <v>6</v>
      </c>
    </row>
    <row r="55" spans="1:4">
      <c r="A55" s="13" t="s">
        <v>105</v>
      </c>
      <c r="B55" s="66">
        <f>SUM(C55:D55)</f>
        <v>18</v>
      </c>
      <c r="C55" s="66">
        <v>12</v>
      </c>
      <c r="D55" s="58">
        <v>6</v>
      </c>
    </row>
    <row r="56" spans="1:4">
      <c r="A56" s="75"/>
      <c r="B56" s="126"/>
      <c r="C56" s="126"/>
      <c r="D56" s="130"/>
    </row>
    <row r="57" spans="1:4">
      <c r="A57" s="13" t="s">
        <v>146</v>
      </c>
      <c r="B57" s="58"/>
      <c r="C57" s="58"/>
      <c r="D57" s="58"/>
    </row>
    <row r="58" spans="1:4" hidden="1"/>
    <row r="59" spans="1:4" hidden="1"/>
    <row r="60" spans="1:4" hidden="1"/>
    <row r="61" spans="1:4" hidden="1"/>
    <row r="62" spans="1:4" hidden="1"/>
    <row r="63" spans="1:4" hidden="1"/>
    <row r="64" spans="1: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</sheetData>
  <mergeCells count="7">
    <mergeCell ref="A3:D3"/>
    <mergeCell ref="A4:D4"/>
    <mergeCell ref="A5:D5"/>
    <mergeCell ref="A6:D6"/>
    <mergeCell ref="A8:A9"/>
    <mergeCell ref="B8:B9"/>
    <mergeCell ref="C8:D8"/>
  </mergeCells>
  <phoneticPr fontId="0" type="noConversion"/>
  <printOptions horizontalCentered="1" verticalCentered="1"/>
  <pageMargins left="0.43307086614173229" right="0.39370078740157483" top="0.98425196850393704" bottom="0.98425196850393704" header="0.51181102362204722" footer="0.51181102362204722"/>
  <pageSetup scale="4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W19"/>
  <sheetViews>
    <sheetView workbookViewId="0"/>
  </sheetViews>
  <sheetFormatPr baseColWidth="10" defaultColWidth="0" defaultRowHeight="15.75" zeroHeight="1"/>
  <cols>
    <col min="1" max="1" width="30.28515625" style="9" customWidth="1"/>
    <col min="2" max="2" width="19.5703125" style="9" customWidth="1"/>
    <col min="3" max="3" width="27.7109375" style="9" customWidth="1"/>
    <col min="4" max="4" width="11.5703125" style="9" hidden="1" customWidth="1"/>
    <col min="5" max="5" width="0" style="9" hidden="1" customWidth="1"/>
    <col min="6" max="6" width="20.140625" style="9" hidden="1" customWidth="1"/>
    <col min="7" max="256" width="0" style="9" hidden="1" customWidth="1"/>
    <col min="257" max="257" width="0" style="7" hidden="1" customWidth="1"/>
    <col min="258" max="16384" width="11.42578125" style="9" hidden="1"/>
  </cols>
  <sheetData>
    <row r="1" spans="1:3">
      <c r="A1" s="101" t="s">
        <v>13</v>
      </c>
      <c r="B1" s="101"/>
      <c r="C1" s="102"/>
    </row>
    <row r="2" spans="1:3">
      <c r="A2" s="101"/>
      <c r="B2" s="101"/>
      <c r="C2" s="102"/>
    </row>
    <row r="3" spans="1:3" ht="19.5" customHeight="1">
      <c r="A3" s="161" t="s">
        <v>127</v>
      </c>
      <c r="B3" s="161"/>
      <c r="C3" s="161"/>
    </row>
    <row r="4" spans="1:3" ht="18.75" customHeight="1">
      <c r="A4" s="161" t="s">
        <v>128</v>
      </c>
      <c r="B4" s="161"/>
      <c r="C4" s="161"/>
    </row>
    <row r="5" spans="1:3" ht="18.75" customHeight="1">
      <c r="A5" s="161" t="s">
        <v>164</v>
      </c>
      <c r="B5" s="161"/>
      <c r="C5" s="161"/>
    </row>
    <row r="6" spans="1:3">
      <c r="A6" s="104"/>
      <c r="B6" s="104"/>
      <c r="C6" s="102"/>
    </row>
    <row r="7" spans="1:3" s="7" customFormat="1" ht="25.5" customHeight="1">
      <c r="A7" s="162" t="s">
        <v>129</v>
      </c>
      <c r="B7" s="163" t="s">
        <v>130</v>
      </c>
      <c r="C7" s="131" t="s">
        <v>137</v>
      </c>
    </row>
    <row r="8" spans="1:3" s="7" customFormat="1">
      <c r="A8" s="151"/>
      <c r="B8" s="153"/>
      <c r="C8" s="132" t="s">
        <v>138</v>
      </c>
    </row>
    <row r="9" spans="1:3" s="7" customFormat="1" ht="15.75" customHeight="1">
      <c r="A9" s="106"/>
      <c r="B9" s="107"/>
      <c r="C9" s="117"/>
    </row>
    <row r="10" spans="1:3" s="7" customFormat="1">
      <c r="A10" s="106" t="s">
        <v>58</v>
      </c>
      <c r="B10" s="108">
        <f>SUM(B12:B15)</f>
        <v>650</v>
      </c>
      <c r="C10" s="118" t="s">
        <v>149</v>
      </c>
    </row>
    <row r="11" spans="1:3" s="7" customFormat="1">
      <c r="A11" s="109"/>
      <c r="B11" s="110"/>
      <c r="C11" s="115"/>
    </row>
    <row r="12" spans="1:3" s="7" customFormat="1" ht="16.5" customHeight="1">
      <c r="A12" s="65" t="s">
        <v>210</v>
      </c>
      <c r="B12" s="110">
        <v>380</v>
      </c>
      <c r="C12" s="115" t="s">
        <v>149</v>
      </c>
    </row>
    <row r="13" spans="1:3" s="7" customFormat="1" ht="18.75">
      <c r="A13" s="65" t="s">
        <v>211</v>
      </c>
      <c r="B13" s="110">
        <v>85</v>
      </c>
      <c r="C13" s="115" t="s">
        <v>184</v>
      </c>
    </row>
    <row r="14" spans="1:3" s="7" customFormat="1" ht="18.75">
      <c r="A14" s="65" t="s">
        <v>212</v>
      </c>
      <c r="B14" s="110">
        <v>177</v>
      </c>
      <c r="C14" s="115" t="s">
        <v>136</v>
      </c>
    </row>
    <row r="15" spans="1:3" s="7" customFormat="1" ht="18.75">
      <c r="A15" s="65" t="s">
        <v>213</v>
      </c>
      <c r="B15" s="110">
        <v>8</v>
      </c>
      <c r="C15" s="115" t="s">
        <v>161</v>
      </c>
    </row>
    <row r="16" spans="1:3" s="7" customFormat="1">
      <c r="A16" s="119"/>
      <c r="B16" s="120"/>
      <c r="C16" s="121"/>
    </row>
    <row r="17" spans="1:3" s="7" customFormat="1" ht="30" customHeight="1">
      <c r="A17" s="160" t="s">
        <v>183</v>
      </c>
      <c r="B17" s="160"/>
      <c r="C17" s="160"/>
    </row>
    <row r="18" spans="1:3">
      <c r="A18" s="102" t="s">
        <v>147</v>
      </c>
      <c r="B18" s="102"/>
      <c r="C18" s="102"/>
    </row>
    <row r="19" spans="1:3" hidden="1"/>
  </sheetData>
  <mergeCells count="6">
    <mergeCell ref="A17:C17"/>
    <mergeCell ref="A3:C3"/>
    <mergeCell ref="A4:C4"/>
    <mergeCell ref="A5:C5"/>
    <mergeCell ref="A7:A8"/>
    <mergeCell ref="B7:B8"/>
  </mergeCells>
  <phoneticPr fontId="0" type="noConversion"/>
  <printOptions horizontalCentered="1" verticalCentered="1"/>
  <pageMargins left="0" right="0" top="0" bottom="0" header="0" footer="0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42"/>
  <sheetViews>
    <sheetView zoomScaleNormal="100" workbookViewId="0"/>
  </sheetViews>
  <sheetFormatPr baseColWidth="10" defaultColWidth="0" defaultRowHeight="15.75" zeroHeight="1"/>
  <cols>
    <col min="1" max="1" width="71.140625" style="102" customWidth="1"/>
    <col min="2" max="2" width="12.140625" style="144" customWidth="1"/>
    <col min="3" max="3" width="11.42578125" style="104" hidden="1" customWidth="1"/>
    <col min="4" max="254" width="11.42578125" style="102" hidden="1" customWidth="1"/>
    <col min="255" max="255" width="35.140625" style="102" hidden="1" customWidth="1"/>
    <col min="256" max="256" width="38.85546875" style="102" hidden="1" customWidth="1"/>
    <col min="257" max="16384" width="11.42578125" style="102" hidden="1"/>
  </cols>
  <sheetData>
    <row r="1" spans="1:3">
      <c r="A1" s="133" t="s">
        <v>132</v>
      </c>
      <c r="B1" s="134"/>
    </row>
    <row r="2" spans="1:3">
      <c r="A2" s="133"/>
      <c r="B2" s="134"/>
    </row>
    <row r="3" spans="1:3" ht="19.5" customHeight="1">
      <c r="A3" s="164" t="s">
        <v>133</v>
      </c>
      <c r="B3" s="164"/>
    </row>
    <row r="4" spans="1:3" ht="18.75" customHeight="1">
      <c r="A4" s="164" t="s">
        <v>14</v>
      </c>
      <c r="B4" s="164"/>
    </row>
    <row r="5" spans="1:3" ht="18.75" customHeight="1">
      <c r="A5" s="164" t="s">
        <v>134</v>
      </c>
      <c r="B5" s="164"/>
      <c r="C5" s="135"/>
    </row>
    <row r="6" spans="1:3" ht="18.75" customHeight="1">
      <c r="A6" s="164" t="s">
        <v>164</v>
      </c>
      <c r="B6" s="164"/>
      <c r="C6" s="135"/>
    </row>
    <row r="7" spans="1:3">
      <c r="A7" s="136"/>
      <c r="B7" s="137"/>
    </row>
    <row r="8" spans="1:3">
      <c r="A8" s="125"/>
      <c r="B8" s="138"/>
    </row>
    <row r="9" spans="1:3">
      <c r="A9" s="134" t="s">
        <v>131</v>
      </c>
      <c r="B9" s="139" t="s">
        <v>58</v>
      </c>
    </row>
    <row r="10" spans="1:3">
      <c r="A10" s="125"/>
      <c r="B10" s="139"/>
    </row>
    <row r="11" spans="1:3">
      <c r="A11" s="140"/>
      <c r="B11" s="141"/>
    </row>
    <row r="12" spans="1:3">
      <c r="A12" s="106" t="s">
        <v>0</v>
      </c>
      <c r="B12" s="118">
        <f>SUM(B14:B40)</f>
        <v>650</v>
      </c>
    </row>
    <row r="13" spans="1:3">
      <c r="A13" s="109"/>
      <c r="B13" s="115"/>
    </row>
    <row r="14" spans="1:3" ht="16.5" customHeight="1">
      <c r="A14" s="142" t="s">
        <v>15</v>
      </c>
      <c r="B14" s="115">
        <v>60</v>
      </c>
    </row>
    <row r="15" spans="1:3" ht="16.5" customHeight="1">
      <c r="A15" s="142" t="s">
        <v>16</v>
      </c>
      <c r="B15" s="115">
        <v>130</v>
      </c>
    </row>
    <row r="16" spans="1:3" ht="16.5" customHeight="1">
      <c r="A16" s="142" t="s">
        <v>17</v>
      </c>
      <c r="B16" s="115">
        <v>93</v>
      </c>
    </row>
    <row r="17" spans="1:2" ht="16.5" customHeight="1">
      <c r="A17" s="142" t="s">
        <v>185</v>
      </c>
      <c r="B17" s="115">
        <v>62</v>
      </c>
    </row>
    <row r="18" spans="1:2" ht="16.5" customHeight="1">
      <c r="A18" s="142" t="s">
        <v>18</v>
      </c>
      <c r="B18" s="115">
        <v>82</v>
      </c>
    </row>
    <row r="19" spans="1:2" ht="16.5" customHeight="1">
      <c r="A19" s="142" t="s">
        <v>19</v>
      </c>
      <c r="B19" s="115">
        <v>22</v>
      </c>
    </row>
    <row r="20" spans="1:2" ht="16.5" customHeight="1">
      <c r="A20" s="142" t="s">
        <v>20</v>
      </c>
      <c r="B20" s="115">
        <v>17</v>
      </c>
    </row>
    <row r="21" spans="1:2" ht="16.5" customHeight="1">
      <c r="A21" s="142" t="s">
        <v>21</v>
      </c>
      <c r="B21" s="115">
        <v>9</v>
      </c>
    </row>
    <row r="22" spans="1:2" ht="16.5" customHeight="1">
      <c r="A22" s="142" t="s">
        <v>22</v>
      </c>
      <c r="B22" s="115">
        <v>14</v>
      </c>
    </row>
    <row r="23" spans="1:2" ht="16.5" customHeight="1">
      <c r="A23" s="142" t="s">
        <v>23</v>
      </c>
      <c r="B23" s="115">
        <v>6</v>
      </c>
    </row>
    <row r="24" spans="1:2" ht="16.5" customHeight="1">
      <c r="A24" s="142" t="s">
        <v>24</v>
      </c>
      <c r="B24" s="115">
        <v>6</v>
      </c>
    </row>
    <row r="25" spans="1:2" ht="16.5" customHeight="1">
      <c r="A25" s="142" t="s">
        <v>25</v>
      </c>
      <c r="B25" s="115">
        <v>8</v>
      </c>
    </row>
    <row r="26" spans="1:2" ht="16.5" customHeight="1">
      <c r="A26" s="142" t="s">
        <v>26</v>
      </c>
      <c r="B26" s="115">
        <v>7</v>
      </c>
    </row>
    <row r="27" spans="1:2" ht="16.5" customHeight="1">
      <c r="A27" s="142" t="s">
        <v>27</v>
      </c>
      <c r="B27" s="115">
        <v>10</v>
      </c>
    </row>
    <row r="28" spans="1:2" ht="16.5" customHeight="1">
      <c r="A28" s="142" t="s">
        <v>28</v>
      </c>
      <c r="B28" s="115">
        <v>2</v>
      </c>
    </row>
    <row r="29" spans="1:2" ht="16.5" customHeight="1">
      <c r="A29" s="142" t="s">
        <v>29</v>
      </c>
      <c r="B29" s="115">
        <v>13</v>
      </c>
    </row>
    <row r="30" spans="1:2">
      <c r="A30" s="142" t="s">
        <v>30</v>
      </c>
      <c r="B30" s="115">
        <v>13</v>
      </c>
    </row>
    <row r="31" spans="1:2" ht="16.5" customHeight="1">
      <c r="A31" s="142" t="s">
        <v>31</v>
      </c>
      <c r="B31" s="115">
        <v>12</v>
      </c>
    </row>
    <row r="32" spans="1:2" ht="16.5" customHeight="1">
      <c r="A32" s="142" t="s">
        <v>32</v>
      </c>
      <c r="B32" s="115">
        <v>7</v>
      </c>
    </row>
    <row r="33" spans="1:4" ht="16.5" customHeight="1">
      <c r="A33" s="142" t="s">
        <v>33</v>
      </c>
      <c r="B33" s="115">
        <v>5</v>
      </c>
    </row>
    <row r="34" spans="1:4" ht="16.5" customHeight="1">
      <c r="A34" s="142" t="s">
        <v>34</v>
      </c>
      <c r="B34" s="115">
        <v>4</v>
      </c>
    </row>
    <row r="35" spans="1:4" s="104" customFormat="1" ht="16.5" customHeight="1">
      <c r="A35" s="142" t="s">
        <v>35</v>
      </c>
      <c r="B35" s="115">
        <v>11</v>
      </c>
      <c r="D35" s="102"/>
    </row>
    <row r="36" spans="1:4" s="104" customFormat="1" ht="16.5" customHeight="1">
      <c r="A36" s="142" t="s">
        <v>36</v>
      </c>
      <c r="B36" s="115">
        <v>2</v>
      </c>
      <c r="D36" s="102"/>
    </row>
    <row r="37" spans="1:4" s="104" customFormat="1" ht="16.5" customHeight="1">
      <c r="A37" s="142" t="s">
        <v>151</v>
      </c>
      <c r="B37" s="112">
        <v>4</v>
      </c>
      <c r="D37" s="102"/>
    </row>
    <row r="38" spans="1:4" s="104" customFormat="1" ht="16.5" customHeight="1">
      <c r="A38" s="142" t="s">
        <v>152</v>
      </c>
      <c r="B38" s="112">
        <v>3</v>
      </c>
      <c r="D38" s="102"/>
    </row>
    <row r="39" spans="1:4" s="104" customFormat="1" ht="16.5" customHeight="1">
      <c r="A39" s="142" t="s">
        <v>37</v>
      </c>
      <c r="B39" s="112">
        <v>6</v>
      </c>
      <c r="D39" s="102"/>
    </row>
    <row r="40" spans="1:4" s="104" customFormat="1">
      <c r="A40" s="142" t="s">
        <v>135</v>
      </c>
      <c r="B40" s="112">
        <v>42</v>
      </c>
      <c r="D40" s="102"/>
    </row>
    <row r="41" spans="1:4" s="104" customFormat="1">
      <c r="A41" s="143"/>
      <c r="B41" s="116"/>
      <c r="D41" s="102"/>
    </row>
    <row r="42" spans="1:4" s="104" customFormat="1" ht="20.25" customHeight="1">
      <c r="A42" s="102" t="s">
        <v>147</v>
      </c>
      <c r="B42" s="144"/>
      <c r="D42" s="102"/>
    </row>
  </sheetData>
  <mergeCells count="4">
    <mergeCell ref="A3:B3"/>
    <mergeCell ref="A4:B4"/>
    <mergeCell ref="A5:B5"/>
    <mergeCell ref="A6:B6"/>
  </mergeCells>
  <phoneticPr fontId="0" type="noConversion"/>
  <printOptions horizontalCentered="1" verticalCentered="1"/>
  <pageMargins left="0.78749999999999998" right="0.59027777777777779" top="0.98402777777777783" bottom="0.98402777777777783" header="0.51180555555555562" footer="0.51180555555555562"/>
  <pageSetup scale="9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'c-7'!Área_de_impresión</vt:lpstr>
      <vt:lpstr>'c-8'!Área_de_impresión</vt:lpstr>
      <vt:lpstr>'c-9'!Área_de_impresión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lastPrinted>2014-05-30T15:33:39Z</cp:lastPrinted>
  <dcterms:created xsi:type="dcterms:W3CDTF">2014-02-14T16:04:53Z</dcterms:created>
  <dcterms:modified xsi:type="dcterms:W3CDTF">2018-07-26T16:01:55Z</dcterms:modified>
</cp:coreProperties>
</file>