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Respaldo cambio 2019\Anuarios\ANUARIO 2018\"/>
    </mc:Choice>
  </mc:AlternateContent>
  <xr:revisionPtr revIDLastSave="0" documentId="8_{74E4CB8B-B5E2-48D7-8490-2FE72C1A8C29}" xr6:coauthVersionLast="44" xr6:coauthVersionMax="44" xr10:uidLastSave="{00000000-0000-0000-0000-000000000000}"/>
  <bookViews>
    <workbookView xWindow="28680" yWindow="-120" windowWidth="29040" windowHeight="16440" xr2:uid="{33608C0F-A461-48F8-AD5A-14F8EDD90A35}"/>
  </bookViews>
  <sheets>
    <sheet name="Índice" sheetId="1" r:id="rId1"/>
    <sheet name="C-1" sheetId="2" r:id="rId2"/>
    <sheet name="C 2" sheetId="3" r:id="rId3"/>
    <sheet name="C3" sheetId="4" r:id="rId4"/>
    <sheet name="C-4" sheetId="15" r:id="rId5"/>
    <sheet name="C-5" sheetId="6" r:id="rId6"/>
    <sheet name="C-6" sheetId="7" r:id="rId7"/>
    <sheet name="C-7" sheetId="8" r:id="rId8"/>
    <sheet name="C-8" sheetId="9" r:id="rId9"/>
    <sheet name="C-9" sheetId="13" r:id="rId10"/>
    <sheet name="C-10" sheetId="11" r:id="rId11"/>
    <sheet name="C-11" sheetId="12" r:id="rId12"/>
  </sheets>
  <definedNames>
    <definedName name="__xlnm.Print_Area" localSheetId="3">'C3'!$A$1:$H$102</definedName>
    <definedName name="_xlnm.Print_Area" localSheetId="3">'C3'!$A$1:$M$102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0" i="15" l="1"/>
  <c r="D100" i="15"/>
  <c r="C100" i="15"/>
  <c r="E99" i="15"/>
  <c r="D99" i="15"/>
  <c r="C99" i="15"/>
  <c r="B99" i="15" s="1"/>
  <c r="E98" i="15"/>
  <c r="D98" i="15"/>
  <c r="C98" i="15"/>
  <c r="E97" i="15"/>
  <c r="E94" i="15" s="1"/>
  <c r="D97" i="15"/>
  <c r="C97" i="15"/>
  <c r="E96" i="15"/>
  <c r="D96" i="15"/>
  <c r="C96" i="15"/>
  <c r="E95" i="15"/>
  <c r="D95" i="15"/>
  <c r="C95" i="15"/>
  <c r="B95" i="15" s="1"/>
  <c r="E92" i="15"/>
  <c r="D92" i="15"/>
  <c r="C92" i="15"/>
  <c r="E91" i="15"/>
  <c r="D91" i="15"/>
  <c r="C91" i="15"/>
  <c r="E90" i="15"/>
  <c r="D90" i="15"/>
  <c r="C90" i="15"/>
  <c r="E89" i="15"/>
  <c r="D89" i="15"/>
  <c r="C89" i="15"/>
  <c r="B89" i="15" s="1"/>
  <c r="E88" i="15"/>
  <c r="D88" i="15"/>
  <c r="C88" i="15"/>
  <c r="E87" i="15"/>
  <c r="D87" i="15"/>
  <c r="C87" i="15"/>
  <c r="E86" i="15"/>
  <c r="D86" i="15"/>
  <c r="C86" i="15"/>
  <c r="E85" i="15"/>
  <c r="D85" i="15"/>
  <c r="C85" i="15"/>
  <c r="B85" i="15" s="1"/>
  <c r="E84" i="15"/>
  <c r="D84" i="15"/>
  <c r="C84" i="15"/>
  <c r="E83" i="15"/>
  <c r="D83" i="15"/>
  <c r="C83" i="15"/>
  <c r="E82" i="15"/>
  <c r="D82" i="15"/>
  <c r="C82" i="15"/>
  <c r="E81" i="15"/>
  <c r="D81" i="15"/>
  <c r="C81" i="15"/>
  <c r="B81" i="15" s="1"/>
  <c r="E80" i="15"/>
  <c r="D80" i="15"/>
  <c r="C80" i="15"/>
  <c r="E79" i="15"/>
  <c r="E78" i="15" s="1"/>
  <c r="D79" i="15"/>
  <c r="D78" i="15" s="1"/>
  <c r="C79" i="15"/>
  <c r="E76" i="15"/>
  <c r="D76" i="15"/>
  <c r="C76" i="15"/>
  <c r="E75" i="15"/>
  <c r="D75" i="15"/>
  <c r="C75" i="15"/>
  <c r="B75" i="15" s="1"/>
  <c r="E74" i="15"/>
  <c r="D74" i="15"/>
  <c r="C74" i="15"/>
  <c r="B74" i="15" s="1"/>
  <c r="E73" i="15"/>
  <c r="D73" i="15"/>
  <c r="C73" i="15"/>
  <c r="E72" i="15"/>
  <c r="D72" i="15"/>
  <c r="C72" i="15"/>
  <c r="E71" i="15"/>
  <c r="D71" i="15"/>
  <c r="C71" i="15"/>
  <c r="B71" i="15" s="1"/>
  <c r="E70" i="15"/>
  <c r="D70" i="15"/>
  <c r="C70" i="15"/>
  <c r="B70" i="15" s="1"/>
  <c r="E69" i="15"/>
  <c r="D69" i="15"/>
  <c r="C69" i="15"/>
  <c r="E68" i="15"/>
  <c r="D68" i="15"/>
  <c r="D64" i="15" s="1"/>
  <c r="C68" i="15"/>
  <c r="E67" i="15"/>
  <c r="D67" i="15"/>
  <c r="C67" i="15"/>
  <c r="B67" i="15" s="1"/>
  <c r="E66" i="15"/>
  <c r="D66" i="15"/>
  <c r="C66" i="15"/>
  <c r="E65" i="15"/>
  <c r="D65" i="15"/>
  <c r="E62" i="15"/>
  <c r="D62" i="15"/>
  <c r="C62" i="15"/>
  <c r="E61" i="15"/>
  <c r="D61" i="15"/>
  <c r="C61" i="15"/>
  <c r="E60" i="15"/>
  <c r="D60" i="15"/>
  <c r="C60" i="15"/>
  <c r="E59" i="15"/>
  <c r="D59" i="15"/>
  <c r="C59" i="15"/>
  <c r="E58" i="15"/>
  <c r="D58" i="15"/>
  <c r="C58" i="15"/>
  <c r="E57" i="15"/>
  <c r="D57" i="15"/>
  <c r="C57" i="15"/>
  <c r="E54" i="15"/>
  <c r="D54" i="15"/>
  <c r="C54" i="15"/>
  <c r="E53" i="15"/>
  <c r="D53" i="15"/>
  <c r="C53" i="15"/>
  <c r="E52" i="15"/>
  <c r="D52" i="15"/>
  <c r="C52" i="15"/>
  <c r="E51" i="15"/>
  <c r="D51" i="15"/>
  <c r="C51" i="15"/>
  <c r="E50" i="15"/>
  <c r="D50" i="15"/>
  <c r="C50" i="15"/>
  <c r="E49" i="15"/>
  <c r="D49" i="15"/>
  <c r="C49" i="15"/>
  <c r="E48" i="15"/>
  <c r="D48" i="15"/>
  <c r="C48" i="15"/>
  <c r="E45" i="15"/>
  <c r="D45" i="15"/>
  <c r="C45" i="15"/>
  <c r="B45" i="15" s="1"/>
  <c r="E44" i="15"/>
  <c r="D44" i="15"/>
  <c r="C44" i="15"/>
  <c r="B44" i="15" s="1"/>
  <c r="E43" i="15"/>
  <c r="D43" i="15"/>
  <c r="C43" i="15"/>
  <c r="B43" i="15" s="1"/>
  <c r="E42" i="15"/>
  <c r="D42" i="15"/>
  <c r="C42" i="15"/>
  <c r="B42" i="15" s="1"/>
  <c r="E41" i="15"/>
  <c r="D41" i="15"/>
  <c r="C41" i="15"/>
  <c r="B41" i="15" s="1"/>
  <c r="E40" i="15"/>
  <c r="D40" i="15"/>
  <c r="C40" i="15"/>
  <c r="B40" i="15" s="1"/>
  <c r="E39" i="15"/>
  <c r="D39" i="15"/>
  <c r="C39" i="15"/>
  <c r="B39" i="15" s="1"/>
  <c r="E38" i="15"/>
  <c r="D38" i="15"/>
  <c r="C38" i="15"/>
  <c r="B38" i="15" s="1"/>
  <c r="E37" i="15"/>
  <c r="D37" i="15"/>
  <c r="C37" i="15"/>
  <c r="B37" i="15" s="1"/>
  <c r="E36" i="15"/>
  <c r="D36" i="15"/>
  <c r="C36" i="15"/>
  <c r="B36" i="15" s="1"/>
  <c r="E35" i="15"/>
  <c r="D35" i="15"/>
  <c r="C35" i="15"/>
  <c r="B35" i="15" s="1"/>
  <c r="E34" i="15"/>
  <c r="D34" i="15"/>
  <c r="C34" i="15"/>
  <c r="B34" i="15" s="1"/>
  <c r="E33" i="15"/>
  <c r="D33" i="15"/>
  <c r="C33" i="15"/>
  <c r="B33" i="15" s="1"/>
  <c r="E32" i="15"/>
  <c r="D32" i="15"/>
  <c r="C32" i="15"/>
  <c r="B32" i="15" s="1"/>
  <c r="E31" i="15"/>
  <c r="E29" i="15" s="1"/>
  <c r="D31" i="15"/>
  <c r="C31" i="15"/>
  <c r="B31" i="15" s="1"/>
  <c r="E30" i="15"/>
  <c r="D30" i="15"/>
  <c r="C30" i="15"/>
  <c r="E27" i="15"/>
  <c r="D27" i="15"/>
  <c r="C27" i="15"/>
  <c r="E26" i="15"/>
  <c r="D26" i="15"/>
  <c r="C26" i="15"/>
  <c r="B26" i="15" s="1"/>
  <c r="E25" i="15"/>
  <c r="D25" i="15"/>
  <c r="C25" i="15"/>
  <c r="E24" i="15"/>
  <c r="D24" i="15"/>
  <c r="C24" i="15"/>
  <c r="E23" i="15"/>
  <c r="D23" i="15"/>
  <c r="C23" i="15"/>
  <c r="E22" i="15"/>
  <c r="D22" i="15"/>
  <c r="C22" i="15"/>
  <c r="B22" i="15" s="1"/>
  <c r="E21" i="15"/>
  <c r="D21" i="15"/>
  <c r="C21" i="15"/>
  <c r="E20" i="15"/>
  <c r="D20" i="15"/>
  <c r="C20" i="15"/>
  <c r="E19" i="15"/>
  <c r="D19" i="15"/>
  <c r="C19" i="15"/>
  <c r="E18" i="15"/>
  <c r="D18" i="15"/>
  <c r="C18" i="15"/>
  <c r="B18" i="15" s="1"/>
  <c r="E17" i="15"/>
  <c r="D17" i="15"/>
  <c r="C17" i="15"/>
  <c r="E16" i="15"/>
  <c r="D16" i="15"/>
  <c r="C16" i="15"/>
  <c r="E15" i="15"/>
  <c r="D15" i="15"/>
  <c r="C15" i="15"/>
  <c r="E14" i="15"/>
  <c r="D14" i="15"/>
  <c r="C14" i="15"/>
  <c r="E13" i="15"/>
  <c r="D13" i="15"/>
  <c r="B116" i="13"/>
  <c r="B115" i="13"/>
  <c r="B114" i="13"/>
  <c r="B113" i="13" s="1"/>
  <c r="F113" i="13"/>
  <c r="E113" i="13"/>
  <c r="D113" i="13"/>
  <c r="C113" i="13"/>
  <c r="B111" i="13"/>
  <c r="B110" i="13"/>
  <c r="B109" i="13"/>
  <c r="B108" i="13" s="1"/>
  <c r="F108" i="13"/>
  <c r="E108" i="13"/>
  <c r="D108" i="13"/>
  <c r="C108" i="13"/>
  <c r="B106" i="13"/>
  <c r="B105" i="13"/>
  <c r="B104" i="13"/>
  <c r="B103" i="13"/>
  <c r="B102" i="13"/>
  <c r="F101" i="13"/>
  <c r="E101" i="13"/>
  <c r="D101" i="13"/>
  <c r="C101" i="13"/>
  <c r="B99" i="13"/>
  <c r="B98" i="13"/>
  <c r="B97" i="13" s="1"/>
  <c r="F97" i="13"/>
  <c r="E97" i="13"/>
  <c r="D97" i="13"/>
  <c r="C97" i="13"/>
  <c r="B95" i="13"/>
  <c r="B94" i="13"/>
  <c r="B93" i="13"/>
  <c r="B92" i="13"/>
  <c r="B91" i="13"/>
  <c r="B90" i="13"/>
  <c r="B89" i="13"/>
  <c r="B88" i="13"/>
  <c r="F87" i="13"/>
  <c r="E87" i="13"/>
  <c r="D87" i="13"/>
  <c r="C87" i="13"/>
  <c r="B85" i="13"/>
  <c r="B84" i="13"/>
  <c r="B83" i="13"/>
  <c r="B82" i="13"/>
  <c r="B81" i="13"/>
  <c r="B80" i="13"/>
  <c r="F79" i="13"/>
  <c r="E79" i="13"/>
  <c r="D79" i="13"/>
  <c r="C79" i="13"/>
  <c r="B77" i="13"/>
  <c r="B76" i="13"/>
  <c r="B75" i="13"/>
  <c r="B74" i="13"/>
  <c r="B73" i="13"/>
  <c r="B72" i="13"/>
  <c r="B71" i="13" s="1"/>
  <c r="F71" i="13"/>
  <c r="E71" i="13"/>
  <c r="D71" i="13"/>
  <c r="C71" i="13"/>
  <c r="B69" i="13"/>
  <c r="B68" i="13"/>
  <c r="B67" i="13"/>
  <c r="B66" i="13"/>
  <c r="B65" i="13"/>
  <c r="B64" i="13"/>
  <c r="F63" i="13"/>
  <c r="E63" i="13"/>
  <c r="D63" i="13"/>
  <c r="C63" i="13"/>
  <c r="B61" i="13"/>
  <c r="B60" i="13"/>
  <c r="B59" i="13"/>
  <c r="B58" i="13"/>
  <c r="B57" i="13"/>
  <c r="B56" i="13"/>
  <c r="B55" i="13"/>
  <c r="F54" i="13"/>
  <c r="E54" i="13"/>
  <c r="D54" i="13"/>
  <c r="C54" i="13"/>
  <c r="B52" i="13"/>
  <c r="B51" i="13"/>
  <c r="B50" i="13"/>
  <c r="B49" i="13"/>
  <c r="B48" i="13"/>
  <c r="B47" i="13"/>
  <c r="F46" i="13"/>
  <c r="E46" i="13"/>
  <c r="D46" i="13"/>
  <c r="C46" i="13"/>
  <c r="B44" i="13"/>
  <c r="B43" i="13"/>
  <c r="B42" i="13"/>
  <c r="B41" i="13"/>
  <c r="B40" i="13"/>
  <c r="F39" i="13"/>
  <c r="E39" i="13"/>
  <c r="D39" i="13"/>
  <c r="C39" i="13"/>
  <c r="B37" i="13"/>
  <c r="B36" i="13"/>
  <c r="B35" i="13"/>
  <c r="B34" i="13"/>
  <c r="B33" i="13"/>
  <c r="F32" i="13"/>
  <c r="E32" i="13"/>
  <c r="D32" i="13"/>
  <c r="C32" i="13"/>
  <c r="B30" i="13"/>
  <c r="B29" i="13"/>
  <c r="B28" i="13"/>
  <c r="B27" i="13"/>
  <c r="B26" i="13"/>
  <c r="B25" i="13"/>
  <c r="B24" i="13"/>
  <c r="F23" i="13"/>
  <c r="E23" i="13"/>
  <c r="D23" i="13"/>
  <c r="C23" i="13"/>
  <c r="B21" i="13"/>
  <c r="F20" i="13"/>
  <c r="E20" i="13"/>
  <c r="D20" i="13"/>
  <c r="C20" i="13"/>
  <c r="B20" i="13"/>
  <c r="B18" i="13"/>
  <c r="B17" i="13"/>
  <c r="B16" i="13"/>
  <c r="B15" i="13"/>
  <c r="B14" i="13"/>
  <c r="B13" i="13"/>
  <c r="F12" i="13"/>
  <c r="E12" i="13"/>
  <c r="D12" i="13"/>
  <c r="D10" i="13" s="1"/>
  <c r="C12" i="13"/>
  <c r="C29" i="15" l="1"/>
  <c r="B57" i="15"/>
  <c r="B61" i="15"/>
  <c r="B15" i="15"/>
  <c r="D12" i="15"/>
  <c r="B19" i="15"/>
  <c r="B23" i="15"/>
  <c r="B27" i="15"/>
  <c r="B30" i="15"/>
  <c r="B29" i="15" s="1"/>
  <c r="B52" i="15"/>
  <c r="C78" i="15"/>
  <c r="B83" i="15"/>
  <c r="B87" i="15"/>
  <c r="B91" i="15"/>
  <c r="B82" i="15"/>
  <c r="B86" i="15"/>
  <c r="B90" i="15"/>
  <c r="B49" i="15"/>
  <c r="D47" i="15"/>
  <c r="B53" i="15"/>
  <c r="E56" i="15"/>
  <c r="B80" i="15"/>
  <c r="B84" i="15"/>
  <c r="B88" i="15"/>
  <c r="B92" i="15"/>
  <c r="D94" i="15"/>
  <c r="B98" i="15"/>
  <c r="E64" i="15"/>
  <c r="C47" i="15"/>
  <c r="B17" i="15"/>
  <c r="B25" i="15"/>
  <c r="D29" i="15"/>
  <c r="E12" i="15"/>
  <c r="B16" i="15"/>
  <c r="B20" i="15"/>
  <c r="B24" i="15"/>
  <c r="E47" i="15"/>
  <c r="B50" i="15"/>
  <c r="B54" i="15"/>
  <c r="C56" i="15"/>
  <c r="B58" i="15"/>
  <c r="B62" i="15"/>
  <c r="B68" i="15"/>
  <c r="B72" i="15"/>
  <c r="B76" i="15"/>
  <c r="B79" i="15"/>
  <c r="B97" i="15"/>
  <c r="B96" i="15"/>
  <c r="B94" i="15" s="1"/>
  <c r="B100" i="15"/>
  <c r="B60" i="15"/>
  <c r="B21" i="15"/>
  <c r="B51" i="15"/>
  <c r="B59" i="15"/>
  <c r="B69" i="15"/>
  <c r="B73" i="15"/>
  <c r="E10" i="15"/>
  <c r="D56" i="15"/>
  <c r="B48" i="15"/>
  <c r="C94" i="15"/>
  <c r="B14" i="15"/>
  <c r="B66" i="15"/>
  <c r="B39" i="13"/>
  <c r="B63" i="13"/>
  <c r="F10" i="13"/>
  <c r="B12" i="13"/>
  <c r="B46" i="13"/>
  <c r="B54" i="13"/>
  <c r="B32" i="13"/>
  <c r="E10" i="13"/>
  <c r="B87" i="13"/>
  <c r="B23" i="13"/>
  <c r="C10" i="13"/>
  <c r="B79" i="13"/>
  <c r="B101" i="13"/>
  <c r="B208" i="12"/>
  <c r="B207" i="12"/>
  <c r="BZ206" i="12"/>
  <c r="BY206" i="12"/>
  <c r="BX206" i="12"/>
  <c r="BW206" i="12"/>
  <c r="BV206" i="12"/>
  <c r="BU206" i="12"/>
  <c r="BT206" i="12"/>
  <c r="BS206" i="12"/>
  <c r="BR206" i="12"/>
  <c r="BQ206" i="12"/>
  <c r="BP206" i="12"/>
  <c r="BO206" i="12"/>
  <c r="BN206" i="12"/>
  <c r="BM206" i="12"/>
  <c r="BL206" i="12"/>
  <c r="BK206" i="12"/>
  <c r="BJ206" i="12"/>
  <c r="BI206" i="12"/>
  <c r="BH206" i="12"/>
  <c r="BG206" i="12"/>
  <c r="BF206" i="12"/>
  <c r="BE206" i="12"/>
  <c r="BD206" i="12"/>
  <c r="BC206" i="12"/>
  <c r="BB206" i="12"/>
  <c r="BA206" i="12"/>
  <c r="AZ206" i="12"/>
  <c r="AY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R206" i="12"/>
  <c r="Q206" i="12"/>
  <c r="P206" i="12"/>
  <c r="O206" i="12"/>
  <c r="N206" i="12"/>
  <c r="M206" i="12"/>
  <c r="L206" i="12"/>
  <c r="K206" i="12"/>
  <c r="J206" i="12"/>
  <c r="I206" i="12"/>
  <c r="H206" i="12"/>
  <c r="G206" i="12"/>
  <c r="F206" i="12"/>
  <c r="E206" i="12"/>
  <c r="D206" i="12"/>
  <c r="C206" i="12"/>
  <c r="B204" i="12"/>
  <c r="B203" i="12"/>
  <c r="B202" i="12"/>
  <c r="B201" i="12"/>
  <c r="B200" i="12"/>
  <c r="B199" i="12"/>
  <c r="B198" i="12"/>
  <c r="B197" i="12"/>
  <c r="B196" i="12"/>
  <c r="B195" i="12"/>
  <c r="B194" i="12"/>
  <c r="B193" i="12"/>
  <c r="B192" i="12"/>
  <c r="B191" i="12"/>
  <c r="B190" i="12"/>
  <c r="B189" i="12"/>
  <c r="B188" i="12"/>
  <c r="B187" i="12"/>
  <c r="B186" i="12"/>
  <c r="B185" i="12"/>
  <c r="B184" i="12"/>
  <c r="B183" i="12"/>
  <c r="B182" i="12"/>
  <c r="B181" i="12"/>
  <c r="B180" i="12"/>
  <c r="B179" i="12"/>
  <c r="B178" i="12"/>
  <c r="B177" i="12"/>
  <c r="B176" i="12"/>
  <c r="B175" i="12"/>
  <c r="B174" i="12"/>
  <c r="B173" i="12"/>
  <c r="B172" i="12"/>
  <c r="B171" i="12"/>
  <c r="B170" i="12"/>
  <c r="B169" i="12"/>
  <c r="B168" i="12"/>
  <c r="B167" i="12"/>
  <c r="B166" i="12"/>
  <c r="B165" i="12"/>
  <c r="B164" i="12"/>
  <c r="B163" i="12"/>
  <c r="B162" i="12"/>
  <c r="B161" i="12"/>
  <c r="B160" i="12"/>
  <c r="B159" i="12"/>
  <c r="B158" i="12"/>
  <c r="B157" i="12"/>
  <c r="B156" i="12"/>
  <c r="B155" i="12"/>
  <c r="B154" i="12"/>
  <c r="B153" i="12"/>
  <c r="B152" i="12"/>
  <c r="B151" i="12"/>
  <c r="B150" i="12"/>
  <c r="B149" i="12"/>
  <c r="B148" i="12"/>
  <c r="B147" i="12"/>
  <c r="B146" i="12"/>
  <c r="B145" i="12"/>
  <c r="B144" i="12"/>
  <c r="B143" i="12"/>
  <c r="B142" i="12"/>
  <c r="B141" i="12"/>
  <c r="B140" i="12"/>
  <c r="B139" i="12"/>
  <c r="B138" i="12"/>
  <c r="B137" i="12"/>
  <c r="B136" i="12"/>
  <c r="B135" i="12"/>
  <c r="B134" i="12"/>
  <c r="B133" i="12"/>
  <c r="B132" i="12"/>
  <c r="B131" i="12"/>
  <c r="B130" i="12"/>
  <c r="B129" i="12"/>
  <c r="B128" i="12"/>
  <c r="B127" i="12"/>
  <c r="B126" i="12"/>
  <c r="B125" i="12"/>
  <c r="B124" i="12"/>
  <c r="B123" i="12"/>
  <c r="B122" i="12"/>
  <c r="B121" i="12"/>
  <c r="B120" i="12"/>
  <c r="B119" i="12"/>
  <c r="B118" i="12"/>
  <c r="B117" i="12"/>
  <c r="B116" i="12"/>
  <c r="B115" i="12"/>
  <c r="B114" i="12"/>
  <c r="B113" i="12"/>
  <c r="B112" i="12"/>
  <c r="B111" i="12"/>
  <c r="B110" i="12"/>
  <c r="B109" i="12"/>
  <c r="B108" i="12"/>
  <c r="B107" i="12"/>
  <c r="B106" i="12"/>
  <c r="B105" i="12"/>
  <c r="B104" i="12"/>
  <c r="B103" i="12"/>
  <c r="B102" i="12"/>
  <c r="B101" i="12"/>
  <c r="B100" i="12"/>
  <c r="B99" i="12"/>
  <c r="B98" i="12"/>
  <c r="B97" i="12"/>
  <c r="B96" i="12"/>
  <c r="B95" i="12"/>
  <c r="B94" i="12"/>
  <c r="B93" i="12"/>
  <c r="B92" i="12"/>
  <c r="B91" i="12"/>
  <c r="B90" i="12"/>
  <c r="B88" i="12"/>
  <c r="B87" i="12"/>
  <c r="B86" i="12"/>
  <c r="B85" i="12"/>
  <c r="B84" i="12"/>
  <c r="B83" i="12"/>
  <c r="B82" i="12"/>
  <c r="B81" i="12"/>
  <c r="BZ80" i="12"/>
  <c r="BY80" i="12"/>
  <c r="BY13" i="12" s="1"/>
  <c r="BX80" i="12"/>
  <c r="BW80" i="12"/>
  <c r="BV80" i="12"/>
  <c r="BU80" i="12"/>
  <c r="BT80" i="12"/>
  <c r="BS80" i="12"/>
  <c r="BR80" i="12"/>
  <c r="BQ80" i="12"/>
  <c r="BP80" i="12"/>
  <c r="BO80" i="12"/>
  <c r="BN80" i="12"/>
  <c r="BM80" i="12"/>
  <c r="BM13" i="12" s="1"/>
  <c r="BL80" i="12"/>
  <c r="BK80" i="12"/>
  <c r="BJ80" i="12"/>
  <c r="BI80" i="12"/>
  <c r="BI13" i="12" s="1"/>
  <c r="BH80" i="12"/>
  <c r="BG80" i="12"/>
  <c r="BF80" i="12"/>
  <c r="BE80" i="12"/>
  <c r="BD80" i="12"/>
  <c r="BC80" i="12"/>
  <c r="BB80" i="12"/>
  <c r="BA80" i="12"/>
  <c r="AZ80" i="12"/>
  <c r="AY80" i="12"/>
  <c r="AX80" i="12"/>
  <c r="AW80" i="12"/>
  <c r="AW13" i="12" s="1"/>
  <c r="AV80" i="12"/>
  <c r="AU80" i="12"/>
  <c r="AT80" i="12"/>
  <c r="AS80" i="12"/>
  <c r="AS13" i="12" s="1"/>
  <c r="AR80" i="12"/>
  <c r="AQ80" i="12"/>
  <c r="AP80" i="12"/>
  <c r="AO80" i="12"/>
  <c r="AN80" i="12"/>
  <c r="AM80" i="12"/>
  <c r="AL80" i="12"/>
  <c r="AK80" i="12"/>
  <c r="AJ80" i="12"/>
  <c r="AI80" i="12"/>
  <c r="AH80" i="12"/>
  <c r="AG80" i="12"/>
  <c r="AG13" i="12" s="1"/>
  <c r="AF80" i="12"/>
  <c r="AE80" i="12"/>
  <c r="AD80" i="12"/>
  <c r="AC80" i="12"/>
  <c r="AC13" i="12" s="1"/>
  <c r="AB80" i="12"/>
  <c r="AA80" i="12"/>
  <c r="Z80" i="12"/>
  <c r="Y80" i="12"/>
  <c r="X80" i="12"/>
  <c r="W80" i="12"/>
  <c r="V80" i="12"/>
  <c r="U80" i="12"/>
  <c r="T80" i="12"/>
  <c r="S80" i="12"/>
  <c r="R80" i="12"/>
  <c r="Q80" i="12"/>
  <c r="Q13" i="12" s="1"/>
  <c r="P80" i="12"/>
  <c r="O80" i="12"/>
  <c r="N80" i="12"/>
  <c r="M80" i="12"/>
  <c r="M13" i="12" s="1"/>
  <c r="L80" i="12"/>
  <c r="K80" i="12"/>
  <c r="J80" i="12"/>
  <c r="I80" i="12"/>
  <c r="H80" i="12"/>
  <c r="G80" i="12"/>
  <c r="F80" i="12"/>
  <c r="E80" i="12"/>
  <c r="D80" i="12"/>
  <c r="C80"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Z15" i="12"/>
  <c r="BY15" i="12"/>
  <c r="BX15" i="12"/>
  <c r="BX13" i="12" s="1"/>
  <c r="BW15" i="12"/>
  <c r="BV15" i="12"/>
  <c r="BU15" i="12"/>
  <c r="BT15" i="12"/>
  <c r="BT13" i="12" s="1"/>
  <c r="BS15" i="12"/>
  <c r="BS13" i="12" s="1"/>
  <c r="BR15" i="12"/>
  <c r="BQ15" i="12"/>
  <c r="BP15" i="12"/>
  <c r="BO15" i="12"/>
  <c r="BO13" i="12" s="1"/>
  <c r="BN15" i="12"/>
  <c r="BM15" i="12"/>
  <c r="BL15" i="12"/>
  <c r="BK15" i="12"/>
  <c r="BJ15" i="12"/>
  <c r="BI15" i="12"/>
  <c r="BH15" i="12"/>
  <c r="BH13" i="12" s="1"/>
  <c r="BG15" i="12"/>
  <c r="BF15" i="12"/>
  <c r="BE15" i="12"/>
  <c r="BD15" i="12"/>
  <c r="BD13" i="12" s="1"/>
  <c r="BC15" i="12"/>
  <c r="BC13" i="12" s="1"/>
  <c r="BB15" i="12"/>
  <c r="BA15" i="12"/>
  <c r="AZ15" i="12"/>
  <c r="AY15" i="12"/>
  <c r="AY13" i="12" s="1"/>
  <c r="AX15" i="12"/>
  <c r="AW15" i="12"/>
  <c r="AV15" i="12"/>
  <c r="AU15" i="12"/>
  <c r="AT15" i="12"/>
  <c r="AS15" i="12"/>
  <c r="AR15" i="12"/>
  <c r="AR13" i="12" s="1"/>
  <c r="AQ15" i="12"/>
  <c r="AP15" i="12"/>
  <c r="AO15" i="12"/>
  <c r="AN15" i="12"/>
  <c r="AN13" i="12" s="1"/>
  <c r="AM15" i="12"/>
  <c r="AM13" i="12" s="1"/>
  <c r="AL15" i="12"/>
  <c r="AK15" i="12"/>
  <c r="AJ15" i="12"/>
  <c r="AI15" i="12"/>
  <c r="AI13" i="12" s="1"/>
  <c r="AH15" i="12"/>
  <c r="AG15" i="12"/>
  <c r="AF15" i="12"/>
  <c r="AE15" i="12"/>
  <c r="AD15" i="12"/>
  <c r="AC15" i="12"/>
  <c r="AB15" i="12"/>
  <c r="AB13" i="12" s="1"/>
  <c r="AA15" i="12"/>
  <c r="Z15" i="12"/>
  <c r="Y15" i="12"/>
  <c r="X15" i="12"/>
  <c r="X13" i="12" s="1"/>
  <c r="W15" i="12"/>
  <c r="W13" i="12" s="1"/>
  <c r="V15" i="12"/>
  <c r="U15" i="12"/>
  <c r="T15" i="12"/>
  <c r="S15" i="12"/>
  <c r="S13" i="12" s="1"/>
  <c r="R15" i="12"/>
  <c r="Q15" i="12"/>
  <c r="P15" i="12"/>
  <c r="O15" i="12"/>
  <c r="N15" i="12"/>
  <c r="M15" i="12"/>
  <c r="L15" i="12"/>
  <c r="L13" i="12" s="1"/>
  <c r="K15" i="12"/>
  <c r="J15" i="12"/>
  <c r="I15" i="12"/>
  <c r="H15" i="12"/>
  <c r="H13" i="12" s="1"/>
  <c r="G15" i="12"/>
  <c r="G13" i="12" s="1"/>
  <c r="F15" i="12"/>
  <c r="E15" i="12"/>
  <c r="D15" i="12"/>
  <c r="C15" i="12"/>
  <c r="C13" i="12" s="1"/>
  <c r="BW13" i="12"/>
  <c r="BU13" i="12"/>
  <c r="BQ13" i="12"/>
  <c r="BP13" i="12"/>
  <c r="BL13" i="12"/>
  <c r="BK13" i="12"/>
  <c r="BG13" i="12"/>
  <c r="BE13" i="12"/>
  <c r="BA13" i="12"/>
  <c r="AZ13" i="12"/>
  <c r="AV13" i="12"/>
  <c r="AU13" i="12"/>
  <c r="AQ13" i="12"/>
  <c r="AO13" i="12"/>
  <c r="AK13" i="12"/>
  <c r="AJ13" i="12"/>
  <c r="AF13" i="12"/>
  <c r="AE13" i="12"/>
  <c r="AA13" i="12"/>
  <c r="Y13" i="12"/>
  <c r="U13" i="12"/>
  <c r="T13" i="12"/>
  <c r="P13" i="12"/>
  <c r="O13" i="12"/>
  <c r="K13" i="12"/>
  <c r="I13" i="12"/>
  <c r="E13" i="12"/>
  <c r="D13" i="12"/>
  <c r="B10" i="11"/>
  <c r="B78" i="15" l="1"/>
  <c r="B56" i="15"/>
  <c r="D10" i="15"/>
  <c r="B47" i="15"/>
  <c r="B10" i="13"/>
  <c r="B206" i="12"/>
  <c r="B80" i="12"/>
  <c r="B15" i="12"/>
  <c r="J13" i="12"/>
  <c r="N13" i="12"/>
  <c r="R13" i="12"/>
  <c r="V13" i="12"/>
  <c r="Z13" i="12"/>
  <c r="AD13" i="12"/>
  <c r="AH13" i="12"/>
  <c r="AL13" i="12"/>
  <c r="AP13" i="12"/>
  <c r="AT13" i="12"/>
  <c r="AX13" i="12"/>
  <c r="BB13" i="12"/>
  <c r="BF13" i="12"/>
  <c r="BJ13" i="12"/>
  <c r="BN13" i="12"/>
  <c r="BR13" i="12"/>
  <c r="BV13" i="12"/>
  <c r="BZ13" i="12"/>
  <c r="F13" i="12"/>
  <c r="B117" i="9"/>
  <c r="B116" i="9"/>
  <c r="B115" i="9"/>
  <c r="B114" i="9" s="1"/>
  <c r="B112" i="9"/>
  <c r="B111" i="9"/>
  <c r="B110" i="9"/>
  <c r="B109" i="9" s="1"/>
  <c r="B107" i="9"/>
  <c r="B106" i="9"/>
  <c r="B105" i="9"/>
  <c r="B104" i="9"/>
  <c r="B103" i="9"/>
  <c r="B102" i="9" s="1"/>
  <c r="B100" i="9"/>
  <c r="B98" i="9" s="1"/>
  <c r="B99" i="9"/>
  <c r="B96" i="9"/>
  <c r="B95" i="9"/>
  <c r="B94" i="9"/>
  <c r="B93" i="9"/>
  <c r="B92" i="9"/>
  <c r="B91" i="9"/>
  <c r="B90" i="9"/>
  <c r="B89" i="9"/>
  <c r="B88" i="9" s="1"/>
  <c r="B86" i="9"/>
  <c r="B85" i="9"/>
  <c r="B84" i="9"/>
  <c r="B83" i="9"/>
  <c r="B82" i="9"/>
  <c r="B80" i="9" s="1"/>
  <c r="B81" i="9"/>
  <c r="B78" i="9"/>
  <c r="B77" i="9"/>
  <c r="B76" i="9"/>
  <c r="B75" i="9"/>
  <c r="B74" i="9"/>
  <c r="B73" i="9"/>
  <c r="B72" i="9" s="1"/>
  <c r="B70" i="9"/>
  <c r="B69" i="9"/>
  <c r="B68" i="9"/>
  <c r="B67" i="9"/>
  <c r="B66" i="9"/>
  <c r="B65" i="9"/>
  <c r="B64" i="9"/>
  <c r="B62" i="9"/>
  <c r="B61" i="9"/>
  <c r="B60" i="9"/>
  <c r="B59" i="9"/>
  <c r="B58" i="9"/>
  <c r="B57" i="9"/>
  <c r="B56" i="9"/>
  <c r="B55" i="9"/>
  <c r="B53" i="9"/>
  <c r="B52" i="9"/>
  <c r="B51" i="9"/>
  <c r="B50" i="9"/>
  <c r="B49" i="9"/>
  <c r="B48" i="9"/>
  <c r="B47" i="9" s="1"/>
  <c r="B45" i="9"/>
  <c r="B44" i="9"/>
  <c r="B43" i="9"/>
  <c r="B42" i="9"/>
  <c r="B41" i="9"/>
  <c r="B40" i="9" s="1"/>
  <c r="B38" i="9"/>
  <c r="B37" i="9"/>
  <c r="B36" i="9"/>
  <c r="B35" i="9"/>
  <c r="B34" i="9"/>
  <c r="B33" i="9" s="1"/>
  <c r="B31" i="9"/>
  <c r="B30" i="9"/>
  <c r="B29" i="9"/>
  <c r="B28" i="9"/>
  <c r="B27" i="9"/>
  <c r="B26" i="9"/>
  <c r="B25" i="9"/>
  <c r="B24" i="9" s="1"/>
  <c r="B22" i="9"/>
  <c r="B21" i="9" s="1"/>
  <c r="B19" i="9"/>
  <c r="B18" i="9"/>
  <c r="B17" i="9"/>
  <c r="B16" i="9"/>
  <c r="B15" i="9"/>
  <c r="B14" i="9"/>
  <c r="B13" i="9"/>
  <c r="B11" i="9" s="1"/>
  <c r="Z11" i="9"/>
  <c r="Y11" i="9"/>
  <c r="X11" i="9"/>
  <c r="W11" i="9"/>
  <c r="V11" i="9"/>
  <c r="U11" i="9"/>
  <c r="T11" i="9"/>
  <c r="S11" i="9"/>
  <c r="R11" i="9"/>
  <c r="Q11" i="9"/>
  <c r="P11" i="9"/>
  <c r="O11" i="9"/>
  <c r="N11" i="9"/>
  <c r="M11" i="9"/>
  <c r="L11" i="9"/>
  <c r="K11" i="9"/>
  <c r="J11" i="9"/>
  <c r="I11" i="9"/>
  <c r="H11" i="9"/>
  <c r="G11" i="9"/>
  <c r="F11" i="9"/>
  <c r="E11" i="9"/>
  <c r="D11" i="9"/>
  <c r="C11" i="9"/>
  <c r="B117" i="8"/>
  <c r="B116" i="8"/>
  <c r="B115" i="8"/>
  <c r="J114" i="8"/>
  <c r="I114" i="8"/>
  <c r="H114" i="8"/>
  <c r="G114" i="8"/>
  <c r="F114" i="8"/>
  <c r="E114" i="8"/>
  <c r="D114" i="8"/>
  <c r="C114" i="8"/>
  <c r="B112" i="8"/>
  <c r="B111" i="8"/>
  <c r="B110" i="8"/>
  <c r="B109" i="8" s="1"/>
  <c r="J109" i="8"/>
  <c r="I109" i="8"/>
  <c r="H109" i="8"/>
  <c r="G109" i="8"/>
  <c r="F109" i="8"/>
  <c r="E109" i="8"/>
  <c r="D109" i="8"/>
  <c r="C109" i="8"/>
  <c r="B107" i="8"/>
  <c r="B106" i="8"/>
  <c r="B105" i="8"/>
  <c r="B104" i="8"/>
  <c r="B103" i="8"/>
  <c r="J102" i="8"/>
  <c r="I102" i="8"/>
  <c r="H102" i="8"/>
  <c r="G102" i="8"/>
  <c r="F102" i="8"/>
  <c r="E102" i="8"/>
  <c r="D102" i="8"/>
  <c r="C102" i="8"/>
  <c r="B100" i="8"/>
  <c r="B98" i="8" s="1"/>
  <c r="B99" i="8"/>
  <c r="J98" i="8"/>
  <c r="I98" i="8"/>
  <c r="H98" i="8"/>
  <c r="G98" i="8"/>
  <c r="F98" i="8"/>
  <c r="E98" i="8"/>
  <c r="D98" i="8"/>
  <c r="C98" i="8"/>
  <c r="B96" i="8"/>
  <c r="B95" i="8"/>
  <c r="B94" i="8"/>
  <c r="B93" i="8"/>
  <c r="B92" i="8"/>
  <c r="B91" i="8"/>
  <c r="B90" i="8"/>
  <c r="B89" i="8"/>
  <c r="J88" i="8"/>
  <c r="I88" i="8"/>
  <c r="H88" i="8"/>
  <c r="G88" i="8"/>
  <c r="F88" i="8"/>
  <c r="E88" i="8"/>
  <c r="D88" i="8"/>
  <c r="C88" i="8"/>
  <c r="B86" i="8"/>
  <c r="B85" i="8"/>
  <c r="B84" i="8"/>
  <c r="B83" i="8"/>
  <c r="B82" i="8"/>
  <c r="B80" i="8" s="1"/>
  <c r="B81" i="8"/>
  <c r="J80" i="8"/>
  <c r="I80" i="8"/>
  <c r="H80" i="8"/>
  <c r="G80" i="8"/>
  <c r="F80" i="8"/>
  <c r="E80" i="8"/>
  <c r="D80" i="8"/>
  <c r="C80" i="8"/>
  <c r="B78" i="8"/>
  <c r="B77" i="8"/>
  <c r="B76" i="8"/>
  <c r="B75" i="8"/>
  <c r="B74" i="8"/>
  <c r="B73" i="8"/>
  <c r="J72" i="8"/>
  <c r="I72" i="8"/>
  <c r="H72" i="8"/>
  <c r="G72" i="8"/>
  <c r="F72" i="8"/>
  <c r="E72" i="8"/>
  <c r="D72" i="8"/>
  <c r="C72" i="8"/>
  <c r="B70" i="8"/>
  <c r="B69" i="8"/>
  <c r="B68" i="8"/>
  <c r="B67" i="8"/>
  <c r="B66" i="8"/>
  <c r="B64" i="8" s="1"/>
  <c r="B65" i="8"/>
  <c r="J64" i="8"/>
  <c r="I64" i="8"/>
  <c r="H64" i="8"/>
  <c r="G64" i="8"/>
  <c r="F64" i="8"/>
  <c r="E64" i="8"/>
  <c r="D64" i="8"/>
  <c r="C64" i="8"/>
  <c r="B62" i="8"/>
  <c r="B61" i="8"/>
  <c r="B60" i="8"/>
  <c r="B59" i="8"/>
  <c r="B58" i="8"/>
  <c r="B57" i="8"/>
  <c r="B56" i="8"/>
  <c r="J55" i="8"/>
  <c r="I55" i="8"/>
  <c r="H55" i="8"/>
  <c r="G55" i="8"/>
  <c r="F55" i="8"/>
  <c r="E55" i="8"/>
  <c r="D55" i="8"/>
  <c r="C55" i="8"/>
  <c r="B53" i="8"/>
  <c r="B52" i="8"/>
  <c r="B51" i="8"/>
  <c r="B50" i="8"/>
  <c r="B49" i="8"/>
  <c r="B48" i="8"/>
  <c r="J47" i="8"/>
  <c r="I47" i="8"/>
  <c r="H47" i="8"/>
  <c r="G47" i="8"/>
  <c r="F47" i="8"/>
  <c r="E47" i="8"/>
  <c r="D47" i="8"/>
  <c r="C47" i="8"/>
  <c r="B45" i="8"/>
  <c r="B44" i="8"/>
  <c r="B43" i="8"/>
  <c r="B42" i="8"/>
  <c r="B41" i="8"/>
  <c r="J40" i="8"/>
  <c r="I40" i="8"/>
  <c r="H40" i="8"/>
  <c r="G40" i="8"/>
  <c r="F40" i="8"/>
  <c r="E40" i="8"/>
  <c r="D40" i="8"/>
  <c r="C40" i="8"/>
  <c r="B38" i="8"/>
  <c r="B37" i="8"/>
  <c r="B36" i="8"/>
  <c r="B35" i="8"/>
  <c r="B34" i="8"/>
  <c r="J33" i="8"/>
  <c r="I33" i="8"/>
  <c r="H33" i="8"/>
  <c r="G33" i="8"/>
  <c r="F33" i="8"/>
  <c r="E33" i="8"/>
  <c r="D33" i="8"/>
  <c r="C33" i="8"/>
  <c r="B31" i="8"/>
  <c r="B30" i="8"/>
  <c r="B29" i="8"/>
  <c r="B28" i="8"/>
  <c r="B27" i="8"/>
  <c r="B26" i="8"/>
  <c r="B25" i="8"/>
  <c r="J24" i="8"/>
  <c r="I24" i="8"/>
  <c r="H24" i="8"/>
  <c r="G24" i="8"/>
  <c r="F24" i="8"/>
  <c r="E24" i="8"/>
  <c r="D24" i="8"/>
  <c r="C24" i="8"/>
  <c r="B22" i="8"/>
  <c r="B21" i="8" s="1"/>
  <c r="J21" i="8"/>
  <c r="I21" i="8"/>
  <c r="H21" i="8"/>
  <c r="G21" i="8"/>
  <c r="F21" i="8"/>
  <c r="E21" i="8"/>
  <c r="D21" i="8"/>
  <c r="C21" i="8"/>
  <c r="B19" i="8"/>
  <c r="B18" i="8"/>
  <c r="B17" i="8"/>
  <c r="B16" i="8"/>
  <c r="B15" i="8"/>
  <c r="B14" i="8"/>
  <c r="J13" i="8"/>
  <c r="I13" i="8"/>
  <c r="H13" i="8"/>
  <c r="G13" i="8"/>
  <c r="F13" i="8"/>
  <c r="E13" i="8"/>
  <c r="D13" i="8"/>
  <c r="C13" i="8"/>
  <c r="E11" i="8"/>
  <c r="B117" i="7"/>
  <c r="B116" i="7"/>
  <c r="B115" i="7"/>
  <c r="G114" i="7"/>
  <c r="F114" i="7"/>
  <c r="E114" i="7"/>
  <c r="D114" i="7"/>
  <c r="C114" i="7"/>
  <c r="B114" i="7"/>
  <c r="B112" i="7"/>
  <c r="B111" i="7"/>
  <c r="B110" i="7"/>
  <c r="B109" i="7" s="1"/>
  <c r="G109" i="7"/>
  <c r="F109" i="7"/>
  <c r="E109" i="7"/>
  <c r="D109" i="7"/>
  <c r="C109" i="7"/>
  <c r="B107" i="7"/>
  <c r="B106" i="7"/>
  <c r="B105" i="7"/>
  <c r="B104" i="7"/>
  <c r="B103" i="7"/>
  <c r="G102" i="7"/>
  <c r="F102" i="7"/>
  <c r="E102" i="7"/>
  <c r="D102" i="7"/>
  <c r="C102" i="7"/>
  <c r="B102" i="7"/>
  <c r="B100" i="7"/>
  <c r="B99" i="7"/>
  <c r="G98" i="7"/>
  <c r="F98" i="7"/>
  <c r="F11" i="7" s="1"/>
  <c r="E98" i="7"/>
  <c r="D98" i="7"/>
  <c r="C98" i="7"/>
  <c r="B98" i="7"/>
  <c r="B96" i="7"/>
  <c r="B95" i="7"/>
  <c r="B94" i="7"/>
  <c r="B93" i="7"/>
  <c r="B92" i="7"/>
  <c r="B91" i="7"/>
  <c r="B90" i="7"/>
  <c r="B89" i="7"/>
  <c r="B88" i="7" s="1"/>
  <c r="G88" i="7"/>
  <c r="F88" i="7"/>
  <c r="E88" i="7"/>
  <c r="D88" i="7"/>
  <c r="C88" i="7"/>
  <c r="B86" i="7"/>
  <c r="B85" i="7"/>
  <c r="B84" i="7"/>
  <c r="B83" i="7"/>
  <c r="B82" i="7"/>
  <c r="B81" i="7"/>
  <c r="B80" i="7" s="1"/>
  <c r="G80" i="7"/>
  <c r="F80" i="7"/>
  <c r="E80" i="7"/>
  <c r="D80" i="7"/>
  <c r="C80" i="7"/>
  <c r="B78" i="7"/>
  <c r="B77" i="7"/>
  <c r="B76" i="7"/>
  <c r="B75" i="7"/>
  <c r="B74" i="7"/>
  <c r="B73" i="7"/>
  <c r="B72" i="7" s="1"/>
  <c r="G72" i="7"/>
  <c r="F72" i="7"/>
  <c r="E72" i="7"/>
  <c r="D72" i="7"/>
  <c r="C72" i="7"/>
  <c r="B70" i="7"/>
  <c r="B69" i="7"/>
  <c r="B68" i="7"/>
  <c r="B67" i="7"/>
  <c r="B66" i="7"/>
  <c r="B65" i="7"/>
  <c r="B64" i="7" s="1"/>
  <c r="G64" i="7"/>
  <c r="F64" i="7"/>
  <c r="E64" i="7"/>
  <c r="D64" i="7"/>
  <c r="C64" i="7"/>
  <c r="B62" i="7"/>
  <c r="B61" i="7"/>
  <c r="B60" i="7"/>
  <c r="B59" i="7"/>
  <c r="B58" i="7"/>
  <c r="B57" i="7"/>
  <c r="B55" i="7" s="1"/>
  <c r="B56" i="7"/>
  <c r="G55" i="7"/>
  <c r="F55" i="7"/>
  <c r="E55" i="7"/>
  <c r="D55" i="7"/>
  <c r="C55" i="7"/>
  <c r="B53" i="7"/>
  <c r="B52" i="7"/>
  <c r="B51" i="7"/>
  <c r="B50" i="7"/>
  <c r="B49" i="7"/>
  <c r="B47" i="7" s="1"/>
  <c r="B48" i="7"/>
  <c r="G47" i="7"/>
  <c r="F47" i="7"/>
  <c r="E47" i="7"/>
  <c r="D47" i="7"/>
  <c r="C47" i="7"/>
  <c r="B45" i="7"/>
  <c r="B44" i="7"/>
  <c r="B43" i="7"/>
  <c r="B42" i="7"/>
  <c r="B41" i="7"/>
  <c r="B40" i="7" s="1"/>
  <c r="G40" i="7"/>
  <c r="F40" i="7"/>
  <c r="E40" i="7"/>
  <c r="D40" i="7"/>
  <c r="C40" i="7"/>
  <c r="B38" i="7"/>
  <c r="B37" i="7"/>
  <c r="B33" i="7" s="1"/>
  <c r="B36" i="7"/>
  <c r="B35" i="7"/>
  <c r="B34" i="7"/>
  <c r="G33" i="7"/>
  <c r="F33" i="7"/>
  <c r="E33" i="7"/>
  <c r="D33" i="7"/>
  <c r="C33" i="7"/>
  <c r="B31" i="7"/>
  <c r="B30" i="7"/>
  <c r="B29" i="7"/>
  <c r="B28" i="7"/>
  <c r="B27" i="7"/>
  <c r="B26" i="7"/>
  <c r="B25" i="7"/>
  <c r="B24" i="7" s="1"/>
  <c r="G24" i="7"/>
  <c r="F24" i="7"/>
  <c r="E24" i="7"/>
  <c r="D24" i="7"/>
  <c r="D11" i="7" s="1"/>
  <c r="C24" i="7"/>
  <c r="B22" i="7"/>
  <c r="G21" i="7"/>
  <c r="F21" i="7"/>
  <c r="E21" i="7"/>
  <c r="D21" i="7"/>
  <c r="C21" i="7"/>
  <c r="B21" i="7"/>
  <c r="B19" i="7"/>
  <c r="B18" i="7"/>
  <c r="B17" i="7"/>
  <c r="B13" i="7" s="1"/>
  <c r="B16" i="7"/>
  <c r="B15" i="7"/>
  <c r="B14" i="7"/>
  <c r="G13" i="7"/>
  <c r="G11" i="7" s="1"/>
  <c r="F13" i="7"/>
  <c r="E13" i="7"/>
  <c r="D13" i="7"/>
  <c r="C13" i="7"/>
  <c r="C11" i="7" s="1"/>
  <c r="E11" i="7"/>
  <c r="I11" i="8" l="1"/>
  <c r="B40" i="8"/>
  <c r="B33" i="8"/>
  <c r="B72" i="8"/>
  <c r="B88" i="8"/>
  <c r="C11" i="8"/>
  <c r="G11" i="8"/>
  <c r="B24" i="8"/>
  <c r="B55" i="8"/>
  <c r="F11" i="8"/>
  <c r="J11" i="8"/>
  <c r="D11" i="8"/>
  <c r="H11" i="8"/>
  <c r="B13" i="8"/>
  <c r="B47" i="8"/>
  <c r="B102" i="8"/>
  <c r="B114" i="8"/>
  <c r="B13" i="12"/>
  <c r="B11" i="7"/>
  <c r="R114" i="6"/>
  <c r="Q114" i="6"/>
  <c r="P114" i="6"/>
  <c r="O114" i="6"/>
  <c r="N114" i="6"/>
  <c r="M114" i="6"/>
  <c r="L114" i="6"/>
  <c r="K114" i="6"/>
  <c r="J114" i="6"/>
  <c r="I114" i="6"/>
  <c r="H114" i="6"/>
  <c r="G114" i="6"/>
  <c r="F114" i="6"/>
  <c r="E114" i="6"/>
  <c r="D114" i="6"/>
  <c r="C114" i="6"/>
  <c r="B114" i="6"/>
  <c r="R109" i="6"/>
  <c r="Q109" i="6"/>
  <c r="P109" i="6"/>
  <c r="O109" i="6"/>
  <c r="N109" i="6"/>
  <c r="M109" i="6"/>
  <c r="L109" i="6"/>
  <c r="K109" i="6"/>
  <c r="J109" i="6"/>
  <c r="I109" i="6"/>
  <c r="H109" i="6"/>
  <c r="G109" i="6"/>
  <c r="F109" i="6"/>
  <c r="E109" i="6"/>
  <c r="D109" i="6"/>
  <c r="C109" i="6"/>
  <c r="B109" i="6"/>
  <c r="R102" i="6"/>
  <c r="Q102" i="6"/>
  <c r="P102" i="6"/>
  <c r="O102" i="6"/>
  <c r="N102" i="6"/>
  <c r="M102" i="6"/>
  <c r="L102" i="6"/>
  <c r="K102" i="6"/>
  <c r="J102" i="6"/>
  <c r="I102" i="6"/>
  <c r="H102" i="6"/>
  <c r="G102" i="6"/>
  <c r="F102" i="6"/>
  <c r="E102" i="6"/>
  <c r="D102" i="6"/>
  <c r="C102" i="6"/>
  <c r="B102" i="6"/>
  <c r="R98" i="6"/>
  <c r="R11" i="6" s="1"/>
  <c r="Q98" i="6"/>
  <c r="P98" i="6"/>
  <c r="O98" i="6"/>
  <c r="N98" i="6"/>
  <c r="N11" i="6" s="1"/>
  <c r="M98" i="6"/>
  <c r="L98" i="6"/>
  <c r="K98" i="6"/>
  <c r="J98" i="6"/>
  <c r="J11" i="6" s="1"/>
  <c r="I98" i="6"/>
  <c r="H98" i="6"/>
  <c r="G98" i="6"/>
  <c r="F98" i="6"/>
  <c r="F11" i="6" s="1"/>
  <c r="E98" i="6"/>
  <c r="D98" i="6"/>
  <c r="C98" i="6"/>
  <c r="B98" i="6"/>
  <c r="R88" i="6"/>
  <c r="Q88" i="6"/>
  <c r="P88" i="6"/>
  <c r="O88" i="6"/>
  <c r="N88" i="6"/>
  <c r="M88" i="6"/>
  <c r="L88" i="6"/>
  <c r="K88" i="6"/>
  <c r="J88" i="6"/>
  <c r="I88" i="6"/>
  <c r="H88" i="6"/>
  <c r="G88" i="6"/>
  <c r="F88" i="6"/>
  <c r="E88" i="6"/>
  <c r="D88" i="6"/>
  <c r="C88" i="6"/>
  <c r="B88" i="6"/>
  <c r="R80" i="6"/>
  <c r="Q80" i="6"/>
  <c r="P80" i="6"/>
  <c r="O80" i="6"/>
  <c r="N80" i="6"/>
  <c r="M80" i="6"/>
  <c r="L80" i="6"/>
  <c r="K80" i="6"/>
  <c r="J80" i="6"/>
  <c r="I80" i="6"/>
  <c r="H80" i="6"/>
  <c r="G80" i="6"/>
  <c r="F80" i="6"/>
  <c r="E80" i="6"/>
  <c r="D80" i="6"/>
  <c r="C80" i="6"/>
  <c r="B80" i="6"/>
  <c r="R72" i="6"/>
  <c r="Q72" i="6"/>
  <c r="P72" i="6"/>
  <c r="O72" i="6"/>
  <c r="N72" i="6"/>
  <c r="M72" i="6"/>
  <c r="L72" i="6"/>
  <c r="K72" i="6"/>
  <c r="J72" i="6"/>
  <c r="I72" i="6"/>
  <c r="H72" i="6"/>
  <c r="G72" i="6"/>
  <c r="F72" i="6"/>
  <c r="E72" i="6"/>
  <c r="D72" i="6"/>
  <c r="C72" i="6"/>
  <c r="B72" i="6"/>
  <c r="B70" i="6"/>
  <c r="B69" i="6"/>
  <c r="B68" i="6"/>
  <c r="B67" i="6"/>
  <c r="B66" i="6"/>
  <c r="B65" i="6"/>
  <c r="B64" i="6" s="1"/>
  <c r="R64" i="6"/>
  <c r="Q64" i="6"/>
  <c r="P64" i="6"/>
  <c r="O64" i="6"/>
  <c r="N64" i="6"/>
  <c r="M64" i="6"/>
  <c r="L64" i="6"/>
  <c r="K64" i="6"/>
  <c r="J64" i="6"/>
  <c r="I64" i="6"/>
  <c r="H64" i="6"/>
  <c r="G64" i="6"/>
  <c r="F64" i="6"/>
  <c r="E64" i="6"/>
  <c r="D64" i="6"/>
  <c r="C64" i="6"/>
  <c r="B62" i="6"/>
  <c r="B61" i="6"/>
  <c r="B60" i="6"/>
  <c r="B59" i="6"/>
  <c r="B58" i="6"/>
  <c r="B57" i="6"/>
  <c r="B55" i="6" s="1"/>
  <c r="B56" i="6"/>
  <c r="R55" i="6"/>
  <c r="Q55" i="6"/>
  <c r="P55" i="6"/>
  <c r="O55" i="6"/>
  <c r="N55" i="6"/>
  <c r="M55" i="6"/>
  <c r="L55" i="6"/>
  <c r="K55" i="6"/>
  <c r="J55" i="6"/>
  <c r="I55" i="6"/>
  <c r="H55" i="6"/>
  <c r="G55" i="6"/>
  <c r="F55" i="6"/>
  <c r="E55" i="6"/>
  <c r="D55" i="6"/>
  <c r="C55" i="6"/>
  <c r="B53" i="6"/>
  <c r="B52" i="6"/>
  <c r="B51" i="6"/>
  <c r="B50" i="6"/>
  <c r="B49" i="6"/>
  <c r="B48" i="6"/>
  <c r="B47" i="6" s="1"/>
  <c r="R47" i="6"/>
  <c r="Q47" i="6"/>
  <c r="P47" i="6"/>
  <c r="O47" i="6"/>
  <c r="N47" i="6"/>
  <c r="M47" i="6"/>
  <c r="L47" i="6"/>
  <c r="K47" i="6"/>
  <c r="J47" i="6"/>
  <c r="I47" i="6"/>
  <c r="H47" i="6"/>
  <c r="G47" i="6"/>
  <c r="F47" i="6"/>
  <c r="E47" i="6"/>
  <c r="D47" i="6"/>
  <c r="C47" i="6"/>
  <c r="B45" i="6"/>
  <c r="B44" i="6"/>
  <c r="B43" i="6"/>
  <c r="B40" i="6" s="1"/>
  <c r="B42" i="6"/>
  <c r="B41" i="6"/>
  <c r="R40" i="6"/>
  <c r="Q40" i="6"/>
  <c r="P40" i="6"/>
  <c r="O40" i="6"/>
  <c r="N40" i="6"/>
  <c r="M40" i="6"/>
  <c r="L40" i="6"/>
  <c r="K40" i="6"/>
  <c r="J40" i="6"/>
  <c r="I40" i="6"/>
  <c r="H40" i="6"/>
  <c r="G40" i="6"/>
  <c r="F40" i="6"/>
  <c r="E40" i="6"/>
  <c r="D40" i="6"/>
  <c r="C40" i="6"/>
  <c r="B38" i="6"/>
  <c r="B37" i="6"/>
  <c r="B36" i="6"/>
  <c r="B35" i="6"/>
  <c r="B34" i="6"/>
  <c r="B33" i="6" s="1"/>
  <c r="R33" i="6"/>
  <c r="Q33" i="6"/>
  <c r="P33" i="6"/>
  <c r="O33" i="6"/>
  <c r="N33" i="6"/>
  <c r="M33" i="6"/>
  <c r="L33" i="6"/>
  <c r="K33" i="6"/>
  <c r="J33" i="6"/>
  <c r="I33" i="6"/>
  <c r="H33" i="6"/>
  <c r="G33" i="6"/>
  <c r="F33" i="6"/>
  <c r="E33" i="6"/>
  <c r="D33" i="6"/>
  <c r="C33" i="6"/>
  <c r="B31" i="6"/>
  <c r="B30" i="6"/>
  <c r="B29" i="6"/>
  <c r="B28" i="6"/>
  <c r="B27" i="6"/>
  <c r="B26" i="6"/>
  <c r="B25" i="6"/>
  <c r="B24" i="6" s="1"/>
  <c r="R24" i="6"/>
  <c r="Q24" i="6"/>
  <c r="P24" i="6"/>
  <c r="O24" i="6"/>
  <c r="N24" i="6"/>
  <c r="M24" i="6"/>
  <c r="L24" i="6"/>
  <c r="K24" i="6"/>
  <c r="J24" i="6"/>
  <c r="I24" i="6"/>
  <c r="H24" i="6"/>
  <c r="G24" i="6"/>
  <c r="F24" i="6"/>
  <c r="E24" i="6"/>
  <c r="D24" i="6"/>
  <c r="C24" i="6"/>
  <c r="B22" i="6"/>
  <c r="R21" i="6"/>
  <c r="Q21" i="6"/>
  <c r="P21" i="6"/>
  <c r="O21" i="6"/>
  <c r="N21" i="6"/>
  <c r="M21" i="6"/>
  <c r="L21" i="6"/>
  <c r="K21" i="6"/>
  <c r="J21" i="6"/>
  <c r="I21" i="6"/>
  <c r="H21" i="6"/>
  <c r="G21" i="6"/>
  <c r="F21" i="6"/>
  <c r="E21" i="6"/>
  <c r="D21" i="6"/>
  <c r="C21" i="6"/>
  <c r="B21" i="6"/>
  <c r="B19" i="6"/>
  <c r="B18" i="6"/>
  <c r="B17" i="6"/>
  <c r="B16" i="6"/>
  <c r="B15" i="6"/>
  <c r="B14" i="6"/>
  <c r="B13" i="6" s="1"/>
  <c r="R13" i="6"/>
  <c r="Q13" i="6"/>
  <c r="P13" i="6"/>
  <c r="P11" i="6" s="1"/>
  <c r="O13" i="6"/>
  <c r="O11" i="6" s="1"/>
  <c r="N13" i="6"/>
  <c r="M13" i="6"/>
  <c r="L13" i="6"/>
  <c r="L11" i="6" s="1"/>
  <c r="K13" i="6"/>
  <c r="K11" i="6" s="1"/>
  <c r="J13" i="6"/>
  <c r="I13" i="6"/>
  <c r="H13" i="6"/>
  <c r="H11" i="6" s="1"/>
  <c r="G13" i="6"/>
  <c r="G11" i="6" s="1"/>
  <c r="F13" i="6"/>
  <c r="E13" i="6"/>
  <c r="D13" i="6"/>
  <c r="D11" i="6" s="1"/>
  <c r="C13" i="6"/>
  <c r="C11" i="6" s="1"/>
  <c r="Q11" i="6"/>
  <c r="M11" i="6"/>
  <c r="I11" i="6"/>
  <c r="E11" i="6"/>
  <c r="L100" i="4"/>
  <c r="K100" i="4"/>
  <c r="J100" i="4"/>
  <c r="I100" i="4"/>
  <c r="H100" i="4"/>
  <c r="F100" i="4"/>
  <c r="E100" i="4"/>
  <c r="D100" i="4"/>
  <c r="C100" i="4"/>
  <c r="B100" i="4"/>
  <c r="B99" i="4"/>
  <c r="L98" i="4"/>
  <c r="K98" i="4"/>
  <c r="J98" i="4"/>
  <c r="I98" i="4"/>
  <c r="H98" i="4"/>
  <c r="F98" i="4"/>
  <c r="E98" i="4"/>
  <c r="D98" i="4"/>
  <c r="C98" i="4"/>
  <c r="B98" i="4"/>
  <c r="L97" i="4"/>
  <c r="K97" i="4"/>
  <c r="J97" i="4"/>
  <c r="I97" i="4"/>
  <c r="H97" i="4"/>
  <c r="F97" i="4"/>
  <c r="E97" i="4"/>
  <c r="D97" i="4"/>
  <c r="C97" i="4"/>
  <c r="B97" i="4"/>
  <c r="L96" i="4"/>
  <c r="K96" i="4"/>
  <c r="J96" i="4"/>
  <c r="I96" i="4"/>
  <c r="H96" i="4"/>
  <c r="F96" i="4"/>
  <c r="E96" i="4"/>
  <c r="D96" i="4"/>
  <c r="C96" i="4"/>
  <c r="B96" i="4"/>
  <c r="L95" i="4"/>
  <c r="K95" i="4"/>
  <c r="J95" i="4"/>
  <c r="I95" i="4"/>
  <c r="I94" i="4" s="1"/>
  <c r="H95" i="4"/>
  <c r="F95" i="4"/>
  <c r="F94" i="4" s="1"/>
  <c r="E95" i="4"/>
  <c r="E94" i="4" s="1"/>
  <c r="D95" i="4"/>
  <c r="C95" i="4"/>
  <c r="B95" i="4"/>
  <c r="J94" i="4"/>
  <c r="B94" i="4"/>
  <c r="L92" i="4"/>
  <c r="K92" i="4"/>
  <c r="J92" i="4"/>
  <c r="I92" i="4"/>
  <c r="H92" i="4"/>
  <c r="F92" i="4"/>
  <c r="E92" i="4"/>
  <c r="D92" i="4"/>
  <c r="C92" i="4"/>
  <c r="B92" i="4"/>
  <c r="L91" i="4"/>
  <c r="K91" i="4"/>
  <c r="J91" i="4"/>
  <c r="I91" i="4"/>
  <c r="H91" i="4"/>
  <c r="F91" i="4"/>
  <c r="E91" i="4"/>
  <c r="D91" i="4"/>
  <c r="C91" i="4"/>
  <c r="B91" i="4"/>
  <c r="L90" i="4"/>
  <c r="K90" i="4"/>
  <c r="J90" i="4"/>
  <c r="I90" i="4"/>
  <c r="H90" i="4"/>
  <c r="F90" i="4"/>
  <c r="E90" i="4"/>
  <c r="D90" i="4"/>
  <c r="C90" i="4"/>
  <c r="B90" i="4"/>
  <c r="L89" i="4"/>
  <c r="K89" i="4"/>
  <c r="J89" i="4"/>
  <c r="I89" i="4"/>
  <c r="H89" i="4"/>
  <c r="F89" i="4"/>
  <c r="E89" i="4"/>
  <c r="D89" i="4"/>
  <c r="C89" i="4"/>
  <c r="B89" i="4"/>
  <c r="L88" i="4"/>
  <c r="K88" i="4"/>
  <c r="J88" i="4"/>
  <c r="I88" i="4"/>
  <c r="H88" i="4"/>
  <c r="F88" i="4"/>
  <c r="E88" i="4"/>
  <c r="D88" i="4"/>
  <c r="C88" i="4"/>
  <c r="B88" i="4"/>
  <c r="L87" i="4"/>
  <c r="K87" i="4"/>
  <c r="J87" i="4"/>
  <c r="I87" i="4"/>
  <c r="H87" i="4"/>
  <c r="F87" i="4"/>
  <c r="E87" i="4"/>
  <c r="D87" i="4"/>
  <c r="C87" i="4"/>
  <c r="B87" i="4"/>
  <c r="L86" i="4"/>
  <c r="K86" i="4"/>
  <c r="J86" i="4"/>
  <c r="I86" i="4"/>
  <c r="H86" i="4"/>
  <c r="F86" i="4"/>
  <c r="E86" i="4"/>
  <c r="D86" i="4"/>
  <c r="C86" i="4"/>
  <c r="B86" i="4"/>
  <c r="L85" i="4"/>
  <c r="K85" i="4"/>
  <c r="J85" i="4"/>
  <c r="I85" i="4"/>
  <c r="H85" i="4"/>
  <c r="F85" i="4"/>
  <c r="E85" i="4"/>
  <c r="D85" i="4"/>
  <c r="C85" i="4"/>
  <c r="B85" i="4"/>
  <c r="L84" i="4"/>
  <c r="K84" i="4"/>
  <c r="J84" i="4"/>
  <c r="I84" i="4"/>
  <c r="H84" i="4"/>
  <c r="F84" i="4"/>
  <c r="E84" i="4"/>
  <c r="D84" i="4"/>
  <c r="C84" i="4"/>
  <c r="B84" i="4"/>
  <c r="L83" i="4"/>
  <c r="K83" i="4"/>
  <c r="J83" i="4"/>
  <c r="I83" i="4"/>
  <c r="H83" i="4"/>
  <c r="F83" i="4"/>
  <c r="E83" i="4"/>
  <c r="D83" i="4"/>
  <c r="C83" i="4"/>
  <c r="B83" i="4"/>
  <c r="L82" i="4"/>
  <c r="K82" i="4"/>
  <c r="J82" i="4"/>
  <c r="I82" i="4"/>
  <c r="H82" i="4"/>
  <c r="F82" i="4"/>
  <c r="E82" i="4"/>
  <c r="D82" i="4"/>
  <c r="C82" i="4"/>
  <c r="B82" i="4"/>
  <c r="L81" i="4"/>
  <c r="K81" i="4"/>
  <c r="J81" i="4"/>
  <c r="I81" i="4"/>
  <c r="H81" i="4"/>
  <c r="F81" i="4"/>
  <c r="E81" i="4"/>
  <c r="D81" i="4"/>
  <c r="C81" i="4"/>
  <c r="B81" i="4"/>
  <c r="L80" i="4"/>
  <c r="K80" i="4"/>
  <c r="J80" i="4"/>
  <c r="I80" i="4"/>
  <c r="H80" i="4"/>
  <c r="F80" i="4"/>
  <c r="E80" i="4"/>
  <c r="D80" i="4"/>
  <c r="C80" i="4"/>
  <c r="B80" i="4"/>
  <c r="L79" i="4"/>
  <c r="K79" i="4"/>
  <c r="J79" i="4"/>
  <c r="J78" i="4" s="1"/>
  <c r="I79" i="4"/>
  <c r="H79" i="4"/>
  <c r="F79" i="4"/>
  <c r="E79" i="4"/>
  <c r="D79" i="4"/>
  <c r="D78" i="4" s="1"/>
  <c r="C79" i="4"/>
  <c r="C78" i="4" s="1"/>
  <c r="B79" i="4"/>
  <c r="K78" i="4"/>
  <c r="L76" i="4"/>
  <c r="K76" i="4"/>
  <c r="J76" i="4"/>
  <c r="I76" i="4"/>
  <c r="H76" i="4"/>
  <c r="F76" i="4"/>
  <c r="E76" i="4"/>
  <c r="D76" i="4"/>
  <c r="C76" i="4"/>
  <c r="B76" i="4"/>
  <c r="L75" i="4"/>
  <c r="K75" i="4"/>
  <c r="J75" i="4"/>
  <c r="I75" i="4"/>
  <c r="H75" i="4"/>
  <c r="F75" i="4"/>
  <c r="E75" i="4"/>
  <c r="D75" i="4"/>
  <c r="C75" i="4"/>
  <c r="B75" i="4"/>
  <c r="L74" i="4"/>
  <c r="K74" i="4"/>
  <c r="J74" i="4"/>
  <c r="I74" i="4"/>
  <c r="H74" i="4"/>
  <c r="F74" i="4"/>
  <c r="E74" i="4"/>
  <c r="D74" i="4"/>
  <c r="C74" i="4"/>
  <c r="B74" i="4"/>
  <c r="L73" i="4"/>
  <c r="K73" i="4"/>
  <c r="J73" i="4"/>
  <c r="I73" i="4"/>
  <c r="H73" i="4"/>
  <c r="F73" i="4"/>
  <c r="E73" i="4"/>
  <c r="D73" i="4"/>
  <c r="C73" i="4"/>
  <c r="B73" i="4"/>
  <c r="L72" i="4"/>
  <c r="K72" i="4"/>
  <c r="J72" i="4"/>
  <c r="I72" i="4"/>
  <c r="H72" i="4"/>
  <c r="F72" i="4"/>
  <c r="E72" i="4"/>
  <c r="D72" i="4"/>
  <c r="C72" i="4"/>
  <c r="B72" i="4"/>
  <c r="L71" i="4"/>
  <c r="K71" i="4"/>
  <c r="J71" i="4"/>
  <c r="I71" i="4"/>
  <c r="H71" i="4"/>
  <c r="F71" i="4"/>
  <c r="E71" i="4"/>
  <c r="D71" i="4"/>
  <c r="C71" i="4"/>
  <c r="B71" i="4"/>
  <c r="L70" i="4"/>
  <c r="K70" i="4"/>
  <c r="J70" i="4"/>
  <c r="I70" i="4"/>
  <c r="H70" i="4"/>
  <c r="F70" i="4"/>
  <c r="E70" i="4"/>
  <c r="D70" i="4"/>
  <c r="C70" i="4"/>
  <c r="B70" i="4"/>
  <c r="L69" i="4"/>
  <c r="K69" i="4"/>
  <c r="J69" i="4"/>
  <c r="I69" i="4"/>
  <c r="H69" i="4"/>
  <c r="F69" i="4"/>
  <c r="E69" i="4"/>
  <c r="D69" i="4"/>
  <c r="C69" i="4"/>
  <c r="B69" i="4"/>
  <c r="L68" i="4"/>
  <c r="K68" i="4"/>
  <c r="J68" i="4"/>
  <c r="I68" i="4"/>
  <c r="H68" i="4"/>
  <c r="F68" i="4"/>
  <c r="E68" i="4"/>
  <c r="D68" i="4"/>
  <c r="C68" i="4"/>
  <c r="B68" i="4"/>
  <c r="L67" i="4"/>
  <c r="K67" i="4"/>
  <c r="J67" i="4"/>
  <c r="I67" i="4"/>
  <c r="H67" i="4"/>
  <c r="F67" i="4"/>
  <c r="E67" i="4"/>
  <c r="D67" i="4"/>
  <c r="C67" i="4"/>
  <c r="B67" i="4"/>
  <c r="L66" i="4"/>
  <c r="K66" i="4"/>
  <c r="J66" i="4"/>
  <c r="I66" i="4"/>
  <c r="H66" i="4"/>
  <c r="F66" i="4"/>
  <c r="E66" i="4"/>
  <c r="D66" i="4"/>
  <c r="C66" i="4"/>
  <c r="B66" i="4"/>
  <c r="L65" i="4"/>
  <c r="K65" i="4"/>
  <c r="K64" i="4" s="1"/>
  <c r="J65" i="4"/>
  <c r="I65" i="4"/>
  <c r="H65" i="4"/>
  <c r="F65" i="4"/>
  <c r="F64" i="4" s="1"/>
  <c r="E65" i="4"/>
  <c r="D65" i="4"/>
  <c r="C65" i="4"/>
  <c r="B65" i="4"/>
  <c r="B64" i="4" s="1"/>
  <c r="L62" i="4"/>
  <c r="K62" i="4"/>
  <c r="J62" i="4"/>
  <c r="I62" i="4"/>
  <c r="H62" i="4"/>
  <c r="F62" i="4"/>
  <c r="E62" i="4"/>
  <c r="D62" i="4"/>
  <c r="C62" i="4"/>
  <c r="G62" i="4" s="1"/>
  <c r="B62" i="4"/>
  <c r="L61" i="4"/>
  <c r="K61" i="4"/>
  <c r="J61" i="4"/>
  <c r="I61" i="4"/>
  <c r="H61" i="4"/>
  <c r="F61" i="4"/>
  <c r="E61" i="4"/>
  <c r="D61" i="4"/>
  <c r="C61" i="4"/>
  <c r="B61" i="4"/>
  <c r="L60" i="4"/>
  <c r="K60" i="4"/>
  <c r="J60" i="4"/>
  <c r="I60" i="4"/>
  <c r="H60" i="4"/>
  <c r="F60" i="4"/>
  <c r="E60" i="4"/>
  <c r="D60" i="4"/>
  <c r="C60" i="4"/>
  <c r="G60" i="4" s="1"/>
  <c r="B60" i="4"/>
  <c r="L59" i="4"/>
  <c r="K59" i="4"/>
  <c r="J59" i="4"/>
  <c r="I59" i="4"/>
  <c r="H59" i="4"/>
  <c r="F59" i="4"/>
  <c r="E59" i="4"/>
  <c r="D59" i="4"/>
  <c r="C59" i="4"/>
  <c r="B59" i="4"/>
  <c r="L58" i="4"/>
  <c r="K58" i="4"/>
  <c r="J58" i="4"/>
  <c r="I58" i="4"/>
  <c r="H58" i="4"/>
  <c r="F58" i="4"/>
  <c r="E58" i="4"/>
  <c r="D58" i="4"/>
  <c r="C58" i="4"/>
  <c r="G58" i="4" s="1"/>
  <c r="B58" i="4"/>
  <c r="L57" i="4"/>
  <c r="K57" i="4"/>
  <c r="J57" i="4"/>
  <c r="J56" i="4" s="1"/>
  <c r="I57" i="4"/>
  <c r="H57" i="4"/>
  <c r="F57" i="4"/>
  <c r="F56" i="4" s="1"/>
  <c r="E57" i="4"/>
  <c r="D57" i="4"/>
  <c r="C57" i="4"/>
  <c r="B57" i="4"/>
  <c r="K56" i="4"/>
  <c r="L54" i="4"/>
  <c r="K54" i="4"/>
  <c r="J54" i="4"/>
  <c r="I54" i="4"/>
  <c r="H54" i="4"/>
  <c r="F54" i="4"/>
  <c r="E54" i="4"/>
  <c r="D54" i="4"/>
  <c r="C54" i="4"/>
  <c r="B54" i="4"/>
  <c r="L53" i="4"/>
  <c r="K53" i="4"/>
  <c r="J53" i="4"/>
  <c r="I53" i="4"/>
  <c r="H53" i="4"/>
  <c r="F53" i="4"/>
  <c r="E53" i="4"/>
  <c r="D53" i="4"/>
  <c r="C53" i="4"/>
  <c r="B53" i="4"/>
  <c r="L52" i="4"/>
  <c r="K52" i="4"/>
  <c r="J52" i="4"/>
  <c r="I52" i="4"/>
  <c r="H52" i="4"/>
  <c r="F52" i="4"/>
  <c r="E52" i="4"/>
  <c r="D52" i="4"/>
  <c r="C52" i="4"/>
  <c r="B52" i="4"/>
  <c r="L51" i="4"/>
  <c r="K51" i="4"/>
  <c r="J51" i="4"/>
  <c r="I51" i="4"/>
  <c r="H51" i="4"/>
  <c r="F51" i="4"/>
  <c r="E51" i="4"/>
  <c r="D51" i="4"/>
  <c r="C51" i="4"/>
  <c r="B51" i="4"/>
  <c r="L50" i="4"/>
  <c r="K50" i="4"/>
  <c r="J50" i="4"/>
  <c r="I50" i="4"/>
  <c r="H50" i="4"/>
  <c r="F50" i="4"/>
  <c r="E50" i="4"/>
  <c r="D50" i="4"/>
  <c r="C50" i="4"/>
  <c r="B50" i="4"/>
  <c r="L49" i="4"/>
  <c r="K49" i="4"/>
  <c r="J49" i="4"/>
  <c r="I49" i="4"/>
  <c r="H49" i="4"/>
  <c r="F49" i="4"/>
  <c r="E49" i="4"/>
  <c r="D49" i="4"/>
  <c r="C49" i="4"/>
  <c r="B49" i="4"/>
  <c r="L48" i="4"/>
  <c r="K48" i="4"/>
  <c r="J48" i="4"/>
  <c r="J47" i="4" s="1"/>
  <c r="I48" i="4"/>
  <c r="H48" i="4"/>
  <c r="F48" i="4"/>
  <c r="E48" i="4"/>
  <c r="D48" i="4"/>
  <c r="C48" i="4"/>
  <c r="B48" i="4"/>
  <c r="L45" i="4"/>
  <c r="K45" i="4"/>
  <c r="J45" i="4"/>
  <c r="I45" i="4"/>
  <c r="H45" i="4"/>
  <c r="F45" i="4"/>
  <c r="E45" i="4"/>
  <c r="D45" i="4"/>
  <c r="C45" i="4"/>
  <c r="B45" i="4"/>
  <c r="L44" i="4"/>
  <c r="K44" i="4"/>
  <c r="J44" i="4"/>
  <c r="I44" i="4"/>
  <c r="H44" i="4"/>
  <c r="F44" i="4"/>
  <c r="E44" i="4"/>
  <c r="D44" i="4"/>
  <c r="C44" i="4"/>
  <c r="B44" i="4"/>
  <c r="L43" i="4"/>
  <c r="K43" i="4"/>
  <c r="J43" i="4"/>
  <c r="I43" i="4"/>
  <c r="H43" i="4"/>
  <c r="F43" i="4"/>
  <c r="E43" i="4"/>
  <c r="D43" i="4"/>
  <c r="C43" i="4"/>
  <c r="B43" i="4"/>
  <c r="L42" i="4"/>
  <c r="K42" i="4"/>
  <c r="J42" i="4"/>
  <c r="I42" i="4"/>
  <c r="H42" i="4"/>
  <c r="F42" i="4"/>
  <c r="E42" i="4"/>
  <c r="D42" i="4"/>
  <c r="C42" i="4"/>
  <c r="B42" i="4"/>
  <c r="L41" i="4"/>
  <c r="K41" i="4"/>
  <c r="J41" i="4"/>
  <c r="I41" i="4"/>
  <c r="H41" i="4"/>
  <c r="F41" i="4"/>
  <c r="E41" i="4"/>
  <c r="D41" i="4"/>
  <c r="C41" i="4"/>
  <c r="B41" i="4"/>
  <c r="L40" i="4"/>
  <c r="K40" i="4"/>
  <c r="J40" i="4"/>
  <c r="I40" i="4"/>
  <c r="H40" i="4"/>
  <c r="F40" i="4"/>
  <c r="E40" i="4"/>
  <c r="D40" i="4"/>
  <c r="C40" i="4"/>
  <c r="B40" i="4"/>
  <c r="L39" i="4"/>
  <c r="K39" i="4"/>
  <c r="J39" i="4"/>
  <c r="I39" i="4"/>
  <c r="H39" i="4"/>
  <c r="F39" i="4"/>
  <c r="E39" i="4"/>
  <c r="D39" i="4"/>
  <c r="C39" i="4"/>
  <c r="B39" i="4"/>
  <c r="L38" i="4"/>
  <c r="K38" i="4"/>
  <c r="J38" i="4"/>
  <c r="I38" i="4"/>
  <c r="H38" i="4"/>
  <c r="F38" i="4"/>
  <c r="E38" i="4"/>
  <c r="D38" i="4"/>
  <c r="C38" i="4"/>
  <c r="B38" i="4"/>
  <c r="L37" i="4"/>
  <c r="K37" i="4"/>
  <c r="J37" i="4"/>
  <c r="I37" i="4"/>
  <c r="H37" i="4"/>
  <c r="F37" i="4"/>
  <c r="E37" i="4"/>
  <c r="D37" i="4"/>
  <c r="C37" i="4"/>
  <c r="B37" i="4"/>
  <c r="L36" i="4"/>
  <c r="K36" i="4"/>
  <c r="J36" i="4"/>
  <c r="I36" i="4"/>
  <c r="H36" i="4"/>
  <c r="F36" i="4"/>
  <c r="E36" i="4"/>
  <c r="D36" i="4"/>
  <c r="C36" i="4"/>
  <c r="B36" i="4"/>
  <c r="L35" i="4"/>
  <c r="K35" i="4"/>
  <c r="J35" i="4"/>
  <c r="I35" i="4"/>
  <c r="H35" i="4"/>
  <c r="F35" i="4"/>
  <c r="E35" i="4"/>
  <c r="D35" i="4"/>
  <c r="C35" i="4"/>
  <c r="B35" i="4"/>
  <c r="L34" i="4"/>
  <c r="K34" i="4"/>
  <c r="J34" i="4"/>
  <c r="I34" i="4"/>
  <c r="H34" i="4"/>
  <c r="F34" i="4"/>
  <c r="E34" i="4"/>
  <c r="D34" i="4"/>
  <c r="C34" i="4"/>
  <c r="B34" i="4"/>
  <c r="L33" i="4"/>
  <c r="K33" i="4"/>
  <c r="J33" i="4"/>
  <c r="I33" i="4"/>
  <c r="H33" i="4"/>
  <c r="F33" i="4"/>
  <c r="E33" i="4"/>
  <c r="D33" i="4"/>
  <c r="C33" i="4"/>
  <c r="B33" i="4"/>
  <c r="L32" i="4"/>
  <c r="K32" i="4"/>
  <c r="J32" i="4"/>
  <c r="I32" i="4"/>
  <c r="H32" i="4"/>
  <c r="F32" i="4"/>
  <c r="E32" i="4"/>
  <c r="D32" i="4"/>
  <c r="C32" i="4"/>
  <c r="B32" i="4"/>
  <c r="L31" i="4"/>
  <c r="K31" i="4"/>
  <c r="J31" i="4"/>
  <c r="I31" i="4"/>
  <c r="H31" i="4"/>
  <c r="F31" i="4"/>
  <c r="F29" i="4" s="1"/>
  <c r="E31" i="4"/>
  <c r="D31" i="4"/>
  <c r="C31" i="4"/>
  <c r="B31" i="4"/>
  <c r="L30" i="4"/>
  <c r="K30" i="4"/>
  <c r="J30" i="4"/>
  <c r="I30" i="4"/>
  <c r="H30" i="4"/>
  <c r="F30" i="4"/>
  <c r="E30" i="4"/>
  <c r="D30" i="4"/>
  <c r="C30" i="4"/>
  <c r="B30" i="4"/>
  <c r="B29" i="4"/>
  <c r="L27" i="4"/>
  <c r="K27" i="4"/>
  <c r="J27" i="4"/>
  <c r="I27" i="4"/>
  <c r="H27" i="4"/>
  <c r="F27" i="4"/>
  <c r="E27" i="4"/>
  <c r="D27" i="4"/>
  <c r="C27" i="4"/>
  <c r="B27" i="4"/>
  <c r="B26" i="4"/>
  <c r="L25" i="4"/>
  <c r="K25" i="4"/>
  <c r="J25" i="4"/>
  <c r="I25" i="4"/>
  <c r="H25" i="4"/>
  <c r="F25" i="4"/>
  <c r="E25" i="4"/>
  <c r="D25" i="4"/>
  <c r="C25" i="4"/>
  <c r="B25" i="4"/>
  <c r="L24" i="4"/>
  <c r="K24" i="4"/>
  <c r="J24" i="4"/>
  <c r="I24" i="4"/>
  <c r="H24" i="4"/>
  <c r="F24" i="4"/>
  <c r="E24" i="4"/>
  <c r="D24" i="4"/>
  <c r="C24" i="4"/>
  <c r="B24" i="4"/>
  <c r="L23" i="4"/>
  <c r="K23" i="4"/>
  <c r="J23" i="4"/>
  <c r="I23" i="4"/>
  <c r="H23" i="4"/>
  <c r="F23" i="4"/>
  <c r="E23" i="4"/>
  <c r="D23" i="4"/>
  <c r="C23" i="4"/>
  <c r="B23" i="4"/>
  <c r="L22" i="4"/>
  <c r="K22" i="4"/>
  <c r="J22" i="4"/>
  <c r="I22" i="4"/>
  <c r="H22" i="4"/>
  <c r="F22" i="4"/>
  <c r="E22" i="4"/>
  <c r="D22" i="4"/>
  <c r="C22" i="4"/>
  <c r="B22" i="4"/>
  <c r="L21" i="4"/>
  <c r="K21" i="4"/>
  <c r="J21" i="4"/>
  <c r="I21" i="4"/>
  <c r="H21" i="4"/>
  <c r="F21" i="4"/>
  <c r="E21" i="4"/>
  <c r="D21" i="4"/>
  <c r="C21" i="4"/>
  <c r="B21" i="4"/>
  <c r="L20" i="4"/>
  <c r="K20" i="4"/>
  <c r="J20" i="4"/>
  <c r="I20" i="4"/>
  <c r="H20" i="4"/>
  <c r="F20" i="4"/>
  <c r="E20" i="4"/>
  <c r="D20" i="4"/>
  <c r="C20" i="4"/>
  <c r="B20" i="4"/>
  <c r="L19" i="4"/>
  <c r="K19" i="4"/>
  <c r="J19" i="4"/>
  <c r="I19" i="4"/>
  <c r="H19" i="4"/>
  <c r="F19" i="4"/>
  <c r="E19" i="4"/>
  <c r="D19" i="4"/>
  <c r="C19" i="4"/>
  <c r="B19" i="4"/>
  <c r="L18" i="4"/>
  <c r="K18" i="4"/>
  <c r="J18" i="4"/>
  <c r="I18" i="4"/>
  <c r="H18" i="4"/>
  <c r="F18" i="4"/>
  <c r="E18" i="4"/>
  <c r="D18" i="4"/>
  <c r="C18" i="4"/>
  <c r="B18" i="4"/>
  <c r="L17" i="4"/>
  <c r="K17" i="4"/>
  <c r="J17" i="4"/>
  <c r="I17" i="4"/>
  <c r="H17" i="4"/>
  <c r="F17" i="4"/>
  <c r="E17" i="4"/>
  <c r="D17" i="4"/>
  <c r="C17" i="4"/>
  <c r="B17" i="4"/>
  <c r="L16" i="4"/>
  <c r="K16" i="4"/>
  <c r="J16" i="4"/>
  <c r="I16" i="4"/>
  <c r="H16" i="4"/>
  <c r="F16" i="4"/>
  <c r="E16" i="4"/>
  <c r="D16" i="4"/>
  <c r="C16" i="4"/>
  <c r="B16" i="4"/>
  <c r="L15" i="4"/>
  <c r="K15" i="4"/>
  <c r="J15" i="4"/>
  <c r="I15" i="4"/>
  <c r="H15" i="4"/>
  <c r="F15" i="4"/>
  <c r="E15" i="4"/>
  <c r="D15" i="4"/>
  <c r="C15" i="4"/>
  <c r="B15" i="4"/>
  <c r="L14" i="4"/>
  <c r="K14" i="4"/>
  <c r="J14" i="4"/>
  <c r="I14" i="4"/>
  <c r="H14" i="4"/>
  <c r="F14" i="4"/>
  <c r="E14" i="4"/>
  <c r="D14" i="4"/>
  <c r="C14" i="4"/>
  <c r="L13" i="4"/>
  <c r="K13" i="4"/>
  <c r="J13" i="4"/>
  <c r="I13" i="4"/>
  <c r="I12" i="4" s="1"/>
  <c r="H13" i="4"/>
  <c r="F13" i="4"/>
  <c r="E13" i="4"/>
  <c r="D13" i="4"/>
  <c r="C13" i="4"/>
  <c r="B13" i="4"/>
  <c r="B117" i="3"/>
  <c r="B116" i="3"/>
  <c r="B114" i="3" s="1"/>
  <c r="B115" i="3"/>
  <c r="E114" i="3"/>
  <c r="D114" i="3"/>
  <c r="C114" i="3"/>
  <c r="B112" i="3"/>
  <c r="B111" i="3"/>
  <c r="B110" i="3"/>
  <c r="E109" i="3"/>
  <c r="D109" i="3"/>
  <c r="C109" i="3"/>
  <c r="B109" i="3"/>
  <c r="B107" i="3"/>
  <c r="B106" i="3"/>
  <c r="B105" i="3"/>
  <c r="B104" i="3"/>
  <c r="B103" i="3"/>
  <c r="E102" i="3"/>
  <c r="D102" i="3"/>
  <c r="C102" i="3"/>
  <c r="B100" i="3"/>
  <c r="B98" i="3" s="1"/>
  <c r="B99" i="3"/>
  <c r="E98" i="3"/>
  <c r="D98" i="3"/>
  <c r="C98" i="3"/>
  <c r="B96" i="3"/>
  <c r="B95" i="3"/>
  <c r="B94" i="3"/>
  <c r="B93" i="3"/>
  <c r="B92" i="3"/>
  <c r="B91" i="3"/>
  <c r="B90" i="3"/>
  <c r="B89" i="3"/>
  <c r="E88" i="3"/>
  <c r="D88" i="3"/>
  <c r="C88" i="3"/>
  <c r="B86" i="3"/>
  <c r="B85" i="3"/>
  <c r="B84" i="3"/>
  <c r="B83" i="3"/>
  <c r="B82" i="3"/>
  <c r="B80" i="3" s="1"/>
  <c r="B81" i="3"/>
  <c r="E80" i="3"/>
  <c r="D80" i="3"/>
  <c r="C80" i="3"/>
  <c r="B78" i="3"/>
  <c r="B77" i="3"/>
  <c r="B76" i="3"/>
  <c r="B75" i="3"/>
  <c r="B74" i="3"/>
  <c r="C73" i="3"/>
  <c r="C65" i="15" s="1"/>
  <c r="B73" i="3"/>
  <c r="E72" i="3"/>
  <c r="D72" i="3"/>
  <c r="C72" i="3"/>
  <c r="B70" i="3"/>
  <c r="B69" i="3"/>
  <c r="B68" i="3"/>
  <c r="B67" i="3"/>
  <c r="B66" i="3"/>
  <c r="B65" i="3"/>
  <c r="E64" i="3"/>
  <c r="D64" i="3"/>
  <c r="C64" i="3"/>
  <c r="B62" i="3"/>
  <c r="B61" i="3"/>
  <c r="B60" i="3"/>
  <c r="B59" i="3"/>
  <c r="B58" i="3"/>
  <c r="B57" i="3"/>
  <c r="B56" i="3"/>
  <c r="E55" i="3"/>
  <c r="D55" i="3"/>
  <c r="C55" i="3"/>
  <c r="B53" i="3"/>
  <c r="B52" i="3"/>
  <c r="B51" i="3"/>
  <c r="B50" i="3"/>
  <c r="B49" i="3"/>
  <c r="B48" i="3"/>
  <c r="E47" i="3"/>
  <c r="D47" i="3"/>
  <c r="C47" i="3"/>
  <c r="B45" i="3"/>
  <c r="B44" i="3"/>
  <c r="B43" i="3"/>
  <c r="B42" i="3"/>
  <c r="B41" i="3"/>
  <c r="E40" i="3"/>
  <c r="D40" i="3"/>
  <c r="C40" i="3"/>
  <c r="B38" i="3"/>
  <c r="B37" i="3"/>
  <c r="B33" i="3" s="1"/>
  <c r="B36" i="3"/>
  <c r="B35" i="3"/>
  <c r="B34" i="3"/>
  <c r="E33" i="3"/>
  <c r="D33" i="3"/>
  <c r="C33" i="3"/>
  <c r="B31" i="3"/>
  <c r="B30" i="3"/>
  <c r="B29" i="3"/>
  <c r="B28" i="3"/>
  <c r="B27" i="3"/>
  <c r="B26" i="3"/>
  <c r="B25" i="3"/>
  <c r="E24" i="3"/>
  <c r="D24" i="3"/>
  <c r="C24" i="3"/>
  <c r="B22" i="3"/>
  <c r="B21" i="3" s="1"/>
  <c r="E21" i="3"/>
  <c r="D21" i="3"/>
  <c r="D11" i="3" s="1"/>
  <c r="C21" i="3"/>
  <c r="B19" i="3"/>
  <c r="B18" i="3"/>
  <c r="B17" i="3"/>
  <c r="B16" i="3"/>
  <c r="B15" i="3"/>
  <c r="C14" i="3"/>
  <c r="E13" i="3"/>
  <c r="D13" i="3"/>
  <c r="G116" i="2"/>
  <c r="G115" i="2"/>
  <c r="G114" i="2"/>
  <c r="L113" i="2"/>
  <c r="K113" i="2"/>
  <c r="J113" i="2"/>
  <c r="I113" i="2"/>
  <c r="H113" i="2"/>
  <c r="F113" i="2"/>
  <c r="E113" i="2"/>
  <c r="D113" i="2"/>
  <c r="C113" i="2"/>
  <c r="B113" i="2"/>
  <c r="G111" i="2"/>
  <c r="G110" i="2"/>
  <c r="G109" i="2"/>
  <c r="L108" i="2"/>
  <c r="K108" i="2"/>
  <c r="J108" i="2"/>
  <c r="I108" i="2"/>
  <c r="H108" i="2"/>
  <c r="F108" i="2"/>
  <c r="E108" i="2"/>
  <c r="D108" i="2"/>
  <c r="C108" i="2"/>
  <c r="B108" i="2"/>
  <c r="G106" i="2"/>
  <c r="G105" i="2"/>
  <c r="G104" i="2"/>
  <c r="G103" i="2"/>
  <c r="G102" i="2"/>
  <c r="G101" i="2" s="1"/>
  <c r="L101" i="2"/>
  <c r="K101" i="2"/>
  <c r="J101" i="2"/>
  <c r="I101" i="2"/>
  <c r="H101" i="2"/>
  <c r="F101" i="2"/>
  <c r="E101" i="2"/>
  <c r="D101" i="2"/>
  <c r="C101" i="2"/>
  <c r="B101" i="2"/>
  <c r="G99" i="2"/>
  <c r="G98" i="2"/>
  <c r="L97" i="2"/>
  <c r="K97" i="2"/>
  <c r="J97" i="2"/>
  <c r="I97" i="2"/>
  <c r="H97" i="2"/>
  <c r="F97" i="2"/>
  <c r="E97" i="2"/>
  <c r="D97" i="2"/>
  <c r="C97" i="2"/>
  <c r="B97" i="2"/>
  <c r="G95" i="2"/>
  <c r="G94" i="2"/>
  <c r="G93" i="2"/>
  <c r="G92" i="2"/>
  <c r="G91" i="2"/>
  <c r="G90" i="2"/>
  <c r="G89" i="2"/>
  <c r="G88" i="2"/>
  <c r="L87" i="2"/>
  <c r="K87" i="2"/>
  <c r="J87" i="2"/>
  <c r="I87" i="2"/>
  <c r="H87" i="2"/>
  <c r="F87" i="2"/>
  <c r="E87" i="2"/>
  <c r="D87" i="2"/>
  <c r="C87" i="2"/>
  <c r="B87" i="2"/>
  <c r="G85" i="2"/>
  <c r="G84" i="2"/>
  <c r="G83" i="2"/>
  <c r="G82" i="2"/>
  <c r="G81" i="2"/>
  <c r="G80" i="2"/>
  <c r="L79" i="2"/>
  <c r="K79" i="2"/>
  <c r="J79" i="2"/>
  <c r="I79" i="2"/>
  <c r="H79" i="2"/>
  <c r="F79" i="2"/>
  <c r="E79" i="2"/>
  <c r="D79" i="2"/>
  <c r="C79" i="2"/>
  <c r="B79" i="2"/>
  <c r="G77" i="2"/>
  <c r="G76" i="2"/>
  <c r="G75" i="2"/>
  <c r="G74" i="2"/>
  <c r="G73" i="2"/>
  <c r="G72" i="2"/>
  <c r="L71" i="2"/>
  <c r="K71" i="2"/>
  <c r="J71" i="2"/>
  <c r="I71" i="2"/>
  <c r="H71" i="2"/>
  <c r="G71" i="2"/>
  <c r="F71" i="2"/>
  <c r="E71" i="2"/>
  <c r="D71" i="2"/>
  <c r="C71" i="2"/>
  <c r="B71" i="2"/>
  <c r="G69" i="2"/>
  <c r="G68" i="2"/>
  <c r="G67" i="2"/>
  <c r="G66" i="2"/>
  <c r="G65" i="2"/>
  <c r="G64" i="2"/>
  <c r="L63" i="2"/>
  <c r="K63" i="2"/>
  <c r="J63" i="2"/>
  <c r="I63" i="2"/>
  <c r="H63" i="2"/>
  <c r="F63" i="2"/>
  <c r="E63" i="2"/>
  <c r="D63" i="2"/>
  <c r="C63" i="2"/>
  <c r="B63" i="2"/>
  <c r="G61" i="2"/>
  <c r="G60" i="2"/>
  <c r="G59" i="2"/>
  <c r="G58" i="2"/>
  <c r="G57" i="2"/>
  <c r="G56" i="2"/>
  <c r="G55" i="2"/>
  <c r="L54" i="2"/>
  <c r="K54" i="2"/>
  <c r="J54" i="2"/>
  <c r="I54" i="2"/>
  <c r="H54" i="2"/>
  <c r="F54" i="2"/>
  <c r="E54" i="2"/>
  <c r="D54" i="2"/>
  <c r="C54" i="2"/>
  <c r="B54" i="2"/>
  <c r="G52" i="2"/>
  <c r="G51" i="2"/>
  <c r="G50" i="2"/>
  <c r="G49" i="2"/>
  <c r="G48" i="2"/>
  <c r="G47" i="2"/>
  <c r="G46" i="2" s="1"/>
  <c r="L46" i="2"/>
  <c r="K46" i="2"/>
  <c r="J46" i="2"/>
  <c r="I46" i="2"/>
  <c r="H46" i="2"/>
  <c r="F46" i="2"/>
  <c r="E46" i="2"/>
  <c r="E10" i="2" s="1"/>
  <c r="D46" i="2"/>
  <c r="C46" i="2"/>
  <c r="B46" i="2"/>
  <c r="G44" i="2"/>
  <c r="G43" i="2"/>
  <c r="G42" i="2"/>
  <c r="G41" i="2"/>
  <c r="G40" i="2"/>
  <c r="L39" i="2"/>
  <c r="K39" i="2"/>
  <c r="J39" i="2"/>
  <c r="I39" i="2"/>
  <c r="H39" i="2"/>
  <c r="F39" i="2"/>
  <c r="E39" i="2"/>
  <c r="D39" i="2"/>
  <c r="C39" i="2"/>
  <c r="B39" i="2"/>
  <c r="G37" i="2"/>
  <c r="G36" i="2"/>
  <c r="G35" i="2"/>
  <c r="G34" i="2"/>
  <c r="G33" i="2"/>
  <c r="L32" i="2"/>
  <c r="K32" i="2"/>
  <c r="J32" i="2"/>
  <c r="I32" i="2"/>
  <c r="H32" i="2"/>
  <c r="F32" i="2"/>
  <c r="E32" i="2"/>
  <c r="D32" i="2"/>
  <c r="C32" i="2"/>
  <c r="B32" i="2"/>
  <c r="G30" i="2"/>
  <c r="G29" i="2"/>
  <c r="G28" i="2"/>
  <c r="G27" i="2"/>
  <c r="G26" i="2"/>
  <c r="G25" i="2"/>
  <c r="G24" i="2"/>
  <c r="G23" i="2" s="1"/>
  <c r="L23" i="2"/>
  <c r="K23" i="2"/>
  <c r="J23" i="2"/>
  <c r="I23" i="2"/>
  <c r="H23" i="2"/>
  <c r="F23" i="2"/>
  <c r="E23" i="2"/>
  <c r="D23" i="2"/>
  <c r="C23" i="2"/>
  <c r="B23" i="2"/>
  <c r="G21" i="2"/>
  <c r="G20" i="2" s="1"/>
  <c r="L20" i="2"/>
  <c r="K20" i="2"/>
  <c r="J20" i="2"/>
  <c r="I20" i="2"/>
  <c r="H20" i="2"/>
  <c r="F20" i="2"/>
  <c r="E20" i="2"/>
  <c r="D20" i="2"/>
  <c r="C20" i="2"/>
  <c r="B20" i="2"/>
  <c r="G18" i="2"/>
  <c r="G17" i="2"/>
  <c r="G16" i="2"/>
  <c r="G15" i="2"/>
  <c r="G14" i="2"/>
  <c r="G13" i="2"/>
  <c r="L12" i="2"/>
  <c r="L10" i="2" s="1"/>
  <c r="K12" i="2"/>
  <c r="J12" i="2"/>
  <c r="I12" i="2"/>
  <c r="I10" i="2" s="1"/>
  <c r="H12" i="2"/>
  <c r="H10" i="2" s="1"/>
  <c r="F12" i="2"/>
  <c r="E12" i="2"/>
  <c r="D12" i="2"/>
  <c r="C12" i="2"/>
  <c r="B12" i="2"/>
  <c r="G34" i="4" l="1"/>
  <c r="G36" i="4"/>
  <c r="G38" i="4"/>
  <c r="E12" i="4"/>
  <c r="I56" i="4"/>
  <c r="D64" i="4"/>
  <c r="K47" i="4"/>
  <c r="G49" i="4"/>
  <c r="G51" i="4"/>
  <c r="G53" i="4"/>
  <c r="G32" i="4"/>
  <c r="G42" i="4"/>
  <c r="G44" i="4"/>
  <c r="F47" i="4"/>
  <c r="I47" i="4"/>
  <c r="J64" i="4"/>
  <c r="G80" i="4"/>
  <c r="G84" i="4"/>
  <c r="K94" i="4"/>
  <c r="G30" i="4"/>
  <c r="J29" i="4"/>
  <c r="H12" i="4"/>
  <c r="L12" i="4"/>
  <c r="L10" i="4" s="1"/>
  <c r="G16" i="4"/>
  <c r="G24" i="4"/>
  <c r="I29" i="4"/>
  <c r="C47" i="4"/>
  <c r="C94" i="4"/>
  <c r="G97" i="4"/>
  <c r="G54" i="2"/>
  <c r="G97" i="2"/>
  <c r="G14" i="4"/>
  <c r="J10" i="2"/>
  <c r="G39" i="2"/>
  <c r="G87" i="2"/>
  <c r="G113" i="2"/>
  <c r="J12" i="4"/>
  <c r="K12" i="4"/>
  <c r="B10" i="2"/>
  <c r="F10" i="2"/>
  <c r="K10" i="2"/>
  <c r="G32" i="2"/>
  <c r="G79" i="2"/>
  <c r="G108" i="2"/>
  <c r="G13" i="4"/>
  <c r="F12" i="4"/>
  <c r="G15" i="4"/>
  <c r="G17" i="4"/>
  <c r="G19" i="4"/>
  <c r="G21" i="4"/>
  <c r="G23" i="4"/>
  <c r="G25" i="4"/>
  <c r="G27" i="4"/>
  <c r="K29" i="4"/>
  <c r="D29" i="4"/>
  <c r="D47" i="4"/>
  <c r="C56" i="4"/>
  <c r="D56" i="4"/>
  <c r="E64" i="4"/>
  <c r="H64" i="4"/>
  <c r="L64" i="4"/>
  <c r="H78" i="4"/>
  <c r="L78" i="4"/>
  <c r="E78" i="4"/>
  <c r="G96" i="4"/>
  <c r="G98" i="4"/>
  <c r="G100" i="4"/>
  <c r="H94" i="4"/>
  <c r="L94" i="4"/>
  <c r="C10" i="2"/>
  <c r="G20" i="4"/>
  <c r="G22" i="4"/>
  <c r="D10" i="2"/>
  <c r="G63" i="2"/>
  <c r="D12" i="4"/>
  <c r="G31" i="4"/>
  <c r="G33" i="4"/>
  <c r="G35" i="4"/>
  <c r="G37" i="4"/>
  <c r="G39" i="4"/>
  <c r="G41" i="4"/>
  <c r="G43" i="4"/>
  <c r="G45" i="4"/>
  <c r="G48" i="4"/>
  <c r="G50" i="4"/>
  <c r="G52" i="4"/>
  <c r="G54" i="4"/>
  <c r="G57" i="4"/>
  <c r="G59" i="4"/>
  <c r="G61" i="4"/>
  <c r="G65" i="4"/>
  <c r="G67" i="4"/>
  <c r="G69" i="4"/>
  <c r="G71" i="4"/>
  <c r="G73" i="4"/>
  <c r="G75" i="4"/>
  <c r="G82" i="4"/>
  <c r="G86" i="4"/>
  <c r="G88" i="4"/>
  <c r="G90" i="4"/>
  <c r="G92" i="4"/>
  <c r="D94" i="4"/>
  <c r="G18" i="4"/>
  <c r="G26" i="4"/>
  <c r="G12" i="2"/>
  <c r="G10" i="2" s="1"/>
  <c r="E29" i="4"/>
  <c r="H29" i="4"/>
  <c r="H10" i="4" s="1"/>
  <c r="L29" i="4"/>
  <c r="G40" i="4"/>
  <c r="H47" i="4"/>
  <c r="L47" i="4"/>
  <c r="E47" i="4"/>
  <c r="H56" i="4"/>
  <c r="L56" i="4"/>
  <c r="E56" i="4"/>
  <c r="I64" i="4"/>
  <c r="G66" i="4"/>
  <c r="G68" i="4"/>
  <c r="G70" i="4"/>
  <c r="G72" i="4"/>
  <c r="G74" i="4"/>
  <c r="G76" i="4"/>
  <c r="G79" i="4"/>
  <c r="F78" i="4"/>
  <c r="I78" i="4"/>
  <c r="I10" i="4" s="1"/>
  <c r="G81" i="4"/>
  <c r="G83" i="4"/>
  <c r="G85" i="4"/>
  <c r="G87" i="4"/>
  <c r="G89" i="4"/>
  <c r="G91" i="4"/>
  <c r="B102" i="3"/>
  <c r="C13" i="3"/>
  <c r="C11" i="3" s="1"/>
  <c r="C13" i="15"/>
  <c r="B72" i="3"/>
  <c r="B88" i="3"/>
  <c r="C64" i="15"/>
  <c r="B65" i="15"/>
  <c r="B64" i="15" s="1"/>
  <c r="B47" i="3"/>
  <c r="B64" i="3"/>
  <c r="B40" i="3"/>
  <c r="B55" i="3"/>
  <c r="E11" i="3"/>
  <c r="B24" i="3"/>
  <c r="B11" i="8"/>
  <c r="J10" i="4"/>
  <c r="K10" i="4"/>
  <c r="F10" i="4"/>
  <c r="G29" i="4"/>
  <c r="C12" i="4"/>
  <c r="B47" i="4"/>
  <c r="B56" i="4"/>
  <c r="B78" i="4"/>
  <c r="G99" i="4"/>
  <c r="G95" i="4"/>
  <c r="B11" i="6"/>
  <c r="B14" i="3"/>
  <c r="B13" i="3" s="1"/>
  <c r="B11" i="3" s="1"/>
  <c r="B12" i="4"/>
  <c r="C29" i="4"/>
  <c r="C64" i="4"/>
  <c r="G12" i="4" l="1"/>
  <c r="G78" i="4"/>
  <c r="D10" i="4"/>
  <c r="E10" i="4"/>
  <c r="G94" i="4"/>
  <c r="G56" i="4"/>
  <c r="G47" i="4"/>
  <c r="G64" i="4"/>
  <c r="C12" i="15"/>
  <c r="C10" i="15" s="1"/>
  <c r="B13" i="15"/>
  <c r="B12" i="15" s="1"/>
  <c r="B10" i="15" s="1"/>
  <c r="C10" i="4"/>
  <c r="B10" i="4"/>
  <c r="G10" i="4" l="1"/>
</calcChain>
</file>

<file path=xl/sharedStrings.xml><?xml version="1.0" encoding="utf-8"?>
<sst xmlns="http://schemas.openxmlformats.org/spreadsheetml/2006/main" count="1522" uniqueCount="710">
  <si>
    <t>Índice de Cuadros Estadísticos</t>
  </si>
  <si>
    <t>Número</t>
  </si>
  <si>
    <t>Nombre del Cuadro</t>
  </si>
  <si>
    <t>Según: Circuito Judicial y Oficina</t>
  </si>
  <si>
    <t>Durante: 2018</t>
  </si>
  <si>
    <t>Materia Contravencional: Casos terminados</t>
  </si>
  <si>
    <t>Por: Motivo de término</t>
  </si>
  <si>
    <t>Materia Contravencional: Sentencias dictadas</t>
  </si>
  <si>
    <t xml:space="preserve">Por: tipo de sentencias dictadas </t>
  </si>
  <si>
    <t>durante:  2018</t>
  </si>
  <si>
    <t>Materia Contravencional: Resoluciones dictadas</t>
  </si>
  <si>
    <t>Por: resultado</t>
  </si>
  <si>
    <t>Materia Contravencional : Audiencias</t>
  </si>
  <si>
    <t>Según: Circuito Judicial y Oficinas</t>
  </si>
  <si>
    <t>Por: Tipo y estado de las audiencias</t>
  </si>
  <si>
    <t>Materia Contravencional: Comisiones y Notificaciones</t>
  </si>
  <si>
    <t>Por: Trámite efectuado</t>
  </si>
  <si>
    <t>Materia Contravencional: Duración promedio de las sentencias</t>
  </si>
  <si>
    <t>Según: Oficina</t>
  </si>
  <si>
    <t xml:space="preserve">Materia Contravencional: Entrada Neta </t>
  </si>
  <si>
    <t>Según: Contravención</t>
  </si>
  <si>
    <t>Por: Circuito Judicial y Oficina</t>
  </si>
  <si>
    <t>CUADRO N° 1</t>
  </si>
  <si>
    <t>MATERIA CONTRAVENCIONAL: MOVIMIENTO DE TRABAJO</t>
  </si>
  <si>
    <t>SEGÚN: CIRCUITO JUDICIAL Y OFICINA</t>
  </si>
  <si>
    <t xml:space="preserve"> DURANTE: 2018</t>
  </si>
  <si>
    <t>CIRCUITO JUDICIAL Y OFICINA</t>
  </si>
  <si>
    <t>ENTRADOS</t>
  </si>
  <si>
    <t>REENTRADOS</t>
  </si>
  <si>
    <t>TESTIMONIOS DE PIEZAS</t>
  </si>
  <si>
    <t>TERMINADOS</t>
  </si>
  <si>
    <t>ESTADO DE LOS ACTIVOS</t>
  </si>
  <si>
    <t>En Trámite</t>
  </si>
  <si>
    <t>Suspendidos</t>
  </si>
  <si>
    <t>En Alzada</t>
  </si>
  <si>
    <t>Remitido al Centro de Conciliación</t>
  </si>
  <si>
    <t>Sobreseimiento Provisional</t>
  </si>
  <si>
    <t>TOTAL</t>
  </si>
  <si>
    <t>I Circuito Judicial de San José</t>
  </si>
  <si>
    <t>Juzgado Contravencional I Circ. Jud. San José</t>
  </si>
  <si>
    <t>Juzgado Contravencional y Menor Ctía. Escazú</t>
  </si>
  <si>
    <t>Juzgado Contravencional y Menor Ctía. Santa Ana</t>
  </si>
  <si>
    <t>Juzgado Contravencional y Menor Ctía. Mora</t>
  </si>
  <si>
    <t>Juzgado Contravencional y Menor Ctía. Puriscal</t>
  </si>
  <si>
    <t>Juzgado Contravencional y Menor Ctía. Turrubares</t>
  </si>
  <si>
    <t>II Circuito Judicial de San José</t>
  </si>
  <si>
    <t>Juzgado Contravencional II Circ. Jud. San José</t>
  </si>
  <si>
    <t>III Circuito Judicial de San José</t>
  </si>
  <si>
    <t>Juzgado Contravencional III Circ. Jud. San José ( Desamparados )</t>
  </si>
  <si>
    <t>Juzgado Contravencional y Menor Ctía. Hatillo</t>
  </si>
  <si>
    <t>Juzgado Contravencional y Menor Ctía. San Sebastián</t>
  </si>
  <si>
    <t>Juzgado Contravencional y Menor Ctía. Alajuelita</t>
  </si>
  <si>
    <t>Juzgado Contravencional y Menor Ctía. Aserrí</t>
  </si>
  <si>
    <t>Juzgado Contravencional y Menor Ctía.Acosta</t>
  </si>
  <si>
    <t>Juzgado Contravencional y Menor Ctía. Pavas</t>
  </si>
  <si>
    <t>I Circuito Judicial de Alajuela</t>
  </si>
  <si>
    <t>Juzgado Contravencional I Circ. Jud. Alajuela</t>
  </si>
  <si>
    <t>Juzgado Contravencional y Menor Ctía. Poás</t>
  </si>
  <si>
    <t>Juzgado Contravencional y Menor Ctía. Atenas</t>
  </si>
  <si>
    <t>Juzgado Contravencional y Menor Ctía. San Mateo</t>
  </si>
  <si>
    <t>Juzgado Contravencional y Menor Ctía. Orotina</t>
  </si>
  <si>
    <t>II Circuito Judicial de Alajuela</t>
  </si>
  <si>
    <t>Juzgado Contravencional y Pensiones Alim. II Circ. Jud. Alajuela ( San Carlos )</t>
  </si>
  <si>
    <t>Juzgado Contravencional y Menor Ctía. Upala</t>
  </si>
  <si>
    <t xml:space="preserve">Juzgado Contravencional y Menor Ctía. Los Chiles </t>
  </si>
  <si>
    <t>Juzgado Contravencional y Menor Ctía. Guatuso</t>
  </si>
  <si>
    <t>Juzgado Contravencional y Menor Ctía. La Fortuna</t>
  </si>
  <si>
    <t>III Circuito Judicial de Alajuela</t>
  </si>
  <si>
    <t>Juzgado Contravencional y Pensiones Alim. III Circ. Jud. Alajuela (San Ramón)</t>
  </si>
  <si>
    <t>Juzgado de Cobro, Contravencional y Menor Ctía. Grecia</t>
  </si>
  <si>
    <t>Juzgado Contravencional y Menor Ctía. Zarcero</t>
  </si>
  <si>
    <t xml:space="preserve">Juzgado Contravencional y Menor Ctía. Valverde Vega </t>
  </si>
  <si>
    <t>Juzgado Contravencional y Menor Ctía. Naranjo</t>
  </si>
  <si>
    <t>Juzgado Contravencional y Menor Ctía. Palmares</t>
  </si>
  <si>
    <t>Circuito Judicial de Cartago</t>
  </si>
  <si>
    <t>Juzgado Contravencional Cartago</t>
  </si>
  <si>
    <t>Juzgado Contravencional y Menor Ctía. La Unión</t>
  </si>
  <si>
    <t>Juzgado Contravencional y Menor Ctía. Paraíso</t>
  </si>
  <si>
    <t>Juzgado Contravencional y Menor Ctía. Alvarado</t>
  </si>
  <si>
    <t>Juzgado Contravencional y Menor Ctía. Turrialba</t>
  </si>
  <si>
    <t>Juzgado Contravencional y Menor Ctía.Jiménez</t>
  </si>
  <si>
    <t>Juzgado Contravencional y Menor Ctía. Tarrazú, Dota.</t>
  </si>
  <si>
    <t>Circuito Judicial de Heredia</t>
  </si>
  <si>
    <t>Juzgado Contravencional Heredia</t>
  </si>
  <si>
    <t>Juzgado Contravencional y Menor Ctía.Sto Domingo</t>
  </si>
  <si>
    <t>Juzgado Contravencional y Menor Ctía. San Rafael</t>
  </si>
  <si>
    <t>Juzgado Contravencional y Menor Ctía. San Isidro</t>
  </si>
  <si>
    <t>Juzgado Contravencional y Menor Ctía. San Joaquín de Flores</t>
  </si>
  <si>
    <t>Juzgado Contravencional y Menor Ctía. Sarapiquí</t>
  </si>
  <si>
    <t>I Circuito Judicial de Guanacaste</t>
  </si>
  <si>
    <t>Juzgado Contravencional y Pensiones Alim. I Circ. Jud. Guanacaste ( Liberia )</t>
  </si>
  <si>
    <t>Juzgado Contravencional y Menor Ctía. Bagaces</t>
  </si>
  <si>
    <t>Juzgado Contravencional y Menor Ctía. La Cruz</t>
  </si>
  <si>
    <t>Juzgado Contravencional y Menor Ctía. Cañas</t>
  </si>
  <si>
    <t>Juzgado Contravencional y Menor Ctía. Tilarán</t>
  </si>
  <si>
    <t>Juzgado Contravencional y Menor Ctía. Abangares</t>
  </si>
  <si>
    <t>II Circuito Judicial de Guanacaste</t>
  </si>
  <si>
    <t xml:space="preserve">Juzgado Contravencional y Pensiones Alim. II Circ. Jud. Guanacaste ( Nicoya ) </t>
  </si>
  <si>
    <t>Juzgado Contravencional y Pensiones Alimentarias Santa Cruz</t>
  </si>
  <si>
    <t>Juzgado Contravencional y Menor Ctía. Nandayure</t>
  </si>
  <si>
    <t>Juzgado Contravencional y Menor Ctía. Carrillo</t>
  </si>
  <si>
    <t>Juzgado Contravencional y Menor Ctía. Hojancha</t>
  </si>
  <si>
    <t>Juzgado Contravencional y Menor Ctía.Jicaral</t>
  </si>
  <si>
    <t>Circuito Judicial de Puntarenas</t>
  </si>
  <si>
    <t>Juzgado Contravencional Puntarenas</t>
  </si>
  <si>
    <t>Juzgado Contravencional y Menor Ctía. Esparza</t>
  </si>
  <si>
    <t>Juzgado Contravencional y Menor Ctía. Montes de Oro</t>
  </si>
  <si>
    <t>Juzgado Contravencional y Menor Ctía. Garabito</t>
  </si>
  <si>
    <t>Juzgado Contravencional y Menor Ctía. Quepos</t>
  </si>
  <si>
    <t>Juzgado Contravencional y Menor Ctía. Parrita</t>
  </si>
  <si>
    <t>Juzgado Contravencional y Menor Ctía. Cóbano</t>
  </si>
  <si>
    <t xml:space="preserve">Juzgado Contravencional y Menor Ctía. Monteverde </t>
  </si>
  <si>
    <t>I Circuito Judicial de la Zona Sur</t>
  </si>
  <si>
    <t>Juzgado Contravencional y Tránsito I Circ. Jud. Zona Sur ( Pérez Zeledón )</t>
  </si>
  <si>
    <t>Juzgado Contravencional y Menor Ctía. Buenos Aires</t>
  </si>
  <si>
    <t>II Circuito Judicial de la Zona Sur</t>
  </si>
  <si>
    <t>Juzgado Contravencional y Menor Cuantía II Circ. Jud. Zona Sur ( Corredores )</t>
  </si>
  <si>
    <t>Juzgado de Cobro, Menor Ctía. y Contravencional Golfito</t>
  </si>
  <si>
    <t>Juzgado Contravencional y Menor Ctía. Osa</t>
  </si>
  <si>
    <t>Juzgado Contravencional y Menor Ctía. Coto Brus</t>
  </si>
  <si>
    <t xml:space="preserve">Juzgado Cobro, Menor Ctía. y Contravencional Golfito ( Puerto Jiménez ) </t>
  </si>
  <si>
    <t>I Circuito Judicial de la Zona Atlántica</t>
  </si>
  <si>
    <t>Juzgado Contravencional I Circ. Jud.  Zona Atlántica ( Limón )</t>
  </si>
  <si>
    <t>Juzgado Contravencional y Menor Ctía. Bribrí</t>
  </si>
  <si>
    <t>Juzgado Contravencional y Menor Ctía. Matina</t>
  </si>
  <si>
    <t>II Circuito Judicial de la Zona Atlántica</t>
  </si>
  <si>
    <t>Juzgado Contravencional y Tránsito Pococí</t>
  </si>
  <si>
    <t>Juzgado Contravencional y Menor Ctía.Guácimo</t>
  </si>
  <si>
    <t>Juzgado Contravencional y Menor Ctía. Siquirres</t>
  </si>
  <si>
    <t xml:space="preserve">Elaborado por: Subproceso de Estadística, Dirección de Planificación. </t>
  </si>
  <si>
    <t>CUADRO N°2</t>
  </si>
  <si>
    <t>MATERIA CONTRAVENCIONAL: ACTIVOS AL FINALIZAR EL PERÍODO</t>
  </si>
  <si>
    <t>POR: FASE DE LOS ACTIVOS</t>
  </si>
  <si>
    <t>FASE DE LOS ACTIVOS</t>
  </si>
  <si>
    <t>Denuncia</t>
  </si>
  <si>
    <t>En Juicio</t>
  </si>
  <si>
    <t>Sin Fase(1)</t>
  </si>
  <si>
    <t>Juzgado Contravencional y Menor Ctía. Jiménez</t>
  </si>
  <si>
    <t>Juzgado Contravencional y Menor Ctía. Jicaral</t>
  </si>
  <si>
    <t>Juzgado Contravencional y Menor Ctía. Guácimo</t>
  </si>
  <si>
    <t>1-/ El personal judicial del despacho no le asignó la información correspondiente la fase del expediente dentro del Sistema Costarricense de Gestión de Despachos Judiciales.</t>
  </si>
  <si>
    <t>CUADRO N° 3</t>
  </si>
  <si>
    <t>SEGÚN: PROVINCIA Y OFICINA</t>
  </si>
  <si>
    <t>DURANTE: 2018</t>
  </si>
  <si>
    <t>PROVINCIA Y OFICINA</t>
  </si>
  <si>
    <t>ACTIVOS AL INICIAR PERÍODO</t>
  </si>
  <si>
    <t>ACTIVOS AL FINALIZAR PERÍODO</t>
  </si>
  <si>
    <t>San José</t>
  </si>
  <si>
    <t>Alajuela</t>
  </si>
  <si>
    <t>Cartago</t>
  </si>
  <si>
    <t>Heredia</t>
  </si>
  <si>
    <t>Guanacaste</t>
  </si>
  <si>
    <t>Puntarenas</t>
  </si>
  <si>
    <t>Limón</t>
  </si>
  <si>
    <t>CUADRO N° 4</t>
  </si>
  <si>
    <r>
      <t>Sin Fase</t>
    </r>
    <r>
      <rPr>
        <b/>
        <vertAlign val="superscript"/>
        <sz val="12"/>
        <rFont val="Times New Roman"/>
        <family val="1"/>
      </rPr>
      <t>(1)</t>
    </r>
  </si>
  <si>
    <t>CUADRO N° 5</t>
  </si>
  <si>
    <t>MATERIA CONTRAVENCIONAL: CASOS TERMINADOS</t>
  </si>
  <si>
    <t>POR: MOTIVO DE TÉRMINO</t>
  </si>
  <si>
    <t xml:space="preserve"> DURANTE:  2018</t>
  </si>
  <si>
    <t>MOTIVO DE TÉRMINO</t>
  </si>
  <si>
    <t>Acumulación</t>
  </si>
  <si>
    <t>Conciliación</t>
  </si>
  <si>
    <t xml:space="preserve">Desistimiento / falta interés del Ofendido u otras </t>
  </si>
  <si>
    <t>Incompetencias</t>
  </si>
  <si>
    <t>Resuelto por Centro de Conciliación</t>
  </si>
  <si>
    <t>Sentencia con juicio oral</t>
  </si>
  <si>
    <t>Sentencia sin juicio oral</t>
  </si>
  <si>
    <t>Sob. Def. ( Art.311 Inc. A ) ( Imputado no cometió hecho )</t>
  </si>
  <si>
    <t>Sob. Def. ( Art.311 Inc. D ) ( Muerte del Imputado )</t>
  </si>
  <si>
    <t>Sob. Def. ( Art.311) ( Hecho Atípico)</t>
  </si>
  <si>
    <t>Sob. Def. ( Art. 313 C.P.P )</t>
  </si>
  <si>
    <t xml:space="preserve">Sob. Def. Prescrip. Art. 31 C.P.P </t>
  </si>
  <si>
    <t xml:space="preserve">Sob. Def. Prescrip. Art. 33 C.P.P </t>
  </si>
  <si>
    <t>Sob. Def. AP. Muerte Ofendido del Ac. Pri.</t>
  </si>
  <si>
    <t xml:space="preserve">Archivo </t>
  </si>
  <si>
    <t>Otras Razones</t>
  </si>
  <si>
    <t>Juzgado Contravencional y Menor Cuantía Escazú</t>
  </si>
  <si>
    <t>Juzgado Contravencional y Menor Cuantía Santa Ana</t>
  </si>
  <si>
    <t>Juzgado Contravencional y Menor Cuantía Mora</t>
  </si>
  <si>
    <t>Juzgado Contravencional y Menor Cuantía Puriscal</t>
  </si>
  <si>
    <t>Juzgado Contravencional y Menor Cuantía Turrubares</t>
  </si>
  <si>
    <t>Juzgado Contravencional y Menor Cuantía Hatillo</t>
  </si>
  <si>
    <t>Juzgado Contravencional y Menor Cuantía San Sebastián</t>
  </si>
  <si>
    <t>Juzgado Contravencional y Menor Cuantía Alajuelita</t>
  </si>
  <si>
    <t>Juzgado Contravencional y Menor Cuantía Aserrí</t>
  </si>
  <si>
    <t>Juzgado Contravencional y Menor Cuantía Acosta</t>
  </si>
  <si>
    <t>Juzgado Contravencional y Menor Cuantía Pavas</t>
  </si>
  <si>
    <t>Juzgado Contravencional y Menor Cuantía Poás</t>
  </si>
  <si>
    <t>Juzgado Contravencional y Menor Cuantía Atenas</t>
  </si>
  <si>
    <t>Juzgado Contravencional y Menor Cuantía San Mateo</t>
  </si>
  <si>
    <t>Juzgado Contravencional y Menor Cuantía Orotina</t>
  </si>
  <si>
    <t>Juzgado Contravencional y Menor Cuantía Upala</t>
  </si>
  <si>
    <t xml:space="preserve">Juzgado Contravencional y Menor Cuantía Los Chiles </t>
  </si>
  <si>
    <t>Juzgado Contravencional y Menor Cuantía Guatuso</t>
  </si>
  <si>
    <t>Juzgado Contravencional y Menor Cuantía La Fortuna</t>
  </si>
  <si>
    <t>Juzgado de Cobro, Contravencional y Menor Cuantía Grecia</t>
  </si>
  <si>
    <t>Juzgado Contravencional y Menor Cuantía Zarcero</t>
  </si>
  <si>
    <t xml:space="preserve">Juzgado Contravencional y Menor Cuantía Valverde Vega </t>
  </si>
  <si>
    <t>Juzgado Contravencional y Menor Cuantía Naranjo</t>
  </si>
  <si>
    <t>Juzgado Contravencional y Menor Cuantía Palmares</t>
  </si>
  <si>
    <t>Juzgado Contravencional y Menor Cuantía La Unión</t>
  </si>
  <si>
    <t>Juzgado Contravencional y Menor Cuantía Paraíso</t>
  </si>
  <si>
    <t>Juzgado Contravencional y Menor Cuantía Alvarado</t>
  </si>
  <si>
    <t>Juzgado Contravencional y Menor Cuantía Turrialba</t>
  </si>
  <si>
    <t>Juzgado Contravencional y Menor Cuantía Jiménez</t>
  </si>
  <si>
    <t>Juzgado Contravencional y Menor Cuantía Tarrazú, Dota.</t>
  </si>
  <si>
    <t>Juzgado Contravencional y Menor Cuantía Sto Domingo</t>
  </si>
  <si>
    <t>Juzgado Contravencional y Menor Cuantía San Rafael</t>
  </si>
  <si>
    <t>Juzgado Contravencional y Menor Cuantía San Isidro</t>
  </si>
  <si>
    <t>Juzgado Contravencional y Menor Cuantía San Joaquín de Flores</t>
  </si>
  <si>
    <t>Juzgado Contravencional y Menor Cuantía Sarapiquí</t>
  </si>
  <si>
    <t>Juzgado Contravencional y Menor Cuantía Bagaces</t>
  </si>
  <si>
    <t>Juzgado Contravencional y Menor Cuantía La Cruz</t>
  </si>
  <si>
    <t>Juzgado Contravencional y Menor Cuantía Cañas</t>
  </si>
  <si>
    <t>Juzgado Contravencional y Menor Cuantía Tilarán</t>
  </si>
  <si>
    <t>Juzgado Contravencional y Menor Cuantía Abangares</t>
  </si>
  <si>
    <t>Juzgado Contravencional y Menor Cuantía Nandayure</t>
  </si>
  <si>
    <t>Juzgado Contravencional y Menor Cuantía Carrillo</t>
  </si>
  <si>
    <t>Juzgado Contravencional y Menor Cuantía Hojancha</t>
  </si>
  <si>
    <t>Juzgado Contravencional y Menor Cuantía Jicaral</t>
  </si>
  <si>
    <t>Juzgado Contravencional y Menor Cuantía Esparza</t>
  </si>
  <si>
    <t>Juzgado Contravencional y Menor Cuantía Montes de Oro</t>
  </si>
  <si>
    <t>Juzgado Contravencional y Menor Cuantía Garabito</t>
  </si>
  <si>
    <t>Juzgado Contravencional y Menor Cuantía Quepos</t>
  </si>
  <si>
    <t>Juzgado Contravencional y Menor Cuantía Parrita</t>
  </si>
  <si>
    <t>Juzgado Contravencional y Menor Cuantía Cóbano</t>
  </si>
  <si>
    <t xml:space="preserve">Juzgado Contravencional y Menor Cuantía Monteverde </t>
  </si>
  <si>
    <t>Juzgado Contravencional y Menor Cuantía Buenos Aires</t>
  </si>
  <si>
    <t>Juzgado de Cobro, Menor Cuantía y Contravencional Golfito</t>
  </si>
  <si>
    <t>Juzgado Contravencional y Menor Cuantía Osa</t>
  </si>
  <si>
    <t>Juzgado Contravencional y Menor Cuantía Coto Brus</t>
  </si>
  <si>
    <t xml:space="preserve">Juzgado Cobro, Menor Cuantía y Contravencional Golfito ( Puerto Jiménez ) </t>
  </si>
  <si>
    <t>Juzgado Contravencional y Menor Cuantía Bribrí</t>
  </si>
  <si>
    <t>Juzgado Contravencional y Menor Cuantía Matina</t>
  </si>
  <si>
    <t>Juzgado Contravencional y Menor Cuantía Guácimo</t>
  </si>
  <si>
    <t>Juzgado Contravencional y Menor Cuantía Siquirres</t>
  </si>
  <si>
    <t>CUADRO N° 6</t>
  </si>
  <si>
    <t>MATERIA CONTRAVENCIONAL: RESOLUCIONES DICTADAS</t>
  </si>
  <si>
    <t xml:space="preserve">POR: TIPO DE RESOLUCIONES DICTADAS </t>
  </si>
  <si>
    <t>DURANTE:  2018</t>
  </si>
  <si>
    <t>TIPO RESOLUCIONES DICTADAS</t>
  </si>
  <si>
    <t xml:space="preserve">TOTAL </t>
  </si>
  <si>
    <t>Autosentencias</t>
  </si>
  <si>
    <t>Sentencia en Conciliación</t>
  </si>
  <si>
    <t>Sentencia en Incidente</t>
  </si>
  <si>
    <t>Sentencia en Principal</t>
  </si>
  <si>
    <t>Sentencia en Principal (oral)</t>
  </si>
  <si>
    <t xml:space="preserve">                                                                                                                                                                                                                                                                                                                                                                                                                                                                                                                                                                                                                                                                                                                                                                                                                                                                                                                                                                                          </t>
  </si>
  <si>
    <t>CUADRO N° 7</t>
  </si>
  <si>
    <t>POR: RESULTADO</t>
  </si>
  <si>
    <t>RESULTADO</t>
  </si>
  <si>
    <t>Total</t>
  </si>
  <si>
    <t>En conciliación</t>
  </si>
  <si>
    <t>Con lugar</t>
  </si>
  <si>
    <t>Parcialmente con lugar</t>
  </si>
  <si>
    <t>Sin lugar</t>
  </si>
  <si>
    <t>Confirmada</t>
  </si>
  <si>
    <t>Desistida</t>
  </si>
  <si>
    <t>Absolutoria</t>
  </si>
  <si>
    <t>Condenatoria</t>
  </si>
  <si>
    <t>Juzgado Contravencional y Menor Ctía. Sto Domingo</t>
  </si>
  <si>
    <t>CUADRO N° 8</t>
  </si>
  <si>
    <t>MATERIA CONTRAVENCIONAL : AUDIENCIAS</t>
  </si>
  <si>
    <t>SEGÚN: CIRCUITO JUDICIAL Y OFICINAS</t>
  </si>
  <si>
    <t>POR: TIPO Y ESTADO DE LAS AUDIENCIAS</t>
  </si>
  <si>
    <t xml:space="preserve">Total </t>
  </si>
  <si>
    <t xml:space="preserve">AUDIENCIAS PRELIMINARES </t>
  </si>
  <si>
    <t>AUDIENCIAS DE RECEPCIÓN DE PRUEBA  (FONDO)</t>
  </si>
  <si>
    <t xml:space="preserve">AUDIENCIAS DE CONCILIACIÓN </t>
  </si>
  <si>
    <t>Realizadas</t>
  </si>
  <si>
    <t>Conciliada</t>
  </si>
  <si>
    <t>No Realizada</t>
  </si>
  <si>
    <t>Contínua</t>
  </si>
  <si>
    <t>Suspendida</t>
  </si>
  <si>
    <t>Sin Efecto</t>
  </si>
  <si>
    <t>Pendiente</t>
  </si>
  <si>
    <t>CUADRO N° 9</t>
  </si>
  <si>
    <t>MATERIA CONTRAVENCIONAL: COMISIONES Y NOTIFICACIONES</t>
  </si>
  <si>
    <t>POR: TRÁMITE EFECTUADO</t>
  </si>
  <si>
    <t>Expedientes pasados a la OCJ</t>
  </si>
  <si>
    <t>Cédulas de notificación pasadas a la OCJ</t>
  </si>
  <si>
    <t>Notific. Realizadas positivas por el despacho</t>
  </si>
  <si>
    <t>Comisiones recibidas</t>
  </si>
  <si>
    <t>CUADRO N° 10</t>
  </si>
  <si>
    <t>MATERIA CONTRAVENCIONAL: DURACIÓN PROMEDIO DE LAS SENTENCIAS</t>
  </si>
  <si>
    <t>SEGÚN: OFICINA</t>
  </si>
  <si>
    <t>OFICINA</t>
  </si>
  <si>
    <t>DURACIÓN PROMEDIO</t>
  </si>
  <si>
    <t>6 meses 2 semanas</t>
  </si>
  <si>
    <t>Juzgado Contravencional Del I Circuito Judicial De San José</t>
  </si>
  <si>
    <t>6 meses 1 semana</t>
  </si>
  <si>
    <t xml:space="preserve">Juzgado Contravencional Y De Menor Cuantía De Escazú </t>
  </si>
  <si>
    <t>5 meses 2 semanas</t>
  </si>
  <si>
    <t xml:space="preserve">Juzgado Contravencional Y De Menor Cuantía De Santa Ana </t>
  </si>
  <si>
    <t>11 meses 3 semanas</t>
  </si>
  <si>
    <t xml:space="preserve">Juzgado Contravencional Y De Menor Cuantía De Mora </t>
  </si>
  <si>
    <t>3 meses 0 semanas</t>
  </si>
  <si>
    <t xml:space="preserve">Juzgado Contravencional Y De Menor Cuantía De Puriscal </t>
  </si>
  <si>
    <t>12 meses 1 semana</t>
  </si>
  <si>
    <t xml:space="preserve">Juzgado Contravencional Y De Menor Cuantía De Turrubares </t>
  </si>
  <si>
    <t>11 meses 0 semanas</t>
  </si>
  <si>
    <t>7 meses 2 semanas</t>
  </si>
  <si>
    <t xml:space="preserve">Juzgado Contravencional Del Ii Circuito Judicial De San José </t>
  </si>
  <si>
    <t>7 meses 1 semana</t>
  </si>
  <si>
    <t xml:space="preserve">Juzgado Contravencional Del Iii Circuito Judicial De San José </t>
  </si>
  <si>
    <t>10 meses 3 semanas</t>
  </si>
  <si>
    <t xml:space="preserve">Juzgado Contravencional Y De Menor Cuantía De Hatillo </t>
  </si>
  <si>
    <t>3 meses 1 semana</t>
  </si>
  <si>
    <t xml:space="preserve">Juzgado Contravencional Y De Menor Cuantía De San Sebastián </t>
  </si>
  <si>
    <t>8 meses 1 semana</t>
  </si>
  <si>
    <t xml:space="preserve">Juzgado Contravencional Y De Menor Cuantía De Alajuelita </t>
  </si>
  <si>
    <t>2 meses 3 semanas</t>
  </si>
  <si>
    <t xml:space="preserve">Juzgado Contravencional Y De Menor Cuantía De Aserrí </t>
  </si>
  <si>
    <t xml:space="preserve">Juzgado Contravencional Y De Menor Cuantía De Acosta </t>
  </si>
  <si>
    <t>3 meses 3 semanas</t>
  </si>
  <si>
    <t xml:space="preserve">Juzgado Contravencional Y De Menor Cuantía De Pavas </t>
  </si>
  <si>
    <t>10 meses 1 semana</t>
  </si>
  <si>
    <t>5 meses 1 semana</t>
  </si>
  <si>
    <t xml:space="preserve">Juzgado Contravencional Del I Circuito Judicial De Alajuela </t>
  </si>
  <si>
    <t>2 meses 2 semanas</t>
  </si>
  <si>
    <t>Juzgado Contravencional Y Menor Cuantía De Poás</t>
  </si>
  <si>
    <t>4 meses 3 semanas</t>
  </si>
  <si>
    <t xml:space="preserve">Juzgado Contravencional Y De Menor Cuantía De Atenas </t>
  </si>
  <si>
    <t>20 meses 2 semanas</t>
  </si>
  <si>
    <t xml:space="preserve">Juzgado Contravencional Y Menor Cuantía De San Mateo </t>
  </si>
  <si>
    <t>6 meses 0 semanas</t>
  </si>
  <si>
    <t xml:space="preserve">Juzgado Contravencional Y Menor Cuantía De Orotina </t>
  </si>
  <si>
    <t>4 meses 1 semana</t>
  </si>
  <si>
    <t>9 meses 2 semanas</t>
  </si>
  <si>
    <t xml:space="preserve">Juzgado Contravencional Y Pensiones Alimentarias Del Ii Circuito Judicial De Alajuela </t>
  </si>
  <si>
    <t xml:space="preserve">Juzgado Contravencional Y Menor Cuantía De Upala </t>
  </si>
  <si>
    <t>11 meses 2 semanas</t>
  </si>
  <si>
    <t xml:space="preserve">Juzgado Contravencional Y Menor Cuantía De Los Chiles </t>
  </si>
  <si>
    <t>19 meses 3 semanas</t>
  </si>
  <si>
    <t xml:space="preserve">Juzgado Contravencional Y Menor Cuantía De Guatuso </t>
  </si>
  <si>
    <t xml:space="preserve">Juzgado Contravencional Y Menor Cuantía De La Fortuna </t>
  </si>
  <si>
    <t>16 meses 3 semanas</t>
  </si>
  <si>
    <t>Juzgado Contravencional Y Pensiones Alimentarias Del Iii Circuito Judicial De Alajuela (san Ramón)</t>
  </si>
  <si>
    <t xml:space="preserve">Juzgado De Cobro, Menor Cuantía Y Contravencional De Grecia </t>
  </si>
  <si>
    <t xml:space="preserve">Juzgado Contravencional Y Menor Cuantía De Zarcero </t>
  </si>
  <si>
    <t xml:space="preserve">Juzgado Contravencional Y Menor Cuantía De Valverde Vega </t>
  </si>
  <si>
    <t xml:space="preserve">Juzgado Contravencional Y Menor Cuantía De Naranjo </t>
  </si>
  <si>
    <t xml:space="preserve">Juzgado Contravencional Y Menor Cuantía De Palmares </t>
  </si>
  <si>
    <t xml:space="preserve">Juzgado Contravencional De Cartago </t>
  </si>
  <si>
    <t>3 meses 2 semanas</t>
  </si>
  <si>
    <t xml:space="preserve">Juzgado Contravencional Y De Menor Cuantía De La Unión </t>
  </si>
  <si>
    <t xml:space="preserve">Juzgado Contravencional Y Menor Cuantía De Paraíso </t>
  </si>
  <si>
    <t>10 meses 0 semanas</t>
  </si>
  <si>
    <t xml:space="preserve">Juzgado Contravencional Y Menor Cuantía De Alvarado </t>
  </si>
  <si>
    <t xml:space="preserve">Juzgado Contravencional Y De Menor Cuantía De Turrialba </t>
  </si>
  <si>
    <t xml:space="preserve">Juzgado Contravencional Y Menor Cuantía De Jiménez </t>
  </si>
  <si>
    <t>2 meses 1 semana</t>
  </si>
  <si>
    <t xml:space="preserve">Juzgado Contravencional Y Menor Cuantía De Tarrazú, Dota Y León Cortés </t>
  </si>
  <si>
    <t>1 mes 1 semana</t>
  </si>
  <si>
    <t xml:space="preserve">Juzgado Contravencional De Heredia </t>
  </si>
  <si>
    <t>9 meses 0 semanas</t>
  </si>
  <si>
    <t xml:space="preserve">Juzgado Contravencional Y De Menor Cuantía De Santo Domingo </t>
  </si>
  <si>
    <t>5 meses 0 semanas</t>
  </si>
  <si>
    <t xml:space="preserve">Juzgado Contravencional Y De Menor Cuantía De San Rafael </t>
  </si>
  <si>
    <t>6 meses 3 semanas</t>
  </si>
  <si>
    <t>4 meses 0 semanas</t>
  </si>
  <si>
    <t xml:space="preserve">Juzgado Contravencional Y De Menor Cuantía De San Joaquín De Flores </t>
  </si>
  <si>
    <t>Juzgado Contravencional, Menor Cuantía Y Tránsito De Sarapiquí (materia Faltas Y Contravenciones)</t>
  </si>
  <si>
    <t>Juzgado Contravencional Y Pensiones Alimentarias Del I Circuito Judicial De Guanacaste (liberia)</t>
  </si>
  <si>
    <t xml:space="preserve">Juzgado Contravencional Y De Menor Cuantía De Bagaces </t>
  </si>
  <si>
    <t xml:space="preserve">Juzgado Contravencional Y De Menor Cuantía De La Cruz </t>
  </si>
  <si>
    <t>10 meses 2 semanas</t>
  </si>
  <si>
    <t xml:space="preserve">Juzgado Contravencional Y De Menor Cuantía De Cañas </t>
  </si>
  <si>
    <t xml:space="preserve">Juzgado Contravencional Y De Menor Cuantía De Tilarán </t>
  </si>
  <si>
    <t>4 meses 2 semanas</t>
  </si>
  <si>
    <t xml:space="preserve">Juzgado Contravencional Y De Menor Cuantía De Abangares </t>
  </si>
  <si>
    <t>Juzgado Contravencional Y Pensiones Alimentarias Del Ii Circuito Judicial De Guanacaste (nicoya)</t>
  </si>
  <si>
    <t>8 meses 3 semanas</t>
  </si>
  <si>
    <t xml:space="preserve">Juzgado Contravencional Y Pensiones Alimentarias De Santa Cruz </t>
  </si>
  <si>
    <t>49 meses 2 semanas</t>
  </si>
  <si>
    <t xml:space="preserve">Juzgado Contravencional Y De Menor Cuantía De Nandayure </t>
  </si>
  <si>
    <t xml:space="preserve">Juzgado Contravencional Y De Menor Cuantía De Carrillo </t>
  </si>
  <si>
    <t xml:space="preserve">Juzgado Contravencional Y De Menor Cuantía De Jicaral </t>
  </si>
  <si>
    <t>1 mes 3 semanas</t>
  </si>
  <si>
    <t>5 meses 3 semanas</t>
  </si>
  <si>
    <t>Juzgado Contravencional De Puntarenas</t>
  </si>
  <si>
    <t xml:space="preserve">Juzgado Contravencional Y De Menor Cuantía De Esparza </t>
  </si>
  <si>
    <t>Juzgado Contravencional Y De Menor Cuantía De Montes De Oro</t>
  </si>
  <si>
    <t xml:space="preserve">Juzgado Contravencional Y De Menor Cuantia De Garabito </t>
  </si>
  <si>
    <t xml:space="preserve">Juzgado Contravencional Y De Menor Cuantía De Quepos </t>
  </si>
  <si>
    <t xml:space="preserve">Juzgado Contravencional Y De Menor Cuantía De Parrita </t>
  </si>
  <si>
    <t xml:space="preserve">Juzgado Contravencional Y De Menor Cuantia De Cobano </t>
  </si>
  <si>
    <t>Juzgado Contravencional Y De Menor Cuantía Del Ii Circuito Judicial De La Zona Sur (corredores)</t>
  </si>
  <si>
    <t xml:space="preserve">Juzgado De Cobro, Menor Cuantía Y Contravencional De Golfito </t>
  </si>
  <si>
    <t>20 meses 1 semana</t>
  </si>
  <si>
    <t xml:space="preserve">Juzgado Contravencional Y De Menor Cuantía De Osa </t>
  </si>
  <si>
    <t xml:space="preserve">Juzgado De Cobro, Menor Cuantía Y Contravencional De Golfito, Sede Puerto Jiménez </t>
  </si>
  <si>
    <t>Juzgado Contravencional Del I Circuito Judicial De La Zona Atlántica</t>
  </si>
  <si>
    <t xml:space="preserve">Juzgado Contravencional Y De Menor Cuantía De Bribrí </t>
  </si>
  <si>
    <t xml:space="preserve">Juzgado Contravencional Y De Menor Cuantía De Matina </t>
  </si>
  <si>
    <t xml:space="preserve">Juzgado Contravencional Y Tránsito De Pococí </t>
  </si>
  <si>
    <t xml:space="preserve">Juzgado Contravencional Y De Menor Cuantía De Guácimo </t>
  </si>
  <si>
    <t xml:space="preserve">Juzgado Contravencional Y De Menor Cuantía De Siquirres </t>
  </si>
  <si>
    <t>Juzgado Contravencional Y Tránsito Del I Circuito Judicial De La Zona Sur (pérez Zeledón)</t>
  </si>
  <si>
    <t xml:space="preserve">Juzgado Contravencional Y De Menor Cuantía De Buenos Aires </t>
  </si>
  <si>
    <t>12 meses 0 semanas</t>
  </si>
  <si>
    <t>Elaborado por: Subproceso de Estadísticas, Dirección de Planificación</t>
  </si>
  <si>
    <t>CUADRO N° 11</t>
  </si>
  <si>
    <t xml:space="preserve">MATERIA CONTRAVENCIONAL: ENTRADA NETA </t>
  </si>
  <si>
    <t>SEGÚN: CONTRAVENCIÓN</t>
  </si>
  <si>
    <t>POR: CIRCUITO JUDICIAL Y OFICINA</t>
  </si>
  <si>
    <t>CONTRAVENCIÓN</t>
  </si>
  <si>
    <t>DESPACHO</t>
  </si>
  <si>
    <t>I CJ DE SAN JOSÉ</t>
  </si>
  <si>
    <t>II CJSJ</t>
  </si>
  <si>
    <t>III CJ DE SAN JOSÉ</t>
  </si>
  <si>
    <t>I CJ DE ALAJUELA</t>
  </si>
  <si>
    <t>II CJ DE ALAJUELA</t>
  </si>
  <si>
    <t>III CJ DE ALAJUELA</t>
  </si>
  <si>
    <t>CJ DE CARTAGO</t>
  </si>
  <si>
    <t>CJ DE HEREDIA</t>
  </si>
  <si>
    <t>I CJ DE GUANACASTE</t>
  </si>
  <si>
    <t>II CJ DE GUANACASTE</t>
  </si>
  <si>
    <t>CJ DE PUNTARENAS</t>
  </si>
  <si>
    <t>I CJ ZONA SUR</t>
  </si>
  <si>
    <t>II CJ ZONA SUR</t>
  </si>
  <si>
    <t>I CJ ZONA ATLÁNTICA</t>
  </si>
  <si>
    <t>II CJ ZONA ATLÁNTICA</t>
  </si>
  <si>
    <t>Contrav.
I CJ
San José</t>
  </si>
  <si>
    <t xml:space="preserve">Juzgados contravencionales y de menor cuantía </t>
  </si>
  <si>
    <t>Contrav.
II CJ 
San José</t>
  </si>
  <si>
    <t>Contrav. Desamparados</t>
  </si>
  <si>
    <t>Contrav.
Alajuela</t>
  </si>
  <si>
    <t xml:space="preserve">Juzgados
contravencionales
y de menor cuantía </t>
  </si>
  <si>
    <t>Contrav.
San Carlos</t>
  </si>
  <si>
    <t>Contrav.
San Ramón</t>
  </si>
  <si>
    <t>Contrav.
Cartago</t>
  </si>
  <si>
    <t>Contrav. Heredia</t>
  </si>
  <si>
    <t>Contrav. y Pensiones Alimentarias Liberia</t>
  </si>
  <si>
    <t xml:space="preserve">Juzgados contravencionales y de pensiones alimentarias </t>
  </si>
  <si>
    <t>Contrav. Puntarenas</t>
  </si>
  <si>
    <t>Contrav. Pérez Zeledón</t>
  </si>
  <si>
    <t>Contrav. y Menor Ctía Buenos Aires</t>
  </si>
  <si>
    <t>Contrav. Limón</t>
  </si>
  <si>
    <t>Contrav.  Pococí</t>
  </si>
  <si>
    <t>Santa
Ana</t>
  </si>
  <si>
    <t>Pavas</t>
  </si>
  <si>
    <t>Escazú</t>
  </si>
  <si>
    <t>Mora</t>
  </si>
  <si>
    <t>Puriscal</t>
  </si>
  <si>
    <t>Turrubares</t>
  </si>
  <si>
    <t>Hatillo</t>
  </si>
  <si>
    <t>San
Sebastián</t>
  </si>
  <si>
    <t>Alajuelita</t>
  </si>
  <si>
    <t>Aserrí</t>
  </si>
  <si>
    <t>Acosta</t>
  </si>
  <si>
    <t>Poás</t>
  </si>
  <si>
    <t>Atenas</t>
  </si>
  <si>
    <t>San 
Mateo</t>
  </si>
  <si>
    <t>Orotina</t>
  </si>
  <si>
    <t>Upala</t>
  </si>
  <si>
    <t>Los Chiles</t>
  </si>
  <si>
    <t>Guatuso</t>
  </si>
  <si>
    <t>La Fortuna</t>
  </si>
  <si>
    <t>Grecia</t>
  </si>
  <si>
    <t>Alfaro
Ruiz</t>
  </si>
  <si>
    <t>Valverde
Vega</t>
  </si>
  <si>
    <t>Naranjo</t>
  </si>
  <si>
    <t>Palmares</t>
  </si>
  <si>
    <t>La Unión</t>
  </si>
  <si>
    <t>Paraíso</t>
  </si>
  <si>
    <t>Alvarado</t>
  </si>
  <si>
    <t>Turrialba</t>
  </si>
  <si>
    <t>Jiménez</t>
  </si>
  <si>
    <t>Tarrazú</t>
  </si>
  <si>
    <t>Santo Domingo</t>
  </si>
  <si>
    <t>San
Rafael</t>
  </si>
  <si>
    <t>San
Isidro</t>
  </si>
  <si>
    <t>San
Joaquín</t>
  </si>
  <si>
    <t>Sarapiquí</t>
  </si>
  <si>
    <t>Bagaces</t>
  </si>
  <si>
    <t>La
Cruz</t>
  </si>
  <si>
    <t>Cañas</t>
  </si>
  <si>
    <t>Tilarán</t>
  </si>
  <si>
    <t>Abangares</t>
  </si>
  <si>
    <t>Nicoya</t>
  </si>
  <si>
    <t>Santa
Cruz</t>
  </si>
  <si>
    <t>Nandayure</t>
  </si>
  <si>
    <t>Carrillo</t>
  </si>
  <si>
    <t>Hojancha</t>
  </si>
  <si>
    <t>Jicaral</t>
  </si>
  <si>
    <t>Esparza</t>
  </si>
  <si>
    <t>Montes
de Oro</t>
  </si>
  <si>
    <t>Monteverde</t>
  </si>
  <si>
    <t>Garabito</t>
  </si>
  <si>
    <t>Cóbano</t>
  </si>
  <si>
    <t>Aguirre</t>
  </si>
  <si>
    <t>Parrita</t>
  </si>
  <si>
    <t>Golfito</t>
  </si>
  <si>
    <t>Puerto
Jiménez</t>
  </si>
  <si>
    <t>Osa</t>
  </si>
  <si>
    <t>Corredores</t>
  </si>
  <si>
    <t>Coto Brus</t>
  </si>
  <si>
    <t>Bribrí</t>
  </si>
  <si>
    <t>Matina</t>
  </si>
  <si>
    <t>Guácimo</t>
  </si>
  <si>
    <t>Siquirres</t>
  </si>
  <si>
    <t>CONTRAVENCIONES</t>
  </si>
  <si>
    <t>Contra el orden público (Desobediencia, desacato e irrespeto a la autoridad)</t>
  </si>
  <si>
    <t xml:space="preserve"> Dificultar Acción de la Autoridad</t>
  </si>
  <si>
    <t xml:space="preserve"> Negativa a Identificarse</t>
  </si>
  <si>
    <t xml:space="preserve"> Contra el orden público(Perturbaciones del Sosiego Público)</t>
  </si>
  <si>
    <t xml:space="preserve"> Llamadas Falsas a Entidades de Emergencia</t>
  </si>
  <si>
    <t>Contra la Seguridad Pública(Incendios y otros Peligros)</t>
  </si>
  <si>
    <t xml:space="preserve"> Contravención a Disposiciones contra Incendios</t>
  </si>
  <si>
    <t xml:space="preserve"> Violación de Reglamentos sobre Quemas</t>
  </si>
  <si>
    <t>Contra la seguridad pública (Salubridad Pública)</t>
  </si>
  <si>
    <t xml:space="preserve"> Omisión de Medidas de Seguridad en Defensa de Personas</t>
  </si>
  <si>
    <t>Irregularidades con Usuarios del Transporte Público</t>
  </si>
  <si>
    <t xml:space="preserve"> Molestias a Transeúntes</t>
  </si>
  <si>
    <t xml:space="preserve"> Uso no autorizado de las vías públicas</t>
  </si>
  <si>
    <t xml:space="preserve"> Abandono de Animales</t>
  </si>
  <si>
    <t>Contra la seguridad pública (Vigilancia y Cuidado de Animales)</t>
  </si>
  <si>
    <t xml:space="preserve"> Acometimiento a Mujer en Estado de Gravidez</t>
  </si>
  <si>
    <t>Contra las personas(Actos contra la Integridad Corporal)</t>
  </si>
  <si>
    <t>Contra las personas (Provocaciones y Amenazas)</t>
  </si>
  <si>
    <t xml:space="preserve"> Apertura o cierre de llaves de cañería</t>
  </si>
  <si>
    <t xml:space="preserve"> Obstrucción de acequias o canales</t>
  </si>
  <si>
    <t xml:space="preserve"> Entrada sin permiso a terreno ajeno</t>
  </si>
  <si>
    <t xml:space="preserve"> Entrada violenta a negocios</t>
  </si>
  <si>
    <t xml:space="preserve"> Resistencia a orden de retirarse de un establecimiento público</t>
  </si>
  <si>
    <t xml:space="preserve"> Abandono dañino de animales</t>
  </si>
  <si>
    <t>Consumo de comestibles o bebidas</t>
  </si>
  <si>
    <t>Contra la propiedad y el patrimonio</t>
  </si>
  <si>
    <t xml:space="preserve"> Daños menores</t>
  </si>
  <si>
    <t xml:space="preserve"> Dibujo en Paredes</t>
  </si>
  <si>
    <t>Contra las buenas costumbres</t>
  </si>
  <si>
    <t xml:space="preserve"> Embriaguez</t>
  </si>
  <si>
    <t xml:space="preserve"> Exhibicionismo</t>
  </si>
  <si>
    <t xml:space="preserve"> Expendio o procuración de bebidas alcohólicas</t>
  </si>
  <si>
    <t xml:space="preserve"> Llamadas Mortificantes</t>
  </si>
  <si>
    <t xml:space="preserve"> Maltrato a Animales</t>
  </si>
  <si>
    <t xml:space="preserve"> Miradas Indiscretas</t>
  </si>
  <si>
    <t xml:space="preserve"> Palabras o actos obscenos</t>
  </si>
  <si>
    <t xml:space="preserve"> Proposiciones irrespetuosas</t>
  </si>
  <si>
    <t xml:space="preserve"> Tocamientos</t>
  </si>
  <si>
    <t xml:space="preserve"> Usurpación de Nombre</t>
  </si>
  <si>
    <t xml:space="preserve"> Dificultar acción de autoridad</t>
  </si>
  <si>
    <t xml:space="preserve"> Falta de ayuda a la autoridad</t>
  </si>
  <si>
    <t xml:space="preserve"> Falta de respeto a la autoridad</t>
  </si>
  <si>
    <t xml:space="preserve"> Negativa  a identificarse</t>
  </si>
  <si>
    <t xml:space="preserve"> Portación falsa de distintivos</t>
  </si>
  <si>
    <t xml:space="preserve"> Acometimiento a una mujer en estado de gravidez</t>
  </si>
  <si>
    <t xml:space="preserve"> Azuzar o soltar animal con descuido</t>
  </si>
  <si>
    <t xml:space="preserve"> Participación en riña</t>
  </si>
  <si>
    <t xml:space="preserve"> Pelea dual</t>
  </si>
  <si>
    <t xml:space="preserve"> Infracción a reglas sobre quema de maleza</t>
  </si>
  <si>
    <t>Fabricación o circulación de fotografías que semejen valores</t>
  </si>
  <si>
    <t xml:space="preserve"> Alborotos</t>
  </si>
  <si>
    <t xml:space="preserve"> Desórdenes</t>
  </si>
  <si>
    <t xml:space="preserve"> Castigos inmoderados a los hijos</t>
  </si>
  <si>
    <t xml:space="preserve"> Exposición de niños a cualquier peligro</t>
  </si>
  <si>
    <t xml:space="preserve"> Mendicidad</t>
  </si>
  <si>
    <t xml:space="preserve"> Amenazas personales</t>
  </si>
  <si>
    <t xml:space="preserve"> Lanzamiento de Objetos</t>
  </si>
  <si>
    <t xml:space="preserve"> Provocación en riña</t>
  </si>
  <si>
    <t xml:space="preserve"> Escapes inconvenientes de humo, vapor o gas</t>
  </si>
  <si>
    <t xml:space="preserve"> Alteración de Dispositivos y señales de tránsito</t>
  </si>
  <si>
    <t xml:space="preserve"> Obstrucción de la vía pública</t>
  </si>
  <si>
    <t xml:space="preserve"> Custodia ilegal de enajenados</t>
  </si>
  <si>
    <t xml:space="preserve"> Contravención.  Negativa a Comunicar</t>
  </si>
  <si>
    <t/>
  </si>
  <si>
    <t>DELITOS</t>
  </si>
  <si>
    <t xml:space="preserve"> Allanamiento Ilegal</t>
  </si>
  <si>
    <t xml:space="preserve"> Violación de Datos Personales</t>
  </si>
  <si>
    <t xml:space="preserve"> Violación de Domicilio</t>
  </si>
  <si>
    <t xml:space="preserve"> Falso Testimonio</t>
  </si>
  <si>
    <t xml:space="preserve"> Receptación</t>
  </si>
  <si>
    <t xml:space="preserve"> Amenaza a un Funcionario Público</t>
  </si>
  <si>
    <t xml:space="preserve"> Atentado</t>
  </si>
  <si>
    <t xml:space="preserve"> Delitos contra la autoridad pública</t>
  </si>
  <si>
    <t xml:space="preserve"> Desacato</t>
  </si>
  <si>
    <t xml:space="preserve"> Desobediencia</t>
  </si>
  <si>
    <t xml:space="preserve"> Molestia o Estorbo a la Autoridad</t>
  </si>
  <si>
    <t xml:space="preserve"> Perjurio</t>
  </si>
  <si>
    <t xml:space="preserve"> Resistencia</t>
  </si>
  <si>
    <t xml:space="preserve"> Resistencia Agravada</t>
  </si>
  <si>
    <t xml:space="preserve"> Violación de Sellos</t>
  </si>
  <si>
    <t xml:space="preserve"> Incumplimiento o Abuso  Patria Potestad</t>
  </si>
  <si>
    <t xml:space="preserve"> Sustracción de Persona Menor o con discapacidad</t>
  </si>
  <si>
    <t xml:space="preserve"> Falsificación de Moneda</t>
  </si>
  <si>
    <t xml:space="preserve"> Falsificación de Sellos</t>
  </si>
  <si>
    <t xml:space="preserve"> Falsificación de Señas y Marcas</t>
  </si>
  <si>
    <t xml:space="preserve"> Coacción</t>
  </si>
  <si>
    <t xml:space="preserve"> Privación de Libertad sin Ánimo de Lucro</t>
  </si>
  <si>
    <t xml:space="preserve"> Abandono Dañino de Animales (Artículo 229 Bis)</t>
  </si>
  <si>
    <t xml:space="preserve"> Daños</t>
  </si>
  <si>
    <t xml:space="preserve"> Delitos contra la propiedad</t>
  </si>
  <si>
    <t xml:space="preserve"> Estafa</t>
  </si>
  <si>
    <t xml:space="preserve"> Extorsión Simple</t>
  </si>
  <si>
    <t xml:space="preserve"> Hurto Agravado</t>
  </si>
  <si>
    <t xml:space="preserve"> Hurto Simple</t>
  </si>
  <si>
    <t xml:space="preserve"> Robo Agravado, Tentativa de</t>
  </si>
  <si>
    <t xml:space="preserve"> Robo Simple</t>
  </si>
  <si>
    <t xml:space="preserve"> Suplantación de Identidad</t>
  </si>
  <si>
    <t xml:space="preserve"> Usurpación</t>
  </si>
  <si>
    <t xml:space="preserve"> Usurpación de Aguas</t>
  </si>
  <si>
    <t xml:space="preserve"> Accionamiento de Arma (Artículo 250 Bis)</t>
  </si>
  <si>
    <t xml:space="preserve"> Entorpecimiento de Servicios Públicos</t>
  </si>
  <si>
    <t xml:space="preserve"> Obstrucción de la Vía Pública (Artículo 256 Bis)</t>
  </si>
  <si>
    <t xml:space="preserve"> Actos Hostiles</t>
  </si>
  <si>
    <t xml:space="preserve"> Intrusión</t>
  </si>
  <si>
    <t xml:space="preserve"> Delitos contar la tranquilidad pública</t>
  </si>
  <si>
    <t xml:space="preserve"> Intimidación Pública</t>
  </si>
  <si>
    <t xml:space="preserve"> Abandono Causa Honor</t>
  </si>
  <si>
    <t xml:space="preserve"> Abandono De Incapaces</t>
  </si>
  <si>
    <t xml:space="preserve"> Agresión con Armas</t>
  </si>
  <si>
    <t xml:space="preserve"> Amenazas Agravadas</t>
  </si>
  <si>
    <t xml:space="preserve"> Amenazas con Arma de Fuego</t>
  </si>
  <si>
    <t xml:space="preserve"> Averiguar Muerte</t>
  </si>
  <si>
    <t xml:space="preserve"> Delitos contra la vida</t>
  </si>
  <si>
    <t xml:space="preserve"> Descuido con Animales (Artículo 130 Bis)</t>
  </si>
  <si>
    <t xml:space="preserve"> Homicidio Tentativa de</t>
  </si>
  <si>
    <t xml:space="preserve"> Lesiones Culposas</t>
  </si>
  <si>
    <t xml:space="preserve"> Lesiones en Riña</t>
  </si>
  <si>
    <t xml:space="preserve"> Lesiones Graves</t>
  </si>
  <si>
    <t xml:space="preserve"> Lesiones Gravísimas</t>
  </si>
  <si>
    <t xml:space="preserve"> Lesiones Leves</t>
  </si>
  <si>
    <t xml:space="preserve"> Lesiones Levísimas</t>
  </si>
  <si>
    <t xml:space="preserve"> Provocación con fines Inmorales</t>
  </si>
  <si>
    <t xml:space="preserve"> Abuso de Autoridad</t>
  </si>
  <si>
    <t xml:space="preserve"> Delitos contra los deberes de la función pública</t>
  </si>
  <si>
    <t xml:space="preserve"> Incumplimiento de Deberes</t>
  </si>
  <si>
    <t xml:space="preserve"> Penalidad del Corruptor</t>
  </si>
  <si>
    <t xml:space="preserve"> Pesca comercial o deportiva ilegal en parques nacionales, monumentos naturales y reservas biológicas</t>
  </si>
  <si>
    <t xml:space="preserve"> Crueldad contra los animales</t>
  </si>
  <si>
    <t xml:space="preserve"> Infracción Ley de Salud Animal</t>
  </si>
  <si>
    <t xml:space="preserve"> Cambio de uso del suelo (bosque)</t>
  </si>
  <si>
    <t xml:space="preserve"> Infracción Ley Forestal</t>
  </si>
  <si>
    <t xml:space="preserve"> Agresión Física</t>
  </si>
  <si>
    <t xml:space="preserve"> Agresión Psicológica</t>
  </si>
  <si>
    <t xml:space="preserve"> Explotación de personas Adultas Mayores</t>
  </si>
  <si>
    <t xml:space="preserve"> Infracción Ley Integral de la Persona Adulta Mayor</t>
  </si>
  <si>
    <t xml:space="preserve"> Alteración de Características</t>
  </si>
  <si>
    <t xml:space="preserve"> Facilitación de Armas</t>
  </si>
  <si>
    <t xml:space="preserve"> Infracción a Ley de Armas y Explosivos</t>
  </si>
  <si>
    <t xml:space="preserve"> Portación Ilícita de Arma Permitida</t>
  </si>
  <si>
    <t xml:space="preserve"> Tenencia y Portación Ilegal de Armas Permitidas</t>
  </si>
  <si>
    <t xml:space="preserve"> Infrac. Ley Conser. Vida Silvestre.  Artículo 100</t>
  </si>
  <si>
    <t xml:space="preserve"> Infracción a Ley de Conservación de Vida Silvestre</t>
  </si>
  <si>
    <t xml:space="preserve"> Alteración, evasión, supresión, modificación o deterioro de las medidas tecnológicas efectivas contra la reproducción, el acceso o la puesta a disposición del público de obras, interpretaciones o ejecuciones, o fonogramas</t>
  </si>
  <si>
    <t xml:space="preserve"> Comercio, trafico o trasiego de flora silvestre, productos y subproductos de especies en peligro de extinción sin el permiso del SINAC</t>
  </si>
  <si>
    <t xml:space="preserve"> Comercio, trafico, trasiego de animales silvestres sin el permiso del SINAC</t>
  </si>
  <si>
    <t xml:space="preserve"> Exportación o importación de animales silvestres, sus productos y derivados, sin el permiso del SINAC</t>
  </si>
  <si>
    <t xml:space="preserve"> Ley de Conservación de Vida Silvestre</t>
  </si>
  <si>
    <t xml:space="preserve"> Ley General de Salud</t>
  </si>
  <si>
    <t xml:space="preserve"> Conducción Temeraria</t>
  </si>
  <si>
    <t xml:space="preserve"> Ley de Tránsito</t>
  </si>
  <si>
    <t xml:space="preserve"> Ley de Violencia Doméstica</t>
  </si>
  <si>
    <t xml:space="preserve"> V.D. Amenazas Agravadas</t>
  </si>
  <si>
    <t xml:space="preserve"> V.D. Lesiones</t>
  </si>
  <si>
    <t xml:space="preserve"> V.D. Sustracción de Menor</t>
  </si>
  <si>
    <t xml:space="preserve"> Amenazas contra una Mujer</t>
  </si>
  <si>
    <t xml:space="preserve"> Incumplimiento una medida protección</t>
  </si>
  <si>
    <t xml:space="preserve"> Maltrato</t>
  </si>
  <si>
    <t xml:space="preserve"> Obstaculización Acceso a la Justicia</t>
  </si>
  <si>
    <t xml:space="preserve"> Ofensas a la Dignidad</t>
  </si>
  <si>
    <t xml:space="preserve"> Violación contra una Mujer</t>
  </si>
  <si>
    <t xml:space="preserve"> Ley sobre estupefacientes, sustancias psicotrópicas, drogas de uso no autorizado y actividades conexas</t>
  </si>
  <si>
    <t xml:space="preserve"> Posesión de Drogas, Sustancias o Productos</t>
  </si>
  <si>
    <t xml:space="preserve"> Tenencia de Droga</t>
  </si>
  <si>
    <t xml:space="preserve"> Venta de Drogas, Sustancias o Productos sin Autorización Legal</t>
  </si>
  <si>
    <t xml:space="preserve"> Infracción.  Código Municipal</t>
  </si>
  <si>
    <t xml:space="preserve"> Infracción.  Ley 7501 (Regulación del Fumado )</t>
  </si>
  <si>
    <t xml:space="preserve"> Infracción.  Ley 7633. Regula Horario Funcionamiento Expendios Bebidas Alcohólicas</t>
  </si>
  <si>
    <t xml:space="preserve"> Infracción.  Ley 8395 (Regulación de los servicios de Seguridad Privados)</t>
  </si>
  <si>
    <t xml:space="preserve"> Infracción.  Ley Caza y Pesca</t>
  </si>
  <si>
    <t xml:space="preserve"> Infracción.  Ley de Cercas Divisorias y Quemas</t>
  </si>
  <si>
    <t xml:space="preserve"> Infracción.  Ley de Licores</t>
  </si>
  <si>
    <t xml:space="preserve"> Infracción.  Ley de Regulación y comercialización de bebidas con contenido alcohólico</t>
  </si>
  <si>
    <t xml:space="preserve"> Infracción.  Ley de Tránsito</t>
  </si>
  <si>
    <t xml:space="preserve"> Infracción.  Ley Orgánica del Ambiente</t>
  </si>
  <si>
    <t xml:space="preserve"> Abusos Sexuales Personas  Mayores de Edad</t>
  </si>
  <si>
    <t xml:space="preserve"> Abusos Sexuales Personas Menores Edad e Incapaces</t>
  </si>
  <si>
    <t xml:space="preserve"> Corrupción</t>
  </si>
  <si>
    <t xml:space="preserve"> Delitos Sexuales</t>
  </si>
  <si>
    <t xml:space="preserve"> Proxenetismo Agravado</t>
  </si>
  <si>
    <t xml:space="preserve"> Relaciones Sexuales Personas Menores de Edad</t>
  </si>
  <si>
    <t xml:space="preserve"> Seducción o encuentros con menores por medios electrónicos</t>
  </si>
  <si>
    <t xml:space="preserve"> Seducción o Encuentros con Personas Menores de Edad</t>
  </si>
  <si>
    <t xml:space="preserve"> Violación</t>
  </si>
  <si>
    <t xml:space="preserve"> Delitos contra el honor</t>
  </si>
  <si>
    <t xml:space="preserve"> Difamación</t>
  </si>
  <si>
    <t xml:space="preserve"> Injurias</t>
  </si>
  <si>
    <t xml:space="preserve"> Publicación de Ofensas</t>
  </si>
  <si>
    <t xml:space="preserve"> OTROS</t>
  </si>
  <si>
    <t xml:space="preserve"> Hecho Atípico</t>
  </si>
  <si>
    <t xml:space="preserve"> Ignorado(1)</t>
  </si>
  <si>
    <t>1-/ El personal judicial del despacho no le asignó la información correspondiente al tipo de contravención dentro del Sistema Costarricense de Gestión de Despachos Judiciales.</t>
  </si>
  <si>
    <t>Elaborado por: Subproceso de Estadística, Dirección de Planificación.</t>
  </si>
  <si>
    <t xml:space="preserve"> Normativa de Leyes Especiales y Otros</t>
  </si>
  <si>
    <t>ACTIVOS AL INICIAR PERIODO</t>
  </si>
  <si>
    <t>ACTIVOS AL FINALIZAR PERIODO</t>
  </si>
  <si>
    <t xml:space="preserve">Materia Contravencional </t>
  </si>
  <si>
    <r>
      <rPr>
        <b/>
        <sz val="12"/>
        <rFont val="Times New Roman"/>
        <family val="1"/>
      </rPr>
      <t>Materia Contravencional:</t>
    </r>
    <r>
      <rPr>
        <sz val="12"/>
        <rFont val="Times New Roman"/>
        <family val="1"/>
      </rPr>
      <t xml:space="preserve"> Movimiento de trabajo</t>
    </r>
  </si>
  <si>
    <r>
      <rPr>
        <b/>
        <sz val="12"/>
        <rFont val="Times New Roman"/>
        <family val="1"/>
      </rPr>
      <t xml:space="preserve">Según: </t>
    </r>
    <r>
      <rPr>
        <sz val="12"/>
        <rFont val="Times New Roman"/>
        <family val="1"/>
      </rPr>
      <t>Circuito Judicial y Oficina</t>
    </r>
  </si>
  <si>
    <r>
      <rPr>
        <b/>
        <sz val="12"/>
        <rFont val="Times New Roman"/>
        <family val="1"/>
      </rPr>
      <t>Durante:</t>
    </r>
    <r>
      <rPr>
        <sz val="12"/>
        <rFont val="Times New Roman"/>
        <family val="1"/>
      </rPr>
      <t xml:space="preserve"> 2018</t>
    </r>
  </si>
  <si>
    <r>
      <rPr>
        <b/>
        <sz val="12"/>
        <rFont val="Times New Roman"/>
        <family val="1"/>
      </rPr>
      <t>Materia Contravencional</t>
    </r>
    <r>
      <rPr>
        <sz val="12"/>
        <rFont val="Times New Roman"/>
        <family val="1"/>
      </rPr>
      <t>: Activos al Finalizar el período</t>
    </r>
  </si>
  <si>
    <r>
      <rPr>
        <b/>
        <sz val="12"/>
        <rFont val="Times New Roman"/>
        <family val="1"/>
      </rPr>
      <t>Según:</t>
    </r>
    <r>
      <rPr>
        <sz val="12"/>
        <rFont val="Times New Roman"/>
        <family val="1"/>
      </rPr>
      <t xml:space="preserve"> Circuito Judicial y Oficina</t>
    </r>
  </si>
  <si>
    <r>
      <rPr>
        <b/>
        <sz val="12"/>
        <rFont val="Times New Roman"/>
        <family val="1"/>
      </rPr>
      <t>Por:</t>
    </r>
    <r>
      <rPr>
        <sz val="12"/>
        <rFont val="Times New Roman"/>
        <family val="1"/>
      </rPr>
      <t xml:space="preserve"> fase de los activos</t>
    </r>
  </si>
  <si>
    <r>
      <rPr>
        <b/>
        <sz val="12"/>
        <rFont val="Times New Roman"/>
        <family val="1"/>
      </rPr>
      <t>Según:</t>
    </r>
    <r>
      <rPr>
        <sz val="12"/>
        <rFont val="Times New Roman"/>
        <family val="1"/>
      </rPr>
      <t xml:space="preserve"> Provincia y Oficina</t>
    </r>
  </si>
  <si>
    <r>
      <rPr>
        <b/>
        <sz val="12"/>
        <rFont val="Times New Roman"/>
        <family val="1"/>
      </rPr>
      <t>Materia Contravenciona</t>
    </r>
    <r>
      <rPr>
        <sz val="12"/>
        <rFont val="Times New Roman"/>
        <family val="1"/>
      </rPr>
      <t>l: Activos al finalizar el período</t>
    </r>
  </si>
  <si>
    <t>Juzgado Contravencional y Menor Ctía. Acosta</t>
  </si>
  <si>
    <t xml:space="preserve"> Delitos contra el ámbito de la intimidad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</si>
</sst>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
    <numFmt numFmtId="165" formatCode="_(* #,##0.0_);_(* \(#,##0.0\);_(* &quot;-&quot;??_);_(@_)"/>
    <numFmt numFmtId="166" formatCode="0.00_)"/>
    <numFmt numFmtId="167" formatCode="0.000"/>
  </numFmts>
  <fonts count="17" x14ac:knownFonts="1">
    <font>
      <sz val="11"/>
      <color indexed="8"/>
      <name val="Calibri"/>
      <family val="2"/>
      <charset val="1"/>
    </font>
    <font>
      <sz val="11"/>
      <color indexed="8"/>
      <name val="Calibri"/>
      <family val="2"/>
      <charset val="1"/>
    </font>
    <font>
      <b/>
      <sz val="12"/>
      <color theme="1"/>
      <name val="Times New Roman"/>
      <family val="1"/>
    </font>
    <font>
      <sz val="12"/>
      <name val="Times New Roman"/>
      <family val="1"/>
      <charset val="1"/>
    </font>
    <font>
      <sz val="12"/>
      <color indexed="8"/>
      <name val="Times New Roman"/>
      <family val="1"/>
      <charset val="1"/>
    </font>
    <font>
      <b/>
      <sz val="12"/>
      <name val="Times New Roman"/>
      <family val="1"/>
    </font>
    <font>
      <sz val="12"/>
      <name val="Times New Roman"/>
      <family val="1"/>
    </font>
    <font>
      <b/>
      <sz val="12"/>
      <color indexed="8"/>
      <name val="Times New Roman"/>
      <family val="1"/>
    </font>
    <font>
      <sz val="12"/>
      <color indexed="8"/>
      <name val="Times New Roman"/>
      <family val="1"/>
    </font>
    <font>
      <b/>
      <sz val="12"/>
      <color indexed="10"/>
      <name val="Times New Roman"/>
      <family val="1"/>
    </font>
    <font>
      <b/>
      <sz val="12"/>
      <name val="Times New Roman"/>
      <family val="1"/>
      <charset val="1"/>
    </font>
    <font>
      <b/>
      <sz val="12"/>
      <color indexed="10"/>
      <name val="Times New Roman"/>
      <family val="1"/>
      <charset val="1"/>
    </font>
    <font>
      <b/>
      <vertAlign val="superscript"/>
      <sz val="12"/>
      <name val="Times New Roman"/>
      <family val="1"/>
    </font>
    <font>
      <b/>
      <sz val="12"/>
      <color rgb="FFFF0000"/>
      <name val="Times New Roman"/>
      <family val="1"/>
    </font>
    <font>
      <sz val="10"/>
      <name val="Arial"/>
    </font>
    <font>
      <sz val="10"/>
      <name val="Arial"/>
      <family val="2"/>
      <charset val="1"/>
    </font>
    <font>
      <b/>
      <u/>
      <sz val="12"/>
      <color theme="1"/>
      <name val="Times New Roman"/>
      <family val="1"/>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26"/>
      </patternFill>
    </fill>
    <fill>
      <patternFill patternType="solid">
        <fgColor theme="0" tint="-0.34998626667073579"/>
        <bgColor indexed="22"/>
      </patternFill>
    </fill>
    <fill>
      <patternFill patternType="solid">
        <fgColor theme="0" tint="-0.14999847407452621"/>
        <bgColor indexed="26"/>
      </patternFill>
    </fill>
    <fill>
      <patternFill patternType="solid">
        <fgColor theme="8" tint="0.79998168889431442"/>
        <bgColor indexed="64"/>
      </patternFill>
    </fill>
    <fill>
      <patternFill patternType="solid">
        <fgColor theme="8" tint="0.79998168889431442"/>
        <bgColor indexed="26"/>
      </patternFill>
    </fill>
  </fills>
  <borders count="7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top style="thin">
        <color indexed="64"/>
      </top>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8"/>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top style="thin">
        <color indexed="8"/>
      </top>
      <bottom style="thin">
        <color indexed="8"/>
      </bottom>
      <diagonal/>
    </border>
    <border>
      <left style="thin">
        <color indexed="64"/>
      </left>
      <right style="thin">
        <color indexed="64"/>
      </right>
      <top/>
      <bottom style="thin">
        <color indexed="8"/>
      </bottom>
      <diagonal/>
    </border>
    <border>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right/>
      <top/>
      <bottom style="thin">
        <color indexed="8"/>
      </bottom>
      <diagonal/>
    </border>
    <border>
      <left style="thin">
        <color indexed="64"/>
      </left>
      <right/>
      <top style="thin">
        <color indexed="64"/>
      </top>
      <bottom/>
      <diagonal/>
    </border>
    <border>
      <left/>
      <right/>
      <top/>
      <bottom style="thin">
        <color theme="4" tint="0.3999755851924192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indexed="64"/>
      </right>
      <top/>
      <bottom style="thin">
        <color auto="1"/>
      </bottom>
      <diagonal/>
    </border>
    <border>
      <left/>
      <right style="thin">
        <color auto="1"/>
      </right>
      <top/>
      <bottom style="thin">
        <color auto="1"/>
      </bottom>
      <diagonal/>
    </border>
    <border>
      <left style="thin">
        <color auto="1"/>
      </left>
      <right style="medium">
        <color indexed="64"/>
      </right>
      <top/>
      <bottom/>
      <diagonal/>
    </border>
    <border>
      <left style="medium">
        <color indexed="64"/>
      </left>
      <right style="medium">
        <color indexed="64"/>
      </right>
      <top/>
      <bottom style="thin">
        <color auto="1"/>
      </bottom>
      <diagonal/>
    </border>
    <border>
      <left style="thin">
        <color auto="1"/>
      </left>
      <right/>
      <top/>
      <bottom/>
      <diagonal/>
    </border>
    <border>
      <left style="thin">
        <color auto="1"/>
      </left>
      <right/>
      <top/>
      <bottom style="thin">
        <color auto="1"/>
      </bottom>
      <diagonal/>
    </border>
    <border>
      <left/>
      <right style="medium">
        <color indexed="64"/>
      </right>
      <top/>
      <bottom style="thin">
        <color auto="1"/>
      </bottom>
      <diagonal/>
    </border>
    <border>
      <left/>
      <right style="thin">
        <color indexed="64"/>
      </right>
      <top style="thin">
        <color theme="4" tint="0.39997558519241921"/>
      </top>
      <bottom/>
      <diagonal/>
    </border>
    <border>
      <left/>
      <right style="thin">
        <color indexed="64"/>
      </right>
      <top style="thin">
        <color indexed="64"/>
      </top>
      <bottom style="thin">
        <color indexed="8"/>
      </bottom>
      <diagonal/>
    </border>
  </borders>
  <cellStyleXfs count="5">
    <xf numFmtId="0" fontId="0" fillId="0" borderId="0"/>
    <xf numFmtId="43" fontId="14" fillId="0" borderId="0" applyFill="0" applyBorder="0" applyAlignment="0" applyProtection="0"/>
    <xf numFmtId="0" fontId="1" fillId="0" borderId="0"/>
    <xf numFmtId="0" fontId="1" fillId="0" borderId="0"/>
    <xf numFmtId="0" fontId="15" fillId="0" borderId="0"/>
  </cellStyleXfs>
  <cellXfs count="367">
    <xf numFmtId="0" fontId="0" fillId="0" borderId="0" xfId="0"/>
    <xf numFmtId="0" fontId="3" fillId="0" borderId="0" xfId="0" applyFont="1"/>
    <xf numFmtId="0" fontId="3" fillId="0" borderId="0" xfId="0" applyFont="1" applyProtection="1">
      <protection locked="0"/>
    </xf>
    <xf numFmtId="0" fontId="4" fillId="0" borderId="0" xfId="0" applyFont="1"/>
    <xf numFmtId="0" fontId="5" fillId="0" borderId="0" xfId="0" applyFont="1" applyProtection="1">
      <protection locked="0"/>
    </xf>
    <xf numFmtId="164" fontId="6" fillId="0" borderId="0" xfId="0" applyNumberFormat="1" applyFont="1" applyAlignment="1">
      <alignment horizontal="center"/>
    </xf>
    <xf numFmtId="0" fontId="6" fillId="0" borderId="0" xfId="0" applyFont="1" applyAlignment="1">
      <alignment horizontal="center"/>
    </xf>
    <xf numFmtId="0" fontId="6" fillId="0" borderId="0" xfId="0" applyFont="1"/>
    <xf numFmtId="0" fontId="5" fillId="0" borderId="0" xfId="0" applyFont="1"/>
    <xf numFmtId="164" fontId="5" fillId="0" borderId="0" xfId="0" applyNumberFormat="1" applyFont="1" applyAlignment="1">
      <alignment horizontal="center"/>
    </xf>
    <xf numFmtId="0" fontId="5" fillId="0" borderId="0" xfId="0" applyFont="1" applyAlignment="1">
      <alignment horizontal="fill"/>
    </xf>
    <xf numFmtId="14" fontId="5" fillId="0" borderId="11" xfId="0" applyNumberFormat="1" applyFont="1" applyBorder="1" applyAlignment="1">
      <alignment horizontal="center" vertical="center" wrapText="1"/>
    </xf>
    <xf numFmtId="14" fontId="5" fillId="0" borderId="13" xfId="0" applyNumberFormat="1" applyFont="1" applyBorder="1" applyAlignment="1">
      <alignment horizontal="center" vertical="center" wrapText="1"/>
    </xf>
    <xf numFmtId="14" fontId="5" fillId="0" borderId="4" xfId="0" applyNumberFormat="1" applyFont="1" applyBorder="1" applyAlignment="1">
      <alignment horizontal="center" vertical="center" wrapText="1"/>
    </xf>
    <xf numFmtId="0" fontId="5" fillId="0" borderId="14" xfId="0" applyFont="1" applyBorder="1" applyAlignment="1">
      <alignment horizontal="fill"/>
    </xf>
    <xf numFmtId="164" fontId="5" fillId="0" borderId="15" xfId="0" applyNumberFormat="1" applyFont="1" applyBorder="1" applyAlignment="1">
      <alignment horizontal="center" vertical="center"/>
    </xf>
    <xf numFmtId="164" fontId="5" fillId="0" borderId="16" xfId="0" applyNumberFormat="1" applyFont="1" applyBorder="1" applyAlignment="1">
      <alignment horizontal="center" vertical="center"/>
    </xf>
    <xf numFmtId="164" fontId="5" fillId="0" borderId="0" xfId="0" applyNumberFormat="1" applyFont="1" applyAlignment="1">
      <alignment horizontal="center" vertical="center"/>
    </xf>
    <xf numFmtId="0" fontId="5" fillId="0" borderId="14" xfId="0" applyFont="1" applyBorder="1" applyAlignment="1">
      <alignment horizontal="center"/>
    </xf>
    <xf numFmtId="0" fontId="6" fillId="0" borderId="14" xfId="0" applyFont="1" applyBorder="1"/>
    <xf numFmtId="164" fontId="6" fillId="0" borderId="15" xfId="0" applyNumberFormat="1" applyFont="1" applyBorder="1" applyAlignment="1">
      <alignment horizontal="center" vertical="center"/>
    </xf>
    <xf numFmtId="164" fontId="6" fillId="0" borderId="0" xfId="0" applyNumberFormat="1" applyFont="1" applyAlignment="1">
      <alignment horizontal="center" vertical="center"/>
    </xf>
    <xf numFmtId="0" fontId="5" fillId="0" borderId="14" xfId="0" applyFont="1" applyBorder="1" applyAlignment="1">
      <alignment horizontal="left"/>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5" xfId="0" applyFont="1" applyBorder="1"/>
    <xf numFmtId="0" fontId="6" fillId="0" borderId="17" xfId="0" applyFont="1" applyBorder="1"/>
    <xf numFmtId="0" fontId="6" fillId="0" borderId="14" xfId="0" applyFont="1" applyBorder="1" applyAlignment="1">
      <alignment horizontal="left"/>
    </xf>
    <xf numFmtId="0" fontId="6" fillId="0" borderId="18" xfId="0" applyFont="1" applyBorder="1" applyAlignment="1">
      <alignment horizontal="left"/>
    </xf>
    <xf numFmtId="164" fontId="6" fillId="0" borderId="19" xfId="0" applyNumberFormat="1" applyFont="1" applyBorder="1" applyAlignment="1">
      <alignment horizontal="center" vertical="center"/>
    </xf>
    <xf numFmtId="164" fontId="6" fillId="0" borderId="1" xfId="0" applyNumberFormat="1" applyFont="1" applyBorder="1" applyAlignment="1">
      <alignment horizontal="center" vertical="center"/>
    </xf>
    <xf numFmtId="0" fontId="6" fillId="0" borderId="0" xfId="2" applyFont="1" applyProtection="1">
      <protection locked="0"/>
    </xf>
    <xf numFmtId="0" fontId="7" fillId="0" borderId="0" xfId="0" applyFont="1"/>
    <xf numFmtId="0" fontId="8" fillId="0" borderId="0" xfId="0" applyFont="1"/>
    <xf numFmtId="14" fontId="5" fillId="0" borderId="22"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0" fontId="5" fillId="0" borderId="15" xfId="0" applyFont="1" applyBorder="1" applyAlignment="1">
      <alignment horizontal="fill"/>
    </xf>
    <xf numFmtId="164" fontId="9" fillId="0" borderId="20" xfId="0" applyNumberFormat="1" applyFont="1" applyBorder="1" applyAlignment="1">
      <alignment horizontal="center"/>
    </xf>
    <xf numFmtId="0" fontId="5" fillId="0" borderId="15" xfId="0" applyFont="1" applyBorder="1" applyAlignment="1">
      <alignment horizontal="center"/>
    </xf>
    <xf numFmtId="164" fontId="5" fillId="0" borderId="15" xfId="0" applyNumberFormat="1" applyFont="1" applyBorder="1" applyAlignment="1">
      <alignment horizontal="center"/>
    </xf>
    <xf numFmtId="0" fontId="5" fillId="0" borderId="15" xfId="0" applyFont="1" applyBorder="1" applyAlignment="1">
      <alignment horizontal="left"/>
    </xf>
    <xf numFmtId="0" fontId="6" fillId="0" borderId="15" xfId="0" applyFont="1" applyBorder="1" applyAlignment="1">
      <alignment horizontal="center"/>
    </xf>
    <xf numFmtId="0" fontId="8" fillId="0" borderId="15" xfId="0" applyFont="1" applyBorder="1"/>
    <xf numFmtId="0" fontId="6" fillId="0" borderId="15" xfId="0" applyFont="1" applyBorder="1" applyAlignment="1">
      <alignment horizontal="left"/>
    </xf>
    <xf numFmtId="0" fontId="6" fillId="0" borderId="19" xfId="0" applyFont="1" applyBorder="1" applyAlignment="1">
      <alignment horizontal="left"/>
    </xf>
    <xf numFmtId="0" fontId="10" fillId="0" borderId="0" xfId="0" applyFont="1" applyProtection="1">
      <protection locked="0"/>
    </xf>
    <xf numFmtId="164" fontId="3" fillId="0" borderId="0" xfId="0" applyNumberFormat="1" applyFont="1" applyAlignment="1">
      <alignment horizontal="center"/>
    </xf>
    <xf numFmtId="0" fontId="3" fillId="0" borderId="0" xfId="0" applyFont="1" applyAlignment="1">
      <alignment horizontal="center"/>
    </xf>
    <xf numFmtId="0" fontId="10" fillId="0" borderId="0" xfId="0" applyFont="1"/>
    <xf numFmtId="14" fontId="10" fillId="0" borderId="27" xfId="0" applyNumberFormat="1" applyFont="1" applyBorder="1" applyAlignment="1">
      <alignment horizontal="center" vertical="center" wrapText="1"/>
    </xf>
    <xf numFmtId="14" fontId="10" fillId="0" borderId="28" xfId="0" applyNumberFormat="1" applyFont="1" applyBorder="1" applyAlignment="1">
      <alignment horizontal="center" vertical="center" wrapText="1"/>
    </xf>
    <xf numFmtId="14" fontId="10" fillId="0" borderId="19" xfId="0" applyNumberFormat="1" applyFont="1" applyBorder="1" applyAlignment="1">
      <alignment horizontal="center" vertical="center" wrapText="1"/>
    </xf>
    <xf numFmtId="14" fontId="10" fillId="0" borderId="29" xfId="0" applyNumberFormat="1" applyFont="1" applyBorder="1" applyAlignment="1">
      <alignment horizontal="center" vertical="center" wrapText="1"/>
    </xf>
    <xf numFmtId="14" fontId="10" fillId="0" borderId="18" xfId="0" applyNumberFormat="1" applyFont="1" applyBorder="1" applyAlignment="1">
      <alignment horizontal="center" vertical="center" wrapText="1"/>
    </xf>
    <xf numFmtId="0" fontId="10" fillId="0" borderId="24" xfId="0" applyFont="1" applyBorder="1" applyAlignment="1">
      <alignment horizontal="fill"/>
    </xf>
    <xf numFmtId="164" fontId="11" fillId="0" borderId="30" xfId="0" applyNumberFormat="1" applyFont="1" applyBorder="1" applyAlignment="1">
      <alignment horizontal="center"/>
    </xf>
    <xf numFmtId="164" fontId="11" fillId="0" borderId="31" xfId="0" applyNumberFormat="1" applyFont="1" applyBorder="1" applyAlignment="1">
      <alignment horizontal="center"/>
    </xf>
    <xf numFmtId="0" fontId="10" fillId="0" borderId="24" xfId="0" applyFont="1" applyBorder="1" applyAlignment="1">
      <alignment horizontal="center"/>
    </xf>
    <xf numFmtId="164" fontId="10" fillId="0" borderId="31" xfId="0" applyNumberFormat="1" applyFont="1" applyBorder="1" applyAlignment="1">
      <alignment horizontal="center"/>
    </xf>
    <xf numFmtId="0" fontId="3" fillId="0" borderId="24" xfId="0" applyFont="1" applyBorder="1"/>
    <xf numFmtId="164" fontId="3" fillId="0" borderId="31" xfId="0" applyNumberFormat="1" applyFont="1" applyBorder="1" applyAlignment="1">
      <alignment horizontal="center"/>
    </xf>
    <xf numFmtId="164" fontId="3" fillId="0" borderId="30" xfId="0" applyNumberFormat="1" applyFont="1" applyBorder="1" applyAlignment="1">
      <alignment horizontal="center"/>
    </xf>
    <xf numFmtId="0" fontId="3" fillId="0" borderId="30" xfId="0" applyFont="1" applyBorder="1"/>
    <xf numFmtId="0" fontId="3" fillId="0" borderId="31" xfId="0" applyFont="1" applyBorder="1"/>
    <xf numFmtId="0" fontId="3" fillId="0" borderId="15" xfId="0" applyFont="1" applyBorder="1"/>
    <xf numFmtId="0" fontId="3" fillId="0" borderId="14" xfId="0" applyFont="1" applyBorder="1"/>
    <xf numFmtId="0" fontId="10" fillId="0" borderId="24" xfId="0" applyFont="1" applyBorder="1" applyAlignment="1">
      <alignment horizontal="left"/>
    </xf>
    <xf numFmtId="0" fontId="3" fillId="0" borderId="31" xfId="0" applyFont="1" applyBorder="1" applyAlignment="1">
      <alignment horizontal="center"/>
    </xf>
    <xf numFmtId="0" fontId="3" fillId="0" borderId="24" xfId="0" applyFont="1" applyBorder="1" applyAlignment="1">
      <alignment horizontal="left"/>
    </xf>
    <xf numFmtId="0" fontId="3" fillId="0" borderId="30" xfId="0" applyFont="1" applyBorder="1" applyAlignment="1">
      <alignment horizontal="center"/>
    </xf>
    <xf numFmtId="0" fontId="10" fillId="0" borderId="31" xfId="0" applyFont="1" applyBorder="1" applyAlignment="1">
      <alignment horizontal="center"/>
    </xf>
    <xf numFmtId="0" fontId="3" fillId="0" borderId="27" xfId="0" applyFont="1" applyBorder="1" applyAlignment="1">
      <alignment horizontal="left"/>
    </xf>
    <xf numFmtId="164" fontId="3" fillId="0" borderId="28" xfId="0" applyNumberFormat="1" applyFont="1" applyBorder="1" applyAlignment="1">
      <alignment horizontal="center"/>
    </xf>
    <xf numFmtId="164" fontId="3" fillId="0" borderId="32" xfId="0" applyNumberFormat="1" applyFont="1" applyBorder="1" applyAlignment="1">
      <alignment horizontal="center"/>
    </xf>
    <xf numFmtId="0" fontId="3" fillId="0" borderId="32" xfId="0" applyFont="1" applyBorder="1"/>
    <xf numFmtId="0" fontId="3" fillId="0" borderId="28" xfId="0" applyFont="1" applyBorder="1"/>
    <xf numFmtId="0" fontId="3" fillId="0" borderId="19" xfId="0" applyFont="1" applyBorder="1"/>
    <xf numFmtId="0" fontId="3" fillId="0" borderId="18" xfId="0" applyFont="1" applyBorder="1"/>
    <xf numFmtId="0" fontId="5" fillId="0" borderId="24" xfId="0" applyFont="1" applyBorder="1" applyAlignment="1">
      <alignment horizontal="fill"/>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5" fillId="0" borderId="24" xfId="0" applyFont="1" applyBorder="1" applyAlignment="1">
      <alignment horizontal="center"/>
    </xf>
    <xf numFmtId="164" fontId="5" fillId="0" borderId="30" xfId="0" applyNumberFormat="1" applyFont="1" applyBorder="1" applyAlignment="1">
      <alignment horizontal="center" vertical="center"/>
    </xf>
    <xf numFmtId="0" fontId="6" fillId="0" borderId="24" xfId="0" applyFont="1" applyBorder="1"/>
    <xf numFmtId="0" fontId="6" fillId="0" borderId="30" xfId="0" applyFont="1" applyBorder="1" applyAlignment="1">
      <alignment horizontal="center" vertical="center"/>
    </xf>
    <xf numFmtId="164" fontId="6" fillId="0" borderId="30" xfId="0" applyNumberFormat="1" applyFont="1" applyBorder="1" applyAlignment="1">
      <alignment horizontal="center" vertical="center"/>
    </xf>
    <xf numFmtId="164" fontId="6" fillId="0" borderId="31" xfId="0" applyNumberFormat="1" applyFont="1" applyBorder="1" applyAlignment="1">
      <alignment horizontal="center" vertical="center"/>
    </xf>
    <xf numFmtId="0" fontId="5" fillId="0" borderId="24" xfId="0" applyFont="1" applyBorder="1" applyAlignment="1">
      <alignment horizontal="left"/>
    </xf>
    <xf numFmtId="0" fontId="5"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4" xfId="0" applyFont="1" applyBorder="1" applyAlignment="1">
      <alignment horizontal="left"/>
    </xf>
    <xf numFmtId="0" fontId="6" fillId="0" borderId="27" xfId="0" applyFont="1" applyBorder="1" applyAlignment="1">
      <alignment horizontal="left"/>
    </xf>
    <xf numFmtId="0" fontId="6" fillId="0" borderId="32" xfId="0" applyFont="1" applyBorder="1" applyAlignment="1">
      <alignment horizontal="center" vertical="center"/>
    </xf>
    <xf numFmtId="164" fontId="6" fillId="0" borderId="32" xfId="0" applyNumberFormat="1" applyFont="1" applyBorder="1" applyAlignment="1">
      <alignment horizontal="center" vertical="center"/>
    </xf>
    <xf numFmtId="164" fontId="6" fillId="0" borderId="28" xfId="0" applyNumberFormat="1" applyFont="1" applyBorder="1" applyAlignment="1">
      <alignment horizontal="center" vertical="center"/>
    </xf>
    <xf numFmtId="0" fontId="6" fillId="0" borderId="0" xfId="0" applyFont="1" applyProtection="1">
      <protection locked="0"/>
    </xf>
    <xf numFmtId="0" fontId="8" fillId="0" borderId="0" xfId="0" applyFont="1" applyAlignment="1">
      <alignment horizontal="center" vertical="center"/>
    </xf>
    <xf numFmtId="0" fontId="10" fillId="0" borderId="0" xfId="0" applyFont="1" applyAlignment="1">
      <alignment horizontal="fill"/>
    </xf>
    <xf numFmtId="0" fontId="3" fillId="0" borderId="38" xfId="0" applyFont="1" applyBorder="1" applyAlignment="1">
      <alignment horizontal="left"/>
    </xf>
    <xf numFmtId="0" fontId="2" fillId="0" borderId="0" xfId="0" applyFont="1" applyAlignment="1">
      <alignment horizontal="center"/>
    </xf>
    <xf numFmtId="0" fontId="5" fillId="0" borderId="0" xfId="0" applyFont="1" applyAlignment="1">
      <alignment horizont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Alignment="1" applyProtection="1">
      <alignment horizontal="center"/>
      <protection locked="0"/>
    </xf>
    <xf numFmtId="0" fontId="10" fillId="0" borderId="0" xfId="0" applyFont="1" applyAlignment="1">
      <alignment horizontal="center"/>
    </xf>
    <xf numFmtId="0" fontId="6" fillId="0" borderId="0" xfId="0" applyFont="1" applyAlignment="1">
      <alignment horizontal="center" wrapText="1"/>
    </xf>
    <xf numFmtId="0" fontId="6" fillId="0" borderId="0" xfId="2" applyFont="1"/>
    <xf numFmtId="0" fontId="8" fillId="0" borderId="0" xfId="2" applyFont="1"/>
    <xf numFmtId="0" fontId="5" fillId="0" borderId="25" xfId="0" applyFont="1" applyBorder="1" applyAlignment="1" applyProtection="1">
      <alignment horizontal="center" vertical="center" wrapText="1"/>
      <protection locked="0"/>
    </xf>
    <xf numFmtId="166" fontId="5" fillId="0" borderId="29" xfId="0" applyNumberFormat="1"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3" fontId="9" fillId="0" borderId="15" xfId="0" applyNumberFormat="1" applyFont="1" applyBorder="1" applyAlignment="1">
      <alignment horizontal="center" vertical="center"/>
    </xf>
    <xf numFmtId="3" fontId="5" fillId="0" borderId="15" xfId="0" applyNumberFormat="1" applyFont="1" applyBorder="1" applyAlignment="1">
      <alignment horizontal="center" vertical="center"/>
    </xf>
    <xf numFmtId="3" fontId="6" fillId="0" borderId="15" xfId="0" applyNumberFormat="1" applyFont="1" applyBorder="1" applyAlignment="1">
      <alignment horizontal="center" vertical="center"/>
    </xf>
    <xf numFmtId="0" fontId="8" fillId="0" borderId="15" xfId="0" applyFont="1" applyBorder="1" applyAlignment="1">
      <alignment horizontal="center" vertical="center"/>
    </xf>
    <xf numFmtId="0" fontId="5" fillId="0" borderId="15" xfId="0" applyFont="1" applyBorder="1" applyAlignment="1">
      <alignment horizontal="center" vertical="center"/>
    </xf>
    <xf numFmtId="0" fontId="8" fillId="0" borderId="19" xfId="0" applyFont="1" applyBorder="1" applyAlignment="1">
      <alignment horizontal="center" vertical="center"/>
    </xf>
    <xf numFmtId="0" fontId="10" fillId="0" borderId="0" xfId="0" applyFont="1" applyAlignment="1" applyProtection="1">
      <alignment horizontal="left" vertical="center"/>
      <protection locked="0"/>
    </xf>
    <xf numFmtId="0" fontId="4" fillId="0" borderId="30" xfId="0" applyFont="1" applyBorder="1"/>
    <xf numFmtId="0" fontId="4" fillId="3" borderId="30" xfId="0" applyFont="1" applyFill="1" applyBorder="1"/>
    <xf numFmtId="164" fontId="10" fillId="0" borderId="30" xfId="0" applyNumberFormat="1" applyFont="1" applyBorder="1" applyAlignment="1">
      <alignment horizontal="center"/>
    </xf>
    <xf numFmtId="164" fontId="10" fillId="3" borderId="30" xfId="0" applyNumberFormat="1" applyFont="1" applyFill="1" applyBorder="1" applyAlignment="1">
      <alignment horizontal="center"/>
    </xf>
    <xf numFmtId="164" fontId="3" fillId="3" borderId="30" xfId="0" applyNumberFormat="1" applyFont="1" applyFill="1" applyBorder="1" applyAlignment="1">
      <alignment horizontal="center"/>
    </xf>
    <xf numFmtId="0" fontId="3" fillId="3" borderId="30" xfId="0" applyFont="1" applyFill="1" applyBorder="1" applyAlignment="1">
      <alignment horizontal="center"/>
    </xf>
    <xf numFmtId="0" fontId="10" fillId="0" borderId="30" xfId="0" applyFont="1" applyBorder="1" applyAlignment="1">
      <alignment horizontal="center"/>
    </xf>
    <xf numFmtId="0" fontId="10" fillId="3" borderId="30" xfId="0" applyFont="1" applyFill="1" applyBorder="1" applyAlignment="1">
      <alignment horizontal="center"/>
    </xf>
    <xf numFmtId="0" fontId="3" fillId="3" borderId="30" xfId="0" applyFont="1" applyFill="1" applyBorder="1"/>
    <xf numFmtId="164" fontId="3" fillId="3" borderId="32" xfId="0" applyNumberFormat="1" applyFont="1" applyFill="1" applyBorder="1" applyAlignment="1">
      <alignment horizontal="center"/>
    </xf>
    <xf numFmtId="0" fontId="5" fillId="0" borderId="0" xfId="0" applyFont="1" applyAlignment="1" applyProtection="1">
      <alignment horizontal="left" vertical="center"/>
      <protection locked="0"/>
    </xf>
    <xf numFmtId="0" fontId="6" fillId="0" borderId="34" xfId="0" applyFont="1" applyBorder="1"/>
    <xf numFmtId="0" fontId="6" fillId="0" borderId="33" xfId="0" applyFont="1" applyBorder="1"/>
    <xf numFmtId="0" fontId="5" fillId="0" borderId="30" xfId="0" applyFont="1" applyBorder="1" applyAlignment="1">
      <alignment horizontal="center"/>
    </xf>
    <xf numFmtId="0" fontId="5" fillId="0" borderId="31" xfId="0" applyFont="1" applyBorder="1" applyAlignment="1">
      <alignment horizontal="center"/>
    </xf>
    <xf numFmtId="0" fontId="6" fillId="0" borderId="30" xfId="0" applyFont="1" applyBorder="1" applyAlignment="1">
      <alignment horizontal="center"/>
    </xf>
    <xf numFmtId="167" fontId="6" fillId="0" borderId="31" xfId="0" applyNumberFormat="1" applyFont="1" applyBorder="1"/>
    <xf numFmtId="0" fontId="2" fillId="0" borderId="40" xfId="0" applyFont="1" applyBorder="1" applyAlignment="1">
      <alignment horizontal="left"/>
    </xf>
    <xf numFmtId="0" fontId="8" fillId="0" borderId="0" xfId="0" applyFont="1" applyAlignment="1">
      <alignment horizontal="left" indent="1"/>
    </xf>
    <xf numFmtId="0" fontId="6" fillId="0" borderId="31" xfId="0" applyFont="1" applyBorder="1" applyAlignment="1">
      <alignment horizontal="center"/>
    </xf>
    <xf numFmtId="0" fontId="5" fillId="5" borderId="42" xfId="0" applyFont="1" applyFill="1" applyBorder="1" applyAlignment="1">
      <alignment horizontal="center" vertical="center"/>
    </xf>
    <xf numFmtId="0" fontId="5" fillId="7" borderId="52" xfId="4" applyFont="1" applyFill="1" applyBorder="1" applyAlignment="1">
      <alignment horizontal="center" vertical="center" wrapText="1"/>
    </xf>
    <xf numFmtId="0" fontId="5" fillId="8" borderId="52" xfId="4" applyFont="1" applyFill="1" applyBorder="1" applyAlignment="1">
      <alignment horizontal="center" vertical="center" wrapText="1"/>
    </xf>
    <xf numFmtId="0" fontId="5" fillId="8" borderId="53" xfId="4" applyFont="1" applyFill="1" applyBorder="1" applyAlignment="1">
      <alignment horizontal="center" vertical="center" wrapText="1"/>
    </xf>
    <xf numFmtId="0" fontId="7" fillId="8" borderId="52" xfId="4" applyFont="1" applyFill="1" applyBorder="1" applyAlignment="1">
      <alignment horizontal="center" vertical="center" wrapText="1"/>
    </xf>
    <xf numFmtId="164" fontId="5" fillId="6" borderId="55" xfId="4" applyNumberFormat="1" applyFont="1" applyFill="1" applyBorder="1" applyAlignment="1">
      <alignment horizontal="center" vertical="center" wrapText="1"/>
    </xf>
    <xf numFmtId="0" fontId="5" fillId="6" borderId="52" xfId="4" applyFont="1" applyFill="1" applyBorder="1" applyAlignment="1">
      <alignment horizontal="center" vertical="center" wrapText="1"/>
    </xf>
    <xf numFmtId="0" fontId="5" fillId="8" borderId="55" xfId="4" applyFont="1" applyFill="1" applyBorder="1" applyAlignment="1">
      <alignment horizontal="center" vertical="center" wrapText="1"/>
    </xf>
    <xf numFmtId="0" fontId="7" fillId="8" borderId="53" xfId="4" applyFont="1" applyFill="1" applyBorder="1" applyAlignment="1">
      <alignment horizontal="center" vertical="center" wrapText="1"/>
    </xf>
    <xf numFmtId="0" fontId="6" fillId="0" borderId="0" xfId="0" applyFont="1" applyAlignment="1">
      <alignment horizontal="left"/>
    </xf>
    <xf numFmtId="0" fontId="6" fillId="0" borderId="44" xfId="0" applyFont="1" applyBorder="1" applyAlignment="1">
      <alignment horizontal="center"/>
    </xf>
    <xf numFmtId="3" fontId="9" fillId="0" borderId="56" xfId="0" applyNumberFormat="1" applyFont="1" applyBorder="1" applyAlignment="1">
      <alignment horizontal="center"/>
    </xf>
    <xf numFmtId="3" fontId="9" fillId="0" borderId="15" xfId="0" applyNumberFormat="1" applyFont="1" applyBorder="1" applyAlignment="1">
      <alignment horizontal="center"/>
    </xf>
    <xf numFmtId="3" fontId="9" fillId="0" borderId="57" xfId="0" applyNumberFormat="1" applyFont="1" applyBorder="1" applyAlignment="1">
      <alignment horizontal="center"/>
    </xf>
    <xf numFmtId="3" fontId="9" fillId="0" borderId="44" xfId="0" applyNumberFormat="1" applyFont="1" applyBorder="1" applyAlignment="1">
      <alignment horizontal="center"/>
    </xf>
    <xf numFmtId="0" fontId="5" fillId="0" borderId="0" xfId="0" applyFont="1" applyAlignment="1">
      <alignment horizontal="left"/>
    </xf>
    <xf numFmtId="0" fontId="5" fillId="0" borderId="44" xfId="0" applyFont="1" applyBorder="1" applyAlignment="1">
      <alignment horizontal="center"/>
    </xf>
    <xf numFmtId="1" fontId="5" fillId="0" borderId="56" xfId="0" applyNumberFormat="1" applyFont="1" applyBorder="1" applyAlignment="1">
      <alignment horizontal="center"/>
    </xf>
    <xf numFmtId="0" fontId="5" fillId="0" borderId="57" xfId="0" applyFont="1" applyBorder="1" applyAlignment="1">
      <alignment horizontal="center"/>
    </xf>
    <xf numFmtId="0" fontId="5" fillId="0" borderId="56" xfId="0" applyFont="1" applyBorder="1" applyAlignment="1">
      <alignment horizontal="center"/>
    </xf>
    <xf numFmtId="0" fontId="6" fillId="0" borderId="56" xfId="0" applyFont="1" applyBorder="1" applyAlignment="1">
      <alignment horizontal="center"/>
    </xf>
    <xf numFmtId="0" fontId="6" fillId="0" borderId="57" xfId="0" applyFont="1" applyBorder="1" applyAlignment="1">
      <alignment horizontal="center"/>
    </xf>
    <xf numFmtId="1" fontId="6" fillId="0" borderId="44" xfId="0" applyNumberFormat="1" applyFont="1" applyBorder="1" applyAlignment="1">
      <alignment horizontal="center"/>
    </xf>
    <xf numFmtId="1" fontId="6" fillId="0" borderId="56" xfId="0" applyNumberFormat="1" applyFont="1" applyBorder="1" applyAlignment="1">
      <alignment horizontal="center"/>
    </xf>
    <xf numFmtId="1" fontId="6" fillId="0" borderId="15" xfId="0" applyNumberFormat="1" applyFont="1" applyBorder="1" applyAlignment="1">
      <alignment horizontal="center"/>
    </xf>
    <xf numFmtId="1" fontId="6" fillId="0" borderId="57" xfId="0" applyNumberFormat="1" applyFont="1" applyBorder="1" applyAlignment="1">
      <alignment horizontal="center"/>
    </xf>
    <xf numFmtId="1" fontId="5" fillId="0" borderId="44" xfId="0" applyNumberFormat="1" applyFont="1" applyBorder="1" applyAlignment="1">
      <alignment horizontal="center"/>
    </xf>
    <xf numFmtId="0" fontId="8" fillId="0" borderId="0" xfId="0" applyFont="1" applyAlignment="1">
      <alignment horizontal="left" wrapText="1" indent="1"/>
    </xf>
    <xf numFmtId="1" fontId="5" fillId="0" borderId="15" xfId="0" applyNumberFormat="1" applyFont="1" applyBorder="1" applyAlignment="1">
      <alignment horizontal="center"/>
    </xf>
    <xf numFmtId="1" fontId="5" fillId="0" borderId="57" xfId="0" applyNumberFormat="1" applyFont="1" applyBorder="1" applyAlignment="1">
      <alignment horizontal="center"/>
    </xf>
    <xf numFmtId="0" fontId="5" fillId="8" borderId="59" xfId="4" applyFont="1" applyFill="1" applyBorder="1" applyAlignment="1">
      <alignment horizontal="center" vertical="center" wrapText="1"/>
    </xf>
    <xf numFmtId="0" fontId="0" fillId="0" borderId="0" xfId="0" applyBorder="1"/>
    <xf numFmtId="0" fontId="8" fillId="0" borderId="0" xfId="0" applyFont="1" applyBorder="1" applyAlignment="1">
      <alignment horizontal="left" indent="1"/>
    </xf>
    <xf numFmtId="0" fontId="6" fillId="0" borderId="0" xfId="0" applyFont="1" applyBorder="1"/>
    <xf numFmtId="0" fontId="6" fillId="0" borderId="0" xfId="0" applyFont="1" applyBorder="1" applyAlignment="1">
      <alignment horizontal="center"/>
    </xf>
    <xf numFmtId="0" fontId="7" fillId="0" borderId="0" xfId="0" applyFont="1" applyAlignment="1">
      <alignment horizontal="left" indent="1"/>
    </xf>
    <xf numFmtId="0" fontId="8" fillId="0" borderId="17" xfId="0" applyFont="1" applyBorder="1" applyAlignment="1">
      <alignment horizontal="left" indent="1"/>
    </xf>
    <xf numFmtId="1" fontId="6" fillId="0" borderId="17" xfId="0" applyNumberFormat="1" applyFont="1" applyBorder="1" applyAlignment="1">
      <alignment horizontal="center"/>
    </xf>
    <xf numFmtId="0" fontId="8" fillId="0" borderId="62" xfId="0" applyFont="1" applyBorder="1" applyAlignment="1">
      <alignment horizontal="left" indent="1"/>
    </xf>
    <xf numFmtId="1" fontId="6" fillId="0" borderId="62" xfId="0" applyNumberFormat="1" applyFont="1" applyBorder="1" applyAlignment="1">
      <alignment horizontal="center"/>
    </xf>
    <xf numFmtId="0" fontId="6" fillId="0" borderId="62" xfId="0" applyFont="1" applyBorder="1" applyAlignment="1">
      <alignment horizontal="center"/>
    </xf>
    <xf numFmtId="1" fontId="6" fillId="0" borderId="64" xfId="0" applyNumberFormat="1" applyFont="1" applyBorder="1" applyAlignment="1">
      <alignment horizontal="center"/>
    </xf>
    <xf numFmtId="0" fontId="6" fillId="0" borderId="63" xfId="0" applyFont="1" applyBorder="1" applyAlignment="1">
      <alignment horizontal="center"/>
    </xf>
    <xf numFmtId="0" fontId="6" fillId="0" borderId="66" xfId="0" applyFont="1" applyBorder="1" applyAlignment="1">
      <alignment horizontal="center"/>
    </xf>
    <xf numFmtId="0" fontId="6" fillId="0" borderId="68" xfId="0" applyFont="1" applyBorder="1" applyAlignment="1">
      <alignment horizontal="center"/>
    </xf>
    <xf numFmtId="1" fontId="6" fillId="0" borderId="67" xfId="0" applyNumberFormat="1" applyFont="1" applyBorder="1" applyAlignment="1">
      <alignment horizontal="center"/>
    </xf>
    <xf numFmtId="0" fontId="6" fillId="0" borderId="65" xfId="0" applyFont="1" applyBorder="1" applyAlignment="1">
      <alignment horizontal="center"/>
    </xf>
    <xf numFmtId="1" fontId="6" fillId="0" borderId="69" xfId="0" applyNumberFormat="1" applyFont="1" applyBorder="1" applyAlignment="1">
      <alignment horizontal="center"/>
    </xf>
    <xf numFmtId="0" fontId="6" fillId="0" borderId="69" xfId="0" applyFont="1" applyBorder="1" applyAlignment="1">
      <alignment horizontal="center"/>
    </xf>
    <xf numFmtId="0" fontId="6" fillId="0" borderId="70" xfId="0" applyFont="1" applyBorder="1" applyAlignment="1">
      <alignment horizontal="center"/>
    </xf>
    <xf numFmtId="0" fontId="6" fillId="0" borderId="71" xfId="0" applyFont="1" applyBorder="1" applyAlignment="1">
      <alignment horizontal="center"/>
    </xf>
    <xf numFmtId="3" fontId="9" fillId="0" borderId="69" xfId="0" applyNumberFormat="1" applyFont="1" applyBorder="1" applyAlignment="1">
      <alignment horizontal="center"/>
    </xf>
    <xf numFmtId="0" fontId="5" fillId="0" borderId="69" xfId="0" applyFont="1" applyBorder="1" applyAlignment="1">
      <alignment horizontal="center"/>
    </xf>
    <xf numFmtId="1" fontId="5" fillId="0" borderId="69" xfId="0" applyNumberFormat="1" applyFont="1" applyBorder="1" applyAlignment="1">
      <alignment horizontal="center"/>
    </xf>
    <xf numFmtId="0" fontId="8" fillId="0" borderId="71" xfId="0" applyFont="1" applyBorder="1" applyAlignment="1">
      <alignment horizontal="left" indent="1"/>
    </xf>
    <xf numFmtId="0" fontId="8" fillId="0" borderId="0" xfId="0" applyFont="1" applyBorder="1"/>
    <xf numFmtId="0" fontId="6" fillId="0" borderId="24" xfId="0" applyFont="1" applyBorder="1" applyAlignment="1">
      <alignment horizontal="center"/>
    </xf>
    <xf numFmtId="0" fontId="8" fillId="0" borderId="72" xfId="0" applyFont="1" applyBorder="1" applyAlignment="1">
      <alignment horizontal="left" indent="1"/>
    </xf>
    <xf numFmtId="0" fontId="8" fillId="0" borderId="69" xfId="0" applyFont="1" applyBorder="1"/>
    <xf numFmtId="0" fontId="8" fillId="0" borderId="66" xfId="0" applyFont="1" applyBorder="1"/>
    <xf numFmtId="0" fontId="8" fillId="0" borderId="2" xfId="0" applyFont="1" applyBorder="1"/>
    <xf numFmtId="0" fontId="5" fillId="0" borderId="73" xfId="0" applyFont="1" applyBorder="1" applyAlignment="1">
      <alignment horizontal="center" vertical="center" wrapText="1"/>
    </xf>
    <xf numFmtId="14" fontId="5" fillId="0" borderId="21" xfId="0" applyNumberFormat="1" applyFont="1" applyBorder="1" applyAlignment="1">
      <alignment horizontal="center" vertical="center" wrapText="1"/>
    </xf>
    <xf numFmtId="0" fontId="6" fillId="0" borderId="20" xfId="0" applyFont="1" applyBorder="1"/>
    <xf numFmtId="0" fontId="6" fillId="0" borderId="39" xfId="0" applyFont="1" applyBorder="1"/>
    <xf numFmtId="0" fontId="5" fillId="0" borderId="17" xfId="0" applyFont="1" applyBorder="1" applyAlignment="1">
      <alignment horizontal="center"/>
    </xf>
    <xf numFmtId="164" fontId="5" fillId="0" borderId="69" xfId="0" applyNumberFormat="1" applyFont="1" applyBorder="1" applyAlignment="1">
      <alignment horizontal="center"/>
    </xf>
    <xf numFmtId="164" fontId="6" fillId="0" borderId="15" xfId="0" applyNumberFormat="1" applyFont="1" applyBorder="1" applyAlignment="1">
      <alignment horizontal="center"/>
    </xf>
    <xf numFmtId="164" fontId="6" fillId="0" borderId="69" xfId="0" applyNumberFormat="1" applyFont="1" applyBorder="1" applyAlignment="1">
      <alignment horizontal="center"/>
    </xf>
    <xf numFmtId="0" fontId="5" fillId="0" borderId="17" xfId="0" applyFont="1" applyBorder="1" applyAlignment="1">
      <alignment horizontal="left"/>
    </xf>
    <xf numFmtId="0" fontId="6" fillId="0" borderId="17" xfId="0" applyFont="1" applyBorder="1" applyAlignment="1">
      <alignment horizontal="left"/>
    </xf>
    <xf numFmtId="0" fontId="6" fillId="4" borderId="0" xfId="0" applyFont="1" applyFill="1" applyAlignment="1">
      <alignment horizontal="center"/>
    </xf>
    <xf numFmtId="0" fontId="6" fillId="0" borderId="69" xfId="0" applyFont="1" applyBorder="1"/>
    <xf numFmtId="0" fontId="6" fillId="0" borderId="17" xfId="0" applyFont="1" applyFill="1" applyBorder="1"/>
    <xf numFmtId="0" fontId="6" fillId="0" borderId="15" xfId="0" applyFont="1" applyFill="1" applyBorder="1" applyAlignment="1">
      <alignment horizontal="center"/>
    </xf>
    <xf numFmtId="0" fontId="6" fillId="0" borderId="69" xfId="0" applyFont="1" applyFill="1" applyBorder="1" applyAlignment="1">
      <alignment horizontal="center"/>
    </xf>
    <xf numFmtId="0" fontId="6" fillId="0" borderId="38" xfId="0" applyFont="1" applyFill="1" applyBorder="1" applyAlignment="1">
      <alignment horizontal="left"/>
    </xf>
    <xf numFmtId="164" fontId="6" fillId="0" borderId="32" xfId="0" applyNumberFormat="1" applyFont="1" applyFill="1" applyBorder="1" applyAlignment="1">
      <alignment horizontal="center"/>
    </xf>
    <xf numFmtId="164" fontId="6" fillId="0" borderId="28" xfId="0" applyNumberFormat="1" applyFont="1" applyFill="1" applyBorder="1" applyAlignment="1">
      <alignment horizontal="center"/>
    </xf>
    <xf numFmtId="1" fontId="5" fillId="4" borderId="44" xfId="0" applyNumberFormat="1" applyFont="1" applyFill="1" applyBorder="1" applyAlignment="1">
      <alignment horizontal="center"/>
    </xf>
    <xf numFmtId="1" fontId="6" fillId="4" borderId="56" xfId="0" applyNumberFormat="1" applyFont="1" applyFill="1" applyBorder="1" applyAlignment="1">
      <alignment horizontal="center"/>
    </xf>
    <xf numFmtId="1" fontId="6" fillId="4" borderId="15" xfId="0" applyNumberFormat="1" applyFont="1" applyFill="1" applyBorder="1" applyAlignment="1">
      <alignment horizontal="center"/>
    </xf>
    <xf numFmtId="1" fontId="6" fillId="4" borderId="57" xfId="0" applyNumberFormat="1" applyFont="1" applyFill="1" applyBorder="1" applyAlignment="1">
      <alignment horizontal="center"/>
    </xf>
    <xf numFmtId="1" fontId="6" fillId="4" borderId="44" xfId="0" applyNumberFormat="1" applyFont="1" applyFill="1" applyBorder="1" applyAlignment="1">
      <alignment horizontal="center"/>
    </xf>
    <xf numFmtId="1" fontId="6" fillId="4" borderId="69" xfId="0" applyNumberFormat="1" applyFont="1" applyFill="1" applyBorder="1" applyAlignment="1">
      <alignment horizontal="center"/>
    </xf>
    <xf numFmtId="0" fontId="8" fillId="0" borderId="0" xfId="0" applyFont="1" applyBorder="1" applyAlignment="1">
      <alignment horizontal="left"/>
    </xf>
    <xf numFmtId="0" fontId="8" fillId="0" borderId="0" xfId="0" applyFont="1" applyAlignment="1">
      <alignment horizontal="left"/>
    </xf>
    <xf numFmtId="0" fontId="8" fillId="0" borderId="0" xfId="0" applyFont="1" applyBorder="1" applyAlignment="1">
      <alignment horizontal="center"/>
    </xf>
    <xf numFmtId="0" fontId="8" fillId="0" borderId="0" xfId="0" applyFont="1" applyAlignment="1">
      <alignment horizontal="center"/>
    </xf>
    <xf numFmtId="0" fontId="4" fillId="0" borderId="0" xfId="0" applyFont="1" applyFill="1"/>
    <xf numFmtId="0" fontId="4" fillId="0" borderId="31" xfId="0" applyFont="1" applyBorder="1"/>
    <xf numFmtId="0" fontId="4" fillId="0" borderId="0" xfId="0" applyFont="1" applyFill="1" applyBorder="1"/>
    <xf numFmtId="0" fontId="8" fillId="0" borderId="0" xfId="0" applyFont="1" applyFill="1"/>
    <xf numFmtId="0" fontId="7" fillId="0" borderId="20" xfId="3" applyFont="1" applyBorder="1" applyAlignment="1" applyProtection="1">
      <alignment horizontal="center" vertical="center" wrapText="1"/>
      <protection locked="0"/>
    </xf>
    <xf numFmtId="0" fontId="7" fillId="0" borderId="39" xfId="3" applyFont="1" applyBorder="1" applyAlignment="1" applyProtection="1">
      <alignment horizontal="center" vertical="center" wrapText="1"/>
      <protection locked="0"/>
    </xf>
    <xf numFmtId="0" fontId="8" fillId="0" borderId="0" xfId="0" applyFont="1" applyFill="1" applyAlignment="1">
      <alignment wrapText="1"/>
    </xf>
    <xf numFmtId="0" fontId="8" fillId="0" borderId="0" xfId="0" applyFont="1" applyAlignment="1">
      <alignment wrapText="1"/>
    </xf>
    <xf numFmtId="3" fontId="9" fillId="0" borderId="20" xfId="0" applyNumberFormat="1" applyFont="1" applyBorder="1" applyAlignment="1">
      <alignment horizontal="center" vertical="center"/>
    </xf>
    <xf numFmtId="3" fontId="9" fillId="0" borderId="39" xfId="0" applyNumberFormat="1" applyFont="1" applyBorder="1" applyAlignment="1">
      <alignment horizontal="center" vertical="center"/>
    </xf>
    <xf numFmtId="3" fontId="5" fillId="0" borderId="17" xfId="0" applyNumberFormat="1" applyFont="1" applyBorder="1" applyAlignment="1">
      <alignment horizontal="center" vertical="center"/>
    </xf>
    <xf numFmtId="3" fontId="5" fillId="0" borderId="0"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69" xfId="0" applyNumberFormat="1" applyFont="1" applyBorder="1" applyAlignment="1">
      <alignment horizontal="center" vertical="center"/>
    </xf>
    <xf numFmtId="3" fontId="6" fillId="0" borderId="69" xfId="0" applyNumberFormat="1" applyFont="1" applyBorder="1" applyAlignment="1">
      <alignment horizontal="center" vertical="center"/>
    </xf>
    <xf numFmtId="0" fontId="6" fillId="0" borderId="14" xfId="2" applyFont="1" applyBorder="1" applyAlignment="1">
      <alignment horizontal="center" vertical="center"/>
    </xf>
    <xf numFmtId="0" fontId="6" fillId="0" borderId="69" xfId="2" applyFont="1" applyBorder="1" applyAlignment="1">
      <alignment horizontal="center" vertical="center"/>
    </xf>
    <xf numFmtId="0" fontId="8" fillId="0" borderId="14" xfId="0" applyFont="1" applyBorder="1" applyAlignment="1">
      <alignment horizontal="center" vertical="center"/>
    </xf>
    <xf numFmtId="0" fontId="8" fillId="0" borderId="69" xfId="0" applyFont="1" applyBorder="1" applyAlignment="1">
      <alignment horizontal="center" vertical="center"/>
    </xf>
    <xf numFmtId="0" fontId="6" fillId="0" borderId="38" xfId="0" applyFont="1" applyBorder="1" applyAlignment="1">
      <alignment horizontal="left"/>
    </xf>
    <xf numFmtId="0" fontId="8" fillId="0" borderId="18" xfId="0" applyFont="1" applyBorder="1" applyAlignment="1">
      <alignment horizontal="center" vertical="center"/>
    </xf>
    <xf numFmtId="3" fontId="9" fillId="0" borderId="69" xfId="0" applyNumberFormat="1" applyFont="1" applyBorder="1" applyAlignment="1">
      <alignment horizontal="center" vertical="center"/>
    </xf>
    <xf numFmtId="0" fontId="6" fillId="0" borderId="69" xfId="0" applyFont="1" applyBorder="1" applyAlignment="1">
      <alignment horizontal="center" vertical="center"/>
    </xf>
    <xf numFmtId="0" fontId="8" fillId="0" borderId="0" xfId="2" applyFont="1" applyBorder="1"/>
    <xf numFmtId="0" fontId="3" fillId="0" borderId="0" xfId="0" applyFont="1" applyBorder="1"/>
    <xf numFmtId="0" fontId="9" fillId="0" borderId="0" xfId="0" applyFont="1" applyAlignment="1">
      <alignment horizontal="center" vertical="center"/>
    </xf>
    <xf numFmtId="0" fontId="6" fillId="0" borderId="0" xfId="0" applyFont="1" applyAlignment="1">
      <alignment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3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5" xfId="0" applyFont="1" applyBorder="1" applyAlignment="1">
      <alignment horizontal="center" vertical="center" wrapText="1"/>
    </xf>
    <xf numFmtId="164" fontId="9" fillId="0" borderId="20" xfId="0" applyNumberFormat="1" applyFont="1" applyBorder="1" applyAlignment="1">
      <alignment horizontal="center" vertical="center"/>
    </xf>
    <xf numFmtId="164" fontId="9" fillId="0" borderId="39" xfId="0" applyNumberFormat="1" applyFont="1" applyBorder="1" applyAlignment="1">
      <alignment horizontal="center" vertical="center"/>
    </xf>
    <xf numFmtId="164" fontId="5" fillId="0" borderId="69" xfId="0" applyNumberFormat="1" applyFont="1" applyBorder="1" applyAlignment="1">
      <alignment horizontal="center" vertical="center"/>
    </xf>
    <xf numFmtId="164" fontId="6" fillId="0" borderId="69" xfId="0" applyNumberFormat="1" applyFont="1" applyBorder="1" applyAlignment="1">
      <alignment horizontal="center" vertical="center"/>
    </xf>
    <xf numFmtId="0" fontId="5" fillId="0" borderId="69" xfId="0" applyFont="1" applyBorder="1" applyAlignment="1">
      <alignment horizontal="center" vertical="center"/>
    </xf>
    <xf numFmtId="0" fontId="6" fillId="0" borderId="15" xfId="0" applyFont="1" applyBorder="1" applyAlignment="1">
      <alignment vertical="center"/>
    </xf>
    <xf numFmtId="0" fontId="6" fillId="0" borderId="69" xfId="0" applyFont="1" applyBorder="1" applyAlignment="1">
      <alignment vertical="center"/>
    </xf>
    <xf numFmtId="164" fontId="6" fillId="0" borderId="18" xfId="0" applyNumberFormat="1" applyFont="1" applyBorder="1" applyAlignment="1">
      <alignment horizontal="center" vertical="center"/>
    </xf>
    <xf numFmtId="165" fontId="6" fillId="0" borderId="0" xfId="1" applyNumberFormat="1" applyFont="1"/>
    <xf numFmtId="165" fontId="6" fillId="0" borderId="0" xfId="1" applyNumberFormat="1" applyFont="1" applyBorder="1"/>
    <xf numFmtId="164" fontId="5" fillId="0" borderId="31" xfId="0" applyNumberFormat="1" applyFont="1" applyBorder="1" applyAlignment="1">
      <alignment horizontal="center" vertical="center"/>
    </xf>
    <xf numFmtId="0" fontId="5" fillId="0" borderId="31" xfId="0" applyFont="1" applyBorder="1" applyAlignment="1">
      <alignment horizontal="center" vertical="center"/>
    </xf>
    <xf numFmtId="0" fontId="6" fillId="0" borderId="0" xfId="0" applyFont="1" applyAlignment="1">
      <alignment wrapText="1"/>
    </xf>
    <xf numFmtId="0" fontId="6" fillId="0" borderId="0" xfId="0" applyFont="1" applyBorder="1" applyAlignment="1">
      <alignment wrapText="1"/>
    </xf>
    <xf numFmtId="0" fontId="5" fillId="0" borderId="0" xfId="0" applyFont="1" applyAlignment="1"/>
    <xf numFmtId="164" fontId="9" fillId="0" borderId="39" xfId="0" applyNumberFormat="1" applyFont="1" applyBorder="1" applyAlignment="1">
      <alignment horizontal="center"/>
    </xf>
    <xf numFmtId="0" fontId="6" fillId="0" borderId="69" xfId="0" applyFont="1" applyBorder="1" applyAlignment="1">
      <alignment horizontal="left"/>
    </xf>
    <xf numFmtId="0" fontId="5" fillId="0" borderId="69" xfId="0" applyFont="1" applyBorder="1" applyAlignment="1">
      <alignment horizontal="left"/>
    </xf>
    <xf numFmtId="164" fontId="5"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xf numFmtId="0" fontId="6" fillId="0" borderId="2" xfId="0" applyFont="1" applyBorder="1" applyProtection="1">
      <protection locked="0"/>
    </xf>
    <xf numFmtId="0" fontId="6" fillId="0" borderId="2" xfId="0" applyFont="1" applyBorder="1"/>
    <xf numFmtId="0" fontId="8" fillId="0" borderId="1" xfId="0" applyFont="1" applyBorder="1"/>
    <xf numFmtId="0" fontId="2" fillId="0" borderId="0" xfId="0" applyFont="1" applyFill="1" applyAlignment="1">
      <alignment horizontal="center"/>
    </xf>
    <xf numFmtId="0" fontId="16" fillId="0" borderId="0" xfId="0" applyFont="1" applyFill="1" applyAlignment="1">
      <alignment horizontal="center"/>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2" fillId="2" borderId="0" xfId="0" applyFont="1" applyFill="1" applyAlignment="1">
      <alignment horizont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2" xfId="2" applyFont="1" applyBorder="1" applyAlignment="1" applyProtection="1">
      <alignment horizontal="left" wrapText="1"/>
      <protection locked="0"/>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0" xfId="0" applyFont="1" applyAlignment="1" applyProtection="1">
      <alignment horizontal="center"/>
      <protection locked="0"/>
    </xf>
    <xf numFmtId="0" fontId="10" fillId="0" borderId="11" xfId="0" applyFont="1" applyBorder="1" applyAlignment="1">
      <alignment horizontal="center" vertical="center" wrapText="1"/>
    </xf>
    <xf numFmtId="0" fontId="5" fillId="0" borderId="0" xfId="0" applyFont="1" applyAlignment="1" applyProtection="1">
      <alignment horizontal="center"/>
      <protection locked="0"/>
    </xf>
    <xf numFmtId="0" fontId="5" fillId="0" borderId="3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5"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7" fillId="0" borderId="25" xfId="3" applyFont="1" applyBorder="1" applyAlignment="1" applyProtection="1">
      <alignment horizontal="center" vertical="center" wrapText="1"/>
      <protection locked="0"/>
    </xf>
    <xf numFmtId="0" fontId="7" fillId="0" borderId="26" xfId="3" applyFont="1" applyBorder="1" applyAlignment="1" applyProtection="1">
      <alignment horizontal="center" vertical="center" wrapText="1"/>
      <protection locked="0"/>
    </xf>
    <xf numFmtId="0" fontId="6" fillId="0" borderId="0" xfId="0" applyFont="1" applyAlignment="1">
      <alignment horizontal="center" wrapText="1"/>
    </xf>
    <xf numFmtId="0" fontId="10" fillId="0" borderId="22" xfId="0" applyFont="1" applyBorder="1" applyAlignment="1">
      <alignment horizontal="center" vertical="center" wrapText="1"/>
    </xf>
    <xf numFmtId="0" fontId="10" fillId="3" borderId="33"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0" borderId="0" xfId="0" applyFont="1" applyAlignment="1">
      <alignment horizontal="center" vertical="center"/>
    </xf>
    <xf numFmtId="166" fontId="10" fillId="0" borderId="21" xfId="0" applyNumberFormat="1" applyFont="1" applyBorder="1" applyAlignment="1">
      <alignment horizontal="center" vertical="center" wrapText="1"/>
    </xf>
    <xf numFmtId="166" fontId="10" fillId="0" borderId="27" xfId="0" applyNumberFormat="1" applyFont="1" applyBorder="1" applyAlignment="1">
      <alignment horizontal="center" vertical="center" wrapText="1"/>
    </xf>
    <xf numFmtId="0" fontId="10" fillId="0" borderId="33" xfId="0" applyFont="1" applyBorder="1" applyAlignment="1">
      <alignment horizontal="center" vertical="center" wrapText="1"/>
    </xf>
    <xf numFmtId="0" fontId="10" fillId="0" borderId="32" xfId="0" applyFont="1" applyBorder="1" applyAlignment="1">
      <alignment horizontal="center" vertical="center" wrapText="1"/>
    </xf>
    <xf numFmtId="2" fontId="5" fillId="0" borderId="11" xfId="0" applyNumberFormat="1" applyFont="1" applyBorder="1" applyAlignment="1">
      <alignment horizontal="center" vertical="center" wrapText="1"/>
    </xf>
    <xf numFmtId="2" fontId="5" fillId="0" borderId="12" xfId="0" applyNumberFormat="1" applyFont="1" applyBorder="1" applyAlignment="1">
      <alignment horizontal="center" vertical="center" wrapText="1"/>
    </xf>
    <xf numFmtId="2" fontId="5" fillId="0" borderId="13" xfId="0" applyNumberFormat="1" applyFont="1" applyBorder="1" applyAlignment="1">
      <alignment horizontal="center" vertical="center" wrapText="1"/>
    </xf>
    <xf numFmtId="0" fontId="5" fillId="0" borderId="0" xfId="0" applyFont="1" applyAlignment="1">
      <alignment horizontal="left"/>
    </xf>
    <xf numFmtId="0" fontId="5" fillId="4" borderId="45" xfId="4" applyFont="1" applyFill="1" applyBorder="1" applyAlignment="1">
      <alignment horizontal="center" vertical="center" wrapText="1"/>
    </xf>
    <xf numFmtId="0" fontId="5" fillId="4" borderId="0" xfId="4" applyFont="1" applyFill="1" applyBorder="1" applyAlignment="1">
      <alignment horizontal="center" vertical="center" wrapText="1"/>
    </xf>
    <xf numFmtId="0" fontId="5" fillId="4" borderId="58" xfId="4" applyFont="1" applyFill="1" applyBorder="1" applyAlignment="1">
      <alignment horizontal="center" vertical="center" wrapText="1"/>
    </xf>
    <xf numFmtId="0" fontId="5" fillId="4" borderId="42" xfId="4" applyFont="1" applyFill="1" applyBorder="1" applyAlignment="1">
      <alignment horizontal="center" vertical="center" wrapText="1"/>
    </xf>
    <xf numFmtId="0" fontId="5" fillId="4" borderId="44" xfId="4" applyFont="1" applyFill="1" applyBorder="1" applyAlignment="1">
      <alignment horizontal="center" vertical="center" wrapText="1"/>
    </xf>
    <xf numFmtId="0" fontId="5" fillId="4" borderId="51" xfId="4" applyFont="1" applyFill="1" applyBorder="1" applyAlignment="1">
      <alignment horizontal="center" vertical="center" wrapText="1"/>
    </xf>
    <xf numFmtId="0" fontId="5" fillId="4" borderId="60"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41" xfId="0"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5" fillId="6" borderId="50" xfId="4" applyFont="1" applyFill="1" applyBorder="1" applyAlignment="1">
      <alignment horizontal="center" vertical="center" wrapText="1"/>
    </xf>
    <xf numFmtId="0" fontId="5" fillId="6" borderId="55" xfId="4" applyFont="1" applyFill="1" applyBorder="1" applyAlignment="1">
      <alignment horizontal="center" vertical="center" wrapText="1"/>
    </xf>
    <xf numFmtId="0" fontId="5" fillId="7" borderId="47" xfId="0" applyFont="1" applyFill="1" applyBorder="1" applyAlignment="1">
      <alignment horizontal="center" vertical="center" wrapText="1"/>
    </xf>
    <xf numFmtId="0" fontId="5" fillId="7" borderId="48" xfId="0" applyFont="1" applyFill="1" applyBorder="1" applyAlignment="1">
      <alignment horizontal="center" vertical="center" wrapText="1"/>
    </xf>
    <xf numFmtId="0" fontId="5" fillId="6" borderId="49" xfId="4" applyFont="1" applyFill="1" applyBorder="1" applyAlignment="1">
      <alignment horizontal="center" vertical="center" wrapText="1"/>
    </xf>
    <xf numFmtId="0" fontId="5" fillId="6" borderId="54" xfId="4" applyFont="1" applyFill="1" applyBorder="1" applyAlignment="1">
      <alignment horizontal="center" vertical="center" wrapText="1"/>
    </xf>
    <xf numFmtId="0" fontId="5" fillId="3" borderId="50" xfId="4" applyFont="1" applyFill="1" applyBorder="1" applyAlignment="1">
      <alignment horizontal="center" vertical="center" wrapText="1"/>
    </xf>
    <xf numFmtId="0" fontId="5" fillId="3" borderId="55" xfId="4" applyFont="1" applyFill="1" applyBorder="1" applyAlignment="1">
      <alignment horizontal="center" vertical="center" wrapText="1"/>
    </xf>
    <xf numFmtId="164" fontId="5" fillId="6" borderId="50" xfId="4" applyNumberFormat="1" applyFont="1" applyFill="1" applyBorder="1" applyAlignment="1">
      <alignment horizontal="center" vertical="center" wrapText="1"/>
    </xf>
    <xf numFmtId="164" fontId="5" fillId="6" borderId="55" xfId="4" applyNumberFormat="1" applyFont="1" applyFill="1" applyBorder="1" applyAlignment="1">
      <alignment horizontal="center" vertical="center" wrapText="1"/>
    </xf>
    <xf numFmtId="0" fontId="5" fillId="3" borderId="47" xfId="4" applyFont="1" applyFill="1" applyBorder="1" applyAlignment="1">
      <alignment horizontal="center" vertical="center" wrapText="1"/>
    </xf>
    <xf numFmtId="0" fontId="5" fillId="7" borderId="61" xfId="0" applyFont="1" applyFill="1" applyBorder="1" applyAlignment="1">
      <alignment horizontal="center" vertical="center" wrapText="1"/>
    </xf>
    <xf numFmtId="0" fontId="5" fillId="6" borderId="48" xfId="4" applyFont="1" applyFill="1" applyBorder="1" applyAlignment="1">
      <alignment horizontal="center" vertical="center" wrapText="1"/>
    </xf>
    <xf numFmtId="0" fontId="5" fillId="6" borderId="53" xfId="4" applyFont="1" applyFill="1" applyBorder="1" applyAlignment="1">
      <alignment horizontal="center" vertical="center" wrapText="1"/>
    </xf>
    <xf numFmtId="0" fontId="5" fillId="7" borderId="50" xfId="0" applyFont="1" applyFill="1" applyBorder="1" applyAlignment="1">
      <alignment horizontal="center" vertical="center" wrapText="1"/>
    </xf>
  </cellXfs>
  <cellStyles count="5">
    <cellStyle name="Millares" xfId="1" builtinId="3"/>
    <cellStyle name="Normal" xfId="0" builtinId="0"/>
    <cellStyle name="Normal 2" xfId="2" xr:uid="{164EFAA7-9863-444D-9D85-25948CBEA357}"/>
    <cellStyle name="Normal 3" xfId="3" xr:uid="{EC48816D-FDFD-49AB-B59A-6038E573F168}"/>
    <cellStyle name="Normal_Entrada neta contravencional 2012 final" xfId="4" xr:uid="{385DEA7C-FF8D-4E95-A57D-BC7CCE1C33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E2AC7-E701-4569-8C00-0593A30AEB8B}">
  <dimension ref="A1:WVJ47"/>
  <sheetViews>
    <sheetView tabSelected="1" zoomScaleNormal="100" workbookViewId="0">
      <selection activeCell="B10" sqref="B10"/>
    </sheetView>
  </sheetViews>
  <sheetFormatPr baseColWidth="10" defaultColWidth="0" defaultRowHeight="15" customHeight="1" zeroHeight="1" x14ac:dyDescent="0.25"/>
  <cols>
    <col min="1" max="1" width="11.42578125" style="32" customWidth="1"/>
    <col min="2" max="2" width="56" style="33" bestFit="1" customWidth="1"/>
    <col min="3" max="257" width="11.42578125" style="33" hidden="1" customWidth="1"/>
    <col min="258" max="258" width="56" style="33" hidden="1" customWidth="1"/>
    <col min="259" max="512" width="0" style="33" hidden="1"/>
    <col min="513" max="513" width="11.42578125" style="33" hidden="1" customWidth="1"/>
    <col min="514" max="514" width="56" style="33" hidden="1" customWidth="1"/>
    <col min="515" max="768" width="0" style="33" hidden="1"/>
    <col min="769" max="769" width="11.42578125" style="33" hidden="1" customWidth="1"/>
    <col min="770" max="770" width="56" style="33" hidden="1" customWidth="1"/>
    <col min="771" max="1024" width="0" style="33" hidden="1"/>
    <col min="1025" max="1025" width="11.42578125" style="33" hidden="1" customWidth="1"/>
    <col min="1026" max="1026" width="56" style="33" hidden="1" customWidth="1"/>
    <col min="1027" max="1280" width="0" style="33" hidden="1"/>
    <col min="1281" max="1281" width="11.42578125" style="33" hidden="1" customWidth="1"/>
    <col min="1282" max="1282" width="56" style="33" hidden="1" customWidth="1"/>
    <col min="1283" max="1536" width="0" style="33" hidden="1"/>
    <col min="1537" max="1537" width="11.42578125" style="33" hidden="1" customWidth="1"/>
    <col min="1538" max="1538" width="56" style="33" hidden="1" customWidth="1"/>
    <col min="1539" max="1792" width="0" style="33" hidden="1"/>
    <col min="1793" max="1793" width="11.42578125" style="33" hidden="1" customWidth="1"/>
    <col min="1794" max="1794" width="56" style="33" hidden="1" customWidth="1"/>
    <col min="1795" max="2048" width="0" style="33" hidden="1"/>
    <col min="2049" max="2049" width="11.42578125" style="33" hidden="1" customWidth="1"/>
    <col min="2050" max="2050" width="56" style="33" hidden="1" customWidth="1"/>
    <col min="2051" max="2304" width="0" style="33" hidden="1"/>
    <col min="2305" max="2305" width="11.42578125" style="33" hidden="1" customWidth="1"/>
    <col min="2306" max="2306" width="56" style="33" hidden="1" customWidth="1"/>
    <col min="2307" max="2560" width="0" style="33" hidden="1"/>
    <col min="2561" max="2561" width="11.42578125" style="33" hidden="1" customWidth="1"/>
    <col min="2562" max="2562" width="56" style="33" hidden="1" customWidth="1"/>
    <col min="2563" max="2816" width="0" style="33" hidden="1"/>
    <col min="2817" max="2817" width="11.42578125" style="33" hidden="1" customWidth="1"/>
    <col min="2818" max="2818" width="56" style="33" hidden="1" customWidth="1"/>
    <col min="2819" max="3072" width="0" style="33" hidden="1"/>
    <col min="3073" max="3073" width="11.42578125" style="33" hidden="1" customWidth="1"/>
    <col min="3074" max="3074" width="56" style="33" hidden="1" customWidth="1"/>
    <col min="3075" max="3328" width="0" style="33" hidden="1"/>
    <col min="3329" max="3329" width="11.42578125" style="33" hidden="1" customWidth="1"/>
    <col min="3330" max="3330" width="56" style="33" hidden="1" customWidth="1"/>
    <col min="3331" max="3584" width="0" style="33" hidden="1"/>
    <col min="3585" max="3585" width="11.42578125" style="33" hidden="1" customWidth="1"/>
    <col min="3586" max="3586" width="56" style="33" hidden="1" customWidth="1"/>
    <col min="3587" max="3840" width="0" style="33" hidden="1"/>
    <col min="3841" max="3841" width="11.42578125" style="33" hidden="1" customWidth="1"/>
    <col min="3842" max="3842" width="56" style="33" hidden="1" customWidth="1"/>
    <col min="3843" max="4096" width="0" style="33" hidden="1"/>
    <col min="4097" max="4097" width="11.42578125" style="33" hidden="1" customWidth="1"/>
    <col min="4098" max="4098" width="56" style="33" hidden="1" customWidth="1"/>
    <col min="4099" max="4352" width="0" style="33" hidden="1"/>
    <col min="4353" max="4353" width="11.42578125" style="33" hidden="1" customWidth="1"/>
    <col min="4354" max="4354" width="56" style="33" hidden="1" customWidth="1"/>
    <col min="4355" max="4608" width="0" style="33" hidden="1"/>
    <col min="4609" max="4609" width="11.42578125" style="33" hidden="1" customWidth="1"/>
    <col min="4610" max="4610" width="56" style="33" hidden="1" customWidth="1"/>
    <col min="4611" max="4864" width="0" style="33" hidden="1"/>
    <col min="4865" max="4865" width="11.42578125" style="33" hidden="1" customWidth="1"/>
    <col min="4866" max="4866" width="56" style="33" hidden="1" customWidth="1"/>
    <col min="4867" max="5120" width="0" style="33" hidden="1"/>
    <col min="5121" max="5121" width="11.42578125" style="33" hidden="1" customWidth="1"/>
    <col min="5122" max="5122" width="56" style="33" hidden="1" customWidth="1"/>
    <col min="5123" max="5376" width="0" style="33" hidden="1"/>
    <col min="5377" max="5377" width="11.42578125" style="33" hidden="1" customWidth="1"/>
    <col min="5378" max="5378" width="56" style="33" hidden="1" customWidth="1"/>
    <col min="5379" max="5632" width="0" style="33" hidden="1"/>
    <col min="5633" max="5633" width="11.42578125" style="33" hidden="1" customWidth="1"/>
    <col min="5634" max="5634" width="56" style="33" hidden="1" customWidth="1"/>
    <col min="5635" max="5888" width="0" style="33" hidden="1"/>
    <col min="5889" max="5889" width="11.42578125" style="33" hidden="1" customWidth="1"/>
    <col min="5890" max="5890" width="56" style="33" hidden="1" customWidth="1"/>
    <col min="5891" max="6144" width="0" style="33" hidden="1"/>
    <col min="6145" max="6145" width="11.42578125" style="33" hidden="1" customWidth="1"/>
    <col min="6146" max="6146" width="56" style="33" hidden="1" customWidth="1"/>
    <col min="6147" max="6400" width="0" style="33" hidden="1"/>
    <col min="6401" max="6401" width="11.42578125" style="33" hidden="1" customWidth="1"/>
    <col min="6402" max="6402" width="56" style="33" hidden="1" customWidth="1"/>
    <col min="6403" max="6656" width="0" style="33" hidden="1"/>
    <col min="6657" max="6657" width="11.42578125" style="33" hidden="1" customWidth="1"/>
    <col min="6658" max="6658" width="56" style="33" hidden="1" customWidth="1"/>
    <col min="6659" max="6912" width="0" style="33" hidden="1"/>
    <col min="6913" max="6913" width="11.42578125" style="33" hidden="1" customWidth="1"/>
    <col min="6914" max="6914" width="56" style="33" hidden="1" customWidth="1"/>
    <col min="6915" max="7168" width="0" style="33" hidden="1"/>
    <col min="7169" max="7169" width="11.42578125" style="33" hidden="1" customWidth="1"/>
    <col min="7170" max="7170" width="56" style="33" hidden="1" customWidth="1"/>
    <col min="7171" max="7424" width="0" style="33" hidden="1"/>
    <col min="7425" max="7425" width="11.42578125" style="33" hidden="1" customWidth="1"/>
    <col min="7426" max="7426" width="56" style="33" hidden="1" customWidth="1"/>
    <col min="7427" max="7680" width="0" style="33" hidden="1"/>
    <col min="7681" max="7681" width="11.42578125" style="33" hidden="1" customWidth="1"/>
    <col min="7682" max="7682" width="56" style="33" hidden="1" customWidth="1"/>
    <col min="7683" max="7936" width="0" style="33" hidden="1"/>
    <col min="7937" max="7937" width="11.42578125" style="33" hidden="1" customWidth="1"/>
    <col min="7938" max="7938" width="56" style="33" hidden="1" customWidth="1"/>
    <col min="7939" max="8192" width="0" style="33" hidden="1"/>
    <col min="8193" max="8193" width="11.42578125" style="33" hidden="1" customWidth="1"/>
    <col min="8194" max="8194" width="56" style="33" hidden="1" customWidth="1"/>
    <col min="8195" max="8448" width="0" style="33" hidden="1"/>
    <col min="8449" max="8449" width="11.42578125" style="33" hidden="1" customWidth="1"/>
    <col min="8450" max="8450" width="56" style="33" hidden="1" customWidth="1"/>
    <col min="8451" max="8704" width="0" style="33" hidden="1"/>
    <col min="8705" max="8705" width="11.42578125" style="33" hidden="1" customWidth="1"/>
    <col min="8706" max="8706" width="56" style="33" hidden="1" customWidth="1"/>
    <col min="8707" max="8960" width="0" style="33" hidden="1"/>
    <col min="8961" max="8961" width="11.42578125" style="33" hidden="1" customWidth="1"/>
    <col min="8962" max="8962" width="56" style="33" hidden="1" customWidth="1"/>
    <col min="8963" max="9216" width="0" style="33" hidden="1"/>
    <col min="9217" max="9217" width="11.42578125" style="33" hidden="1" customWidth="1"/>
    <col min="9218" max="9218" width="56" style="33" hidden="1" customWidth="1"/>
    <col min="9219" max="9472" width="0" style="33" hidden="1"/>
    <col min="9473" max="9473" width="11.42578125" style="33" hidden="1" customWidth="1"/>
    <col min="9474" max="9474" width="56" style="33" hidden="1" customWidth="1"/>
    <col min="9475" max="9728" width="0" style="33" hidden="1"/>
    <col min="9729" max="9729" width="11.42578125" style="33" hidden="1" customWidth="1"/>
    <col min="9730" max="9730" width="56" style="33" hidden="1" customWidth="1"/>
    <col min="9731" max="9984" width="0" style="33" hidden="1"/>
    <col min="9985" max="9985" width="11.42578125" style="33" hidden="1" customWidth="1"/>
    <col min="9986" max="9986" width="56" style="33" hidden="1" customWidth="1"/>
    <col min="9987" max="10240" width="0" style="33" hidden="1"/>
    <col min="10241" max="10241" width="11.42578125" style="33" hidden="1" customWidth="1"/>
    <col min="10242" max="10242" width="56" style="33" hidden="1" customWidth="1"/>
    <col min="10243" max="10496" width="0" style="33" hidden="1"/>
    <col min="10497" max="10497" width="11.42578125" style="33" hidden="1" customWidth="1"/>
    <col min="10498" max="10498" width="56" style="33" hidden="1" customWidth="1"/>
    <col min="10499" max="10752" width="0" style="33" hidden="1"/>
    <col min="10753" max="10753" width="11.42578125" style="33" hidden="1" customWidth="1"/>
    <col min="10754" max="10754" width="56" style="33" hidden="1" customWidth="1"/>
    <col min="10755" max="11008" width="0" style="33" hidden="1"/>
    <col min="11009" max="11009" width="11.42578125" style="33" hidden="1" customWidth="1"/>
    <col min="11010" max="11010" width="56" style="33" hidden="1" customWidth="1"/>
    <col min="11011" max="11264" width="0" style="33" hidden="1"/>
    <col min="11265" max="11265" width="11.42578125" style="33" hidden="1" customWidth="1"/>
    <col min="11266" max="11266" width="56" style="33" hidden="1" customWidth="1"/>
    <col min="11267" max="11520" width="0" style="33" hidden="1"/>
    <col min="11521" max="11521" width="11.42578125" style="33" hidden="1" customWidth="1"/>
    <col min="11522" max="11522" width="56" style="33" hidden="1" customWidth="1"/>
    <col min="11523" max="11776" width="0" style="33" hidden="1"/>
    <col min="11777" max="11777" width="11.42578125" style="33" hidden="1" customWidth="1"/>
    <col min="11778" max="11778" width="56" style="33" hidden="1" customWidth="1"/>
    <col min="11779" max="12032" width="0" style="33" hidden="1"/>
    <col min="12033" max="12033" width="11.42578125" style="33" hidden="1" customWidth="1"/>
    <col min="12034" max="12034" width="56" style="33" hidden="1" customWidth="1"/>
    <col min="12035" max="12288" width="0" style="33" hidden="1"/>
    <col min="12289" max="12289" width="11.42578125" style="33" hidden="1" customWidth="1"/>
    <col min="12290" max="12290" width="56" style="33" hidden="1" customWidth="1"/>
    <col min="12291" max="12544" width="0" style="33" hidden="1"/>
    <col min="12545" max="12545" width="11.42578125" style="33" hidden="1" customWidth="1"/>
    <col min="12546" max="12546" width="56" style="33" hidden="1" customWidth="1"/>
    <col min="12547" max="12800" width="0" style="33" hidden="1"/>
    <col min="12801" max="12801" width="11.42578125" style="33" hidden="1" customWidth="1"/>
    <col min="12802" max="12802" width="56" style="33" hidden="1" customWidth="1"/>
    <col min="12803" max="13056" width="0" style="33" hidden="1"/>
    <col min="13057" max="13057" width="11.42578125" style="33" hidden="1" customWidth="1"/>
    <col min="13058" max="13058" width="56" style="33" hidden="1" customWidth="1"/>
    <col min="13059" max="13312" width="0" style="33" hidden="1"/>
    <col min="13313" max="13313" width="11.42578125" style="33" hidden="1" customWidth="1"/>
    <col min="13314" max="13314" width="56" style="33" hidden="1" customWidth="1"/>
    <col min="13315" max="13568" width="0" style="33" hidden="1"/>
    <col min="13569" max="13569" width="11.42578125" style="33" hidden="1" customWidth="1"/>
    <col min="13570" max="13570" width="56" style="33" hidden="1" customWidth="1"/>
    <col min="13571" max="13824" width="0" style="33" hidden="1"/>
    <col min="13825" max="13825" width="11.42578125" style="33" hidden="1" customWidth="1"/>
    <col min="13826" max="13826" width="56" style="33" hidden="1" customWidth="1"/>
    <col min="13827" max="14080" width="0" style="33" hidden="1"/>
    <col min="14081" max="14081" width="11.42578125" style="33" hidden="1" customWidth="1"/>
    <col min="14082" max="14082" width="56" style="33" hidden="1" customWidth="1"/>
    <col min="14083" max="14336" width="0" style="33" hidden="1"/>
    <col min="14337" max="14337" width="11.42578125" style="33" hidden="1" customWidth="1"/>
    <col min="14338" max="14338" width="56" style="33" hidden="1" customWidth="1"/>
    <col min="14339" max="14592" width="0" style="33" hidden="1"/>
    <col min="14593" max="14593" width="11.42578125" style="33" hidden="1" customWidth="1"/>
    <col min="14594" max="14594" width="56" style="33" hidden="1" customWidth="1"/>
    <col min="14595" max="14848" width="0" style="33" hidden="1"/>
    <col min="14849" max="14849" width="11.42578125" style="33" hidden="1" customWidth="1"/>
    <col min="14850" max="14850" width="56" style="33" hidden="1" customWidth="1"/>
    <col min="14851" max="15104" width="0" style="33" hidden="1"/>
    <col min="15105" max="15105" width="11.42578125" style="33" hidden="1" customWidth="1"/>
    <col min="15106" max="15106" width="56" style="33" hidden="1" customWidth="1"/>
    <col min="15107" max="15360" width="0" style="33" hidden="1"/>
    <col min="15361" max="15361" width="11.42578125" style="33" hidden="1" customWidth="1"/>
    <col min="15362" max="15362" width="56" style="33" hidden="1" customWidth="1"/>
    <col min="15363" max="15616" width="0" style="33" hidden="1"/>
    <col min="15617" max="15617" width="11.42578125" style="33" hidden="1" customWidth="1"/>
    <col min="15618" max="15618" width="56" style="33" hidden="1" customWidth="1"/>
    <col min="15619" max="15872" width="0" style="33" hidden="1"/>
    <col min="15873" max="15873" width="11.42578125" style="33" hidden="1" customWidth="1"/>
    <col min="15874" max="15874" width="56" style="33" hidden="1" customWidth="1"/>
    <col min="15875" max="16128" width="0" style="33" hidden="1"/>
    <col min="16129" max="16129" width="11.42578125" style="33" hidden="1" customWidth="1"/>
    <col min="16130" max="16130" width="56" style="33" hidden="1" customWidth="1"/>
    <col min="16131" max="16384" width="0" style="33" hidden="1"/>
  </cols>
  <sheetData>
    <row r="1" spans="1:2" ht="15.75" x14ac:dyDescent="0.25">
      <c r="A1" s="292" t="s">
        <v>0</v>
      </c>
      <c r="B1" s="292"/>
    </row>
    <row r="2" spans="1:2" ht="15.75" x14ac:dyDescent="0.25">
      <c r="A2" s="292" t="s">
        <v>699</v>
      </c>
      <c r="B2" s="292"/>
    </row>
    <row r="3" spans="1:2" ht="15.75" x14ac:dyDescent="0.25">
      <c r="A3" s="292" t="s">
        <v>4</v>
      </c>
      <c r="B3" s="292"/>
    </row>
    <row r="4" spans="1:2" ht="15.75" x14ac:dyDescent="0.25">
      <c r="A4" s="99"/>
      <c r="B4" s="99"/>
    </row>
    <row r="5" spans="1:2" ht="15.75" x14ac:dyDescent="0.25">
      <c r="A5" s="288" t="s">
        <v>1</v>
      </c>
      <c r="B5" s="288" t="s">
        <v>2</v>
      </c>
    </row>
    <row r="6" spans="1:2" ht="15.75" x14ac:dyDescent="0.25">
      <c r="A6" s="287"/>
      <c r="B6" s="287"/>
    </row>
    <row r="7" spans="1:2" ht="15.75" x14ac:dyDescent="0.25">
      <c r="A7" s="289">
        <v>1</v>
      </c>
      <c r="B7" s="7" t="s">
        <v>700</v>
      </c>
    </row>
    <row r="8" spans="1:2" ht="15.75" x14ac:dyDescent="0.25">
      <c r="A8" s="289"/>
      <c r="B8" s="7" t="s">
        <v>701</v>
      </c>
    </row>
    <row r="9" spans="1:2" ht="15.75" x14ac:dyDescent="0.25">
      <c r="A9" s="291"/>
      <c r="B9" s="283" t="s">
        <v>702</v>
      </c>
    </row>
    <row r="10" spans="1:2" ht="15.75" x14ac:dyDescent="0.25">
      <c r="A10" s="290">
        <v>2</v>
      </c>
      <c r="B10" s="284" t="s">
        <v>703</v>
      </c>
    </row>
    <row r="11" spans="1:2" ht="15.75" x14ac:dyDescent="0.25">
      <c r="A11" s="289"/>
      <c r="B11" s="95" t="s">
        <v>704</v>
      </c>
    </row>
    <row r="12" spans="1:2" ht="15.75" x14ac:dyDescent="0.25">
      <c r="A12" s="289"/>
      <c r="B12" s="7" t="s">
        <v>705</v>
      </c>
    </row>
    <row r="13" spans="1:2" ht="15.75" x14ac:dyDescent="0.25">
      <c r="A13" s="291"/>
      <c r="B13" s="283" t="s">
        <v>702</v>
      </c>
    </row>
    <row r="14" spans="1:2" ht="15.75" x14ac:dyDescent="0.25">
      <c r="A14" s="290">
        <v>3</v>
      </c>
      <c r="B14" s="285" t="s">
        <v>700</v>
      </c>
    </row>
    <row r="15" spans="1:2" ht="15.75" x14ac:dyDescent="0.25">
      <c r="A15" s="289"/>
      <c r="B15" s="7" t="s">
        <v>706</v>
      </c>
    </row>
    <row r="16" spans="1:2" ht="15.75" x14ac:dyDescent="0.25">
      <c r="A16" s="291"/>
      <c r="B16" s="283" t="s">
        <v>702</v>
      </c>
    </row>
    <row r="17" spans="1:2" ht="15.75" x14ac:dyDescent="0.25">
      <c r="A17" s="290">
        <v>4</v>
      </c>
      <c r="B17" s="285" t="s">
        <v>707</v>
      </c>
    </row>
    <row r="18" spans="1:2" ht="15.75" x14ac:dyDescent="0.25">
      <c r="A18" s="289"/>
      <c r="B18" s="7" t="s">
        <v>706</v>
      </c>
    </row>
    <row r="19" spans="1:2" ht="15.75" x14ac:dyDescent="0.25">
      <c r="A19" s="291"/>
      <c r="B19" s="283" t="s">
        <v>4</v>
      </c>
    </row>
    <row r="20" spans="1:2" ht="15.75" x14ac:dyDescent="0.25">
      <c r="A20" s="290">
        <v>5</v>
      </c>
      <c r="B20" s="201" t="s">
        <v>5</v>
      </c>
    </row>
    <row r="21" spans="1:2" ht="15.75" x14ac:dyDescent="0.25">
      <c r="A21" s="289"/>
      <c r="B21" s="33" t="s">
        <v>3</v>
      </c>
    </row>
    <row r="22" spans="1:2" ht="15.75" x14ac:dyDescent="0.25">
      <c r="A22" s="289"/>
      <c r="B22" s="33" t="s">
        <v>6</v>
      </c>
    </row>
    <row r="23" spans="1:2" ht="15.75" x14ac:dyDescent="0.25">
      <c r="A23" s="291"/>
      <c r="B23" s="286" t="s">
        <v>4</v>
      </c>
    </row>
    <row r="24" spans="1:2" ht="15.75" x14ac:dyDescent="0.25">
      <c r="A24" s="290">
        <v>6</v>
      </c>
      <c r="B24" s="201" t="s">
        <v>7</v>
      </c>
    </row>
    <row r="25" spans="1:2" ht="15.75" x14ac:dyDescent="0.25">
      <c r="A25" s="289"/>
      <c r="B25" s="33" t="s">
        <v>3</v>
      </c>
    </row>
    <row r="26" spans="1:2" ht="15.75" x14ac:dyDescent="0.25">
      <c r="A26" s="289"/>
      <c r="B26" s="33" t="s">
        <v>8</v>
      </c>
    </row>
    <row r="27" spans="1:2" ht="15.75" x14ac:dyDescent="0.25">
      <c r="A27" s="291"/>
      <c r="B27" s="286" t="s">
        <v>9</v>
      </c>
    </row>
    <row r="28" spans="1:2" ht="15.75" x14ac:dyDescent="0.25">
      <c r="A28" s="290">
        <v>7</v>
      </c>
      <c r="B28" s="201" t="s">
        <v>10</v>
      </c>
    </row>
    <row r="29" spans="1:2" ht="15.75" x14ac:dyDescent="0.25">
      <c r="A29" s="289"/>
      <c r="B29" s="33" t="s">
        <v>3</v>
      </c>
    </row>
    <row r="30" spans="1:2" ht="15.75" x14ac:dyDescent="0.25">
      <c r="A30" s="289"/>
      <c r="B30" s="33" t="s">
        <v>11</v>
      </c>
    </row>
    <row r="31" spans="1:2" ht="15.75" x14ac:dyDescent="0.25">
      <c r="A31" s="291"/>
      <c r="B31" s="286" t="s">
        <v>4</v>
      </c>
    </row>
    <row r="32" spans="1:2" ht="15.75" x14ac:dyDescent="0.25">
      <c r="A32" s="290">
        <v>8</v>
      </c>
      <c r="B32" s="201" t="s">
        <v>12</v>
      </c>
    </row>
    <row r="33" spans="1:2" ht="15.75" x14ac:dyDescent="0.25">
      <c r="A33" s="289"/>
      <c r="B33" s="33" t="s">
        <v>13</v>
      </c>
    </row>
    <row r="34" spans="1:2" ht="15.75" x14ac:dyDescent="0.25">
      <c r="A34" s="289"/>
      <c r="B34" s="33" t="s">
        <v>14</v>
      </c>
    </row>
    <row r="35" spans="1:2" ht="15.75" x14ac:dyDescent="0.25">
      <c r="A35" s="291"/>
      <c r="B35" s="286" t="s">
        <v>4</v>
      </c>
    </row>
    <row r="36" spans="1:2" ht="15.75" x14ac:dyDescent="0.25">
      <c r="A36" s="290">
        <v>9</v>
      </c>
      <c r="B36" s="201" t="s">
        <v>15</v>
      </c>
    </row>
    <row r="37" spans="1:2" ht="15.75" x14ac:dyDescent="0.25">
      <c r="A37" s="289"/>
      <c r="B37" s="33" t="s">
        <v>3</v>
      </c>
    </row>
    <row r="38" spans="1:2" ht="15.75" x14ac:dyDescent="0.25">
      <c r="A38" s="289"/>
      <c r="B38" s="33" t="s">
        <v>16</v>
      </c>
    </row>
    <row r="39" spans="1:2" ht="15.75" x14ac:dyDescent="0.25">
      <c r="A39" s="291"/>
      <c r="B39" s="286" t="s">
        <v>4</v>
      </c>
    </row>
    <row r="40" spans="1:2" ht="15.75" x14ac:dyDescent="0.25">
      <c r="A40" s="290">
        <v>10</v>
      </c>
      <c r="B40" s="201" t="s">
        <v>17</v>
      </c>
    </row>
    <row r="41" spans="1:2" ht="15.75" x14ac:dyDescent="0.25">
      <c r="A41" s="289"/>
      <c r="B41" s="33" t="s">
        <v>18</v>
      </c>
    </row>
    <row r="42" spans="1:2" ht="15.75" x14ac:dyDescent="0.25">
      <c r="A42" s="291"/>
      <c r="B42" s="286" t="s">
        <v>4</v>
      </c>
    </row>
    <row r="43" spans="1:2" ht="15.75" x14ac:dyDescent="0.25">
      <c r="A43" s="289">
        <v>11</v>
      </c>
      <c r="B43" s="33" t="s">
        <v>19</v>
      </c>
    </row>
    <row r="44" spans="1:2" ht="15.75" x14ac:dyDescent="0.25">
      <c r="A44" s="289"/>
      <c r="B44" s="33" t="s">
        <v>20</v>
      </c>
    </row>
    <row r="45" spans="1:2" ht="15.75" x14ac:dyDescent="0.25">
      <c r="A45" s="289"/>
      <c r="B45" s="33" t="s">
        <v>21</v>
      </c>
    </row>
    <row r="46" spans="1:2" ht="15.75" x14ac:dyDescent="0.25">
      <c r="A46" s="289"/>
      <c r="B46" s="33" t="s">
        <v>4</v>
      </c>
    </row>
    <row r="47" spans="1:2" ht="15.75" hidden="1" x14ac:dyDescent="0.25"/>
  </sheetData>
  <mergeCells count="14">
    <mergeCell ref="A17:A19"/>
    <mergeCell ref="A1:B1"/>
    <mergeCell ref="A2:B2"/>
    <mergeCell ref="A7:A9"/>
    <mergeCell ref="A10:A13"/>
    <mergeCell ref="A14:A16"/>
    <mergeCell ref="A3:B3"/>
    <mergeCell ref="A43:A46"/>
    <mergeCell ref="A20:A23"/>
    <mergeCell ref="A24:A27"/>
    <mergeCell ref="A28:A31"/>
    <mergeCell ref="A32:A35"/>
    <mergeCell ref="A36:A39"/>
    <mergeCell ref="A40:A42"/>
  </mergeCells>
  <pageMargins left="0.7" right="0.7"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BF857-2107-4EFE-A3D8-43A292666090}">
  <dimension ref="A1:XFC119"/>
  <sheetViews>
    <sheetView topLeftCell="A16" zoomScale="90" zoomScaleNormal="90" workbookViewId="0">
      <selection activeCell="A29" sqref="A29"/>
    </sheetView>
  </sheetViews>
  <sheetFormatPr baseColWidth="10" defaultColWidth="0" defaultRowHeight="15.75" zeroHeight="1" x14ac:dyDescent="0.25"/>
  <cols>
    <col min="1" max="1" width="80.5703125" style="7" bestFit="1" customWidth="1"/>
    <col min="2" max="3" width="14.85546875" style="7" customWidth="1"/>
    <col min="4" max="4" width="15.42578125" style="7" customWidth="1"/>
    <col min="5" max="5" width="18.7109375" style="7" customWidth="1"/>
    <col min="6" max="6" width="16" style="7" customWidth="1"/>
    <col min="7" max="11" width="14.85546875" style="7" customWidth="1"/>
    <col min="12" max="12" width="16.5703125" style="7" customWidth="1"/>
    <col min="13" max="780" width="11.42578125" style="7" hidden="1" customWidth="1"/>
    <col min="781" max="1024" width="11.42578125" style="7" hidden="1"/>
    <col min="1025" max="1804" width="11.42578125" style="7" hidden="1" customWidth="1"/>
    <col min="1805" max="2048" width="11.42578125" style="7" hidden="1"/>
    <col min="2049" max="2828" width="11.42578125" style="7" hidden="1" customWidth="1"/>
    <col min="2829" max="3072" width="11.42578125" style="7" hidden="1"/>
    <col min="3073" max="3852" width="11.42578125" style="7" hidden="1" customWidth="1"/>
    <col min="3853" max="4096" width="11.42578125" style="7" hidden="1"/>
    <col min="4097" max="4876" width="11.42578125" style="7" hidden="1" customWidth="1"/>
    <col min="4877" max="5120" width="11.42578125" style="7" hidden="1"/>
    <col min="5121" max="5900" width="11.42578125" style="7" hidden="1" customWidth="1"/>
    <col min="5901" max="6144" width="11.42578125" style="7" hidden="1"/>
    <col min="6145" max="6924" width="11.42578125" style="7" hidden="1" customWidth="1"/>
    <col min="6925" max="7168" width="11.42578125" style="7" hidden="1"/>
    <col min="7169" max="7948" width="11.42578125" style="7" hidden="1" customWidth="1"/>
    <col min="7949" max="8192" width="11.42578125" style="7" hidden="1"/>
    <col min="8193" max="8972" width="11.42578125" style="7" hidden="1" customWidth="1"/>
    <col min="8973" max="9216" width="11.42578125" style="7" hidden="1"/>
    <col min="9217" max="9996" width="11.42578125" style="7" hidden="1" customWidth="1"/>
    <col min="9997" max="10240" width="11.42578125" style="7" hidden="1"/>
    <col min="10241" max="11020" width="11.42578125" style="7" hidden="1" customWidth="1"/>
    <col min="11021" max="11264" width="11.42578125" style="7" hidden="1"/>
    <col min="11265" max="12044" width="11.42578125" style="7" hidden="1" customWidth="1"/>
    <col min="12045" max="12288" width="11.42578125" style="7" hidden="1"/>
    <col min="12289" max="13068" width="11.42578125" style="7" hidden="1" customWidth="1"/>
    <col min="13069" max="13312" width="11.42578125" style="7" hidden="1"/>
    <col min="13313" max="14092" width="11.42578125" style="7" hidden="1" customWidth="1"/>
    <col min="14093" max="14336" width="11.42578125" style="7" hidden="1"/>
    <col min="14337" max="15116" width="11.42578125" style="7" hidden="1" customWidth="1"/>
    <col min="15117" max="15360" width="11.42578125" style="7" hidden="1"/>
    <col min="15361" max="16380" width="11.42578125" style="7" hidden="1" customWidth="1"/>
    <col min="16381" max="16382" width="4.5703125" style="7" hidden="1" customWidth="1"/>
    <col min="16383" max="16383" width="2.5703125" style="7" hidden="1" customWidth="1"/>
    <col min="16384" max="16384" width="2.42578125" style="7" hidden="1" customWidth="1"/>
  </cols>
  <sheetData>
    <row r="1" spans="1:12" x14ac:dyDescent="0.25">
      <c r="A1" s="4" t="s">
        <v>22</v>
      </c>
      <c r="B1" s="5"/>
      <c r="C1" s="6"/>
      <c r="D1" s="6"/>
      <c r="E1" s="6"/>
      <c r="F1" s="6"/>
      <c r="G1" s="6"/>
      <c r="H1" s="6"/>
      <c r="I1" s="6"/>
      <c r="J1" s="6"/>
      <c r="K1" s="6"/>
    </row>
    <row r="2" spans="1:12" x14ac:dyDescent="0.25">
      <c r="A2" s="8"/>
      <c r="B2" s="9"/>
      <c r="C2" s="9"/>
      <c r="D2" s="9"/>
      <c r="E2" s="9"/>
      <c r="F2" s="9"/>
      <c r="G2" s="9"/>
      <c r="H2" s="9"/>
      <c r="I2" s="9"/>
      <c r="J2" s="9"/>
      <c r="K2" s="9"/>
    </row>
    <row r="3" spans="1:12" x14ac:dyDescent="0.25">
      <c r="A3" s="295" t="s">
        <v>23</v>
      </c>
      <c r="B3" s="295"/>
      <c r="C3" s="295"/>
      <c r="D3" s="295"/>
      <c r="E3" s="295"/>
      <c r="F3" s="295"/>
      <c r="G3" s="295"/>
      <c r="H3" s="295"/>
      <c r="I3" s="295"/>
      <c r="J3" s="295"/>
      <c r="K3" s="295"/>
      <c r="L3" s="295"/>
    </row>
    <row r="4" spans="1:12" x14ac:dyDescent="0.25">
      <c r="A4" s="295" t="s">
        <v>24</v>
      </c>
      <c r="B4" s="295"/>
      <c r="C4" s="295"/>
      <c r="D4" s="295"/>
      <c r="E4" s="295"/>
      <c r="F4" s="295"/>
      <c r="G4" s="295"/>
      <c r="H4" s="295"/>
      <c r="I4" s="295"/>
      <c r="J4" s="295"/>
      <c r="K4" s="295"/>
      <c r="L4" s="295"/>
    </row>
    <row r="5" spans="1:12" x14ac:dyDescent="0.25">
      <c r="A5" s="295" t="s">
        <v>25</v>
      </c>
      <c r="B5" s="295"/>
      <c r="C5" s="295"/>
      <c r="D5" s="295"/>
      <c r="E5" s="295"/>
      <c r="F5" s="295"/>
      <c r="G5" s="295"/>
      <c r="H5" s="295"/>
      <c r="I5" s="295"/>
      <c r="J5" s="295"/>
      <c r="K5" s="295"/>
      <c r="L5" s="295"/>
    </row>
    <row r="6" spans="1:12" x14ac:dyDescent="0.25">
      <c r="A6" s="10"/>
      <c r="B6" s="100"/>
      <c r="C6" s="10"/>
      <c r="D6" s="10"/>
      <c r="E6" s="10"/>
      <c r="F6" s="10"/>
      <c r="G6" s="10"/>
      <c r="H6" s="10"/>
      <c r="I6" s="10"/>
      <c r="J6" s="10"/>
      <c r="K6" s="10"/>
    </row>
    <row r="7" spans="1:12" ht="36.75" customHeight="1" x14ac:dyDescent="0.25">
      <c r="A7" s="296" t="s">
        <v>26</v>
      </c>
      <c r="B7" s="298" t="s">
        <v>697</v>
      </c>
      <c r="C7" s="298" t="s">
        <v>27</v>
      </c>
      <c r="D7" s="300" t="s">
        <v>28</v>
      </c>
      <c r="E7" s="302" t="s">
        <v>29</v>
      </c>
      <c r="F7" s="302" t="s">
        <v>30</v>
      </c>
      <c r="G7" s="302" t="s">
        <v>698</v>
      </c>
      <c r="H7" s="293" t="s">
        <v>31</v>
      </c>
      <c r="I7" s="293"/>
      <c r="J7" s="294"/>
      <c r="K7" s="294"/>
      <c r="L7" s="293"/>
    </row>
    <row r="8" spans="1:12" ht="47.25" x14ac:dyDescent="0.25">
      <c r="A8" s="297"/>
      <c r="B8" s="299"/>
      <c r="C8" s="299"/>
      <c r="D8" s="301"/>
      <c r="E8" s="303"/>
      <c r="F8" s="303"/>
      <c r="G8" s="303"/>
      <c r="H8" s="11" t="s">
        <v>32</v>
      </c>
      <c r="I8" s="12" t="s">
        <v>33</v>
      </c>
      <c r="J8" s="13" t="s">
        <v>34</v>
      </c>
      <c r="K8" s="13" t="s">
        <v>35</v>
      </c>
      <c r="L8" s="34" t="s">
        <v>36</v>
      </c>
    </row>
    <row r="9" spans="1:12" x14ac:dyDescent="0.25">
      <c r="A9" s="14"/>
      <c r="B9" s="15"/>
      <c r="C9" s="16"/>
      <c r="D9" s="16"/>
      <c r="E9" s="16"/>
      <c r="F9" s="16"/>
      <c r="G9" s="16"/>
      <c r="H9" s="16"/>
      <c r="I9" s="17"/>
      <c r="J9" s="15"/>
      <c r="K9" s="15"/>
      <c r="L9" s="280"/>
    </row>
    <row r="10" spans="1:12" x14ac:dyDescent="0.25">
      <c r="A10" s="18" t="s">
        <v>37</v>
      </c>
      <c r="B10" s="15">
        <f t="shared" ref="B10:L10" si="0">B12+B20+B23+B32+B39+B46+B54+B63+B71+B79+B87+B97+B101+B108+B113</f>
        <v>23217</v>
      </c>
      <c r="C10" s="15">
        <f t="shared" si="0"/>
        <v>35934</v>
      </c>
      <c r="D10" s="15">
        <f t="shared" si="0"/>
        <v>563</v>
      </c>
      <c r="E10" s="15">
        <f t="shared" si="0"/>
        <v>186</v>
      </c>
      <c r="F10" s="15">
        <f t="shared" si="0"/>
        <v>35532</v>
      </c>
      <c r="G10" s="15">
        <f t="shared" si="0"/>
        <v>24368</v>
      </c>
      <c r="H10" s="15">
        <f t="shared" si="0"/>
        <v>19679</v>
      </c>
      <c r="I10" s="15">
        <f t="shared" si="0"/>
        <v>1911</v>
      </c>
      <c r="J10" s="15">
        <f t="shared" si="0"/>
        <v>20</v>
      </c>
      <c r="K10" s="15">
        <f t="shared" si="0"/>
        <v>80</v>
      </c>
      <c r="L10" s="264">
        <f t="shared" si="0"/>
        <v>2678</v>
      </c>
    </row>
    <row r="11" spans="1:12" x14ac:dyDescent="0.25">
      <c r="A11" s="19"/>
      <c r="B11" s="20"/>
      <c r="C11" s="20"/>
      <c r="D11" s="20"/>
      <c r="E11" s="20"/>
      <c r="F11" s="20"/>
      <c r="G11" s="20"/>
      <c r="H11" s="20"/>
      <c r="I11" s="21"/>
      <c r="J11" s="20"/>
      <c r="K11" s="20"/>
      <c r="L11" s="281"/>
    </row>
    <row r="12" spans="1:12" x14ac:dyDescent="0.25">
      <c r="A12" s="22" t="s">
        <v>38</v>
      </c>
      <c r="B12" s="15">
        <f t="shared" ref="B12:L12" si="1">SUM(B13:B18)</f>
        <v>5664</v>
      </c>
      <c r="C12" s="15">
        <f t="shared" si="1"/>
        <v>6038</v>
      </c>
      <c r="D12" s="15">
        <f t="shared" si="1"/>
        <v>36</v>
      </c>
      <c r="E12" s="15">
        <f t="shared" si="1"/>
        <v>38</v>
      </c>
      <c r="F12" s="15">
        <f t="shared" si="1"/>
        <v>6253</v>
      </c>
      <c r="G12" s="15">
        <f t="shared" si="1"/>
        <v>5523</v>
      </c>
      <c r="H12" s="15">
        <f t="shared" si="1"/>
        <v>2835</v>
      </c>
      <c r="I12" s="15">
        <f t="shared" si="1"/>
        <v>27</v>
      </c>
      <c r="J12" s="15">
        <f t="shared" si="1"/>
        <v>1</v>
      </c>
      <c r="K12" s="15">
        <f t="shared" si="1"/>
        <v>1</v>
      </c>
      <c r="L12" s="264">
        <f t="shared" si="1"/>
        <v>2659</v>
      </c>
    </row>
    <row r="13" spans="1:12" x14ac:dyDescent="0.25">
      <c r="A13" s="19" t="s">
        <v>39</v>
      </c>
      <c r="B13" s="20">
        <v>4687</v>
      </c>
      <c r="C13" s="23">
        <v>4138</v>
      </c>
      <c r="D13" s="23">
        <v>7</v>
      </c>
      <c r="E13" s="23">
        <v>30</v>
      </c>
      <c r="F13" s="23">
        <v>4333</v>
      </c>
      <c r="G13" s="20">
        <f t="shared" ref="G13:G18" si="2">+B13+C13+D13+E13-F13</f>
        <v>4529</v>
      </c>
      <c r="H13" s="23">
        <v>1860</v>
      </c>
      <c r="I13" s="24">
        <v>10</v>
      </c>
      <c r="J13" s="23">
        <v>0</v>
      </c>
      <c r="K13" s="23">
        <v>0</v>
      </c>
      <c r="L13" s="282">
        <v>2659</v>
      </c>
    </row>
    <row r="14" spans="1:12" x14ac:dyDescent="0.25">
      <c r="A14" s="19" t="s">
        <v>40</v>
      </c>
      <c r="B14" s="20">
        <v>207</v>
      </c>
      <c r="C14" s="23">
        <v>715</v>
      </c>
      <c r="D14" s="23">
        <v>12</v>
      </c>
      <c r="E14" s="23">
        <v>5</v>
      </c>
      <c r="F14" s="23">
        <v>682</v>
      </c>
      <c r="G14" s="20">
        <f t="shared" si="2"/>
        <v>257</v>
      </c>
      <c r="H14" s="23">
        <v>256</v>
      </c>
      <c r="I14" s="24">
        <v>0</v>
      </c>
      <c r="J14" s="23">
        <v>1</v>
      </c>
      <c r="K14" s="23">
        <v>0</v>
      </c>
      <c r="L14" s="282">
        <v>0</v>
      </c>
    </row>
    <row r="15" spans="1:12" ht="20.25" customHeight="1" x14ac:dyDescent="0.25">
      <c r="A15" s="19" t="s">
        <v>41</v>
      </c>
      <c r="B15" s="20">
        <v>402</v>
      </c>
      <c r="C15" s="23">
        <v>456</v>
      </c>
      <c r="D15" s="23">
        <v>2</v>
      </c>
      <c r="E15" s="23">
        <v>1</v>
      </c>
      <c r="F15" s="23">
        <v>424</v>
      </c>
      <c r="G15" s="20">
        <f t="shared" si="2"/>
        <v>437</v>
      </c>
      <c r="H15" s="23">
        <v>437</v>
      </c>
      <c r="I15" s="24">
        <v>0</v>
      </c>
      <c r="J15" s="23">
        <v>0</v>
      </c>
      <c r="K15" s="23">
        <v>0</v>
      </c>
      <c r="L15" s="282">
        <v>0</v>
      </c>
    </row>
    <row r="16" spans="1:12" x14ac:dyDescent="0.25">
      <c r="A16" s="19" t="s">
        <v>42</v>
      </c>
      <c r="B16" s="20">
        <v>28</v>
      </c>
      <c r="C16" s="23">
        <v>142</v>
      </c>
      <c r="D16" s="23">
        <v>4</v>
      </c>
      <c r="E16" s="23">
        <v>2</v>
      </c>
      <c r="F16" s="23">
        <v>151</v>
      </c>
      <c r="G16" s="20">
        <f t="shared" si="2"/>
        <v>25</v>
      </c>
      <c r="H16" s="23">
        <v>25</v>
      </c>
      <c r="I16" s="24">
        <v>0</v>
      </c>
      <c r="J16" s="23">
        <v>0</v>
      </c>
      <c r="K16" s="23">
        <v>0</v>
      </c>
      <c r="L16" s="282">
        <v>0</v>
      </c>
    </row>
    <row r="17" spans="1:12" x14ac:dyDescent="0.25">
      <c r="A17" s="19" t="s">
        <v>43</v>
      </c>
      <c r="B17" s="20">
        <v>279</v>
      </c>
      <c r="C17" s="23">
        <v>512</v>
      </c>
      <c r="D17" s="23">
        <v>8</v>
      </c>
      <c r="E17" s="23">
        <v>0</v>
      </c>
      <c r="F17" s="23">
        <v>584</v>
      </c>
      <c r="G17" s="20">
        <f t="shared" si="2"/>
        <v>215</v>
      </c>
      <c r="H17" s="23">
        <v>213</v>
      </c>
      <c r="I17" s="24">
        <v>1</v>
      </c>
      <c r="J17" s="23">
        <v>0</v>
      </c>
      <c r="K17" s="23">
        <v>1</v>
      </c>
      <c r="L17" s="282">
        <v>0</v>
      </c>
    </row>
    <row r="18" spans="1:12" x14ac:dyDescent="0.25">
      <c r="A18" s="19" t="s">
        <v>44</v>
      </c>
      <c r="B18" s="20">
        <v>61</v>
      </c>
      <c r="C18" s="23">
        <v>75</v>
      </c>
      <c r="D18" s="23">
        <v>3</v>
      </c>
      <c r="E18" s="23">
        <v>0</v>
      </c>
      <c r="F18" s="23">
        <v>79</v>
      </c>
      <c r="G18" s="20">
        <f t="shared" si="2"/>
        <v>60</v>
      </c>
      <c r="H18" s="23">
        <v>44</v>
      </c>
      <c r="I18" s="24">
        <v>16</v>
      </c>
      <c r="J18" s="23">
        <v>0</v>
      </c>
      <c r="K18" s="23">
        <v>0</v>
      </c>
      <c r="L18" s="282">
        <v>0</v>
      </c>
    </row>
    <row r="19" spans="1:12" x14ac:dyDescent="0.25">
      <c r="A19" s="19"/>
      <c r="B19" s="25"/>
      <c r="C19" s="25"/>
      <c r="D19" s="25"/>
      <c r="E19" s="25"/>
      <c r="F19" s="25"/>
      <c r="G19" s="25"/>
      <c r="H19" s="25"/>
      <c r="J19" s="25"/>
      <c r="K19" s="25"/>
      <c r="L19" s="174"/>
    </row>
    <row r="20" spans="1:12" x14ac:dyDescent="0.25">
      <c r="A20" s="22" t="s">
        <v>45</v>
      </c>
      <c r="B20" s="15">
        <f t="shared" ref="B20:L20" si="3">+B21</f>
        <v>1743</v>
      </c>
      <c r="C20" s="15">
        <f t="shared" si="3"/>
        <v>1745</v>
      </c>
      <c r="D20" s="15">
        <f t="shared" si="3"/>
        <v>16</v>
      </c>
      <c r="E20" s="15">
        <f t="shared" si="3"/>
        <v>1</v>
      </c>
      <c r="F20" s="15">
        <f t="shared" si="3"/>
        <v>1570</v>
      </c>
      <c r="G20" s="15">
        <f t="shared" si="3"/>
        <v>1935</v>
      </c>
      <c r="H20" s="15">
        <f t="shared" si="3"/>
        <v>901</v>
      </c>
      <c r="I20" s="15">
        <f t="shared" si="3"/>
        <v>1034</v>
      </c>
      <c r="J20" s="15">
        <f t="shared" si="3"/>
        <v>0</v>
      </c>
      <c r="K20" s="15">
        <f t="shared" si="3"/>
        <v>0</v>
      </c>
      <c r="L20" s="264">
        <f t="shared" si="3"/>
        <v>0</v>
      </c>
    </row>
    <row r="21" spans="1:12" x14ac:dyDescent="0.25">
      <c r="A21" s="19" t="s">
        <v>46</v>
      </c>
      <c r="B21" s="23">
        <v>1743</v>
      </c>
      <c r="C21" s="23">
        <v>1745</v>
      </c>
      <c r="D21" s="23">
        <v>16</v>
      </c>
      <c r="E21" s="23">
        <v>1</v>
      </c>
      <c r="F21" s="23">
        <v>1570</v>
      </c>
      <c r="G21" s="20">
        <f>+B21+C21+D21+E21-F21</f>
        <v>1935</v>
      </c>
      <c r="H21" s="23">
        <v>901</v>
      </c>
      <c r="I21" s="24">
        <v>1034</v>
      </c>
      <c r="J21" s="23">
        <v>0</v>
      </c>
      <c r="K21" s="23">
        <v>0</v>
      </c>
      <c r="L21" s="282">
        <v>0</v>
      </c>
    </row>
    <row r="22" spans="1:12" x14ac:dyDescent="0.25">
      <c r="A22" s="19"/>
      <c r="B22" s="25"/>
      <c r="C22" s="25"/>
      <c r="D22" s="25"/>
      <c r="E22" s="25"/>
      <c r="F22" s="25"/>
      <c r="G22" s="25"/>
      <c r="H22" s="25"/>
      <c r="J22" s="25"/>
      <c r="K22" s="25"/>
      <c r="L22" s="174"/>
    </row>
    <row r="23" spans="1:12" x14ac:dyDescent="0.25">
      <c r="A23" s="22" t="s">
        <v>47</v>
      </c>
      <c r="B23" s="15">
        <f t="shared" ref="B23:L23" si="4">SUM(B24:B30)</f>
        <v>3331</v>
      </c>
      <c r="C23" s="15">
        <f t="shared" si="4"/>
        <v>3498</v>
      </c>
      <c r="D23" s="15">
        <f t="shared" si="4"/>
        <v>70</v>
      </c>
      <c r="E23" s="15">
        <f t="shared" si="4"/>
        <v>20</v>
      </c>
      <c r="F23" s="15">
        <f t="shared" si="4"/>
        <v>4008</v>
      </c>
      <c r="G23" s="15">
        <f t="shared" si="4"/>
        <v>2911</v>
      </c>
      <c r="H23" s="15">
        <f t="shared" si="4"/>
        <v>2147</v>
      </c>
      <c r="I23" s="15">
        <f t="shared" si="4"/>
        <v>763</v>
      </c>
      <c r="J23" s="15">
        <f t="shared" si="4"/>
        <v>1</v>
      </c>
      <c r="K23" s="15">
        <f t="shared" si="4"/>
        <v>0</v>
      </c>
      <c r="L23" s="264">
        <f t="shared" si="4"/>
        <v>0</v>
      </c>
    </row>
    <row r="24" spans="1:12" x14ac:dyDescent="0.25">
      <c r="A24" s="27" t="s">
        <v>48</v>
      </c>
      <c r="B24" s="23">
        <v>1469</v>
      </c>
      <c r="C24" s="23">
        <v>1271</v>
      </c>
      <c r="D24" s="23">
        <v>29</v>
      </c>
      <c r="E24" s="23">
        <v>16</v>
      </c>
      <c r="F24" s="23">
        <v>1461</v>
      </c>
      <c r="G24" s="20">
        <f t="shared" ref="G24:G30" si="5">+B24+C24+D24+E24-F24</f>
        <v>1324</v>
      </c>
      <c r="H24" s="23">
        <v>689</v>
      </c>
      <c r="I24" s="24">
        <v>635</v>
      </c>
      <c r="J24" s="23">
        <v>0</v>
      </c>
      <c r="K24" s="23">
        <v>0</v>
      </c>
      <c r="L24" s="282">
        <v>0</v>
      </c>
    </row>
    <row r="25" spans="1:12" x14ac:dyDescent="0.25">
      <c r="A25" s="19" t="s">
        <v>49</v>
      </c>
      <c r="B25" s="23">
        <v>255</v>
      </c>
      <c r="C25" s="23">
        <v>402</v>
      </c>
      <c r="D25" s="23">
        <v>8</v>
      </c>
      <c r="E25" s="23">
        <v>1</v>
      </c>
      <c r="F25" s="23">
        <v>420</v>
      </c>
      <c r="G25" s="20">
        <f t="shared" si="5"/>
        <v>246</v>
      </c>
      <c r="H25" s="23">
        <v>227</v>
      </c>
      <c r="I25" s="24">
        <v>18</v>
      </c>
      <c r="J25" s="23">
        <v>1</v>
      </c>
      <c r="K25" s="23">
        <v>0</v>
      </c>
      <c r="L25" s="282">
        <v>0</v>
      </c>
    </row>
    <row r="26" spans="1:12" x14ac:dyDescent="0.25">
      <c r="A26" s="19" t="s">
        <v>50</v>
      </c>
      <c r="B26" s="23">
        <v>100</v>
      </c>
      <c r="C26" s="23">
        <v>230</v>
      </c>
      <c r="D26" s="23">
        <v>2</v>
      </c>
      <c r="E26" s="23">
        <v>0</v>
      </c>
      <c r="F26" s="23">
        <v>266</v>
      </c>
      <c r="G26" s="20">
        <f t="shared" si="5"/>
        <v>66</v>
      </c>
      <c r="H26" s="23">
        <v>66</v>
      </c>
      <c r="I26" s="24">
        <v>0</v>
      </c>
      <c r="J26" s="23">
        <v>0</v>
      </c>
      <c r="K26" s="23">
        <v>0</v>
      </c>
      <c r="L26" s="282">
        <v>0</v>
      </c>
    </row>
    <row r="27" spans="1:12" x14ac:dyDescent="0.25">
      <c r="A27" s="19" t="s">
        <v>51</v>
      </c>
      <c r="B27" s="23">
        <v>167</v>
      </c>
      <c r="C27" s="23">
        <v>384</v>
      </c>
      <c r="D27" s="23">
        <v>2</v>
      </c>
      <c r="E27" s="23">
        <v>0</v>
      </c>
      <c r="F27" s="23">
        <v>362</v>
      </c>
      <c r="G27" s="20">
        <f t="shared" si="5"/>
        <v>191</v>
      </c>
      <c r="H27" s="23">
        <v>189</v>
      </c>
      <c r="I27" s="24">
        <v>2</v>
      </c>
      <c r="J27" s="23">
        <v>0</v>
      </c>
      <c r="K27" s="23">
        <v>0</v>
      </c>
      <c r="L27" s="282">
        <v>0</v>
      </c>
    </row>
    <row r="28" spans="1:12" x14ac:dyDescent="0.25">
      <c r="A28" s="19" t="s">
        <v>52</v>
      </c>
      <c r="B28" s="23">
        <v>440</v>
      </c>
      <c r="C28" s="23">
        <v>450</v>
      </c>
      <c r="D28" s="23">
        <v>7</v>
      </c>
      <c r="E28" s="23">
        <v>1</v>
      </c>
      <c r="F28" s="23">
        <v>627</v>
      </c>
      <c r="G28" s="20">
        <f t="shared" si="5"/>
        <v>271</v>
      </c>
      <c r="H28" s="23">
        <v>270</v>
      </c>
      <c r="I28" s="24">
        <v>1</v>
      </c>
      <c r="J28" s="23">
        <v>0</v>
      </c>
      <c r="K28" s="23">
        <v>0</v>
      </c>
      <c r="L28" s="282">
        <v>0</v>
      </c>
    </row>
    <row r="29" spans="1:12" x14ac:dyDescent="0.25">
      <c r="A29" s="19" t="s">
        <v>708</v>
      </c>
      <c r="B29" s="23">
        <v>86</v>
      </c>
      <c r="C29" s="23">
        <v>140</v>
      </c>
      <c r="D29" s="23">
        <v>2</v>
      </c>
      <c r="E29" s="23">
        <v>0</v>
      </c>
      <c r="F29" s="23">
        <v>163</v>
      </c>
      <c r="G29" s="20">
        <f t="shared" si="5"/>
        <v>65</v>
      </c>
      <c r="H29" s="23">
        <v>46</v>
      </c>
      <c r="I29" s="24">
        <v>19</v>
      </c>
      <c r="J29" s="23">
        <v>0</v>
      </c>
      <c r="K29" s="23">
        <v>0</v>
      </c>
      <c r="L29" s="282">
        <v>0</v>
      </c>
    </row>
    <row r="30" spans="1:12" x14ac:dyDescent="0.25">
      <c r="A30" s="27" t="s">
        <v>54</v>
      </c>
      <c r="B30" s="23">
        <v>814</v>
      </c>
      <c r="C30" s="23">
        <v>621</v>
      </c>
      <c r="D30" s="23">
        <v>20</v>
      </c>
      <c r="E30" s="23">
        <v>2</v>
      </c>
      <c r="F30" s="23">
        <v>709</v>
      </c>
      <c r="G30" s="20">
        <f t="shared" si="5"/>
        <v>748</v>
      </c>
      <c r="H30" s="23">
        <v>660</v>
      </c>
      <c r="I30" s="24">
        <v>88</v>
      </c>
      <c r="J30" s="23">
        <v>0</v>
      </c>
      <c r="K30" s="23">
        <v>0</v>
      </c>
      <c r="L30" s="282">
        <v>0</v>
      </c>
    </row>
    <row r="31" spans="1:12" x14ac:dyDescent="0.25">
      <c r="A31" s="19"/>
      <c r="B31" s="25"/>
      <c r="C31" s="25"/>
      <c r="D31" s="25"/>
      <c r="E31" s="25"/>
      <c r="F31" s="25"/>
      <c r="G31" s="25"/>
      <c r="H31" s="25"/>
      <c r="J31" s="25"/>
      <c r="K31" s="25"/>
      <c r="L31" s="174"/>
    </row>
    <row r="32" spans="1:12" x14ac:dyDescent="0.25">
      <c r="A32" s="22" t="s">
        <v>55</v>
      </c>
      <c r="B32" s="15">
        <f t="shared" ref="B32:L32" si="6">SUM(B33:B37)</f>
        <v>476</v>
      </c>
      <c r="C32" s="15">
        <f t="shared" si="6"/>
        <v>2295</v>
      </c>
      <c r="D32" s="15">
        <f t="shared" si="6"/>
        <v>54</v>
      </c>
      <c r="E32" s="15">
        <f t="shared" si="6"/>
        <v>1</v>
      </c>
      <c r="F32" s="15">
        <f t="shared" si="6"/>
        <v>2345</v>
      </c>
      <c r="G32" s="15">
        <f t="shared" si="6"/>
        <v>481</v>
      </c>
      <c r="H32" s="15">
        <f t="shared" si="6"/>
        <v>480</v>
      </c>
      <c r="I32" s="15">
        <f t="shared" si="6"/>
        <v>1</v>
      </c>
      <c r="J32" s="15">
        <f t="shared" si="6"/>
        <v>0</v>
      </c>
      <c r="K32" s="15">
        <f t="shared" si="6"/>
        <v>0</v>
      </c>
      <c r="L32" s="264">
        <f t="shared" si="6"/>
        <v>0</v>
      </c>
    </row>
    <row r="33" spans="1:12" x14ac:dyDescent="0.25">
      <c r="A33" s="19" t="s">
        <v>56</v>
      </c>
      <c r="B33" s="23">
        <v>160</v>
      </c>
      <c r="C33" s="23">
        <v>1586</v>
      </c>
      <c r="D33" s="23">
        <v>46</v>
      </c>
      <c r="E33" s="23">
        <v>0</v>
      </c>
      <c r="F33" s="23">
        <v>1627</v>
      </c>
      <c r="G33" s="20">
        <f>+B33+C33+D33+E33-F33</f>
        <v>165</v>
      </c>
      <c r="H33" s="23">
        <v>165</v>
      </c>
      <c r="I33" s="24">
        <v>0</v>
      </c>
      <c r="J33" s="23">
        <v>0</v>
      </c>
      <c r="K33" s="23">
        <v>0</v>
      </c>
      <c r="L33" s="282">
        <v>0</v>
      </c>
    </row>
    <row r="34" spans="1:12" x14ac:dyDescent="0.25">
      <c r="A34" s="19" t="s">
        <v>57</v>
      </c>
      <c r="B34" s="23">
        <v>62</v>
      </c>
      <c r="C34" s="23">
        <v>160</v>
      </c>
      <c r="D34" s="23">
        <v>1</v>
      </c>
      <c r="E34" s="23">
        <v>0</v>
      </c>
      <c r="F34" s="23">
        <v>163</v>
      </c>
      <c r="G34" s="20">
        <f>+B34+C34+D34+E34-F34</f>
        <v>60</v>
      </c>
      <c r="H34" s="23">
        <v>60</v>
      </c>
      <c r="I34" s="24">
        <v>0</v>
      </c>
      <c r="J34" s="23">
        <v>0</v>
      </c>
      <c r="K34" s="23">
        <v>0</v>
      </c>
      <c r="L34" s="282">
        <v>0</v>
      </c>
    </row>
    <row r="35" spans="1:12" x14ac:dyDescent="0.25">
      <c r="A35" s="19" t="s">
        <v>58</v>
      </c>
      <c r="B35" s="23">
        <v>157</v>
      </c>
      <c r="C35" s="23">
        <v>267</v>
      </c>
      <c r="D35" s="23">
        <v>1</v>
      </c>
      <c r="E35" s="23">
        <v>0</v>
      </c>
      <c r="F35" s="23">
        <v>259</v>
      </c>
      <c r="G35" s="20">
        <f>+B35+C35+D35+E35-F35</f>
        <v>166</v>
      </c>
      <c r="H35" s="23">
        <v>166</v>
      </c>
      <c r="I35" s="24">
        <v>0</v>
      </c>
      <c r="J35" s="23">
        <v>0</v>
      </c>
      <c r="K35" s="23">
        <v>0</v>
      </c>
      <c r="L35" s="282">
        <v>0</v>
      </c>
    </row>
    <row r="36" spans="1:12" x14ac:dyDescent="0.25">
      <c r="A36" s="19" t="s">
        <v>59</v>
      </c>
      <c r="B36" s="23">
        <v>18</v>
      </c>
      <c r="C36" s="23">
        <v>72</v>
      </c>
      <c r="D36" s="23">
        <v>0</v>
      </c>
      <c r="E36" s="23">
        <v>0</v>
      </c>
      <c r="F36" s="23">
        <v>61</v>
      </c>
      <c r="G36" s="20">
        <f>+B36+C36+D36+E36-F36</f>
        <v>29</v>
      </c>
      <c r="H36" s="23">
        <v>29</v>
      </c>
      <c r="I36" s="24">
        <v>0</v>
      </c>
      <c r="J36" s="23">
        <v>0</v>
      </c>
      <c r="K36" s="23">
        <v>0</v>
      </c>
      <c r="L36" s="282">
        <v>0</v>
      </c>
    </row>
    <row r="37" spans="1:12" x14ac:dyDescent="0.25">
      <c r="A37" s="19" t="s">
        <v>60</v>
      </c>
      <c r="B37" s="23">
        <v>79</v>
      </c>
      <c r="C37" s="23">
        <v>210</v>
      </c>
      <c r="D37" s="23">
        <v>6</v>
      </c>
      <c r="E37" s="23">
        <v>1</v>
      </c>
      <c r="F37" s="23">
        <v>235</v>
      </c>
      <c r="G37" s="20">
        <f>+B37+C37+D37+E37-F37</f>
        <v>61</v>
      </c>
      <c r="H37" s="23">
        <v>60</v>
      </c>
      <c r="I37" s="24">
        <v>1</v>
      </c>
      <c r="J37" s="23">
        <v>0</v>
      </c>
      <c r="K37" s="23">
        <v>0</v>
      </c>
      <c r="L37" s="282">
        <v>0</v>
      </c>
    </row>
    <row r="38" spans="1:12" x14ac:dyDescent="0.25">
      <c r="A38" s="27"/>
      <c r="B38" s="23"/>
      <c r="C38" s="23"/>
      <c r="D38" s="23"/>
      <c r="E38" s="23"/>
      <c r="F38" s="23"/>
      <c r="G38" s="23"/>
      <c r="H38" s="23"/>
      <c r="I38" s="24"/>
      <c r="J38" s="23"/>
      <c r="K38" s="23"/>
      <c r="L38" s="282"/>
    </row>
    <row r="39" spans="1:12" x14ac:dyDescent="0.25">
      <c r="A39" s="22" t="s">
        <v>61</v>
      </c>
      <c r="B39" s="15">
        <f t="shared" ref="B39:L39" si="7">SUM(B40:B44)</f>
        <v>1135</v>
      </c>
      <c r="C39" s="15">
        <f t="shared" si="7"/>
        <v>1459</v>
      </c>
      <c r="D39" s="15">
        <f t="shared" si="7"/>
        <v>14</v>
      </c>
      <c r="E39" s="15">
        <f t="shared" si="7"/>
        <v>5</v>
      </c>
      <c r="F39" s="15">
        <f t="shared" si="7"/>
        <v>1414</v>
      </c>
      <c r="G39" s="15">
        <f t="shared" si="7"/>
        <v>1199</v>
      </c>
      <c r="H39" s="15">
        <f t="shared" si="7"/>
        <v>1194</v>
      </c>
      <c r="I39" s="15">
        <f t="shared" si="7"/>
        <v>2</v>
      </c>
      <c r="J39" s="15">
        <f t="shared" si="7"/>
        <v>1</v>
      </c>
      <c r="K39" s="15">
        <f t="shared" si="7"/>
        <v>2</v>
      </c>
      <c r="L39" s="264">
        <f t="shared" si="7"/>
        <v>0</v>
      </c>
    </row>
    <row r="40" spans="1:12" x14ac:dyDescent="0.25">
      <c r="A40" s="19" t="s">
        <v>62</v>
      </c>
      <c r="B40" s="23">
        <v>462</v>
      </c>
      <c r="C40" s="23">
        <v>646</v>
      </c>
      <c r="D40" s="23">
        <v>4</v>
      </c>
      <c r="E40" s="23">
        <v>0</v>
      </c>
      <c r="F40" s="23">
        <v>520</v>
      </c>
      <c r="G40" s="20">
        <f>+B40+C40+D40+E40-F40</f>
        <v>592</v>
      </c>
      <c r="H40" s="23">
        <v>592</v>
      </c>
      <c r="I40" s="24">
        <v>0</v>
      </c>
      <c r="J40" s="23">
        <v>0</v>
      </c>
      <c r="K40" s="23">
        <v>0</v>
      </c>
      <c r="L40" s="282">
        <v>0</v>
      </c>
    </row>
    <row r="41" spans="1:12" x14ac:dyDescent="0.25">
      <c r="A41" s="19" t="s">
        <v>63</v>
      </c>
      <c r="B41" s="23">
        <v>250</v>
      </c>
      <c r="C41" s="23">
        <v>284</v>
      </c>
      <c r="D41" s="23">
        <v>5</v>
      </c>
      <c r="E41" s="23">
        <v>5</v>
      </c>
      <c r="F41" s="23">
        <v>374</v>
      </c>
      <c r="G41" s="20">
        <f>+B41+C41+D41+E41-F41</f>
        <v>170</v>
      </c>
      <c r="H41" s="23">
        <v>168</v>
      </c>
      <c r="I41" s="24">
        <v>1</v>
      </c>
      <c r="J41" s="23">
        <v>1</v>
      </c>
      <c r="K41" s="23">
        <v>0</v>
      </c>
      <c r="L41" s="282">
        <v>0</v>
      </c>
    </row>
    <row r="42" spans="1:12" x14ac:dyDescent="0.25">
      <c r="A42" s="19" t="s">
        <v>64</v>
      </c>
      <c r="B42" s="23">
        <v>148</v>
      </c>
      <c r="C42" s="23">
        <v>223</v>
      </c>
      <c r="D42" s="23">
        <v>1</v>
      </c>
      <c r="E42" s="23">
        <v>0</v>
      </c>
      <c r="F42" s="23">
        <v>195</v>
      </c>
      <c r="G42" s="20">
        <f>+B42+C42+D42+E42-F42</f>
        <v>177</v>
      </c>
      <c r="H42" s="23">
        <v>174</v>
      </c>
      <c r="I42" s="24">
        <v>1</v>
      </c>
      <c r="J42" s="23">
        <v>0</v>
      </c>
      <c r="K42" s="23">
        <v>2</v>
      </c>
      <c r="L42" s="282">
        <v>0</v>
      </c>
    </row>
    <row r="43" spans="1:12" x14ac:dyDescent="0.25">
      <c r="A43" s="19" t="s">
        <v>65</v>
      </c>
      <c r="B43" s="23">
        <v>51</v>
      </c>
      <c r="C43" s="23">
        <v>131</v>
      </c>
      <c r="D43" s="23">
        <v>4</v>
      </c>
      <c r="E43" s="23">
        <v>0</v>
      </c>
      <c r="F43" s="23">
        <v>163</v>
      </c>
      <c r="G43" s="20">
        <f>+B43+C43+D43+E43-F43</f>
        <v>23</v>
      </c>
      <c r="H43" s="23">
        <v>23</v>
      </c>
      <c r="I43" s="24">
        <v>0</v>
      </c>
      <c r="J43" s="23">
        <v>0</v>
      </c>
      <c r="K43" s="23">
        <v>0</v>
      </c>
      <c r="L43" s="282">
        <v>0</v>
      </c>
    </row>
    <row r="44" spans="1:12" x14ac:dyDescent="0.25">
      <c r="A44" s="19" t="s">
        <v>66</v>
      </c>
      <c r="B44" s="23">
        <v>224</v>
      </c>
      <c r="C44" s="23">
        <v>175</v>
      </c>
      <c r="D44" s="23">
        <v>0</v>
      </c>
      <c r="E44" s="23">
        <v>0</v>
      </c>
      <c r="F44" s="23">
        <v>162</v>
      </c>
      <c r="G44" s="20">
        <f>+B44+C44+D44+E44-F44</f>
        <v>237</v>
      </c>
      <c r="H44" s="23">
        <v>237</v>
      </c>
      <c r="I44" s="24">
        <v>0</v>
      </c>
      <c r="J44" s="23">
        <v>0</v>
      </c>
      <c r="K44" s="23">
        <v>0</v>
      </c>
      <c r="L44" s="282">
        <v>0</v>
      </c>
    </row>
    <row r="45" spans="1:12" x14ac:dyDescent="0.25">
      <c r="A45" s="27"/>
      <c r="B45" s="23"/>
      <c r="C45" s="23"/>
      <c r="D45" s="23"/>
      <c r="E45" s="23"/>
      <c r="F45" s="23"/>
      <c r="G45" s="23"/>
      <c r="H45" s="23"/>
      <c r="I45" s="24"/>
      <c r="J45" s="23"/>
      <c r="K45" s="23"/>
      <c r="L45" s="282"/>
    </row>
    <row r="46" spans="1:12" x14ac:dyDescent="0.25">
      <c r="A46" s="22" t="s">
        <v>67</v>
      </c>
      <c r="B46" s="15">
        <f t="shared" ref="B46:L46" si="8">SUM(B47:B52)</f>
        <v>733</v>
      </c>
      <c r="C46" s="15">
        <f t="shared" si="8"/>
        <v>1544</v>
      </c>
      <c r="D46" s="15">
        <f t="shared" si="8"/>
        <v>11</v>
      </c>
      <c r="E46" s="15">
        <f t="shared" si="8"/>
        <v>2</v>
      </c>
      <c r="F46" s="15">
        <f t="shared" si="8"/>
        <v>1671</v>
      </c>
      <c r="G46" s="15">
        <f t="shared" si="8"/>
        <v>619</v>
      </c>
      <c r="H46" s="15">
        <f t="shared" si="8"/>
        <v>597</v>
      </c>
      <c r="I46" s="15">
        <f t="shared" si="8"/>
        <v>0</v>
      </c>
      <c r="J46" s="15">
        <f t="shared" si="8"/>
        <v>0</v>
      </c>
      <c r="K46" s="15">
        <f t="shared" si="8"/>
        <v>22</v>
      </c>
      <c r="L46" s="264">
        <f t="shared" si="8"/>
        <v>0</v>
      </c>
    </row>
    <row r="47" spans="1:12" x14ac:dyDescent="0.25">
      <c r="A47" s="19" t="s">
        <v>68</v>
      </c>
      <c r="B47" s="23">
        <v>249</v>
      </c>
      <c r="C47" s="23">
        <v>457</v>
      </c>
      <c r="D47" s="23">
        <v>1</v>
      </c>
      <c r="E47" s="23">
        <v>0</v>
      </c>
      <c r="F47" s="23">
        <v>480</v>
      </c>
      <c r="G47" s="20">
        <f t="shared" ref="G47:G52" si="9">+B47+C47+D47+E47-F47</f>
        <v>227</v>
      </c>
      <c r="H47" s="23">
        <v>213</v>
      </c>
      <c r="I47" s="24">
        <v>0</v>
      </c>
      <c r="J47" s="23">
        <v>0</v>
      </c>
      <c r="K47" s="23">
        <v>14</v>
      </c>
      <c r="L47" s="282">
        <v>0</v>
      </c>
    </row>
    <row r="48" spans="1:12" x14ac:dyDescent="0.25">
      <c r="A48" s="19" t="s">
        <v>69</v>
      </c>
      <c r="B48" s="23">
        <v>100</v>
      </c>
      <c r="C48" s="23">
        <v>414</v>
      </c>
      <c r="D48" s="23">
        <v>7</v>
      </c>
      <c r="E48" s="23">
        <v>2</v>
      </c>
      <c r="F48" s="23">
        <v>415</v>
      </c>
      <c r="G48" s="20">
        <f t="shared" si="9"/>
        <v>108</v>
      </c>
      <c r="H48" s="23">
        <v>108</v>
      </c>
      <c r="I48" s="24">
        <v>0</v>
      </c>
      <c r="J48" s="23">
        <v>0</v>
      </c>
      <c r="K48" s="23">
        <v>0</v>
      </c>
      <c r="L48" s="282">
        <v>0</v>
      </c>
    </row>
    <row r="49" spans="1:12" x14ac:dyDescent="0.25">
      <c r="A49" s="19" t="s">
        <v>70</v>
      </c>
      <c r="B49" s="23">
        <v>30</v>
      </c>
      <c r="C49" s="23">
        <v>74</v>
      </c>
      <c r="D49" s="23">
        <v>0</v>
      </c>
      <c r="E49" s="23">
        <v>0</v>
      </c>
      <c r="F49" s="23">
        <v>82</v>
      </c>
      <c r="G49" s="20">
        <f t="shared" si="9"/>
        <v>22</v>
      </c>
      <c r="H49" s="23">
        <v>22</v>
      </c>
      <c r="I49" s="24">
        <v>0</v>
      </c>
      <c r="J49" s="23">
        <v>0</v>
      </c>
      <c r="K49" s="23">
        <v>0</v>
      </c>
      <c r="L49" s="282">
        <v>0</v>
      </c>
    </row>
    <row r="50" spans="1:12" x14ac:dyDescent="0.25">
      <c r="A50" s="19" t="s">
        <v>71</v>
      </c>
      <c r="B50" s="23">
        <v>44</v>
      </c>
      <c r="C50" s="23">
        <v>166</v>
      </c>
      <c r="D50" s="23">
        <v>1</v>
      </c>
      <c r="E50" s="23">
        <v>0</v>
      </c>
      <c r="F50" s="23">
        <v>174</v>
      </c>
      <c r="G50" s="20">
        <f t="shared" si="9"/>
        <v>37</v>
      </c>
      <c r="H50" s="23">
        <v>29</v>
      </c>
      <c r="I50" s="24">
        <v>0</v>
      </c>
      <c r="J50" s="23">
        <v>0</v>
      </c>
      <c r="K50" s="23">
        <v>8</v>
      </c>
      <c r="L50" s="282">
        <v>0</v>
      </c>
    </row>
    <row r="51" spans="1:12" x14ac:dyDescent="0.25">
      <c r="A51" s="19" t="s">
        <v>72</v>
      </c>
      <c r="B51" s="23">
        <v>235</v>
      </c>
      <c r="C51" s="23">
        <v>244</v>
      </c>
      <c r="D51" s="23">
        <v>2</v>
      </c>
      <c r="E51" s="23">
        <v>0</v>
      </c>
      <c r="F51" s="23">
        <v>331</v>
      </c>
      <c r="G51" s="20">
        <f t="shared" si="9"/>
        <v>150</v>
      </c>
      <c r="H51" s="23">
        <v>150</v>
      </c>
      <c r="I51" s="24">
        <v>0</v>
      </c>
      <c r="J51" s="23">
        <v>0</v>
      </c>
      <c r="K51" s="23">
        <v>0</v>
      </c>
      <c r="L51" s="282">
        <v>0</v>
      </c>
    </row>
    <row r="52" spans="1:12" x14ac:dyDescent="0.25">
      <c r="A52" s="19" t="s">
        <v>73</v>
      </c>
      <c r="B52" s="23">
        <v>75</v>
      </c>
      <c r="C52" s="23">
        <v>189</v>
      </c>
      <c r="D52" s="23">
        <v>0</v>
      </c>
      <c r="E52" s="23">
        <v>0</v>
      </c>
      <c r="F52" s="23">
        <v>189</v>
      </c>
      <c r="G52" s="20">
        <f t="shared" si="9"/>
        <v>75</v>
      </c>
      <c r="H52" s="23">
        <v>75</v>
      </c>
      <c r="I52" s="24">
        <v>0</v>
      </c>
      <c r="J52" s="23">
        <v>0</v>
      </c>
      <c r="K52" s="23">
        <v>0</v>
      </c>
      <c r="L52" s="282">
        <v>0</v>
      </c>
    </row>
    <row r="53" spans="1:12" x14ac:dyDescent="0.25">
      <c r="A53" s="19"/>
      <c r="B53" s="23"/>
      <c r="C53" s="23"/>
      <c r="D53" s="23"/>
      <c r="E53" s="23"/>
      <c r="F53" s="23"/>
      <c r="G53" s="23"/>
      <c r="H53" s="23"/>
      <c r="I53" s="24"/>
      <c r="J53" s="23"/>
      <c r="K53" s="23"/>
      <c r="L53" s="282"/>
    </row>
    <row r="54" spans="1:12" x14ac:dyDescent="0.25">
      <c r="A54" s="22" t="s">
        <v>74</v>
      </c>
      <c r="B54" s="15">
        <f t="shared" ref="B54:L54" si="10">SUM(B55:B61)</f>
        <v>1472</v>
      </c>
      <c r="C54" s="15">
        <f t="shared" si="10"/>
        <v>4180</v>
      </c>
      <c r="D54" s="15">
        <f t="shared" si="10"/>
        <v>157</v>
      </c>
      <c r="E54" s="15">
        <f t="shared" si="10"/>
        <v>61</v>
      </c>
      <c r="F54" s="15">
        <f t="shared" si="10"/>
        <v>4278</v>
      </c>
      <c r="G54" s="15">
        <f t="shared" si="10"/>
        <v>1592</v>
      </c>
      <c r="H54" s="15">
        <f t="shared" si="10"/>
        <v>1585</v>
      </c>
      <c r="I54" s="15">
        <f t="shared" si="10"/>
        <v>4</v>
      </c>
      <c r="J54" s="15">
        <f t="shared" si="10"/>
        <v>2</v>
      </c>
      <c r="K54" s="15">
        <f t="shared" si="10"/>
        <v>1</v>
      </c>
      <c r="L54" s="264">
        <f t="shared" si="10"/>
        <v>0</v>
      </c>
    </row>
    <row r="55" spans="1:12" x14ac:dyDescent="0.25">
      <c r="A55" s="27" t="s">
        <v>75</v>
      </c>
      <c r="B55" s="23">
        <v>327</v>
      </c>
      <c r="C55" s="23">
        <v>1509</v>
      </c>
      <c r="D55" s="23">
        <v>97</v>
      </c>
      <c r="E55" s="23">
        <v>38</v>
      </c>
      <c r="F55" s="23">
        <v>1583</v>
      </c>
      <c r="G55" s="20">
        <f t="shared" ref="G55:G61" si="11">+B55+C55+D55+E55-F55</f>
        <v>388</v>
      </c>
      <c r="H55" s="23">
        <v>387</v>
      </c>
      <c r="I55" s="24">
        <v>1</v>
      </c>
      <c r="J55" s="23">
        <v>0</v>
      </c>
      <c r="K55" s="23">
        <v>0</v>
      </c>
      <c r="L55" s="282">
        <v>0</v>
      </c>
    </row>
    <row r="56" spans="1:12" x14ac:dyDescent="0.25">
      <c r="A56" s="19" t="s">
        <v>76</v>
      </c>
      <c r="B56" s="23">
        <v>366</v>
      </c>
      <c r="C56" s="23">
        <v>1119</v>
      </c>
      <c r="D56" s="23">
        <v>45</v>
      </c>
      <c r="E56" s="23">
        <v>20</v>
      </c>
      <c r="F56" s="23">
        <v>1255</v>
      </c>
      <c r="G56" s="20">
        <f t="shared" si="11"/>
        <v>295</v>
      </c>
      <c r="H56" s="23">
        <v>295</v>
      </c>
      <c r="I56" s="24">
        <v>0</v>
      </c>
      <c r="J56" s="23">
        <v>0</v>
      </c>
      <c r="K56" s="23">
        <v>0</v>
      </c>
      <c r="L56" s="282">
        <v>0</v>
      </c>
    </row>
    <row r="57" spans="1:12" x14ac:dyDescent="0.25">
      <c r="A57" s="19" t="s">
        <v>77</v>
      </c>
      <c r="B57" s="23">
        <v>328</v>
      </c>
      <c r="C57" s="23">
        <v>357</v>
      </c>
      <c r="D57" s="23">
        <v>6</v>
      </c>
      <c r="E57" s="23">
        <v>0</v>
      </c>
      <c r="F57" s="23">
        <v>302</v>
      </c>
      <c r="G57" s="20">
        <f t="shared" si="11"/>
        <v>389</v>
      </c>
      <c r="H57" s="23">
        <v>385</v>
      </c>
      <c r="I57" s="24">
        <v>3</v>
      </c>
      <c r="J57" s="23">
        <v>1</v>
      </c>
      <c r="K57" s="23">
        <v>0</v>
      </c>
      <c r="L57" s="282">
        <v>0</v>
      </c>
    </row>
    <row r="58" spans="1:12" x14ac:dyDescent="0.25">
      <c r="A58" s="19" t="s">
        <v>78</v>
      </c>
      <c r="B58" s="23">
        <v>19</v>
      </c>
      <c r="C58" s="23">
        <v>91</v>
      </c>
      <c r="D58" s="23">
        <v>3</v>
      </c>
      <c r="E58" s="23">
        <v>0</v>
      </c>
      <c r="F58" s="23">
        <v>82</v>
      </c>
      <c r="G58" s="20">
        <f t="shared" si="11"/>
        <v>31</v>
      </c>
      <c r="H58" s="23">
        <v>31</v>
      </c>
      <c r="I58" s="24">
        <v>0</v>
      </c>
      <c r="J58" s="23">
        <v>0</v>
      </c>
      <c r="K58" s="23">
        <v>0</v>
      </c>
      <c r="L58" s="282">
        <v>0</v>
      </c>
    </row>
    <row r="59" spans="1:12" ht="17.25" customHeight="1" x14ac:dyDescent="0.25">
      <c r="A59" s="19" t="s">
        <v>79</v>
      </c>
      <c r="B59" s="23">
        <v>318</v>
      </c>
      <c r="C59" s="23">
        <v>568</v>
      </c>
      <c r="D59" s="23">
        <v>1</v>
      </c>
      <c r="E59" s="23">
        <v>1</v>
      </c>
      <c r="F59" s="23">
        <v>510</v>
      </c>
      <c r="G59" s="20">
        <f t="shared" si="11"/>
        <v>378</v>
      </c>
      <c r="H59" s="23">
        <v>377</v>
      </c>
      <c r="I59" s="24">
        <v>0</v>
      </c>
      <c r="J59" s="23">
        <v>0</v>
      </c>
      <c r="K59" s="23">
        <v>1</v>
      </c>
      <c r="L59" s="282">
        <v>0</v>
      </c>
    </row>
    <row r="60" spans="1:12" x14ac:dyDescent="0.25">
      <c r="A60" s="19" t="s">
        <v>80</v>
      </c>
      <c r="B60" s="23">
        <v>62</v>
      </c>
      <c r="C60" s="23">
        <v>162</v>
      </c>
      <c r="D60" s="23">
        <v>3</v>
      </c>
      <c r="E60" s="23">
        <v>0</v>
      </c>
      <c r="F60" s="23">
        <v>177</v>
      </c>
      <c r="G60" s="20">
        <f t="shared" si="11"/>
        <v>50</v>
      </c>
      <c r="H60" s="23">
        <v>49</v>
      </c>
      <c r="I60" s="24">
        <v>0</v>
      </c>
      <c r="J60" s="23">
        <v>1</v>
      </c>
      <c r="K60" s="23">
        <v>0</v>
      </c>
      <c r="L60" s="282">
        <v>0</v>
      </c>
    </row>
    <row r="61" spans="1:12" x14ac:dyDescent="0.25">
      <c r="A61" s="19" t="s">
        <v>81</v>
      </c>
      <c r="B61" s="23">
        <v>52</v>
      </c>
      <c r="C61" s="23">
        <v>374</v>
      </c>
      <c r="D61" s="23">
        <v>2</v>
      </c>
      <c r="E61" s="23">
        <v>2</v>
      </c>
      <c r="F61" s="23">
        <v>369</v>
      </c>
      <c r="G61" s="20">
        <f t="shared" si="11"/>
        <v>61</v>
      </c>
      <c r="H61" s="23">
        <v>61</v>
      </c>
      <c r="I61" s="24">
        <v>0</v>
      </c>
      <c r="J61" s="23">
        <v>0</v>
      </c>
      <c r="K61" s="23">
        <v>0</v>
      </c>
      <c r="L61" s="282">
        <v>0</v>
      </c>
    </row>
    <row r="62" spans="1:12" x14ac:dyDescent="0.25">
      <c r="A62" s="27"/>
      <c r="B62" s="23"/>
      <c r="C62" s="23"/>
      <c r="D62" s="23"/>
      <c r="E62" s="23"/>
      <c r="F62" s="23"/>
      <c r="G62" s="23"/>
      <c r="H62" s="23"/>
      <c r="I62" s="24"/>
      <c r="J62" s="23"/>
      <c r="K62" s="23"/>
      <c r="L62" s="282"/>
    </row>
    <row r="63" spans="1:12" x14ac:dyDescent="0.25">
      <c r="A63" s="22" t="s">
        <v>82</v>
      </c>
      <c r="B63" s="15">
        <f t="shared" ref="B63:L63" si="12">SUM(B64:B69)</f>
        <v>1144</v>
      </c>
      <c r="C63" s="15">
        <f t="shared" si="12"/>
        <v>3108</v>
      </c>
      <c r="D63" s="15">
        <f t="shared" si="12"/>
        <v>81</v>
      </c>
      <c r="E63" s="15">
        <f t="shared" si="12"/>
        <v>14</v>
      </c>
      <c r="F63" s="15">
        <f t="shared" si="12"/>
        <v>3138</v>
      </c>
      <c r="G63" s="15">
        <f t="shared" si="12"/>
        <v>1209</v>
      </c>
      <c r="H63" s="15">
        <f t="shared" si="12"/>
        <v>1206</v>
      </c>
      <c r="I63" s="15">
        <f t="shared" si="12"/>
        <v>2</v>
      </c>
      <c r="J63" s="15">
        <f t="shared" si="12"/>
        <v>1</v>
      </c>
      <c r="K63" s="15">
        <f t="shared" si="12"/>
        <v>0</v>
      </c>
      <c r="L63" s="264">
        <f t="shared" si="12"/>
        <v>0</v>
      </c>
    </row>
    <row r="64" spans="1:12" x14ac:dyDescent="0.25">
      <c r="A64" s="27" t="s">
        <v>83</v>
      </c>
      <c r="B64" s="23">
        <v>621</v>
      </c>
      <c r="C64" s="23">
        <v>1459</v>
      </c>
      <c r="D64" s="23">
        <v>41</v>
      </c>
      <c r="E64" s="23">
        <v>7</v>
      </c>
      <c r="F64" s="23">
        <v>1474</v>
      </c>
      <c r="G64" s="20">
        <f t="shared" ref="G64:G69" si="13">+B64+C64+D64+E64-F64</f>
        <v>654</v>
      </c>
      <c r="H64" s="23">
        <v>654</v>
      </c>
      <c r="I64" s="24">
        <v>0</v>
      </c>
      <c r="J64" s="23">
        <v>0</v>
      </c>
      <c r="K64" s="23">
        <v>0</v>
      </c>
      <c r="L64" s="282">
        <v>0</v>
      </c>
    </row>
    <row r="65" spans="1:12" x14ac:dyDescent="0.25">
      <c r="A65" s="19" t="s">
        <v>84</v>
      </c>
      <c r="B65" s="23">
        <v>54</v>
      </c>
      <c r="C65" s="23">
        <v>158</v>
      </c>
      <c r="D65" s="23">
        <v>4</v>
      </c>
      <c r="E65" s="23">
        <v>0</v>
      </c>
      <c r="F65" s="23">
        <v>183</v>
      </c>
      <c r="G65" s="20">
        <f t="shared" si="13"/>
        <v>33</v>
      </c>
      <c r="H65" s="23">
        <v>33</v>
      </c>
      <c r="I65" s="24">
        <v>0</v>
      </c>
      <c r="J65" s="23">
        <v>0</v>
      </c>
      <c r="K65" s="23">
        <v>0</v>
      </c>
      <c r="L65" s="282">
        <v>0</v>
      </c>
    </row>
    <row r="66" spans="1:12" x14ac:dyDescent="0.25">
      <c r="A66" s="19" t="s">
        <v>85</v>
      </c>
      <c r="B66" s="23">
        <v>100</v>
      </c>
      <c r="C66" s="23">
        <v>335</v>
      </c>
      <c r="D66" s="23">
        <v>0</v>
      </c>
      <c r="E66" s="23">
        <v>1</v>
      </c>
      <c r="F66" s="23">
        <v>307</v>
      </c>
      <c r="G66" s="20">
        <f t="shared" si="13"/>
        <v>129</v>
      </c>
      <c r="H66" s="23">
        <v>128</v>
      </c>
      <c r="I66" s="24">
        <v>1</v>
      </c>
      <c r="J66" s="23">
        <v>0</v>
      </c>
      <c r="K66" s="23">
        <v>0</v>
      </c>
      <c r="L66" s="282">
        <v>0</v>
      </c>
    </row>
    <row r="67" spans="1:12" x14ac:dyDescent="0.25">
      <c r="A67" s="19" t="s">
        <v>86</v>
      </c>
      <c r="B67" s="23">
        <v>158</v>
      </c>
      <c r="C67" s="23">
        <v>200</v>
      </c>
      <c r="D67" s="23">
        <v>1</v>
      </c>
      <c r="E67" s="23">
        <v>0</v>
      </c>
      <c r="F67" s="23">
        <v>160</v>
      </c>
      <c r="G67" s="20">
        <f t="shared" si="13"/>
        <v>199</v>
      </c>
      <c r="H67" s="23">
        <v>199</v>
      </c>
      <c r="I67" s="24">
        <v>0</v>
      </c>
      <c r="J67" s="23">
        <v>0</v>
      </c>
      <c r="K67" s="23">
        <v>0</v>
      </c>
      <c r="L67" s="282">
        <v>0</v>
      </c>
    </row>
    <row r="68" spans="1:12" x14ac:dyDescent="0.25">
      <c r="A68" s="19" t="s">
        <v>87</v>
      </c>
      <c r="B68" s="23">
        <v>67</v>
      </c>
      <c r="C68" s="23">
        <v>520</v>
      </c>
      <c r="D68" s="23">
        <v>13</v>
      </c>
      <c r="E68" s="23">
        <v>6</v>
      </c>
      <c r="F68" s="23">
        <v>550</v>
      </c>
      <c r="G68" s="20">
        <f t="shared" si="13"/>
        <v>56</v>
      </c>
      <c r="H68" s="23">
        <v>55</v>
      </c>
      <c r="I68" s="24">
        <v>0</v>
      </c>
      <c r="J68" s="23">
        <v>1</v>
      </c>
      <c r="K68" s="23">
        <v>0</v>
      </c>
      <c r="L68" s="282">
        <v>0</v>
      </c>
    </row>
    <row r="69" spans="1:12" x14ac:dyDescent="0.25">
      <c r="A69" s="19" t="s">
        <v>88</v>
      </c>
      <c r="B69" s="23">
        <v>144</v>
      </c>
      <c r="C69" s="23">
        <v>436</v>
      </c>
      <c r="D69" s="23">
        <v>22</v>
      </c>
      <c r="E69" s="23">
        <v>0</v>
      </c>
      <c r="F69" s="23">
        <v>464</v>
      </c>
      <c r="G69" s="20">
        <f t="shared" si="13"/>
        <v>138</v>
      </c>
      <c r="H69" s="23">
        <v>137</v>
      </c>
      <c r="I69" s="24">
        <v>1</v>
      </c>
      <c r="J69" s="23">
        <v>0</v>
      </c>
      <c r="K69" s="23">
        <v>0</v>
      </c>
      <c r="L69" s="282">
        <v>0</v>
      </c>
    </row>
    <row r="70" spans="1:12" x14ac:dyDescent="0.25">
      <c r="A70" s="27"/>
      <c r="B70" s="23"/>
      <c r="C70" s="23"/>
      <c r="D70" s="23"/>
      <c r="E70" s="23"/>
      <c r="F70" s="23"/>
      <c r="G70" s="23"/>
      <c r="H70" s="23"/>
      <c r="I70" s="24"/>
      <c r="J70" s="23"/>
      <c r="K70" s="23"/>
      <c r="L70" s="282"/>
    </row>
    <row r="71" spans="1:12" x14ac:dyDescent="0.25">
      <c r="A71" s="22" t="s">
        <v>89</v>
      </c>
      <c r="B71" s="15">
        <f t="shared" ref="B71:L71" si="14">SUM(B72:B77)</f>
        <v>1273</v>
      </c>
      <c r="C71" s="15">
        <f t="shared" si="14"/>
        <v>1858</v>
      </c>
      <c r="D71" s="15">
        <f t="shared" si="14"/>
        <v>33</v>
      </c>
      <c r="E71" s="15">
        <f t="shared" si="14"/>
        <v>6</v>
      </c>
      <c r="F71" s="15">
        <f t="shared" si="14"/>
        <v>1630</v>
      </c>
      <c r="G71" s="15">
        <f t="shared" si="14"/>
        <v>1540</v>
      </c>
      <c r="H71" s="15">
        <f t="shared" si="14"/>
        <v>1531</v>
      </c>
      <c r="I71" s="15">
        <f t="shared" si="14"/>
        <v>7</v>
      </c>
      <c r="J71" s="15">
        <f t="shared" si="14"/>
        <v>1</v>
      </c>
      <c r="K71" s="15">
        <f t="shared" si="14"/>
        <v>1</v>
      </c>
      <c r="L71" s="264">
        <f t="shared" si="14"/>
        <v>0</v>
      </c>
    </row>
    <row r="72" spans="1:12" x14ac:dyDescent="0.25">
      <c r="A72" s="19" t="s">
        <v>90</v>
      </c>
      <c r="B72" s="23">
        <v>640</v>
      </c>
      <c r="C72" s="23">
        <v>658</v>
      </c>
      <c r="D72" s="23">
        <v>1</v>
      </c>
      <c r="E72" s="23">
        <v>0</v>
      </c>
      <c r="F72" s="23">
        <v>556</v>
      </c>
      <c r="G72" s="20">
        <f t="shared" ref="G72:G77" si="15">+B72+C72+D72+E72-F72</f>
        <v>743</v>
      </c>
      <c r="H72" s="23">
        <v>736</v>
      </c>
      <c r="I72" s="24">
        <v>7</v>
      </c>
      <c r="J72" s="23">
        <v>0</v>
      </c>
      <c r="K72" s="23">
        <v>0</v>
      </c>
      <c r="L72" s="282">
        <v>0</v>
      </c>
    </row>
    <row r="73" spans="1:12" x14ac:dyDescent="0.25">
      <c r="A73" s="19" t="s">
        <v>91</v>
      </c>
      <c r="B73" s="23">
        <v>102</v>
      </c>
      <c r="C73" s="23">
        <v>260</v>
      </c>
      <c r="D73" s="23">
        <v>6</v>
      </c>
      <c r="E73" s="23">
        <v>5</v>
      </c>
      <c r="F73" s="23">
        <v>185</v>
      </c>
      <c r="G73" s="20">
        <f t="shared" si="15"/>
        <v>188</v>
      </c>
      <c r="H73" s="23">
        <v>188</v>
      </c>
      <c r="I73" s="24">
        <v>0</v>
      </c>
      <c r="J73" s="23">
        <v>0</v>
      </c>
      <c r="K73" s="23">
        <v>0</v>
      </c>
      <c r="L73" s="282">
        <v>0</v>
      </c>
    </row>
    <row r="74" spans="1:12" x14ac:dyDescent="0.25">
      <c r="A74" s="19" t="s">
        <v>92</v>
      </c>
      <c r="B74" s="23">
        <v>196</v>
      </c>
      <c r="C74" s="23">
        <v>302</v>
      </c>
      <c r="D74" s="23">
        <v>6</v>
      </c>
      <c r="E74" s="23">
        <v>0</v>
      </c>
      <c r="F74" s="23">
        <v>257</v>
      </c>
      <c r="G74" s="20">
        <f t="shared" si="15"/>
        <v>247</v>
      </c>
      <c r="H74" s="23">
        <v>247</v>
      </c>
      <c r="I74" s="24">
        <v>0</v>
      </c>
      <c r="J74" s="23">
        <v>0</v>
      </c>
      <c r="K74" s="23">
        <v>0</v>
      </c>
      <c r="L74" s="282">
        <v>0</v>
      </c>
    </row>
    <row r="75" spans="1:12" x14ac:dyDescent="0.25">
      <c r="A75" s="19" t="s">
        <v>93</v>
      </c>
      <c r="B75" s="23">
        <v>105</v>
      </c>
      <c r="C75" s="23">
        <v>285</v>
      </c>
      <c r="D75" s="23">
        <v>14</v>
      </c>
      <c r="E75" s="23">
        <v>0</v>
      </c>
      <c r="F75" s="23">
        <v>303</v>
      </c>
      <c r="G75" s="20">
        <f t="shared" si="15"/>
        <v>101</v>
      </c>
      <c r="H75" s="23">
        <v>100</v>
      </c>
      <c r="I75" s="24">
        <v>0</v>
      </c>
      <c r="J75" s="23">
        <v>1</v>
      </c>
      <c r="K75" s="23">
        <v>0</v>
      </c>
      <c r="L75" s="282">
        <v>0</v>
      </c>
    </row>
    <row r="76" spans="1:12" x14ac:dyDescent="0.25">
      <c r="A76" s="19" t="s">
        <v>94</v>
      </c>
      <c r="B76" s="23">
        <v>81</v>
      </c>
      <c r="C76" s="23">
        <v>186</v>
      </c>
      <c r="D76" s="23">
        <v>3</v>
      </c>
      <c r="E76" s="23">
        <v>1</v>
      </c>
      <c r="F76" s="23">
        <v>213</v>
      </c>
      <c r="G76" s="20">
        <f t="shared" si="15"/>
        <v>58</v>
      </c>
      <c r="H76" s="23">
        <v>58</v>
      </c>
      <c r="I76" s="24">
        <v>0</v>
      </c>
      <c r="J76" s="23">
        <v>0</v>
      </c>
      <c r="K76" s="23">
        <v>0</v>
      </c>
      <c r="L76" s="282">
        <v>0</v>
      </c>
    </row>
    <row r="77" spans="1:12" x14ac:dyDescent="0.25">
      <c r="A77" s="19" t="s">
        <v>95</v>
      </c>
      <c r="B77" s="23">
        <v>149</v>
      </c>
      <c r="C77" s="23">
        <v>167</v>
      </c>
      <c r="D77" s="23">
        <v>3</v>
      </c>
      <c r="E77" s="23">
        <v>0</v>
      </c>
      <c r="F77" s="23">
        <v>116</v>
      </c>
      <c r="G77" s="20">
        <f t="shared" si="15"/>
        <v>203</v>
      </c>
      <c r="H77" s="23">
        <v>202</v>
      </c>
      <c r="I77" s="24">
        <v>0</v>
      </c>
      <c r="J77" s="23">
        <v>0</v>
      </c>
      <c r="K77" s="23">
        <v>1</v>
      </c>
      <c r="L77" s="282">
        <v>0</v>
      </c>
    </row>
    <row r="78" spans="1:12" x14ac:dyDescent="0.25">
      <c r="A78" s="27"/>
      <c r="B78" s="23"/>
      <c r="C78" s="23"/>
      <c r="D78" s="23"/>
      <c r="E78" s="23"/>
      <c r="F78" s="23"/>
      <c r="G78" s="23"/>
      <c r="H78" s="23"/>
      <c r="I78" s="24"/>
      <c r="J78" s="23"/>
      <c r="K78" s="23"/>
      <c r="L78" s="282"/>
    </row>
    <row r="79" spans="1:12" x14ac:dyDescent="0.25">
      <c r="A79" s="22" t="s">
        <v>96</v>
      </c>
      <c r="B79" s="15">
        <f t="shared" ref="B79:L79" si="16">SUM(B80:B85)</f>
        <v>1423</v>
      </c>
      <c r="C79" s="15">
        <f t="shared" si="16"/>
        <v>1633</v>
      </c>
      <c r="D79" s="15">
        <f t="shared" si="16"/>
        <v>15</v>
      </c>
      <c r="E79" s="15">
        <f t="shared" si="16"/>
        <v>3</v>
      </c>
      <c r="F79" s="15">
        <f t="shared" si="16"/>
        <v>1130</v>
      </c>
      <c r="G79" s="15">
        <f t="shared" si="16"/>
        <v>1944</v>
      </c>
      <c r="H79" s="15">
        <f t="shared" si="16"/>
        <v>1916</v>
      </c>
      <c r="I79" s="15">
        <f t="shared" si="16"/>
        <v>5</v>
      </c>
      <c r="J79" s="15">
        <f t="shared" si="16"/>
        <v>1</v>
      </c>
      <c r="K79" s="15">
        <f t="shared" si="16"/>
        <v>20</v>
      </c>
      <c r="L79" s="264">
        <f t="shared" si="16"/>
        <v>2</v>
      </c>
    </row>
    <row r="80" spans="1:12" x14ac:dyDescent="0.25">
      <c r="A80" s="19" t="s">
        <v>97</v>
      </c>
      <c r="B80" s="23">
        <v>364</v>
      </c>
      <c r="C80" s="23">
        <v>590</v>
      </c>
      <c r="D80" s="23">
        <v>8</v>
      </c>
      <c r="E80" s="23">
        <v>0</v>
      </c>
      <c r="F80" s="23">
        <v>487</v>
      </c>
      <c r="G80" s="20">
        <f t="shared" ref="G80:G85" si="17">+B80+C80+D80+E80-F80</f>
        <v>475</v>
      </c>
      <c r="H80" s="23">
        <v>474</v>
      </c>
      <c r="I80" s="24">
        <v>0</v>
      </c>
      <c r="J80" s="23">
        <v>0</v>
      </c>
      <c r="K80" s="23">
        <v>1</v>
      </c>
      <c r="L80" s="282">
        <v>0</v>
      </c>
    </row>
    <row r="81" spans="1:12" x14ac:dyDescent="0.25">
      <c r="A81" s="19" t="s">
        <v>98</v>
      </c>
      <c r="B81" s="23">
        <v>635</v>
      </c>
      <c r="C81" s="23">
        <v>509</v>
      </c>
      <c r="D81" s="23">
        <v>4</v>
      </c>
      <c r="E81" s="23">
        <v>0</v>
      </c>
      <c r="F81" s="23">
        <v>139</v>
      </c>
      <c r="G81" s="20">
        <f t="shared" si="17"/>
        <v>1009</v>
      </c>
      <c r="H81" s="23">
        <v>995</v>
      </c>
      <c r="I81" s="24">
        <v>5</v>
      </c>
      <c r="J81" s="23">
        <v>0</v>
      </c>
      <c r="K81" s="23">
        <v>7</v>
      </c>
      <c r="L81" s="282">
        <v>2</v>
      </c>
    </row>
    <row r="82" spans="1:12" ht="17.25" customHeight="1" x14ac:dyDescent="0.25">
      <c r="A82" s="19" t="s">
        <v>99</v>
      </c>
      <c r="B82" s="23">
        <v>21</v>
      </c>
      <c r="C82" s="23">
        <v>94</v>
      </c>
      <c r="D82" s="23">
        <v>0</v>
      </c>
      <c r="E82" s="23">
        <v>2</v>
      </c>
      <c r="F82" s="23">
        <v>102</v>
      </c>
      <c r="G82" s="20">
        <f t="shared" si="17"/>
        <v>15</v>
      </c>
      <c r="H82" s="23">
        <v>15</v>
      </c>
      <c r="I82" s="24">
        <v>0</v>
      </c>
      <c r="J82" s="23">
        <v>0</v>
      </c>
      <c r="K82" s="23">
        <v>0</v>
      </c>
      <c r="L82" s="282">
        <v>0</v>
      </c>
    </row>
    <row r="83" spans="1:12" x14ac:dyDescent="0.25">
      <c r="A83" s="19" t="s">
        <v>100</v>
      </c>
      <c r="B83" s="23">
        <v>360</v>
      </c>
      <c r="C83" s="23">
        <v>290</v>
      </c>
      <c r="D83" s="23">
        <v>2</v>
      </c>
      <c r="E83" s="23">
        <v>1</v>
      </c>
      <c r="F83" s="23">
        <v>223</v>
      </c>
      <c r="G83" s="20">
        <f t="shared" si="17"/>
        <v>430</v>
      </c>
      <c r="H83" s="23">
        <v>417</v>
      </c>
      <c r="I83" s="24">
        <v>0</v>
      </c>
      <c r="J83" s="23">
        <v>1</v>
      </c>
      <c r="K83" s="23">
        <v>12</v>
      </c>
      <c r="L83" s="282">
        <v>0</v>
      </c>
    </row>
    <row r="84" spans="1:12" x14ac:dyDescent="0.25">
      <c r="A84" s="19" t="s">
        <v>101</v>
      </c>
      <c r="B84" s="23">
        <v>11</v>
      </c>
      <c r="C84" s="23">
        <v>64</v>
      </c>
      <c r="D84" s="23">
        <v>1</v>
      </c>
      <c r="E84" s="23">
        <v>0</v>
      </c>
      <c r="F84" s="23">
        <v>66</v>
      </c>
      <c r="G84" s="20">
        <f t="shared" si="17"/>
        <v>10</v>
      </c>
      <c r="H84" s="23">
        <v>10</v>
      </c>
      <c r="I84" s="24">
        <v>0</v>
      </c>
      <c r="J84" s="23">
        <v>0</v>
      </c>
      <c r="K84" s="23">
        <v>0</v>
      </c>
      <c r="L84" s="282">
        <v>0</v>
      </c>
    </row>
    <row r="85" spans="1:12" x14ac:dyDescent="0.25">
      <c r="A85" s="19" t="s">
        <v>102</v>
      </c>
      <c r="B85" s="23">
        <v>32</v>
      </c>
      <c r="C85" s="23">
        <v>86</v>
      </c>
      <c r="D85" s="23">
        <v>0</v>
      </c>
      <c r="E85" s="23">
        <v>0</v>
      </c>
      <c r="F85" s="23">
        <v>113</v>
      </c>
      <c r="G85" s="20">
        <f t="shared" si="17"/>
        <v>5</v>
      </c>
      <c r="H85" s="23">
        <v>5</v>
      </c>
      <c r="I85" s="24">
        <v>0</v>
      </c>
      <c r="J85" s="23">
        <v>0</v>
      </c>
      <c r="K85" s="23">
        <v>0</v>
      </c>
      <c r="L85" s="282">
        <v>0</v>
      </c>
    </row>
    <row r="86" spans="1:12" x14ac:dyDescent="0.25">
      <c r="A86" s="27"/>
      <c r="B86" s="23"/>
      <c r="C86" s="23"/>
      <c r="D86" s="23"/>
      <c r="E86" s="23"/>
      <c r="F86" s="23"/>
      <c r="G86" s="23"/>
      <c r="H86" s="23"/>
      <c r="I86" s="24"/>
      <c r="J86" s="23"/>
      <c r="K86" s="23"/>
      <c r="L86" s="282"/>
    </row>
    <row r="87" spans="1:12" x14ac:dyDescent="0.25">
      <c r="A87" s="22" t="s">
        <v>103</v>
      </c>
      <c r="B87" s="15">
        <f t="shared" ref="B87:L87" si="18">SUM(B88:B95)</f>
        <v>970</v>
      </c>
      <c r="C87" s="15">
        <f t="shared" si="18"/>
        <v>2446</v>
      </c>
      <c r="D87" s="15">
        <f t="shared" si="18"/>
        <v>19</v>
      </c>
      <c r="E87" s="15">
        <f t="shared" si="18"/>
        <v>24</v>
      </c>
      <c r="F87" s="15">
        <f t="shared" si="18"/>
        <v>2556</v>
      </c>
      <c r="G87" s="15">
        <f t="shared" si="18"/>
        <v>903</v>
      </c>
      <c r="H87" s="15">
        <f t="shared" si="18"/>
        <v>896</v>
      </c>
      <c r="I87" s="15">
        <f t="shared" si="18"/>
        <v>4</v>
      </c>
      <c r="J87" s="15">
        <f t="shared" si="18"/>
        <v>3</v>
      </c>
      <c r="K87" s="15">
        <f t="shared" si="18"/>
        <v>0</v>
      </c>
      <c r="L87" s="264">
        <f t="shared" si="18"/>
        <v>0</v>
      </c>
    </row>
    <row r="88" spans="1:12" x14ac:dyDescent="0.25">
      <c r="A88" s="27" t="s">
        <v>104</v>
      </c>
      <c r="B88" s="23">
        <v>270</v>
      </c>
      <c r="C88" s="23">
        <v>1054</v>
      </c>
      <c r="D88" s="23">
        <v>3</v>
      </c>
      <c r="E88" s="23">
        <v>10</v>
      </c>
      <c r="F88" s="23">
        <v>1099</v>
      </c>
      <c r="G88" s="20">
        <f t="shared" ref="G88:G95" si="19">+B88+C88+D88+E88-F88</f>
        <v>238</v>
      </c>
      <c r="H88" s="23">
        <v>238</v>
      </c>
      <c r="I88" s="24">
        <v>0</v>
      </c>
      <c r="J88" s="23">
        <v>0</v>
      </c>
      <c r="K88" s="23">
        <v>0</v>
      </c>
      <c r="L88" s="282">
        <v>0</v>
      </c>
    </row>
    <row r="89" spans="1:12" x14ac:dyDescent="0.25">
      <c r="A89" s="19" t="s">
        <v>105</v>
      </c>
      <c r="B89" s="23">
        <v>70</v>
      </c>
      <c r="C89" s="23">
        <v>242</v>
      </c>
      <c r="D89" s="23">
        <v>1</v>
      </c>
      <c r="E89" s="23">
        <v>12</v>
      </c>
      <c r="F89" s="23">
        <v>224</v>
      </c>
      <c r="G89" s="20">
        <f t="shared" si="19"/>
        <v>101</v>
      </c>
      <c r="H89" s="23">
        <v>101</v>
      </c>
      <c r="I89" s="24">
        <v>0</v>
      </c>
      <c r="J89" s="23">
        <v>0</v>
      </c>
      <c r="K89" s="23">
        <v>0</v>
      </c>
      <c r="L89" s="282">
        <v>0</v>
      </c>
    </row>
    <row r="90" spans="1:12" x14ac:dyDescent="0.25">
      <c r="A90" s="19" t="s">
        <v>106</v>
      </c>
      <c r="B90" s="23">
        <v>47</v>
      </c>
      <c r="C90" s="23">
        <v>108</v>
      </c>
      <c r="D90" s="23">
        <v>1</v>
      </c>
      <c r="E90" s="23">
        <v>0</v>
      </c>
      <c r="F90" s="23">
        <v>102</v>
      </c>
      <c r="G90" s="20">
        <f t="shared" si="19"/>
        <v>54</v>
      </c>
      <c r="H90" s="23">
        <v>54</v>
      </c>
      <c r="I90" s="24">
        <v>0</v>
      </c>
      <c r="J90" s="23">
        <v>0</v>
      </c>
      <c r="K90" s="23">
        <v>0</v>
      </c>
      <c r="L90" s="282">
        <v>0</v>
      </c>
    </row>
    <row r="91" spans="1:12" x14ac:dyDescent="0.25">
      <c r="A91" s="19" t="s">
        <v>107</v>
      </c>
      <c r="B91" s="23">
        <v>200</v>
      </c>
      <c r="C91" s="23">
        <v>254</v>
      </c>
      <c r="D91" s="23">
        <v>4</v>
      </c>
      <c r="E91" s="23">
        <v>1</v>
      </c>
      <c r="F91" s="23">
        <v>305</v>
      </c>
      <c r="G91" s="20">
        <f t="shared" si="19"/>
        <v>154</v>
      </c>
      <c r="H91" s="23">
        <v>149</v>
      </c>
      <c r="I91" s="24">
        <v>3</v>
      </c>
      <c r="J91" s="23">
        <v>2</v>
      </c>
      <c r="K91" s="23">
        <v>0</v>
      </c>
      <c r="L91" s="282">
        <v>0</v>
      </c>
    </row>
    <row r="92" spans="1:12" x14ac:dyDescent="0.25">
      <c r="A92" s="19" t="s">
        <v>108</v>
      </c>
      <c r="B92" s="23">
        <v>172</v>
      </c>
      <c r="C92" s="23">
        <v>359</v>
      </c>
      <c r="D92" s="23">
        <v>4</v>
      </c>
      <c r="E92" s="23">
        <v>0</v>
      </c>
      <c r="F92" s="23">
        <v>376</v>
      </c>
      <c r="G92" s="20">
        <f t="shared" si="19"/>
        <v>159</v>
      </c>
      <c r="H92" s="23">
        <v>158</v>
      </c>
      <c r="I92" s="24">
        <v>0</v>
      </c>
      <c r="J92" s="23">
        <v>1</v>
      </c>
      <c r="K92" s="23">
        <v>0</v>
      </c>
      <c r="L92" s="282">
        <v>0</v>
      </c>
    </row>
    <row r="93" spans="1:12" x14ac:dyDescent="0.25">
      <c r="A93" s="19" t="s">
        <v>109</v>
      </c>
      <c r="B93" s="23">
        <v>99</v>
      </c>
      <c r="C93" s="23">
        <v>142</v>
      </c>
      <c r="D93" s="23">
        <v>3</v>
      </c>
      <c r="E93" s="23">
        <v>0</v>
      </c>
      <c r="F93" s="23">
        <v>195</v>
      </c>
      <c r="G93" s="20">
        <f t="shared" si="19"/>
        <v>49</v>
      </c>
      <c r="H93" s="23">
        <v>49</v>
      </c>
      <c r="I93" s="24">
        <v>0</v>
      </c>
      <c r="J93" s="23">
        <v>0</v>
      </c>
      <c r="K93" s="23">
        <v>0</v>
      </c>
      <c r="L93" s="282">
        <v>0</v>
      </c>
    </row>
    <row r="94" spans="1:12" x14ac:dyDescent="0.25">
      <c r="A94" s="19" t="s">
        <v>110</v>
      </c>
      <c r="B94" s="23">
        <v>83</v>
      </c>
      <c r="C94" s="23">
        <v>231</v>
      </c>
      <c r="D94" s="23">
        <v>3</v>
      </c>
      <c r="E94" s="23">
        <v>1</v>
      </c>
      <c r="F94" s="23">
        <v>180</v>
      </c>
      <c r="G94" s="20">
        <f t="shared" si="19"/>
        <v>138</v>
      </c>
      <c r="H94" s="23">
        <v>137</v>
      </c>
      <c r="I94" s="24">
        <v>1</v>
      </c>
      <c r="J94" s="23">
        <v>0</v>
      </c>
      <c r="K94" s="23">
        <v>0</v>
      </c>
      <c r="L94" s="282">
        <v>0</v>
      </c>
    </row>
    <row r="95" spans="1:12" x14ac:dyDescent="0.25">
      <c r="A95" s="19" t="s">
        <v>111</v>
      </c>
      <c r="B95" s="23">
        <v>29</v>
      </c>
      <c r="C95" s="23">
        <v>56</v>
      </c>
      <c r="D95" s="23">
        <v>0</v>
      </c>
      <c r="E95" s="23">
        <v>0</v>
      </c>
      <c r="F95" s="23">
        <v>75</v>
      </c>
      <c r="G95" s="20">
        <f t="shared" si="19"/>
        <v>10</v>
      </c>
      <c r="H95" s="23">
        <v>10</v>
      </c>
      <c r="I95" s="24">
        <v>0</v>
      </c>
      <c r="J95" s="23">
        <v>0</v>
      </c>
      <c r="K95" s="23">
        <v>0</v>
      </c>
      <c r="L95" s="282">
        <v>0</v>
      </c>
    </row>
    <row r="96" spans="1:12" x14ac:dyDescent="0.25">
      <c r="A96" s="27"/>
      <c r="B96" s="23"/>
      <c r="C96" s="23"/>
      <c r="D96" s="23"/>
      <c r="E96" s="23"/>
      <c r="F96" s="23"/>
      <c r="G96" s="23"/>
      <c r="H96" s="23"/>
      <c r="I96" s="24"/>
      <c r="J96" s="23"/>
      <c r="K96" s="23"/>
      <c r="L96" s="282"/>
    </row>
    <row r="97" spans="1:12" x14ac:dyDescent="0.25">
      <c r="A97" s="22" t="s">
        <v>112</v>
      </c>
      <c r="B97" s="15">
        <f t="shared" ref="B97:L97" si="20">SUM(B98:B99)</f>
        <v>859</v>
      </c>
      <c r="C97" s="15">
        <f t="shared" si="20"/>
        <v>1219</v>
      </c>
      <c r="D97" s="15">
        <f t="shared" si="20"/>
        <v>4</v>
      </c>
      <c r="E97" s="15">
        <f t="shared" si="20"/>
        <v>2</v>
      </c>
      <c r="F97" s="15">
        <f t="shared" si="20"/>
        <v>952</v>
      </c>
      <c r="G97" s="15">
        <f t="shared" si="20"/>
        <v>1132</v>
      </c>
      <c r="H97" s="15">
        <f t="shared" si="20"/>
        <v>1075</v>
      </c>
      <c r="I97" s="15">
        <f t="shared" si="20"/>
        <v>57</v>
      </c>
      <c r="J97" s="15">
        <f t="shared" si="20"/>
        <v>0</v>
      </c>
      <c r="K97" s="15">
        <f t="shared" si="20"/>
        <v>0</v>
      </c>
      <c r="L97" s="264">
        <f t="shared" si="20"/>
        <v>0</v>
      </c>
    </row>
    <row r="98" spans="1:12" x14ac:dyDescent="0.25">
      <c r="A98" s="19" t="s">
        <v>113</v>
      </c>
      <c r="B98" s="23">
        <v>581</v>
      </c>
      <c r="C98" s="23">
        <v>884</v>
      </c>
      <c r="D98" s="23">
        <v>3</v>
      </c>
      <c r="E98" s="23">
        <v>1</v>
      </c>
      <c r="F98" s="23">
        <v>789</v>
      </c>
      <c r="G98" s="20">
        <f>+B98+C98+D98+E98-F98</f>
        <v>680</v>
      </c>
      <c r="H98" s="23">
        <v>623</v>
      </c>
      <c r="I98" s="24">
        <v>57</v>
      </c>
      <c r="J98" s="23">
        <v>0</v>
      </c>
      <c r="K98" s="23">
        <v>0</v>
      </c>
      <c r="L98" s="282">
        <v>0</v>
      </c>
    </row>
    <row r="99" spans="1:12" x14ac:dyDescent="0.25">
      <c r="A99" s="19" t="s">
        <v>114</v>
      </c>
      <c r="B99" s="23">
        <v>278</v>
      </c>
      <c r="C99" s="23">
        <v>335</v>
      </c>
      <c r="D99" s="23">
        <v>1</v>
      </c>
      <c r="E99" s="23">
        <v>1</v>
      </c>
      <c r="F99" s="23">
        <v>163</v>
      </c>
      <c r="G99" s="20">
        <f>+B99+C99+D99+E99-F99</f>
        <v>452</v>
      </c>
      <c r="H99" s="23">
        <v>452</v>
      </c>
      <c r="I99" s="24">
        <v>0</v>
      </c>
      <c r="J99" s="23">
        <v>0</v>
      </c>
      <c r="K99" s="23">
        <v>0</v>
      </c>
      <c r="L99" s="282">
        <v>0</v>
      </c>
    </row>
    <row r="100" spans="1:12" x14ac:dyDescent="0.25">
      <c r="A100" s="27"/>
      <c r="B100" s="23"/>
      <c r="C100" s="23"/>
      <c r="D100" s="23"/>
      <c r="E100" s="23"/>
      <c r="F100" s="23"/>
      <c r="G100" s="23"/>
      <c r="H100" s="23"/>
      <c r="I100" s="24"/>
      <c r="J100" s="23"/>
      <c r="K100" s="23"/>
      <c r="L100" s="282"/>
    </row>
    <row r="101" spans="1:12" x14ac:dyDescent="0.25">
      <c r="A101" s="22" t="s">
        <v>115</v>
      </c>
      <c r="B101" s="15">
        <f t="shared" ref="B101:L101" si="21">SUM(B102:B106)</f>
        <v>497</v>
      </c>
      <c r="C101" s="15">
        <f t="shared" si="21"/>
        <v>1533</v>
      </c>
      <c r="D101" s="15">
        <f t="shared" si="21"/>
        <v>24</v>
      </c>
      <c r="E101" s="15">
        <f t="shared" si="21"/>
        <v>3</v>
      </c>
      <c r="F101" s="15">
        <f t="shared" si="21"/>
        <v>1498</v>
      </c>
      <c r="G101" s="15">
        <f t="shared" si="21"/>
        <v>559</v>
      </c>
      <c r="H101" s="15">
        <f t="shared" si="21"/>
        <v>541</v>
      </c>
      <c r="I101" s="15">
        <f t="shared" si="21"/>
        <v>1</v>
      </c>
      <c r="J101" s="15">
        <f t="shared" si="21"/>
        <v>0</v>
      </c>
      <c r="K101" s="15">
        <f t="shared" si="21"/>
        <v>0</v>
      </c>
      <c r="L101" s="264">
        <f t="shared" si="21"/>
        <v>17</v>
      </c>
    </row>
    <row r="102" spans="1:12" x14ac:dyDescent="0.25">
      <c r="A102" s="19" t="s">
        <v>116</v>
      </c>
      <c r="B102" s="23">
        <v>123</v>
      </c>
      <c r="C102" s="23">
        <v>426</v>
      </c>
      <c r="D102" s="23">
        <v>21</v>
      </c>
      <c r="E102" s="23">
        <v>0</v>
      </c>
      <c r="F102" s="23">
        <v>434</v>
      </c>
      <c r="G102" s="20">
        <f>+B102+C102+D102+E102-F102</f>
        <v>136</v>
      </c>
      <c r="H102" s="23">
        <v>136</v>
      </c>
      <c r="I102" s="24">
        <v>0</v>
      </c>
      <c r="J102" s="23">
        <v>0</v>
      </c>
      <c r="K102" s="23">
        <v>0</v>
      </c>
      <c r="L102" s="282">
        <v>0</v>
      </c>
    </row>
    <row r="103" spans="1:12" x14ac:dyDescent="0.25">
      <c r="A103" s="19" t="s">
        <v>117</v>
      </c>
      <c r="B103" s="23">
        <v>176</v>
      </c>
      <c r="C103" s="23">
        <v>386</v>
      </c>
      <c r="D103" s="23">
        <v>0</v>
      </c>
      <c r="E103" s="23">
        <v>0</v>
      </c>
      <c r="F103" s="23">
        <v>375</v>
      </c>
      <c r="G103" s="20">
        <f>+B103+C103+D103+E103-F103</f>
        <v>187</v>
      </c>
      <c r="H103" s="23">
        <v>187</v>
      </c>
      <c r="I103" s="24">
        <v>0</v>
      </c>
      <c r="J103" s="23">
        <v>0</v>
      </c>
      <c r="K103" s="23">
        <v>0</v>
      </c>
      <c r="L103" s="282">
        <v>0</v>
      </c>
    </row>
    <row r="104" spans="1:12" x14ac:dyDescent="0.25">
      <c r="A104" s="19" t="s">
        <v>118</v>
      </c>
      <c r="B104" s="23">
        <v>80</v>
      </c>
      <c r="C104" s="23">
        <v>275</v>
      </c>
      <c r="D104" s="23">
        <v>1</v>
      </c>
      <c r="E104" s="23">
        <v>2</v>
      </c>
      <c r="F104" s="23">
        <v>281</v>
      </c>
      <c r="G104" s="20">
        <f>+B104+C104+D104+E104-F104</f>
        <v>77</v>
      </c>
      <c r="H104" s="23">
        <v>77</v>
      </c>
      <c r="I104" s="24">
        <v>0</v>
      </c>
      <c r="J104" s="23">
        <v>0</v>
      </c>
      <c r="K104" s="23">
        <v>0</v>
      </c>
      <c r="L104" s="282">
        <v>0</v>
      </c>
    </row>
    <row r="105" spans="1:12" x14ac:dyDescent="0.25">
      <c r="A105" s="19" t="s">
        <v>119</v>
      </c>
      <c r="B105" s="23">
        <v>72</v>
      </c>
      <c r="C105" s="23">
        <v>290</v>
      </c>
      <c r="D105" s="23">
        <v>2</v>
      </c>
      <c r="E105" s="23">
        <v>1</v>
      </c>
      <c r="F105" s="23">
        <v>281</v>
      </c>
      <c r="G105" s="20">
        <f>+B105+C105+D105+E105-F105</f>
        <v>84</v>
      </c>
      <c r="H105" s="23">
        <v>84</v>
      </c>
      <c r="I105" s="24">
        <v>0</v>
      </c>
      <c r="J105" s="23">
        <v>0</v>
      </c>
      <c r="K105" s="23">
        <v>0</v>
      </c>
      <c r="L105" s="282">
        <v>0</v>
      </c>
    </row>
    <row r="106" spans="1:12" x14ac:dyDescent="0.25">
      <c r="A106" s="19" t="s">
        <v>120</v>
      </c>
      <c r="B106" s="23">
        <v>46</v>
      </c>
      <c r="C106" s="23">
        <v>156</v>
      </c>
      <c r="D106" s="23">
        <v>0</v>
      </c>
      <c r="E106" s="23">
        <v>0</v>
      </c>
      <c r="F106" s="23">
        <v>127</v>
      </c>
      <c r="G106" s="20">
        <f>+B106+C106+D106+E106-F106</f>
        <v>75</v>
      </c>
      <c r="H106" s="23">
        <v>57</v>
      </c>
      <c r="I106" s="24">
        <v>1</v>
      </c>
      <c r="J106" s="23">
        <v>0</v>
      </c>
      <c r="K106" s="23">
        <v>0</v>
      </c>
      <c r="L106" s="282">
        <v>17</v>
      </c>
    </row>
    <row r="107" spans="1:12" x14ac:dyDescent="0.25">
      <c r="A107" s="22"/>
      <c r="B107" s="23"/>
      <c r="C107" s="23"/>
      <c r="D107" s="23"/>
      <c r="E107" s="23"/>
      <c r="F107" s="23"/>
      <c r="G107" s="23"/>
      <c r="H107" s="23"/>
      <c r="I107" s="24"/>
      <c r="J107" s="23"/>
      <c r="K107" s="23"/>
      <c r="L107" s="282"/>
    </row>
    <row r="108" spans="1:12" x14ac:dyDescent="0.25">
      <c r="A108" s="22" t="s">
        <v>121</v>
      </c>
      <c r="B108" s="15">
        <f t="shared" ref="B108:L108" si="22">SUM(B109:B111)</f>
        <v>1223</v>
      </c>
      <c r="C108" s="15">
        <f t="shared" si="22"/>
        <v>1640</v>
      </c>
      <c r="D108" s="15">
        <f t="shared" si="22"/>
        <v>15</v>
      </c>
      <c r="E108" s="15">
        <f t="shared" si="22"/>
        <v>1</v>
      </c>
      <c r="F108" s="15">
        <f t="shared" si="22"/>
        <v>1762</v>
      </c>
      <c r="G108" s="15">
        <f t="shared" si="22"/>
        <v>1117</v>
      </c>
      <c r="H108" s="15">
        <f t="shared" si="22"/>
        <v>1104</v>
      </c>
      <c r="I108" s="15">
        <f t="shared" si="22"/>
        <v>3</v>
      </c>
      <c r="J108" s="15">
        <f t="shared" si="22"/>
        <v>9</v>
      </c>
      <c r="K108" s="15">
        <f t="shared" si="22"/>
        <v>1</v>
      </c>
      <c r="L108" s="264">
        <f t="shared" si="22"/>
        <v>0</v>
      </c>
    </row>
    <row r="109" spans="1:12" x14ac:dyDescent="0.25">
      <c r="A109" s="19" t="s">
        <v>122</v>
      </c>
      <c r="B109" s="23">
        <v>510</v>
      </c>
      <c r="C109" s="23">
        <v>843</v>
      </c>
      <c r="D109" s="23">
        <v>10</v>
      </c>
      <c r="E109" s="23">
        <v>0</v>
      </c>
      <c r="F109" s="23">
        <v>867</v>
      </c>
      <c r="G109" s="20">
        <f>+B109+C109+D109+E109-F109</f>
        <v>496</v>
      </c>
      <c r="H109" s="23">
        <v>487</v>
      </c>
      <c r="I109" s="24">
        <v>0</v>
      </c>
      <c r="J109" s="23">
        <v>9</v>
      </c>
      <c r="K109" s="23">
        <v>0</v>
      </c>
      <c r="L109" s="282">
        <v>0</v>
      </c>
    </row>
    <row r="110" spans="1:12" x14ac:dyDescent="0.25">
      <c r="A110" s="19" t="s">
        <v>123</v>
      </c>
      <c r="B110" s="23">
        <v>363</v>
      </c>
      <c r="C110" s="23">
        <v>354</v>
      </c>
      <c r="D110" s="23">
        <v>2</v>
      </c>
      <c r="E110" s="23">
        <v>0</v>
      </c>
      <c r="F110" s="23">
        <v>480</v>
      </c>
      <c r="G110" s="20">
        <f>+B110+C110+D110+E110-F110</f>
        <v>239</v>
      </c>
      <c r="H110" s="23">
        <v>239</v>
      </c>
      <c r="I110" s="24">
        <v>0</v>
      </c>
      <c r="J110" s="23">
        <v>0</v>
      </c>
      <c r="K110" s="23">
        <v>0</v>
      </c>
      <c r="L110" s="282">
        <v>0</v>
      </c>
    </row>
    <row r="111" spans="1:12" x14ac:dyDescent="0.25">
      <c r="A111" s="19" t="s">
        <v>124</v>
      </c>
      <c r="B111" s="23">
        <v>350</v>
      </c>
      <c r="C111" s="23">
        <v>443</v>
      </c>
      <c r="D111" s="23">
        <v>3</v>
      </c>
      <c r="E111" s="23">
        <v>1</v>
      </c>
      <c r="F111" s="23">
        <v>415</v>
      </c>
      <c r="G111" s="20">
        <f>+B111+C111+D111+E111-F111</f>
        <v>382</v>
      </c>
      <c r="H111" s="23">
        <v>378</v>
      </c>
      <c r="I111" s="24">
        <v>3</v>
      </c>
      <c r="J111" s="23">
        <v>0</v>
      </c>
      <c r="K111" s="23">
        <v>1</v>
      </c>
      <c r="L111" s="282">
        <v>0</v>
      </c>
    </row>
    <row r="112" spans="1:12" x14ac:dyDescent="0.25">
      <c r="A112" s="19"/>
      <c r="B112" s="23"/>
      <c r="C112" s="23"/>
      <c r="D112" s="23"/>
      <c r="E112" s="23"/>
      <c r="F112" s="23"/>
      <c r="G112" s="23"/>
      <c r="H112" s="23"/>
      <c r="I112" s="24"/>
      <c r="J112" s="23"/>
      <c r="K112" s="23"/>
      <c r="L112" s="282"/>
    </row>
    <row r="113" spans="1:12" x14ac:dyDescent="0.25">
      <c r="A113" s="22" t="s">
        <v>125</v>
      </c>
      <c r="B113" s="15">
        <f t="shared" ref="B113:L113" si="23">SUM(B114:B116)</f>
        <v>1274</v>
      </c>
      <c r="C113" s="15">
        <f t="shared" si="23"/>
        <v>1738</v>
      </c>
      <c r="D113" s="15">
        <f t="shared" si="23"/>
        <v>14</v>
      </c>
      <c r="E113" s="15">
        <f t="shared" si="23"/>
        <v>5</v>
      </c>
      <c r="F113" s="15">
        <f t="shared" si="23"/>
        <v>1327</v>
      </c>
      <c r="G113" s="15">
        <f t="shared" si="23"/>
        <v>1704</v>
      </c>
      <c r="H113" s="15">
        <f t="shared" si="23"/>
        <v>1671</v>
      </c>
      <c r="I113" s="15">
        <f t="shared" si="23"/>
        <v>1</v>
      </c>
      <c r="J113" s="15">
        <f t="shared" si="23"/>
        <v>0</v>
      </c>
      <c r="K113" s="15">
        <f t="shared" si="23"/>
        <v>32</v>
      </c>
      <c r="L113" s="264">
        <f t="shared" si="23"/>
        <v>0</v>
      </c>
    </row>
    <row r="114" spans="1:12" x14ac:dyDescent="0.25">
      <c r="A114" s="19" t="s">
        <v>126</v>
      </c>
      <c r="B114" s="23">
        <v>964</v>
      </c>
      <c r="C114" s="23">
        <v>904</v>
      </c>
      <c r="D114" s="23">
        <v>6</v>
      </c>
      <c r="E114" s="23">
        <v>3</v>
      </c>
      <c r="F114" s="23">
        <v>495</v>
      </c>
      <c r="G114" s="20">
        <f>+B114+C114+D114+E114-F114</f>
        <v>1382</v>
      </c>
      <c r="H114" s="23">
        <v>1353</v>
      </c>
      <c r="I114" s="24">
        <v>0</v>
      </c>
      <c r="J114" s="23">
        <v>0</v>
      </c>
      <c r="K114" s="23">
        <v>29</v>
      </c>
      <c r="L114" s="282">
        <v>0</v>
      </c>
    </row>
    <row r="115" spans="1:12" x14ac:dyDescent="0.25">
      <c r="A115" s="19" t="s">
        <v>139</v>
      </c>
      <c r="B115" s="23">
        <v>166</v>
      </c>
      <c r="C115" s="23">
        <v>318</v>
      </c>
      <c r="D115" s="23">
        <v>5</v>
      </c>
      <c r="E115" s="23">
        <v>0</v>
      </c>
      <c r="F115" s="23">
        <v>329</v>
      </c>
      <c r="G115" s="20">
        <f>+B115+C115+D115+E115-F115</f>
        <v>160</v>
      </c>
      <c r="H115" s="23">
        <v>156</v>
      </c>
      <c r="I115" s="24">
        <v>1</v>
      </c>
      <c r="J115" s="23">
        <v>0</v>
      </c>
      <c r="K115" s="23">
        <v>3</v>
      </c>
      <c r="L115" s="282">
        <v>0</v>
      </c>
    </row>
    <row r="116" spans="1:12" x14ac:dyDescent="0.25">
      <c r="A116" s="19" t="s">
        <v>128</v>
      </c>
      <c r="B116" s="23">
        <v>144</v>
      </c>
      <c r="C116" s="23">
        <v>516</v>
      </c>
      <c r="D116" s="23">
        <v>3</v>
      </c>
      <c r="E116" s="23">
        <v>2</v>
      </c>
      <c r="F116" s="23">
        <v>503</v>
      </c>
      <c r="G116" s="20">
        <f>+B116+C116+D116+E116-F116</f>
        <v>162</v>
      </c>
      <c r="H116" s="23">
        <v>162</v>
      </c>
      <c r="I116" s="24">
        <v>0</v>
      </c>
      <c r="J116" s="23">
        <v>0</v>
      </c>
      <c r="K116" s="23">
        <v>0</v>
      </c>
      <c r="L116" s="282">
        <v>0</v>
      </c>
    </row>
    <row r="117" spans="1:12" x14ac:dyDescent="0.25">
      <c r="A117" s="28"/>
      <c r="B117" s="29"/>
      <c r="C117" s="29"/>
      <c r="D117" s="29"/>
      <c r="E117" s="29"/>
      <c r="F117" s="29"/>
      <c r="G117" s="29"/>
      <c r="H117" s="29"/>
      <c r="I117" s="30"/>
      <c r="J117" s="29"/>
      <c r="K117" s="29"/>
      <c r="L117" s="30"/>
    </row>
    <row r="118" spans="1:12" x14ac:dyDescent="0.25">
      <c r="A118" s="31" t="s">
        <v>129</v>
      </c>
    </row>
    <row r="119" spans="1:12" hidden="1" x14ac:dyDescent="0.25"/>
  </sheetData>
  <sheetProtection selectLockedCells="1" selectUnlockedCells="1"/>
  <mergeCells count="11">
    <mergeCell ref="H7:L7"/>
    <mergeCell ref="A3:L3"/>
    <mergeCell ref="A4:L4"/>
    <mergeCell ref="A5:L5"/>
    <mergeCell ref="A7:A8"/>
    <mergeCell ref="B7:B8"/>
    <mergeCell ref="C7:C8"/>
    <mergeCell ref="D7:D8"/>
    <mergeCell ref="E7:E8"/>
    <mergeCell ref="F7:F8"/>
    <mergeCell ref="G7:G8"/>
  </mergeCells>
  <printOptions horizontalCentered="1" verticalCentered="1"/>
  <pageMargins left="0.70833333333333337" right="0.70833333333333337" top="0.74791666666666667" bottom="0.74791666666666667" header="0.51180555555555551" footer="0.51180555555555551"/>
  <pageSetup scale="35"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3DEAD-BF7E-4DEC-BBD6-3F72727F28B1}">
  <dimension ref="A1:E121"/>
  <sheetViews>
    <sheetView topLeftCell="A79" zoomScale="90" zoomScaleNormal="90" workbookViewId="0">
      <selection activeCell="A79" sqref="A1:XFD1048576"/>
    </sheetView>
  </sheetViews>
  <sheetFormatPr baseColWidth="10" defaultColWidth="0" defaultRowHeight="15.75" zeroHeight="1" x14ac:dyDescent="0.25"/>
  <cols>
    <col min="1" max="1" width="79.5703125" style="33" customWidth="1"/>
    <col min="2" max="5" width="14.42578125" style="33" customWidth="1"/>
    <col min="6" max="16384" width="11.42578125" style="33" hidden="1"/>
  </cols>
  <sheetData>
    <row r="1" spans="1:5" x14ac:dyDescent="0.25">
      <c r="A1" s="32" t="s">
        <v>130</v>
      </c>
    </row>
    <row r="2" spans="1:5" x14ac:dyDescent="0.25"/>
    <row r="3" spans="1:5" x14ac:dyDescent="0.25">
      <c r="A3" s="295" t="s">
        <v>131</v>
      </c>
      <c r="B3" s="295"/>
      <c r="C3" s="295"/>
      <c r="D3" s="295"/>
      <c r="E3" s="295"/>
    </row>
    <row r="4" spans="1:5" x14ac:dyDescent="0.25">
      <c r="A4" s="295" t="s">
        <v>24</v>
      </c>
      <c r="B4" s="295"/>
      <c r="C4" s="295"/>
      <c r="D4" s="295"/>
      <c r="E4" s="295"/>
    </row>
    <row r="5" spans="1:5" ht="15.75" customHeight="1" x14ac:dyDescent="0.25">
      <c r="A5" s="295" t="s">
        <v>132</v>
      </c>
      <c r="B5" s="295"/>
      <c r="C5" s="295"/>
      <c r="D5" s="295"/>
      <c r="E5" s="295"/>
    </row>
    <row r="6" spans="1:5" x14ac:dyDescent="0.25">
      <c r="A6" s="295" t="s">
        <v>25</v>
      </c>
      <c r="B6" s="295"/>
      <c r="C6" s="295"/>
      <c r="D6" s="295"/>
      <c r="E6" s="295"/>
    </row>
    <row r="7" spans="1:5" x14ac:dyDescent="0.25">
      <c r="A7" s="7"/>
      <c r="B7" s="7"/>
      <c r="C7" s="7"/>
      <c r="D7" s="7"/>
      <c r="E7" s="7"/>
    </row>
    <row r="8" spans="1:5" ht="15.6" customHeight="1" x14ac:dyDescent="0.25">
      <c r="A8" s="305" t="s">
        <v>26</v>
      </c>
      <c r="B8" s="307" t="s">
        <v>37</v>
      </c>
      <c r="C8" s="309" t="s">
        <v>133</v>
      </c>
      <c r="D8" s="310"/>
      <c r="E8" s="310"/>
    </row>
    <row r="9" spans="1:5" x14ac:dyDescent="0.25">
      <c r="A9" s="306"/>
      <c r="B9" s="308"/>
      <c r="C9" s="34" t="s">
        <v>134</v>
      </c>
      <c r="D9" s="35" t="s">
        <v>135</v>
      </c>
      <c r="E9" s="102" t="s">
        <v>136</v>
      </c>
    </row>
    <row r="10" spans="1:5" x14ac:dyDescent="0.25">
      <c r="A10" s="36"/>
      <c r="B10" s="37"/>
      <c r="C10" s="37"/>
      <c r="D10" s="37"/>
      <c r="E10" s="277"/>
    </row>
    <row r="11" spans="1:5" x14ac:dyDescent="0.25">
      <c r="A11" s="38" t="s">
        <v>37</v>
      </c>
      <c r="B11" s="39">
        <f>+B13+B21+B24+B33+B40+B47+B55+B64+B72+B80+B88+B98+B102+B109+B114</f>
        <v>24368</v>
      </c>
      <c r="C11" s="39">
        <f>+C13+C21+C24+C33+C40+C47+C55+C64+C72+C80+C88+C98+C102+C109+C114</f>
        <v>23282</v>
      </c>
      <c r="D11" s="39">
        <f>+D13+D21+D24+D33+D40+D47+D55+D64+D72+D80+D88+D98+D102+D109+D114</f>
        <v>1081</v>
      </c>
      <c r="E11" s="207">
        <f>+E13+E21+E24+E33+E40+E47+E55+E64+E72+E80+E88+E98+E102+E109+E114</f>
        <v>5</v>
      </c>
    </row>
    <row r="12" spans="1:5" x14ac:dyDescent="0.25">
      <c r="A12" s="25"/>
      <c r="B12" s="25"/>
      <c r="C12" s="25"/>
      <c r="D12" s="25"/>
      <c r="E12" s="213"/>
    </row>
    <row r="13" spans="1:5" x14ac:dyDescent="0.25">
      <c r="A13" s="40" t="s">
        <v>38</v>
      </c>
      <c r="B13" s="38">
        <f>SUM(B14:B19)</f>
        <v>5523</v>
      </c>
      <c r="C13" s="38">
        <f>SUM(C14:C19)</f>
        <v>5506</v>
      </c>
      <c r="D13" s="38">
        <f>SUM(D14:D19)</f>
        <v>17</v>
      </c>
      <c r="E13" s="193">
        <f>SUM(E14:E19)</f>
        <v>0</v>
      </c>
    </row>
    <row r="14" spans="1:5" x14ac:dyDescent="0.25">
      <c r="A14" s="25" t="s">
        <v>39</v>
      </c>
      <c r="B14" s="41">
        <f t="shared" ref="B14:B19" si="0">SUM(C14:E14)</f>
        <v>4529</v>
      </c>
      <c r="C14" s="41">
        <f>4043+472</f>
        <v>4515</v>
      </c>
      <c r="D14" s="41">
        <v>14</v>
      </c>
      <c r="E14" s="189">
        <v>0</v>
      </c>
    </row>
    <row r="15" spans="1:5" x14ac:dyDescent="0.25">
      <c r="A15" s="25" t="s">
        <v>40</v>
      </c>
      <c r="B15" s="41">
        <f t="shared" si="0"/>
        <v>257</v>
      </c>
      <c r="C15" s="41">
        <v>257</v>
      </c>
      <c r="D15" s="41">
        <v>0</v>
      </c>
      <c r="E15" s="189">
        <v>0</v>
      </c>
    </row>
    <row r="16" spans="1:5" x14ac:dyDescent="0.25">
      <c r="A16" s="25" t="s">
        <v>41</v>
      </c>
      <c r="B16" s="41">
        <f t="shared" si="0"/>
        <v>437</v>
      </c>
      <c r="C16" s="41">
        <v>437</v>
      </c>
      <c r="D16" s="41">
        <v>0</v>
      </c>
      <c r="E16" s="189">
        <v>0</v>
      </c>
    </row>
    <row r="17" spans="1:5" x14ac:dyDescent="0.25">
      <c r="A17" s="25" t="s">
        <v>42</v>
      </c>
      <c r="B17" s="41">
        <f t="shared" si="0"/>
        <v>25</v>
      </c>
      <c r="C17" s="41">
        <v>25</v>
      </c>
      <c r="D17" s="41">
        <v>0</v>
      </c>
      <c r="E17" s="189">
        <v>0</v>
      </c>
    </row>
    <row r="18" spans="1:5" x14ac:dyDescent="0.25">
      <c r="A18" s="25" t="s">
        <v>43</v>
      </c>
      <c r="B18" s="41">
        <f t="shared" si="0"/>
        <v>215</v>
      </c>
      <c r="C18" s="41">
        <v>212</v>
      </c>
      <c r="D18" s="41">
        <v>3</v>
      </c>
      <c r="E18" s="189">
        <v>0</v>
      </c>
    </row>
    <row r="19" spans="1:5" x14ac:dyDescent="0.25">
      <c r="A19" s="25" t="s">
        <v>44</v>
      </c>
      <c r="B19" s="41">
        <f t="shared" si="0"/>
        <v>60</v>
      </c>
      <c r="C19" s="41">
        <v>60</v>
      </c>
      <c r="D19" s="41">
        <v>0</v>
      </c>
      <c r="E19" s="189">
        <v>0</v>
      </c>
    </row>
    <row r="20" spans="1:5" x14ac:dyDescent="0.25">
      <c r="A20" s="42"/>
      <c r="B20" s="42"/>
      <c r="C20" s="42"/>
      <c r="D20" s="42"/>
      <c r="E20" s="199"/>
    </row>
    <row r="21" spans="1:5" x14ac:dyDescent="0.25">
      <c r="A21" s="40" t="s">
        <v>45</v>
      </c>
      <c r="B21" s="38">
        <f>SUM(B22)</f>
        <v>1935</v>
      </c>
      <c r="C21" s="38">
        <f>SUM(C22)</f>
        <v>1935</v>
      </c>
      <c r="D21" s="38">
        <f>SUM(D22)</f>
        <v>0</v>
      </c>
      <c r="E21" s="193">
        <f>SUM(E22)</f>
        <v>0</v>
      </c>
    </row>
    <row r="22" spans="1:5" x14ac:dyDescent="0.25">
      <c r="A22" s="25" t="s">
        <v>46</v>
      </c>
      <c r="B22" s="41">
        <f>SUM(C22:E22)</f>
        <v>1935</v>
      </c>
      <c r="C22" s="41">
        <v>1935</v>
      </c>
      <c r="D22" s="41">
        <v>0</v>
      </c>
      <c r="E22" s="189">
        <v>0</v>
      </c>
    </row>
    <row r="23" spans="1:5" x14ac:dyDescent="0.25">
      <c r="A23" s="42"/>
      <c r="B23" s="42"/>
      <c r="C23" s="42"/>
      <c r="D23" s="42"/>
      <c r="E23" s="199"/>
    </row>
    <row r="24" spans="1:5" x14ac:dyDescent="0.25">
      <c r="A24" s="40" t="s">
        <v>47</v>
      </c>
      <c r="B24" s="38">
        <f>SUM(B25:B31)</f>
        <v>2911</v>
      </c>
      <c r="C24" s="38">
        <f>SUM(C25:C31)</f>
        <v>2618</v>
      </c>
      <c r="D24" s="38">
        <f>SUM(D25:D31)</f>
        <v>293</v>
      </c>
      <c r="E24" s="193">
        <f>SUM(E25:E31)</f>
        <v>0</v>
      </c>
    </row>
    <row r="25" spans="1:5" x14ac:dyDescent="0.25">
      <c r="A25" s="43" t="s">
        <v>48</v>
      </c>
      <c r="B25" s="41">
        <f t="shared" ref="B25:B31" si="1">SUM(C25:E25)</f>
        <v>1324</v>
      </c>
      <c r="C25" s="41">
        <v>1100</v>
      </c>
      <c r="D25" s="41">
        <v>224</v>
      </c>
      <c r="E25" s="189">
        <v>0</v>
      </c>
    </row>
    <row r="26" spans="1:5" x14ac:dyDescent="0.25">
      <c r="A26" s="25" t="s">
        <v>49</v>
      </c>
      <c r="B26" s="41">
        <f t="shared" si="1"/>
        <v>246</v>
      </c>
      <c r="C26" s="41">
        <v>244</v>
      </c>
      <c r="D26" s="41">
        <v>2</v>
      </c>
      <c r="E26" s="189">
        <v>0</v>
      </c>
    </row>
    <row r="27" spans="1:5" x14ac:dyDescent="0.25">
      <c r="A27" s="25" t="s">
        <v>50</v>
      </c>
      <c r="B27" s="41">
        <f t="shared" si="1"/>
        <v>66</v>
      </c>
      <c r="C27" s="41">
        <v>66</v>
      </c>
      <c r="D27" s="41">
        <v>0</v>
      </c>
      <c r="E27" s="189">
        <v>0</v>
      </c>
    </row>
    <row r="28" spans="1:5" x14ac:dyDescent="0.25">
      <c r="A28" s="25" t="s">
        <v>51</v>
      </c>
      <c r="B28" s="41">
        <f t="shared" si="1"/>
        <v>191</v>
      </c>
      <c r="C28" s="41">
        <v>191</v>
      </c>
      <c r="D28" s="41">
        <v>0</v>
      </c>
      <c r="E28" s="189">
        <v>0</v>
      </c>
    </row>
    <row r="29" spans="1:5" x14ac:dyDescent="0.25">
      <c r="A29" s="25" t="s">
        <v>52</v>
      </c>
      <c r="B29" s="41">
        <f t="shared" si="1"/>
        <v>271</v>
      </c>
      <c r="C29" s="41">
        <v>269</v>
      </c>
      <c r="D29" s="41">
        <v>2</v>
      </c>
      <c r="E29" s="189">
        <v>0</v>
      </c>
    </row>
    <row r="30" spans="1:5" x14ac:dyDescent="0.25">
      <c r="A30" s="25" t="s">
        <v>53</v>
      </c>
      <c r="B30" s="41">
        <f t="shared" si="1"/>
        <v>65</v>
      </c>
      <c r="C30" s="41">
        <v>47</v>
      </c>
      <c r="D30" s="41">
        <v>18</v>
      </c>
      <c r="E30" s="189">
        <v>0</v>
      </c>
    </row>
    <row r="31" spans="1:5" x14ac:dyDescent="0.25">
      <c r="A31" s="43" t="s">
        <v>54</v>
      </c>
      <c r="B31" s="41">
        <f t="shared" si="1"/>
        <v>748</v>
      </c>
      <c r="C31" s="41">
        <v>701</v>
      </c>
      <c r="D31" s="41">
        <v>47</v>
      </c>
      <c r="E31" s="189">
        <v>0</v>
      </c>
    </row>
    <row r="32" spans="1:5" x14ac:dyDescent="0.25">
      <c r="A32" s="42"/>
      <c r="B32" s="42"/>
      <c r="C32" s="42"/>
      <c r="D32" s="42"/>
      <c r="E32" s="199"/>
    </row>
    <row r="33" spans="1:5" x14ac:dyDescent="0.25">
      <c r="A33" s="40" t="s">
        <v>55</v>
      </c>
      <c r="B33" s="38">
        <f>SUM(B34:B38)</f>
        <v>481</v>
      </c>
      <c r="C33" s="38">
        <f>SUM(C34:C38)</f>
        <v>463</v>
      </c>
      <c r="D33" s="38">
        <f>SUM(D34:D38)</f>
        <v>18</v>
      </c>
      <c r="E33" s="193">
        <f>SUM(E34:E38)</f>
        <v>0</v>
      </c>
    </row>
    <row r="34" spans="1:5" x14ac:dyDescent="0.25">
      <c r="A34" s="25" t="s">
        <v>56</v>
      </c>
      <c r="B34" s="41">
        <f>SUM(C34:E34)</f>
        <v>165</v>
      </c>
      <c r="C34" s="41">
        <v>165</v>
      </c>
      <c r="D34" s="41">
        <v>0</v>
      </c>
      <c r="E34" s="189">
        <v>0</v>
      </c>
    </row>
    <row r="35" spans="1:5" x14ac:dyDescent="0.25">
      <c r="A35" s="25" t="s">
        <v>57</v>
      </c>
      <c r="B35" s="41">
        <f>SUM(C35:E35)</f>
        <v>60</v>
      </c>
      <c r="C35" s="41">
        <v>60</v>
      </c>
      <c r="D35" s="41">
        <v>0</v>
      </c>
      <c r="E35" s="189">
        <v>0</v>
      </c>
    </row>
    <row r="36" spans="1:5" x14ac:dyDescent="0.25">
      <c r="A36" s="25" t="s">
        <v>58</v>
      </c>
      <c r="B36" s="41">
        <f>SUM(C36:E36)</f>
        <v>166</v>
      </c>
      <c r="C36" s="41">
        <v>166</v>
      </c>
      <c r="D36" s="41">
        <v>0</v>
      </c>
      <c r="E36" s="189">
        <v>0</v>
      </c>
    </row>
    <row r="37" spans="1:5" x14ac:dyDescent="0.25">
      <c r="A37" s="25" t="s">
        <v>59</v>
      </c>
      <c r="B37" s="41">
        <f>SUM(C37:E37)</f>
        <v>29</v>
      </c>
      <c r="C37" s="41">
        <v>29</v>
      </c>
      <c r="D37" s="41">
        <v>0</v>
      </c>
      <c r="E37" s="189">
        <v>0</v>
      </c>
    </row>
    <row r="38" spans="1:5" x14ac:dyDescent="0.25">
      <c r="A38" s="25" t="s">
        <v>60</v>
      </c>
      <c r="B38" s="41">
        <f>SUM(C38:E38)</f>
        <v>61</v>
      </c>
      <c r="C38" s="41">
        <v>43</v>
      </c>
      <c r="D38" s="41">
        <v>18</v>
      </c>
      <c r="E38" s="189">
        <v>0</v>
      </c>
    </row>
    <row r="39" spans="1:5" x14ac:dyDescent="0.25">
      <c r="A39" s="43"/>
      <c r="B39" s="43"/>
      <c r="C39" s="43"/>
      <c r="D39" s="43"/>
      <c r="E39" s="278"/>
    </row>
    <row r="40" spans="1:5" x14ac:dyDescent="0.25">
      <c r="A40" s="40" t="s">
        <v>61</v>
      </c>
      <c r="B40" s="38">
        <f>SUM(B41:B45)</f>
        <v>1199</v>
      </c>
      <c r="C40" s="38">
        <f>SUM(C41:C45)</f>
        <v>870</v>
      </c>
      <c r="D40" s="38">
        <f>SUM(D41:D45)</f>
        <v>329</v>
      </c>
      <c r="E40" s="193">
        <f>SUM(E41:E45)</f>
        <v>0</v>
      </c>
    </row>
    <row r="41" spans="1:5" x14ac:dyDescent="0.25">
      <c r="A41" s="25" t="s">
        <v>62</v>
      </c>
      <c r="B41" s="41">
        <f>SUM(C41:E41)</f>
        <v>592</v>
      </c>
      <c r="C41" s="41">
        <v>365</v>
      </c>
      <c r="D41" s="41">
        <v>227</v>
      </c>
      <c r="E41" s="189">
        <v>0</v>
      </c>
    </row>
    <row r="42" spans="1:5" x14ac:dyDescent="0.25">
      <c r="A42" s="25" t="s">
        <v>63</v>
      </c>
      <c r="B42" s="41">
        <f>SUM(C42:E42)</f>
        <v>170</v>
      </c>
      <c r="C42" s="41">
        <v>161</v>
      </c>
      <c r="D42" s="41">
        <v>9</v>
      </c>
      <c r="E42" s="189">
        <v>0</v>
      </c>
    </row>
    <row r="43" spans="1:5" x14ac:dyDescent="0.25">
      <c r="A43" s="25" t="s">
        <v>64</v>
      </c>
      <c r="B43" s="41">
        <f>SUM(C43:E43)</f>
        <v>177</v>
      </c>
      <c r="C43" s="41">
        <v>172</v>
      </c>
      <c r="D43" s="41">
        <v>5</v>
      </c>
      <c r="E43" s="189">
        <v>0</v>
      </c>
    </row>
    <row r="44" spans="1:5" x14ac:dyDescent="0.25">
      <c r="A44" s="25" t="s">
        <v>65</v>
      </c>
      <c r="B44" s="41">
        <f>SUM(C44:E44)</f>
        <v>23</v>
      </c>
      <c r="C44" s="41">
        <v>23</v>
      </c>
      <c r="D44" s="41">
        <v>0</v>
      </c>
      <c r="E44" s="189">
        <v>0</v>
      </c>
    </row>
    <row r="45" spans="1:5" x14ac:dyDescent="0.25">
      <c r="A45" s="25" t="s">
        <v>66</v>
      </c>
      <c r="B45" s="41">
        <f>SUM(C45:E45)</f>
        <v>237</v>
      </c>
      <c r="C45" s="41">
        <v>149</v>
      </c>
      <c r="D45" s="41">
        <v>88</v>
      </c>
      <c r="E45" s="189">
        <v>0</v>
      </c>
    </row>
    <row r="46" spans="1:5" x14ac:dyDescent="0.25">
      <c r="A46" s="43"/>
      <c r="B46" s="43"/>
      <c r="C46" s="43"/>
      <c r="D46" s="43"/>
      <c r="E46" s="278"/>
    </row>
    <row r="47" spans="1:5" x14ac:dyDescent="0.25">
      <c r="A47" s="40" t="s">
        <v>67</v>
      </c>
      <c r="B47" s="38">
        <f>SUM(B48:B53)</f>
        <v>619</v>
      </c>
      <c r="C47" s="38">
        <f>SUM(C48:C53)</f>
        <v>608</v>
      </c>
      <c r="D47" s="38">
        <f>SUM(D48:D53)</f>
        <v>11</v>
      </c>
      <c r="E47" s="193">
        <f>SUM(E48:E53)</f>
        <v>0</v>
      </c>
    </row>
    <row r="48" spans="1:5" x14ac:dyDescent="0.25">
      <c r="A48" s="25" t="s">
        <v>68</v>
      </c>
      <c r="B48" s="41">
        <f t="shared" ref="B48:B53" si="2">SUM(C48:E48)</f>
        <v>227</v>
      </c>
      <c r="C48" s="41">
        <v>227</v>
      </c>
      <c r="D48" s="41">
        <v>0</v>
      </c>
      <c r="E48" s="189">
        <v>0</v>
      </c>
    </row>
    <row r="49" spans="1:5" x14ac:dyDescent="0.25">
      <c r="A49" s="25" t="s">
        <v>69</v>
      </c>
      <c r="B49" s="41">
        <f t="shared" si="2"/>
        <v>108</v>
      </c>
      <c r="C49" s="41">
        <v>108</v>
      </c>
      <c r="D49" s="41">
        <v>0</v>
      </c>
      <c r="E49" s="189">
        <v>0</v>
      </c>
    </row>
    <row r="50" spans="1:5" x14ac:dyDescent="0.25">
      <c r="A50" s="25" t="s">
        <v>70</v>
      </c>
      <c r="B50" s="41">
        <f t="shared" si="2"/>
        <v>22</v>
      </c>
      <c r="C50" s="41">
        <v>22</v>
      </c>
      <c r="D50" s="41">
        <v>0</v>
      </c>
      <c r="E50" s="189">
        <v>0</v>
      </c>
    </row>
    <row r="51" spans="1:5" x14ac:dyDescent="0.25">
      <c r="A51" s="25" t="s">
        <v>71</v>
      </c>
      <c r="B51" s="41">
        <f t="shared" si="2"/>
        <v>37</v>
      </c>
      <c r="C51" s="41">
        <v>37</v>
      </c>
      <c r="D51" s="41">
        <v>0</v>
      </c>
      <c r="E51" s="189">
        <v>0</v>
      </c>
    </row>
    <row r="52" spans="1:5" x14ac:dyDescent="0.25">
      <c r="A52" s="25" t="s">
        <v>72</v>
      </c>
      <c r="B52" s="41">
        <f t="shared" si="2"/>
        <v>150</v>
      </c>
      <c r="C52" s="41">
        <v>140</v>
      </c>
      <c r="D52" s="41">
        <v>10</v>
      </c>
      <c r="E52" s="189">
        <v>0</v>
      </c>
    </row>
    <row r="53" spans="1:5" x14ac:dyDescent="0.25">
      <c r="A53" s="25" t="s">
        <v>73</v>
      </c>
      <c r="B53" s="41">
        <f t="shared" si="2"/>
        <v>75</v>
      </c>
      <c r="C53" s="41">
        <v>74</v>
      </c>
      <c r="D53" s="41">
        <v>1</v>
      </c>
      <c r="E53" s="189">
        <v>0</v>
      </c>
    </row>
    <row r="54" spans="1:5" x14ac:dyDescent="0.25">
      <c r="A54" s="25"/>
      <c r="B54" s="25"/>
      <c r="C54" s="25"/>
      <c r="D54" s="25"/>
      <c r="E54" s="213"/>
    </row>
    <row r="55" spans="1:5" x14ac:dyDescent="0.25">
      <c r="A55" s="40" t="s">
        <v>74</v>
      </c>
      <c r="B55" s="38">
        <f>SUM(B56:B62)</f>
        <v>1592</v>
      </c>
      <c r="C55" s="38">
        <f>SUM(C56:C62)</f>
        <v>1454</v>
      </c>
      <c r="D55" s="38">
        <f>SUM(D56:D62)</f>
        <v>138</v>
      </c>
      <c r="E55" s="193">
        <f>SUM(E56:E62)</f>
        <v>0</v>
      </c>
    </row>
    <row r="56" spans="1:5" x14ac:dyDescent="0.25">
      <c r="A56" s="43" t="s">
        <v>75</v>
      </c>
      <c r="B56" s="41">
        <f t="shared" ref="B56:B62" si="3">SUM(C56:E56)</f>
        <v>388</v>
      </c>
      <c r="C56" s="41">
        <v>363</v>
      </c>
      <c r="D56" s="41">
        <v>25</v>
      </c>
      <c r="E56" s="189">
        <v>0</v>
      </c>
    </row>
    <row r="57" spans="1:5" x14ac:dyDescent="0.25">
      <c r="A57" s="25" t="s">
        <v>76</v>
      </c>
      <c r="B57" s="41">
        <f t="shared" si="3"/>
        <v>295</v>
      </c>
      <c r="C57" s="41">
        <v>191</v>
      </c>
      <c r="D57" s="41">
        <v>104</v>
      </c>
      <c r="E57" s="189">
        <v>0</v>
      </c>
    </row>
    <row r="58" spans="1:5" x14ac:dyDescent="0.25">
      <c r="A58" s="25" t="s">
        <v>77</v>
      </c>
      <c r="B58" s="41">
        <f t="shared" si="3"/>
        <v>389</v>
      </c>
      <c r="C58" s="41">
        <v>382</v>
      </c>
      <c r="D58" s="41">
        <v>7</v>
      </c>
      <c r="E58" s="189">
        <v>0</v>
      </c>
    </row>
    <row r="59" spans="1:5" x14ac:dyDescent="0.25">
      <c r="A59" s="25" t="s">
        <v>78</v>
      </c>
      <c r="B59" s="41">
        <f t="shared" si="3"/>
        <v>31</v>
      </c>
      <c r="C59" s="41">
        <v>31</v>
      </c>
      <c r="D59" s="41">
        <v>0</v>
      </c>
      <c r="E59" s="189">
        <v>0</v>
      </c>
    </row>
    <row r="60" spans="1:5" x14ac:dyDescent="0.25">
      <c r="A60" s="25" t="s">
        <v>79</v>
      </c>
      <c r="B60" s="41">
        <f t="shared" si="3"/>
        <v>378</v>
      </c>
      <c r="C60" s="41">
        <v>378</v>
      </c>
      <c r="D60" s="41">
        <v>0</v>
      </c>
      <c r="E60" s="189">
        <v>0</v>
      </c>
    </row>
    <row r="61" spans="1:5" x14ac:dyDescent="0.25">
      <c r="A61" s="25" t="s">
        <v>137</v>
      </c>
      <c r="B61" s="41">
        <f t="shared" si="3"/>
        <v>50</v>
      </c>
      <c r="C61" s="41">
        <v>48</v>
      </c>
      <c r="D61" s="41">
        <v>2</v>
      </c>
      <c r="E61" s="189">
        <v>0</v>
      </c>
    </row>
    <row r="62" spans="1:5" x14ac:dyDescent="0.25">
      <c r="A62" s="25" t="s">
        <v>81</v>
      </c>
      <c r="B62" s="41">
        <f t="shared" si="3"/>
        <v>61</v>
      </c>
      <c r="C62" s="41">
        <v>61</v>
      </c>
      <c r="D62" s="41">
        <v>0</v>
      </c>
      <c r="E62" s="189">
        <v>0</v>
      </c>
    </row>
    <row r="63" spans="1:5" x14ac:dyDescent="0.25">
      <c r="A63" s="43"/>
      <c r="B63" s="43"/>
      <c r="C63" s="43"/>
      <c r="D63" s="43"/>
      <c r="E63" s="278"/>
    </row>
    <row r="64" spans="1:5" x14ac:dyDescent="0.25">
      <c r="A64" s="40" t="s">
        <v>82</v>
      </c>
      <c r="B64" s="38">
        <f>SUM(B65:B70)</f>
        <v>1209</v>
      </c>
      <c r="C64" s="38">
        <f>SUM(C65:C70)</f>
        <v>1202</v>
      </c>
      <c r="D64" s="38">
        <f>SUM(D65:D70)</f>
        <v>7</v>
      </c>
      <c r="E64" s="193">
        <f>SUM(E65:E70)</f>
        <v>0</v>
      </c>
    </row>
    <row r="65" spans="1:5" x14ac:dyDescent="0.25">
      <c r="A65" s="43" t="s">
        <v>83</v>
      </c>
      <c r="B65" s="41">
        <f t="shared" ref="B65:B70" si="4">SUM(C65:E65)</f>
        <v>654</v>
      </c>
      <c r="C65" s="41">
        <v>654</v>
      </c>
      <c r="D65" s="41">
        <v>0</v>
      </c>
      <c r="E65" s="189">
        <v>0</v>
      </c>
    </row>
    <row r="66" spans="1:5" x14ac:dyDescent="0.25">
      <c r="A66" s="25" t="s">
        <v>84</v>
      </c>
      <c r="B66" s="41">
        <f t="shared" si="4"/>
        <v>33</v>
      </c>
      <c r="C66" s="41">
        <v>30</v>
      </c>
      <c r="D66" s="41">
        <v>3</v>
      </c>
      <c r="E66" s="189">
        <v>0</v>
      </c>
    </row>
    <row r="67" spans="1:5" x14ac:dyDescent="0.25">
      <c r="A67" s="25" t="s">
        <v>85</v>
      </c>
      <c r="B67" s="41">
        <f t="shared" si="4"/>
        <v>129</v>
      </c>
      <c r="C67" s="41">
        <v>128</v>
      </c>
      <c r="D67" s="41">
        <v>1</v>
      </c>
      <c r="E67" s="189">
        <v>0</v>
      </c>
    </row>
    <row r="68" spans="1:5" x14ac:dyDescent="0.25">
      <c r="A68" s="25" t="s">
        <v>86</v>
      </c>
      <c r="B68" s="41">
        <f t="shared" si="4"/>
        <v>199</v>
      </c>
      <c r="C68" s="41">
        <v>199</v>
      </c>
      <c r="D68" s="41">
        <v>0</v>
      </c>
      <c r="E68" s="189">
        <v>0</v>
      </c>
    </row>
    <row r="69" spans="1:5" x14ac:dyDescent="0.25">
      <c r="A69" s="25" t="s">
        <v>87</v>
      </c>
      <c r="B69" s="41">
        <f t="shared" si="4"/>
        <v>56</v>
      </c>
      <c r="C69" s="41">
        <v>56</v>
      </c>
      <c r="D69" s="41">
        <v>0</v>
      </c>
      <c r="E69" s="189">
        <v>0</v>
      </c>
    </row>
    <row r="70" spans="1:5" x14ac:dyDescent="0.25">
      <c r="A70" s="25" t="s">
        <v>88</v>
      </c>
      <c r="B70" s="41">
        <f t="shared" si="4"/>
        <v>138</v>
      </c>
      <c r="C70" s="41">
        <v>135</v>
      </c>
      <c r="D70" s="41">
        <v>3</v>
      </c>
      <c r="E70" s="189">
        <v>0</v>
      </c>
    </row>
    <row r="71" spans="1:5" x14ac:dyDescent="0.25">
      <c r="A71" s="43"/>
      <c r="B71" s="43"/>
      <c r="C71" s="43"/>
      <c r="D71" s="43"/>
      <c r="E71" s="278"/>
    </row>
    <row r="72" spans="1:5" x14ac:dyDescent="0.25">
      <c r="A72" s="40" t="s">
        <v>89</v>
      </c>
      <c r="B72" s="38">
        <f t="shared" ref="B72:E72" si="5">SUM(B73:B78)</f>
        <v>1540</v>
      </c>
      <c r="C72" s="38">
        <f t="shared" si="5"/>
        <v>1503</v>
      </c>
      <c r="D72" s="38">
        <f t="shared" si="5"/>
        <v>33</v>
      </c>
      <c r="E72" s="193">
        <f t="shared" si="5"/>
        <v>4</v>
      </c>
    </row>
    <row r="73" spans="1:5" x14ac:dyDescent="0.25">
      <c r="A73" s="25" t="s">
        <v>90</v>
      </c>
      <c r="B73" s="41">
        <f t="shared" ref="B73:B78" si="6">SUM(C73:E73)</f>
        <v>743</v>
      </c>
      <c r="C73" s="41">
        <f>732+5</f>
        <v>737</v>
      </c>
      <c r="D73" s="41">
        <v>6</v>
      </c>
      <c r="E73" s="189">
        <v>0</v>
      </c>
    </row>
    <row r="74" spans="1:5" x14ac:dyDescent="0.25">
      <c r="A74" s="25" t="s">
        <v>91</v>
      </c>
      <c r="B74" s="41">
        <f t="shared" si="6"/>
        <v>188</v>
      </c>
      <c r="C74" s="41">
        <v>173</v>
      </c>
      <c r="D74" s="41">
        <v>15</v>
      </c>
      <c r="E74" s="189">
        <v>0</v>
      </c>
    </row>
    <row r="75" spans="1:5" x14ac:dyDescent="0.25">
      <c r="A75" s="25" t="s">
        <v>92</v>
      </c>
      <c r="B75" s="41">
        <f t="shared" si="6"/>
        <v>247</v>
      </c>
      <c r="C75" s="41">
        <v>238</v>
      </c>
      <c r="D75" s="41">
        <v>9</v>
      </c>
      <c r="E75" s="189">
        <v>0</v>
      </c>
    </row>
    <row r="76" spans="1:5" x14ac:dyDescent="0.25">
      <c r="A76" s="25" t="s">
        <v>93</v>
      </c>
      <c r="B76" s="41">
        <f t="shared" si="6"/>
        <v>101</v>
      </c>
      <c r="C76" s="41">
        <v>101</v>
      </c>
      <c r="D76" s="41">
        <v>0</v>
      </c>
      <c r="E76" s="189">
        <v>0</v>
      </c>
    </row>
    <row r="77" spans="1:5" x14ac:dyDescent="0.25">
      <c r="A77" s="25" t="s">
        <v>94</v>
      </c>
      <c r="B77" s="41">
        <f t="shared" si="6"/>
        <v>58</v>
      </c>
      <c r="C77" s="41">
        <v>57</v>
      </c>
      <c r="D77" s="41">
        <v>1</v>
      </c>
      <c r="E77" s="189">
        <v>0</v>
      </c>
    </row>
    <row r="78" spans="1:5" x14ac:dyDescent="0.25">
      <c r="A78" s="25" t="s">
        <v>95</v>
      </c>
      <c r="B78" s="41">
        <f t="shared" si="6"/>
        <v>203</v>
      </c>
      <c r="C78" s="41">
        <v>197</v>
      </c>
      <c r="D78" s="41">
        <v>2</v>
      </c>
      <c r="E78" s="189">
        <v>4</v>
      </c>
    </row>
    <row r="79" spans="1:5" x14ac:dyDescent="0.25">
      <c r="A79" s="43"/>
      <c r="B79" s="43"/>
      <c r="C79" s="43"/>
      <c r="D79" s="43"/>
      <c r="E79" s="278"/>
    </row>
    <row r="80" spans="1:5" x14ac:dyDescent="0.25">
      <c r="A80" s="40" t="s">
        <v>96</v>
      </c>
      <c r="B80" s="38">
        <f>SUM(B81:B86)</f>
        <v>1944</v>
      </c>
      <c r="C80" s="38">
        <f>SUM(C81:C86)</f>
        <v>1935</v>
      </c>
      <c r="D80" s="38">
        <f>SUM(D81:D86)</f>
        <v>9</v>
      </c>
      <c r="E80" s="193">
        <f>SUM(E81:E86)</f>
        <v>0</v>
      </c>
    </row>
    <row r="81" spans="1:5" x14ac:dyDescent="0.25">
      <c r="A81" s="25" t="s">
        <v>97</v>
      </c>
      <c r="B81" s="41">
        <f t="shared" ref="B81:B86" si="7">SUM(C81:E81)</f>
        <v>475</v>
      </c>
      <c r="C81" s="41">
        <v>474</v>
      </c>
      <c r="D81" s="41">
        <v>1</v>
      </c>
      <c r="E81" s="189">
        <v>0</v>
      </c>
    </row>
    <row r="82" spans="1:5" x14ac:dyDescent="0.25">
      <c r="A82" s="25" t="s">
        <v>98</v>
      </c>
      <c r="B82" s="41">
        <f t="shared" si="7"/>
        <v>1009</v>
      </c>
      <c r="C82" s="41">
        <v>1008</v>
      </c>
      <c r="D82" s="41">
        <v>1</v>
      </c>
      <c r="E82" s="189">
        <v>0</v>
      </c>
    </row>
    <row r="83" spans="1:5" x14ac:dyDescent="0.25">
      <c r="A83" s="25" t="s">
        <v>99</v>
      </c>
      <c r="B83" s="41">
        <f t="shared" si="7"/>
        <v>15</v>
      </c>
      <c r="C83" s="41">
        <v>13</v>
      </c>
      <c r="D83" s="41">
        <v>2</v>
      </c>
      <c r="E83" s="189">
        <v>0</v>
      </c>
    </row>
    <row r="84" spans="1:5" x14ac:dyDescent="0.25">
      <c r="A84" s="25" t="s">
        <v>100</v>
      </c>
      <c r="B84" s="41">
        <f t="shared" si="7"/>
        <v>430</v>
      </c>
      <c r="C84" s="41">
        <v>427</v>
      </c>
      <c r="D84" s="41">
        <v>3</v>
      </c>
      <c r="E84" s="189">
        <v>0</v>
      </c>
    </row>
    <row r="85" spans="1:5" x14ac:dyDescent="0.25">
      <c r="A85" s="25" t="s">
        <v>101</v>
      </c>
      <c r="B85" s="41">
        <f t="shared" si="7"/>
        <v>10</v>
      </c>
      <c r="C85" s="41">
        <v>8</v>
      </c>
      <c r="D85" s="41">
        <v>2</v>
      </c>
      <c r="E85" s="189">
        <v>0</v>
      </c>
    </row>
    <row r="86" spans="1:5" x14ac:dyDescent="0.25">
      <c r="A86" s="25" t="s">
        <v>138</v>
      </c>
      <c r="B86" s="41">
        <f t="shared" si="7"/>
        <v>5</v>
      </c>
      <c r="C86" s="41">
        <v>5</v>
      </c>
      <c r="D86" s="41">
        <v>0</v>
      </c>
      <c r="E86" s="189">
        <v>0</v>
      </c>
    </row>
    <row r="87" spans="1:5" x14ac:dyDescent="0.25">
      <c r="A87" s="43"/>
      <c r="B87" s="43"/>
      <c r="C87" s="43"/>
      <c r="D87" s="43"/>
      <c r="E87" s="278"/>
    </row>
    <row r="88" spans="1:5" x14ac:dyDescent="0.25">
      <c r="A88" s="40" t="s">
        <v>103</v>
      </c>
      <c r="B88" s="38">
        <f>SUM(B89:B96)</f>
        <v>903</v>
      </c>
      <c r="C88" s="38">
        <f>SUM(C89:C96)</f>
        <v>796</v>
      </c>
      <c r="D88" s="38">
        <f>SUM(D89:D96)</f>
        <v>106</v>
      </c>
      <c r="E88" s="193">
        <f>SUM(E89:E96)</f>
        <v>1</v>
      </c>
    </row>
    <row r="89" spans="1:5" x14ac:dyDescent="0.25">
      <c r="A89" s="43" t="s">
        <v>104</v>
      </c>
      <c r="B89" s="41">
        <f t="shared" ref="B89:B96" si="8">SUM(C89:E89)</f>
        <v>238</v>
      </c>
      <c r="C89" s="41">
        <v>208</v>
      </c>
      <c r="D89" s="41">
        <v>30</v>
      </c>
      <c r="E89" s="189">
        <v>0</v>
      </c>
    </row>
    <row r="90" spans="1:5" x14ac:dyDescent="0.25">
      <c r="A90" s="25" t="s">
        <v>105</v>
      </c>
      <c r="B90" s="41">
        <f t="shared" si="8"/>
        <v>101</v>
      </c>
      <c r="C90" s="41">
        <v>58</v>
      </c>
      <c r="D90" s="41">
        <v>43</v>
      </c>
      <c r="E90" s="189">
        <v>0</v>
      </c>
    </row>
    <row r="91" spans="1:5" x14ac:dyDescent="0.25">
      <c r="A91" s="25" t="s">
        <v>106</v>
      </c>
      <c r="B91" s="41">
        <f t="shared" si="8"/>
        <v>54</v>
      </c>
      <c r="C91" s="41">
        <v>51</v>
      </c>
      <c r="D91" s="41">
        <v>3</v>
      </c>
      <c r="E91" s="189">
        <v>0</v>
      </c>
    </row>
    <row r="92" spans="1:5" x14ac:dyDescent="0.25">
      <c r="A92" s="25" t="s">
        <v>107</v>
      </c>
      <c r="B92" s="41">
        <f t="shared" si="8"/>
        <v>154</v>
      </c>
      <c r="C92" s="41">
        <v>130</v>
      </c>
      <c r="D92" s="41">
        <v>24</v>
      </c>
      <c r="E92" s="189">
        <v>0</v>
      </c>
    </row>
    <row r="93" spans="1:5" x14ac:dyDescent="0.25">
      <c r="A93" s="25" t="s">
        <v>108</v>
      </c>
      <c r="B93" s="41">
        <f t="shared" si="8"/>
        <v>159</v>
      </c>
      <c r="C93" s="41">
        <v>159</v>
      </c>
      <c r="D93" s="41">
        <v>0</v>
      </c>
      <c r="E93" s="189">
        <v>0</v>
      </c>
    </row>
    <row r="94" spans="1:5" x14ac:dyDescent="0.25">
      <c r="A94" s="25" t="s">
        <v>109</v>
      </c>
      <c r="B94" s="41">
        <f t="shared" si="8"/>
        <v>49</v>
      </c>
      <c r="C94" s="41">
        <v>49</v>
      </c>
      <c r="D94" s="41">
        <v>0</v>
      </c>
      <c r="E94" s="189">
        <v>0</v>
      </c>
    </row>
    <row r="95" spans="1:5" x14ac:dyDescent="0.25">
      <c r="A95" s="25" t="s">
        <v>110</v>
      </c>
      <c r="B95" s="41">
        <f t="shared" si="8"/>
        <v>138</v>
      </c>
      <c r="C95" s="41">
        <v>131</v>
      </c>
      <c r="D95" s="41">
        <v>6</v>
      </c>
      <c r="E95" s="189">
        <v>1</v>
      </c>
    </row>
    <row r="96" spans="1:5" x14ac:dyDescent="0.25">
      <c r="A96" s="25" t="s">
        <v>111</v>
      </c>
      <c r="B96" s="41">
        <f t="shared" si="8"/>
        <v>10</v>
      </c>
      <c r="C96" s="41">
        <v>10</v>
      </c>
      <c r="D96" s="41">
        <v>0</v>
      </c>
      <c r="E96" s="189">
        <v>0</v>
      </c>
    </row>
    <row r="97" spans="1:5" x14ac:dyDescent="0.25">
      <c r="A97" s="43"/>
      <c r="B97" s="43"/>
      <c r="C97" s="43"/>
      <c r="D97" s="43"/>
      <c r="E97" s="278"/>
    </row>
    <row r="98" spans="1:5" x14ac:dyDescent="0.25">
      <c r="A98" s="40" t="s">
        <v>112</v>
      </c>
      <c r="B98" s="38">
        <f>SUM(B99:B100)</f>
        <v>1132</v>
      </c>
      <c r="C98" s="38">
        <f>SUM(C99:C100)</f>
        <v>1123</v>
      </c>
      <c r="D98" s="38">
        <f>SUM(D99:D100)</f>
        <v>9</v>
      </c>
      <c r="E98" s="193">
        <f>SUM(E99:E100)</f>
        <v>0</v>
      </c>
    </row>
    <row r="99" spans="1:5" x14ac:dyDescent="0.25">
      <c r="A99" s="25" t="s">
        <v>113</v>
      </c>
      <c r="B99" s="41">
        <f>SUM(C99:E99)</f>
        <v>680</v>
      </c>
      <c r="C99" s="41">
        <v>679</v>
      </c>
      <c r="D99" s="41">
        <v>1</v>
      </c>
      <c r="E99" s="189">
        <v>0</v>
      </c>
    </row>
    <row r="100" spans="1:5" x14ac:dyDescent="0.25">
      <c r="A100" s="25" t="s">
        <v>114</v>
      </c>
      <c r="B100" s="41">
        <f>SUM(C100:E100)</f>
        <v>452</v>
      </c>
      <c r="C100" s="41">
        <v>444</v>
      </c>
      <c r="D100" s="41">
        <v>8</v>
      </c>
      <c r="E100" s="189">
        <v>0</v>
      </c>
    </row>
    <row r="101" spans="1:5" x14ac:dyDescent="0.25">
      <c r="A101" s="43"/>
      <c r="B101" s="43"/>
      <c r="C101" s="43"/>
      <c r="D101" s="43"/>
      <c r="E101" s="278"/>
    </row>
    <row r="102" spans="1:5" x14ac:dyDescent="0.25">
      <c r="A102" s="40" t="s">
        <v>115</v>
      </c>
      <c r="B102" s="38">
        <f>SUM(B103:B107)</f>
        <v>559</v>
      </c>
      <c r="C102" s="38">
        <f>SUM(C103:C107)</f>
        <v>528</v>
      </c>
      <c r="D102" s="38">
        <f>SUM(D103:D107)</f>
        <v>31</v>
      </c>
      <c r="E102" s="193">
        <f>SUM(E103:E107)</f>
        <v>0</v>
      </c>
    </row>
    <row r="103" spans="1:5" x14ac:dyDescent="0.25">
      <c r="A103" s="25" t="s">
        <v>116</v>
      </c>
      <c r="B103" s="41">
        <f>SUM(C103:E103)</f>
        <v>136</v>
      </c>
      <c r="C103" s="41">
        <v>132</v>
      </c>
      <c r="D103" s="41">
        <v>4</v>
      </c>
      <c r="E103" s="189">
        <v>0</v>
      </c>
    </row>
    <row r="104" spans="1:5" x14ac:dyDescent="0.25">
      <c r="A104" s="25" t="s">
        <v>117</v>
      </c>
      <c r="B104" s="41">
        <f>SUM(C104:E104)</f>
        <v>187</v>
      </c>
      <c r="C104" s="41">
        <v>182</v>
      </c>
      <c r="D104" s="41">
        <v>5</v>
      </c>
      <c r="E104" s="189">
        <v>0</v>
      </c>
    </row>
    <row r="105" spans="1:5" x14ac:dyDescent="0.25">
      <c r="A105" s="25" t="s">
        <v>118</v>
      </c>
      <c r="B105" s="41">
        <f>SUM(C105:E105)</f>
        <v>77</v>
      </c>
      <c r="C105" s="41">
        <v>77</v>
      </c>
      <c r="D105" s="41">
        <v>0</v>
      </c>
      <c r="E105" s="189">
        <v>0</v>
      </c>
    </row>
    <row r="106" spans="1:5" x14ac:dyDescent="0.25">
      <c r="A106" s="25" t="s">
        <v>119</v>
      </c>
      <c r="B106" s="41">
        <f>SUM(C106:E106)</f>
        <v>84</v>
      </c>
      <c r="C106" s="41">
        <v>84</v>
      </c>
      <c r="D106" s="41">
        <v>0</v>
      </c>
      <c r="E106" s="189">
        <v>0</v>
      </c>
    </row>
    <row r="107" spans="1:5" x14ac:dyDescent="0.25">
      <c r="A107" s="25" t="s">
        <v>120</v>
      </c>
      <c r="B107" s="41">
        <f>SUM(C107:E107)</f>
        <v>75</v>
      </c>
      <c r="C107" s="41">
        <v>53</v>
      </c>
      <c r="D107" s="41">
        <v>22</v>
      </c>
      <c r="E107" s="189">
        <v>0</v>
      </c>
    </row>
    <row r="108" spans="1:5" x14ac:dyDescent="0.25">
      <c r="A108" s="40"/>
      <c r="B108" s="40"/>
      <c r="C108" s="40"/>
      <c r="D108" s="40"/>
      <c r="E108" s="279"/>
    </row>
    <row r="109" spans="1:5" x14ac:dyDescent="0.25">
      <c r="A109" s="40" t="s">
        <v>121</v>
      </c>
      <c r="B109" s="38">
        <f>SUM(B110:B112)</f>
        <v>1117</v>
      </c>
      <c r="C109" s="38">
        <f>SUM(C110:C112)</f>
        <v>1081</v>
      </c>
      <c r="D109" s="38">
        <f>SUM(D110:D112)</f>
        <v>36</v>
      </c>
      <c r="E109" s="193">
        <f>SUM(E110:E112)</f>
        <v>0</v>
      </c>
    </row>
    <row r="110" spans="1:5" x14ac:dyDescent="0.25">
      <c r="A110" s="25" t="s">
        <v>122</v>
      </c>
      <c r="B110" s="41">
        <f>SUM(C110:E110)</f>
        <v>496</v>
      </c>
      <c r="C110" s="41">
        <v>496</v>
      </c>
      <c r="D110" s="41">
        <v>0</v>
      </c>
      <c r="E110" s="189">
        <v>0</v>
      </c>
    </row>
    <row r="111" spans="1:5" x14ac:dyDescent="0.25">
      <c r="A111" s="25" t="s">
        <v>123</v>
      </c>
      <c r="B111" s="41">
        <f>SUM(C111:E111)</f>
        <v>239</v>
      </c>
      <c r="C111" s="41">
        <v>233</v>
      </c>
      <c r="D111" s="41">
        <v>6</v>
      </c>
      <c r="E111" s="189">
        <v>0</v>
      </c>
    </row>
    <row r="112" spans="1:5" x14ac:dyDescent="0.25">
      <c r="A112" s="25" t="s">
        <v>124</v>
      </c>
      <c r="B112" s="41">
        <f>SUM(C112:E112)</f>
        <v>382</v>
      </c>
      <c r="C112" s="41">
        <v>352</v>
      </c>
      <c r="D112" s="41">
        <v>30</v>
      </c>
      <c r="E112" s="189">
        <v>0</v>
      </c>
    </row>
    <row r="113" spans="1:5" x14ac:dyDescent="0.25">
      <c r="A113" s="25"/>
      <c r="B113" s="25"/>
      <c r="C113" s="25"/>
      <c r="D113" s="25"/>
      <c r="E113" s="213"/>
    </row>
    <row r="114" spans="1:5" x14ac:dyDescent="0.25">
      <c r="A114" s="40" t="s">
        <v>125</v>
      </c>
      <c r="B114" s="38">
        <f>SUM(B115:B117)</f>
        <v>1704</v>
      </c>
      <c r="C114" s="38">
        <f>SUM(C115:C117)</f>
        <v>1660</v>
      </c>
      <c r="D114" s="38">
        <f>SUM(D115:D117)</f>
        <v>44</v>
      </c>
      <c r="E114" s="193">
        <f>SUM(E115:E117)</f>
        <v>0</v>
      </c>
    </row>
    <row r="115" spans="1:5" x14ac:dyDescent="0.25">
      <c r="A115" s="25" t="s">
        <v>126</v>
      </c>
      <c r="B115" s="41">
        <f>SUM(C115:E115)</f>
        <v>1382</v>
      </c>
      <c r="C115" s="41">
        <v>1382</v>
      </c>
      <c r="D115" s="41">
        <v>0</v>
      </c>
      <c r="E115" s="189">
        <v>0</v>
      </c>
    </row>
    <row r="116" spans="1:5" x14ac:dyDescent="0.25">
      <c r="A116" s="25" t="s">
        <v>139</v>
      </c>
      <c r="B116" s="41">
        <f>SUM(C116:E116)</f>
        <v>160</v>
      </c>
      <c r="C116" s="41">
        <v>116</v>
      </c>
      <c r="D116" s="41">
        <v>44</v>
      </c>
      <c r="E116" s="189">
        <v>0</v>
      </c>
    </row>
    <row r="117" spans="1:5" x14ac:dyDescent="0.25">
      <c r="A117" s="25" t="s">
        <v>128</v>
      </c>
      <c r="B117" s="41">
        <f>SUM(C117:E117)</f>
        <v>162</v>
      </c>
      <c r="C117" s="41">
        <v>162</v>
      </c>
      <c r="D117" s="41">
        <v>0</v>
      </c>
      <c r="E117" s="189">
        <v>0</v>
      </c>
    </row>
    <row r="118" spans="1:5" x14ac:dyDescent="0.25">
      <c r="A118" s="44"/>
      <c r="B118" s="44"/>
      <c r="C118" s="44"/>
      <c r="D118" s="44"/>
      <c r="E118" s="28"/>
    </row>
    <row r="119" spans="1:5" x14ac:dyDescent="0.25">
      <c r="A119" s="304" t="s">
        <v>140</v>
      </c>
      <c r="B119" s="304"/>
      <c r="C119" s="304"/>
      <c r="D119" s="304"/>
      <c r="E119" s="304"/>
    </row>
    <row r="120" spans="1:5" x14ac:dyDescent="0.25">
      <c r="A120" s="31" t="s">
        <v>129</v>
      </c>
    </row>
    <row r="121" spans="1:5" hidden="1" x14ac:dyDescent="0.25"/>
  </sheetData>
  <mergeCells count="8">
    <mergeCell ref="A119:E119"/>
    <mergeCell ref="A3:E3"/>
    <mergeCell ref="A4:E4"/>
    <mergeCell ref="A5:E5"/>
    <mergeCell ref="A6:E6"/>
    <mergeCell ref="A8:A9"/>
    <mergeCell ref="B8:B9"/>
    <mergeCell ref="C8:E8"/>
  </mergeCells>
  <pageMargins left="0.7" right="0.7" top="0.75" bottom="0.75" header="0.3" footer="0.3"/>
  <pageSetup scale="3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1F857-1AF7-46FD-B1C9-8BBF91C048E1}">
  <dimension ref="A1:XFC102"/>
  <sheetViews>
    <sheetView zoomScale="90" zoomScaleNormal="90" workbookViewId="0">
      <pane xSplit="1" ySplit="8" topLeftCell="F9" activePane="bottomRight" state="frozen"/>
      <selection pane="topRight" activeCell="B1" sqref="B1"/>
      <selection pane="bottomLeft" activeCell="A9" sqref="A9"/>
      <selection pane="bottomRight" activeCell="J15" sqref="J15"/>
    </sheetView>
  </sheetViews>
  <sheetFormatPr baseColWidth="10" defaultColWidth="0" defaultRowHeight="15.75" zeroHeight="1" x14ac:dyDescent="0.25"/>
  <cols>
    <col min="1" max="1" width="80.42578125" style="1" customWidth="1"/>
    <col min="2" max="3" width="15.140625" style="1" customWidth="1"/>
    <col min="4" max="4" width="16.28515625" style="1" customWidth="1"/>
    <col min="5" max="5" width="15.140625" style="1" customWidth="1"/>
    <col min="6" max="6" width="16.5703125" style="1" customWidth="1"/>
    <col min="7" max="11" width="15.140625" style="1" customWidth="1"/>
    <col min="12" max="12" width="17" style="1" customWidth="1"/>
    <col min="13" max="13" width="11.42578125" style="254" hidden="1" customWidth="1"/>
    <col min="14" max="256" width="11.42578125" style="1" hidden="1" customWidth="1"/>
    <col min="257" max="257" width="80.42578125" style="1" hidden="1" customWidth="1"/>
    <col min="258" max="259" width="15.140625" style="1" hidden="1" customWidth="1"/>
    <col min="260" max="260" width="16.28515625" style="1" hidden="1" customWidth="1"/>
    <col min="261" max="261" width="15.140625" style="1" hidden="1" customWidth="1"/>
    <col min="262" max="262" width="16.5703125" style="1" hidden="1" customWidth="1"/>
    <col min="263" max="268" width="15.140625" style="1" hidden="1" customWidth="1"/>
    <col min="269" max="512" width="0" style="1" hidden="1"/>
    <col min="513" max="513" width="80.42578125" style="1" hidden="1" customWidth="1"/>
    <col min="514" max="515" width="15.140625" style="1" hidden="1" customWidth="1"/>
    <col min="516" max="516" width="16.28515625" style="1" hidden="1" customWidth="1"/>
    <col min="517" max="517" width="15.140625" style="1" hidden="1" customWidth="1"/>
    <col min="518" max="518" width="16.5703125" style="1" hidden="1" customWidth="1"/>
    <col min="519" max="524" width="15.140625" style="1" hidden="1" customWidth="1"/>
    <col min="525" max="768" width="0" style="1" hidden="1"/>
    <col min="769" max="769" width="80.42578125" style="1" hidden="1" customWidth="1"/>
    <col min="770" max="771" width="15.140625" style="1" hidden="1" customWidth="1"/>
    <col min="772" max="772" width="16.28515625" style="1" hidden="1" customWidth="1"/>
    <col min="773" max="773" width="15.140625" style="1" hidden="1" customWidth="1"/>
    <col min="774" max="774" width="16.5703125" style="1" hidden="1" customWidth="1"/>
    <col min="775" max="780" width="15.140625" style="1" hidden="1" customWidth="1"/>
    <col min="781" max="1024" width="0" style="1" hidden="1"/>
    <col min="1025" max="1025" width="80.42578125" style="1" hidden="1" customWidth="1"/>
    <col min="1026" max="1027" width="15.140625" style="1" hidden="1" customWidth="1"/>
    <col min="1028" max="1028" width="16.28515625" style="1" hidden="1" customWidth="1"/>
    <col min="1029" max="1029" width="15.140625" style="1" hidden="1" customWidth="1"/>
    <col min="1030" max="1030" width="16.5703125" style="1" hidden="1" customWidth="1"/>
    <col min="1031" max="1036" width="15.140625" style="1" hidden="1" customWidth="1"/>
    <col min="1037" max="1280" width="0" style="1" hidden="1"/>
    <col min="1281" max="1281" width="80.42578125" style="1" hidden="1" customWidth="1"/>
    <col min="1282" max="1283" width="15.140625" style="1" hidden="1" customWidth="1"/>
    <col min="1284" max="1284" width="16.28515625" style="1" hidden="1" customWidth="1"/>
    <col min="1285" max="1285" width="15.140625" style="1" hidden="1" customWidth="1"/>
    <col min="1286" max="1286" width="16.5703125" style="1" hidden="1" customWidth="1"/>
    <col min="1287" max="1292" width="15.140625" style="1" hidden="1" customWidth="1"/>
    <col min="1293" max="1536" width="0" style="1" hidden="1"/>
    <col min="1537" max="1537" width="80.42578125" style="1" hidden="1" customWidth="1"/>
    <col min="1538" max="1539" width="15.140625" style="1" hidden="1" customWidth="1"/>
    <col min="1540" max="1540" width="16.28515625" style="1" hidden="1" customWidth="1"/>
    <col min="1541" max="1541" width="15.140625" style="1" hidden="1" customWidth="1"/>
    <col min="1542" max="1542" width="16.5703125" style="1" hidden="1" customWidth="1"/>
    <col min="1543" max="1548" width="15.140625" style="1" hidden="1" customWidth="1"/>
    <col min="1549" max="1792" width="0" style="1" hidden="1"/>
    <col min="1793" max="1793" width="80.42578125" style="1" hidden="1" customWidth="1"/>
    <col min="1794" max="1795" width="15.140625" style="1" hidden="1" customWidth="1"/>
    <col min="1796" max="1796" width="16.28515625" style="1" hidden="1" customWidth="1"/>
    <col min="1797" max="1797" width="15.140625" style="1" hidden="1" customWidth="1"/>
    <col min="1798" max="1798" width="16.5703125" style="1" hidden="1" customWidth="1"/>
    <col min="1799" max="1804" width="15.140625" style="1" hidden="1" customWidth="1"/>
    <col min="1805" max="2048" width="0" style="1" hidden="1"/>
    <col min="2049" max="2049" width="80.42578125" style="1" hidden="1" customWidth="1"/>
    <col min="2050" max="2051" width="15.140625" style="1" hidden="1" customWidth="1"/>
    <col min="2052" max="2052" width="16.28515625" style="1" hidden="1" customWidth="1"/>
    <col min="2053" max="2053" width="15.140625" style="1" hidden="1" customWidth="1"/>
    <col min="2054" max="2054" width="16.5703125" style="1" hidden="1" customWidth="1"/>
    <col min="2055" max="2060" width="15.140625" style="1" hidden="1" customWidth="1"/>
    <col min="2061" max="2304" width="0" style="1" hidden="1"/>
    <col min="2305" max="2305" width="80.42578125" style="1" hidden="1" customWidth="1"/>
    <col min="2306" max="2307" width="15.140625" style="1" hidden="1" customWidth="1"/>
    <col min="2308" max="2308" width="16.28515625" style="1" hidden="1" customWidth="1"/>
    <col min="2309" max="2309" width="15.140625" style="1" hidden="1" customWidth="1"/>
    <col min="2310" max="2310" width="16.5703125" style="1" hidden="1" customWidth="1"/>
    <col min="2311" max="2316" width="15.140625" style="1" hidden="1" customWidth="1"/>
    <col min="2317" max="2560" width="0" style="1" hidden="1"/>
    <col min="2561" max="2561" width="80.42578125" style="1" hidden="1" customWidth="1"/>
    <col min="2562" max="2563" width="15.140625" style="1" hidden="1" customWidth="1"/>
    <col min="2564" max="2564" width="16.28515625" style="1" hidden="1" customWidth="1"/>
    <col min="2565" max="2565" width="15.140625" style="1" hidden="1" customWidth="1"/>
    <col min="2566" max="2566" width="16.5703125" style="1" hidden="1" customWidth="1"/>
    <col min="2567" max="2572" width="15.140625" style="1" hidden="1" customWidth="1"/>
    <col min="2573" max="2816" width="0" style="1" hidden="1"/>
    <col min="2817" max="2817" width="80.42578125" style="1" hidden="1" customWidth="1"/>
    <col min="2818" max="2819" width="15.140625" style="1" hidden="1" customWidth="1"/>
    <col min="2820" max="2820" width="16.28515625" style="1" hidden="1" customWidth="1"/>
    <col min="2821" max="2821" width="15.140625" style="1" hidden="1" customWidth="1"/>
    <col min="2822" max="2822" width="16.5703125" style="1" hidden="1" customWidth="1"/>
    <col min="2823" max="2828" width="15.140625" style="1" hidden="1" customWidth="1"/>
    <col min="2829" max="3072" width="0" style="1" hidden="1"/>
    <col min="3073" max="3073" width="80.42578125" style="1" hidden="1" customWidth="1"/>
    <col min="3074" max="3075" width="15.140625" style="1" hidden="1" customWidth="1"/>
    <col min="3076" max="3076" width="16.28515625" style="1" hidden="1" customWidth="1"/>
    <col min="3077" max="3077" width="15.140625" style="1" hidden="1" customWidth="1"/>
    <col min="3078" max="3078" width="16.5703125" style="1" hidden="1" customWidth="1"/>
    <col min="3079" max="3084" width="15.140625" style="1" hidden="1" customWidth="1"/>
    <col min="3085" max="3328" width="0" style="1" hidden="1"/>
    <col min="3329" max="3329" width="80.42578125" style="1" hidden="1" customWidth="1"/>
    <col min="3330" max="3331" width="15.140625" style="1" hidden="1" customWidth="1"/>
    <col min="3332" max="3332" width="16.28515625" style="1" hidden="1" customWidth="1"/>
    <col min="3333" max="3333" width="15.140625" style="1" hidden="1" customWidth="1"/>
    <col min="3334" max="3334" width="16.5703125" style="1" hidden="1" customWidth="1"/>
    <col min="3335" max="3340" width="15.140625" style="1" hidden="1" customWidth="1"/>
    <col min="3341" max="3584" width="0" style="1" hidden="1"/>
    <col min="3585" max="3585" width="80.42578125" style="1" hidden="1" customWidth="1"/>
    <col min="3586" max="3587" width="15.140625" style="1" hidden="1" customWidth="1"/>
    <col min="3588" max="3588" width="16.28515625" style="1" hidden="1" customWidth="1"/>
    <col min="3589" max="3589" width="15.140625" style="1" hidden="1" customWidth="1"/>
    <col min="3590" max="3590" width="16.5703125" style="1" hidden="1" customWidth="1"/>
    <col min="3591" max="3596" width="15.140625" style="1" hidden="1" customWidth="1"/>
    <col min="3597" max="3840" width="0" style="1" hidden="1"/>
    <col min="3841" max="3841" width="80.42578125" style="1" hidden="1" customWidth="1"/>
    <col min="3842" max="3843" width="15.140625" style="1" hidden="1" customWidth="1"/>
    <col min="3844" max="3844" width="16.28515625" style="1" hidden="1" customWidth="1"/>
    <col min="3845" max="3845" width="15.140625" style="1" hidden="1" customWidth="1"/>
    <col min="3846" max="3846" width="16.5703125" style="1" hidden="1" customWidth="1"/>
    <col min="3847" max="3852" width="15.140625" style="1" hidden="1" customWidth="1"/>
    <col min="3853" max="4096" width="0" style="1" hidden="1"/>
    <col min="4097" max="4097" width="80.42578125" style="1" hidden="1" customWidth="1"/>
    <col min="4098" max="4099" width="15.140625" style="1" hidden="1" customWidth="1"/>
    <col min="4100" max="4100" width="16.28515625" style="1" hidden="1" customWidth="1"/>
    <col min="4101" max="4101" width="15.140625" style="1" hidden="1" customWidth="1"/>
    <col min="4102" max="4102" width="16.5703125" style="1" hidden="1" customWidth="1"/>
    <col min="4103" max="4108" width="15.140625" style="1" hidden="1" customWidth="1"/>
    <col min="4109" max="4352" width="0" style="1" hidden="1"/>
    <col min="4353" max="4353" width="80.42578125" style="1" hidden="1" customWidth="1"/>
    <col min="4354" max="4355" width="15.140625" style="1" hidden="1" customWidth="1"/>
    <col min="4356" max="4356" width="16.28515625" style="1" hidden="1" customWidth="1"/>
    <col min="4357" max="4357" width="15.140625" style="1" hidden="1" customWidth="1"/>
    <col min="4358" max="4358" width="16.5703125" style="1" hidden="1" customWidth="1"/>
    <col min="4359" max="4364" width="15.140625" style="1" hidden="1" customWidth="1"/>
    <col min="4365" max="4608" width="0" style="1" hidden="1"/>
    <col min="4609" max="4609" width="80.42578125" style="1" hidden="1" customWidth="1"/>
    <col min="4610" max="4611" width="15.140625" style="1" hidden="1" customWidth="1"/>
    <col min="4612" max="4612" width="16.28515625" style="1" hidden="1" customWidth="1"/>
    <col min="4613" max="4613" width="15.140625" style="1" hidden="1" customWidth="1"/>
    <col min="4614" max="4614" width="16.5703125" style="1" hidden="1" customWidth="1"/>
    <col min="4615" max="4620" width="15.140625" style="1" hidden="1" customWidth="1"/>
    <col min="4621" max="4864" width="0" style="1" hidden="1"/>
    <col min="4865" max="4865" width="80.42578125" style="1" hidden="1" customWidth="1"/>
    <col min="4866" max="4867" width="15.140625" style="1" hidden="1" customWidth="1"/>
    <col min="4868" max="4868" width="16.28515625" style="1" hidden="1" customWidth="1"/>
    <col min="4869" max="4869" width="15.140625" style="1" hidden="1" customWidth="1"/>
    <col min="4870" max="4870" width="16.5703125" style="1" hidden="1" customWidth="1"/>
    <col min="4871" max="4876" width="15.140625" style="1" hidden="1" customWidth="1"/>
    <col min="4877" max="5120" width="0" style="1" hidden="1"/>
    <col min="5121" max="5121" width="80.42578125" style="1" hidden="1" customWidth="1"/>
    <col min="5122" max="5123" width="15.140625" style="1" hidden="1" customWidth="1"/>
    <col min="5124" max="5124" width="16.28515625" style="1" hidden="1" customWidth="1"/>
    <col min="5125" max="5125" width="15.140625" style="1" hidden="1" customWidth="1"/>
    <col min="5126" max="5126" width="16.5703125" style="1" hidden="1" customWidth="1"/>
    <col min="5127" max="5132" width="15.140625" style="1" hidden="1" customWidth="1"/>
    <col min="5133" max="5376" width="0" style="1" hidden="1"/>
    <col min="5377" max="5377" width="80.42578125" style="1" hidden="1" customWidth="1"/>
    <col min="5378" max="5379" width="15.140625" style="1" hidden="1" customWidth="1"/>
    <col min="5380" max="5380" width="16.28515625" style="1" hidden="1" customWidth="1"/>
    <col min="5381" max="5381" width="15.140625" style="1" hidden="1" customWidth="1"/>
    <col min="5382" max="5382" width="16.5703125" style="1" hidden="1" customWidth="1"/>
    <col min="5383" max="5388" width="15.140625" style="1" hidden="1" customWidth="1"/>
    <col min="5389" max="5632" width="0" style="1" hidden="1"/>
    <col min="5633" max="5633" width="80.42578125" style="1" hidden="1" customWidth="1"/>
    <col min="5634" max="5635" width="15.140625" style="1" hidden="1" customWidth="1"/>
    <col min="5636" max="5636" width="16.28515625" style="1" hidden="1" customWidth="1"/>
    <col min="5637" max="5637" width="15.140625" style="1" hidden="1" customWidth="1"/>
    <col min="5638" max="5638" width="16.5703125" style="1" hidden="1" customWidth="1"/>
    <col min="5639" max="5644" width="15.140625" style="1" hidden="1" customWidth="1"/>
    <col min="5645" max="5888" width="0" style="1" hidden="1"/>
    <col min="5889" max="5889" width="80.42578125" style="1" hidden="1" customWidth="1"/>
    <col min="5890" max="5891" width="15.140625" style="1" hidden="1" customWidth="1"/>
    <col min="5892" max="5892" width="16.28515625" style="1" hidden="1" customWidth="1"/>
    <col min="5893" max="5893" width="15.140625" style="1" hidden="1" customWidth="1"/>
    <col min="5894" max="5894" width="16.5703125" style="1" hidden="1" customWidth="1"/>
    <col min="5895" max="5900" width="15.140625" style="1" hidden="1" customWidth="1"/>
    <col min="5901" max="6144" width="0" style="1" hidden="1"/>
    <col min="6145" max="6145" width="80.42578125" style="1" hidden="1" customWidth="1"/>
    <col min="6146" max="6147" width="15.140625" style="1" hidden="1" customWidth="1"/>
    <col min="6148" max="6148" width="16.28515625" style="1" hidden="1" customWidth="1"/>
    <col min="6149" max="6149" width="15.140625" style="1" hidden="1" customWidth="1"/>
    <col min="6150" max="6150" width="16.5703125" style="1" hidden="1" customWidth="1"/>
    <col min="6151" max="6156" width="15.140625" style="1" hidden="1" customWidth="1"/>
    <col min="6157" max="6400" width="0" style="1" hidden="1"/>
    <col min="6401" max="6401" width="80.42578125" style="1" hidden="1" customWidth="1"/>
    <col min="6402" max="6403" width="15.140625" style="1" hidden="1" customWidth="1"/>
    <col min="6404" max="6404" width="16.28515625" style="1" hidden="1" customWidth="1"/>
    <col min="6405" max="6405" width="15.140625" style="1" hidden="1" customWidth="1"/>
    <col min="6406" max="6406" width="16.5703125" style="1" hidden="1" customWidth="1"/>
    <col min="6407" max="6412" width="15.140625" style="1" hidden="1" customWidth="1"/>
    <col min="6413" max="6656" width="0" style="1" hidden="1"/>
    <col min="6657" max="6657" width="80.42578125" style="1" hidden="1" customWidth="1"/>
    <col min="6658" max="6659" width="15.140625" style="1" hidden="1" customWidth="1"/>
    <col min="6660" max="6660" width="16.28515625" style="1" hidden="1" customWidth="1"/>
    <col min="6661" max="6661" width="15.140625" style="1" hidden="1" customWidth="1"/>
    <col min="6662" max="6662" width="16.5703125" style="1" hidden="1" customWidth="1"/>
    <col min="6663" max="6668" width="15.140625" style="1" hidden="1" customWidth="1"/>
    <col min="6669" max="6912" width="0" style="1" hidden="1"/>
    <col min="6913" max="6913" width="80.42578125" style="1" hidden="1" customWidth="1"/>
    <col min="6914" max="6915" width="15.140625" style="1" hidden="1" customWidth="1"/>
    <col min="6916" max="6916" width="16.28515625" style="1" hidden="1" customWidth="1"/>
    <col min="6917" max="6917" width="15.140625" style="1" hidden="1" customWidth="1"/>
    <col min="6918" max="6918" width="16.5703125" style="1" hidden="1" customWidth="1"/>
    <col min="6919" max="6924" width="15.140625" style="1" hidden="1" customWidth="1"/>
    <col min="6925" max="7168" width="0" style="1" hidden="1"/>
    <col min="7169" max="7169" width="80.42578125" style="1" hidden="1" customWidth="1"/>
    <col min="7170" max="7171" width="15.140625" style="1" hidden="1" customWidth="1"/>
    <col min="7172" max="7172" width="16.28515625" style="1" hidden="1" customWidth="1"/>
    <col min="7173" max="7173" width="15.140625" style="1" hidden="1" customWidth="1"/>
    <col min="7174" max="7174" width="16.5703125" style="1" hidden="1" customWidth="1"/>
    <col min="7175" max="7180" width="15.140625" style="1" hidden="1" customWidth="1"/>
    <col min="7181" max="7424" width="0" style="1" hidden="1"/>
    <col min="7425" max="7425" width="80.42578125" style="1" hidden="1" customWidth="1"/>
    <col min="7426" max="7427" width="15.140625" style="1" hidden="1" customWidth="1"/>
    <col min="7428" max="7428" width="16.28515625" style="1" hidden="1" customWidth="1"/>
    <col min="7429" max="7429" width="15.140625" style="1" hidden="1" customWidth="1"/>
    <col min="7430" max="7430" width="16.5703125" style="1" hidden="1" customWidth="1"/>
    <col min="7431" max="7436" width="15.140625" style="1" hidden="1" customWidth="1"/>
    <col min="7437" max="7680" width="0" style="1" hidden="1"/>
    <col min="7681" max="7681" width="80.42578125" style="1" hidden="1" customWidth="1"/>
    <col min="7682" max="7683" width="15.140625" style="1" hidden="1" customWidth="1"/>
    <col min="7684" max="7684" width="16.28515625" style="1" hidden="1" customWidth="1"/>
    <col min="7685" max="7685" width="15.140625" style="1" hidden="1" customWidth="1"/>
    <col min="7686" max="7686" width="16.5703125" style="1" hidden="1" customWidth="1"/>
    <col min="7687" max="7692" width="15.140625" style="1" hidden="1" customWidth="1"/>
    <col min="7693" max="7936" width="0" style="1" hidden="1"/>
    <col min="7937" max="7937" width="80.42578125" style="1" hidden="1" customWidth="1"/>
    <col min="7938" max="7939" width="15.140625" style="1" hidden="1" customWidth="1"/>
    <col min="7940" max="7940" width="16.28515625" style="1" hidden="1" customWidth="1"/>
    <col min="7941" max="7941" width="15.140625" style="1" hidden="1" customWidth="1"/>
    <col min="7942" max="7942" width="16.5703125" style="1" hidden="1" customWidth="1"/>
    <col min="7943" max="7948" width="15.140625" style="1" hidden="1" customWidth="1"/>
    <col min="7949" max="8192" width="0" style="1" hidden="1"/>
    <col min="8193" max="8193" width="80.42578125" style="1" hidden="1" customWidth="1"/>
    <col min="8194" max="8195" width="15.140625" style="1" hidden="1" customWidth="1"/>
    <col min="8196" max="8196" width="16.28515625" style="1" hidden="1" customWidth="1"/>
    <col min="8197" max="8197" width="15.140625" style="1" hidden="1" customWidth="1"/>
    <col min="8198" max="8198" width="16.5703125" style="1" hidden="1" customWidth="1"/>
    <col min="8199" max="8204" width="15.140625" style="1" hidden="1" customWidth="1"/>
    <col min="8205" max="8448" width="0" style="1" hidden="1"/>
    <col min="8449" max="8449" width="80.42578125" style="1" hidden="1" customWidth="1"/>
    <col min="8450" max="8451" width="15.140625" style="1" hidden="1" customWidth="1"/>
    <col min="8452" max="8452" width="16.28515625" style="1" hidden="1" customWidth="1"/>
    <col min="8453" max="8453" width="15.140625" style="1" hidden="1" customWidth="1"/>
    <col min="8454" max="8454" width="16.5703125" style="1" hidden="1" customWidth="1"/>
    <col min="8455" max="8460" width="15.140625" style="1" hidden="1" customWidth="1"/>
    <col min="8461" max="8704" width="0" style="1" hidden="1"/>
    <col min="8705" max="8705" width="80.42578125" style="1" hidden="1" customWidth="1"/>
    <col min="8706" max="8707" width="15.140625" style="1" hidden="1" customWidth="1"/>
    <col min="8708" max="8708" width="16.28515625" style="1" hidden="1" customWidth="1"/>
    <col min="8709" max="8709" width="15.140625" style="1" hidden="1" customWidth="1"/>
    <col min="8710" max="8710" width="16.5703125" style="1" hidden="1" customWidth="1"/>
    <col min="8711" max="8716" width="15.140625" style="1" hidden="1" customWidth="1"/>
    <col min="8717" max="8960" width="0" style="1" hidden="1"/>
    <col min="8961" max="8961" width="80.42578125" style="1" hidden="1" customWidth="1"/>
    <col min="8962" max="8963" width="15.140625" style="1" hidden="1" customWidth="1"/>
    <col min="8964" max="8964" width="16.28515625" style="1" hidden="1" customWidth="1"/>
    <col min="8965" max="8965" width="15.140625" style="1" hidden="1" customWidth="1"/>
    <col min="8966" max="8966" width="16.5703125" style="1" hidden="1" customWidth="1"/>
    <col min="8967" max="8972" width="15.140625" style="1" hidden="1" customWidth="1"/>
    <col min="8973" max="9216" width="0" style="1" hidden="1"/>
    <col min="9217" max="9217" width="80.42578125" style="1" hidden="1" customWidth="1"/>
    <col min="9218" max="9219" width="15.140625" style="1" hidden="1" customWidth="1"/>
    <col min="9220" max="9220" width="16.28515625" style="1" hidden="1" customWidth="1"/>
    <col min="9221" max="9221" width="15.140625" style="1" hidden="1" customWidth="1"/>
    <col min="9222" max="9222" width="16.5703125" style="1" hidden="1" customWidth="1"/>
    <col min="9223" max="9228" width="15.140625" style="1" hidden="1" customWidth="1"/>
    <col min="9229" max="9472" width="0" style="1" hidden="1"/>
    <col min="9473" max="9473" width="80.42578125" style="1" hidden="1" customWidth="1"/>
    <col min="9474" max="9475" width="15.140625" style="1" hidden="1" customWidth="1"/>
    <col min="9476" max="9476" width="16.28515625" style="1" hidden="1" customWidth="1"/>
    <col min="9477" max="9477" width="15.140625" style="1" hidden="1" customWidth="1"/>
    <col min="9478" max="9478" width="16.5703125" style="1" hidden="1" customWidth="1"/>
    <col min="9479" max="9484" width="15.140625" style="1" hidden="1" customWidth="1"/>
    <col min="9485" max="9728" width="0" style="1" hidden="1"/>
    <col min="9729" max="9729" width="80.42578125" style="1" hidden="1" customWidth="1"/>
    <col min="9730" max="9731" width="15.140625" style="1" hidden="1" customWidth="1"/>
    <col min="9732" max="9732" width="16.28515625" style="1" hidden="1" customWidth="1"/>
    <col min="9733" max="9733" width="15.140625" style="1" hidden="1" customWidth="1"/>
    <col min="9734" max="9734" width="16.5703125" style="1" hidden="1" customWidth="1"/>
    <col min="9735" max="9740" width="15.140625" style="1" hidden="1" customWidth="1"/>
    <col min="9741" max="9984" width="0" style="1" hidden="1"/>
    <col min="9985" max="9985" width="80.42578125" style="1" hidden="1" customWidth="1"/>
    <col min="9986" max="9987" width="15.140625" style="1" hidden="1" customWidth="1"/>
    <col min="9988" max="9988" width="16.28515625" style="1" hidden="1" customWidth="1"/>
    <col min="9989" max="9989" width="15.140625" style="1" hidden="1" customWidth="1"/>
    <col min="9990" max="9990" width="16.5703125" style="1" hidden="1" customWidth="1"/>
    <col min="9991" max="9996" width="15.140625" style="1" hidden="1" customWidth="1"/>
    <col min="9997" max="10240" width="0" style="1" hidden="1"/>
    <col min="10241" max="10241" width="80.42578125" style="1" hidden="1" customWidth="1"/>
    <col min="10242" max="10243" width="15.140625" style="1" hidden="1" customWidth="1"/>
    <col min="10244" max="10244" width="16.28515625" style="1" hidden="1" customWidth="1"/>
    <col min="10245" max="10245" width="15.140625" style="1" hidden="1" customWidth="1"/>
    <col min="10246" max="10246" width="16.5703125" style="1" hidden="1" customWidth="1"/>
    <col min="10247" max="10252" width="15.140625" style="1" hidden="1" customWidth="1"/>
    <col min="10253" max="10496" width="0" style="1" hidden="1"/>
    <col min="10497" max="10497" width="80.42578125" style="1" hidden="1" customWidth="1"/>
    <col min="10498" max="10499" width="15.140625" style="1" hidden="1" customWidth="1"/>
    <col min="10500" max="10500" width="16.28515625" style="1" hidden="1" customWidth="1"/>
    <col min="10501" max="10501" width="15.140625" style="1" hidden="1" customWidth="1"/>
    <col min="10502" max="10502" width="16.5703125" style="1" hidden="1" customWidth="1"/>
    <col min="10503" max="10508" width="15.140625" style="1" hidden="1" customWidth="1"/>
    <col min="10509" max="10752" width="0" style="1" hidden="1"/>
    <col min="10753" max="10753" width="80.42578125" style="1" hidden="1" customWidth="1"/>
    <col min="10754" max="10755" width="15.140625" style="1" hidden="1" customWidth="1"/>
    <col min="10756" max="10756" width="16.28515625" style="1" hidden="1" customWidth="1"/>
    <col min="10757" max="10757" width="15.140625" style="1" hidden="1" customWidth="1"/>
    <col min="10758" max="10758" width="16.5703125" style="1" hidden="1" customWidth="1"/>
    <col min="10759" max="10764" width="15.140625" style="1" hidden="1" customWidth="1"/>
    <col min="10765" max="11008" width="0" style="1" hidden="1"/>
    <col min="11009" max="11009" width="80.42578125" style="1" hidden="1" customWidth="1"/>
    <col min="11010" max="11011" width="15.140625" style="1" hidden="1" customWidth="1"/>
    <col min="11012" max="11012" width="16.28515625" style="1" hidden="1" customWidth="1"/>
    <col min="11013" max="11013" width="15.140625" style="1" hidden="1" customWidth="1"/>
    <col min="11014" max="11014" width="16.5703125" style="1" hidden="1" customWidth="1"/>
    <col min="11015" max="11020" width="15.140625" style="1" hidden="1" customWidth="1"/>
    <col min="11021" max="11264" width="0" style="1" hidden="1"/>
    <col min="11265" max="11265" width="80.42578125" style="1" hidden="1" customWidth="1"/>
    <col min="11266" max="11267" width="15.140625" style="1" hidden="1" customWidth="1"/>
    <col min="11268" max="11268" width="16.28515625" style="1" hidden="1" customWidth="1"/>
    <col min="11269" max="11269" width="15.140625" style="1" hidden="1" customWidth="1"/>
    <col min="11270" max="11270" width="16.5703125" style="1" hidden="1" customWidth="1"/>
    <col min="11271" max="11276" width="15.140625" style="1" hidden="1" customWidth="1"/>
    <col min="11277" max="11520" width="0" style="1" hidden="1"/>
    <col min="11521" max="11521" width="80.42578125" style="1" hidden="1" customWidth="1"/>
    <col min="11522" max="11523" width="15.140625" style="1" hidden="1" customWidth="1"/>
    <col min="11524" max="11524" width="16.28515625" style="1" hidden="1" customWidth="1"/>
    <col min="11525" max="11525" width="15.140625" style="1" hidden="1" customWidth="1"/>
    <col min="11526" max="11526" width="16.5703125" style="1" hidden="1" customWidth="1"/>
    <col min="11527" max="11532" width="15.140625" style="1" hidden="1" customWidth="1"/>
    <col min="11533" max="11776" width="0" style="1" hidden="1"/>
    <col min="11777" max="11777" width="80.42578125" style="1" hidden="1" customWidth="1"/>
    <col min="11778" max="11779" width="15.140625" style="1" hidden="1" customWidth="1"/>
    <col min="11780" max="11780" width="16.28515625" style="1" hidden="1" customWidth="1"/>
    <col min="11781" max="11781" width="15.140625" style="1" hidden="1" customWidth="1"/>
    <col min="11782" max="11782" width="16.5703125" style="1" hidden="1" customWidth="1"/>
    <col min="11783" max="11788" width="15.140625" style="1" hidden="1" customWidth="1"/>
    <col min="11789" max="12032" width="0" style="1" hidden="1"/>
    <col min="12033" max="12033" width="80.42578125" style="1" hidden="1" customWidth="1"/>
    <col min="12034" max="12035" width="15.140625" style="1" hidden="1" customWidth="1"/>
    <col min="12036" max="12036" width="16.28515625" style="1" hidden="1" customWidth="1"/>
    <col min="12037" max="12037" width="15.140625" style="1" hidden="1" customWidth="1"/>
    <col min="12038" max="12038" width="16.5703125" style="1" hidden="1" customWidth="1"/>
    <col min="12039" max="12044" width="15.140625" style="1" hidden="1" customWidth="1"/>
    <col min="12045" max="12288" width="0" style="1" hidden="1"/>
    <col min="12289" max="12289" width="80.42578125" style="1" hidden="1" customWidth="1"/>
    <col min="12290" max="12291" width="15.140625" style="1" hidden="1" customWidth="1"/>
    <col min="12292" max="12292" width="16.28515625" style="1" hidden="1" customWidth="1"/>
    <col min="12293" max="12293" width="15.140625" style="1" hidden="1" customWidth="1"/>
    <col min="12294" max="12294" width="16.5703125" style="1" hidden="1" customWidth="1"/>
    <col min="12295" max="12300" width="15.140625" style="1" hidden="1" customWidth="1"/>
    <col min="12301" max="12544" width="0" style="1" hidden="1"/>
    <col min="12545" max="12545" width="80.42578125" style="1" hidden="1" customWidth="1"/>
    <col min="12546" max="12547" width="15.140625" style="1" hidden="1" customWidth="1"/>
    <col min="12548" max="12548" width="16.28515625" style="1" hidden="1" customWidth="1"/>
    <col min="12549" max="12549" width="15.140625" style="1" hidden="1" customWidth="1"/>
    <col min="12550" max="12550" width="16.5703125" style="1" hidden="1" customWidth="1"/>
    <col min="12551" max="12556" width="15.140625" style="1" hidden="1" customWidth="1"/>
    <col min="12557" max="12800" width="0" style="1" hidden="1"/>
    <col min="12801" max="12801" width="80.42578125" style="1" hidden="1" customWidth="1"/>
    <col min="12802" max="12803" width="15.140625" style="1" hidden="1" customWidth="1"/>
    <col min="12804" max="12804" width="16.28515625" style="1" hidden="1" customWidth="1"/>
    <col min="12805" max="12805" width="15.140625" style="1" hidden="1" customWidth="1"/>
    <col min="12806" max="12806" width="16.5703125" style="1" hidden="1" customWidth="1"/>
    <col min="12807" max="12812" width="15.140625" style="1" hidden="1" customWidth="1"/>
    <col min="12813" max="13056" width="0" style="1" hidden="1"/>
    <col min="13057" max="13057" width="80.42578125" style="1" hidden="1" customWidth="1"/>
    <col min="13058" max="13059" width="15.140625" style="1" hidden="1" customWidth="1"/>
    <col min="13060" max="13060" width="16.28515625" style="1" hidden="1" customWidth="1"/>
    <col min="13061" max="13061" width="15.140625" style="1" hidden="1" customWidth="1"/>
    <col min="13062" max="13062" width="16.5703125" style="1" hidden="1" customWidth="1"/>
    <col min="13063" max="13068" width="15.140625" style="1" hidden="1" customWidth="1"/>
    <col min="13069" max="13312" width="0" style="1" hidden="1"/>
    <col min="13313" max="13313" width="80.42578125" style="1" hidden="1" customWidth="1"/>
    <col min="13314" max="13315" width="15.140625" style="1" hidden="1" customWidth="1"/>
    <col min="13316" max="13316" width="16.28515625" style="1" hidden="1" customWidth="1"/>
    <col min="13317" max="13317" width="15.140625" style="1" hidden="1" customWidth="1"/>
    <col min="13318" max="13318" width="16.5703125" style="1" hidden="1" customWidth="1"/>
    <col min="13319" max="13324" width="15.140625" style="1" hidden="1" customWidth="1"/>
    <col min="13325" max="13568" width="0" style="1" hidden="1"/>
    <col min="13569" max="13569" width="80.42578125" style="1" hidden="1" customWidth="1"/>
    <col min="13570" max="13571" width="15.140625" style="1" hidden="1" customWidth="1"/>
    <col min="13572" max="13572" width="16.28515625" style="1" hidden="1" customWidth="1"/>
    <col min="13573" max="13573" width="15.140625" style="1" hidden="1" customWidth="1"/>
    <col min="13574" max="13574" width="16.5703125" style="1" hidden="1" customWidth="1"/>
    <col min="13575" max="13580" width="15.140625" style="1" hidden="1" customWidth="1"/>
    <col min="13581" max="13824" width="0" style="1" hidden="1"/>
    <col min="13825" max="13825" width="80.42578125" style="1" hidden="1" customWidth="1"/>
    <col min="13826" max="13827" width="15.140625" style="1" hidden="1" customWidth="1"/>
    <col min="13828" max="13828" width="16.28515625" style="1" hidden="1" customWidth="1"/>
    <col min="13829" max="13829" width="15.140625" style="1" hidden="1" customWidth="1"/>
    <col min="13830" max="13830" width="16.5703125" style="1" hidden="1" customWidth="1"/>
    <col min="13831" max="13836" width="15.140625" style="1" hidden="1" customWidth="1"/>
    <col min="13837" max="14080" width="0" style="1" hidden="1"/>
    <col min="14081" max="14081" width="80.42578125" style="1" hidden="1" customWidth="1"/>
    <col min="14082" max="14083" width="15.140625" style="1" hidden="1" customWidth="1"/>
    <col min="14084" max="14084" width="16.28515625" style="1" hidden="1" customWidth="1"/>
    <col min="14085" max="14085" width="15.140625" style="1" hidden="1" customWidth="1"/>
    <col min="14086" max="14086" width="16.5703125" style="1" hidden="1" customWidth="1"/>
    <col min="14087" max="14092" width="15.140625" style="1" hidden="1" customWidth="1"/>
    <col min="14093" max="14336" width="0" style="1" hidden="1"/>
    <col min="14337" max="14337" width="80.42578125" style="1" hidden="1" customWidth="1"/>
    <col min="14338" max="14339" width="15.140625" style="1" hidden="1" customWidth="1"/>
    <col min="14340" max="14340" width="16.28515625" style="1" hidden="1" customWidth="1"/>
    <col min="14341" max="14341" width="15.140625" style="1" hidden="1" customWidth="1"/>
    <col min="14342" max="14342" width="16.5703125" style="1" hidden="1" customWidth="1"/>
    <col min="14343" max="14348" width="15.140625" style="1" hidden="1" customWidth="1"/>
    <col min="14349" max="14592" width="0" style="1" hidden="1"/>
    <col min="14593" max="14593" width="80.42578125" style="1" hidden="1" customWidth="1"/>
    <col min="14594" max="14595" width="15.140625" style="1" hidden="1" customWidth="1"/>
    <col min="14596" max="14596" width="16.28515625" style="1" hidden="1" customWidth="1"/>
    <col min="14597" max="14597" width="15.140625" style="1" hidden="1" customWidth="1"/>
    <col min="14598" max="14598" width="16.5703125" style="1" hidden="1" customWidth="1"/>
    <col min="14599" max="14604" width="15.140625" style="1" hidden="1" customWidth="1"/>
    <col min="14605" max="14848" width="0" style="1" hidden="1"/>
    <col min="14849" max="14849" width="80.42578125" style="1" hidden="1" customWidth="1"/>
    <col min="14850" max="14851" width="15.140625" style="1" hidden="1" customWidth="1"/>
    <col min="14852" max="14852" width="16.28515625" style="1" hidden="1" customWidth="1"/>
    <col min="14853" max="14853" width="15.140625" style="1" hidden="1" customWidth="1"/>
    <col min="14854" max="14854" width="16.5703125" style="1" hidden="1" customWidth="1"/>
    <col min="14855" max="14860" width="15.140625" style="1" hidden="1" customWidth="1"/>
    <col min="14861" max="15104" width="0" style="1" hidden="1"/>
    <col min="15105" max="15105" width="80.42578125" style="1" hidden="1" customWidth="1"/>
    <col min="15106" max="15107" width="15.140625" style="1" hidden="1" customWidth="1"/>
    <col min="15108" max="15108" width="16.28515625" style="1" hidden="1" customWidth="1"/>
    <col min="15109" max="15109" width="15.140625" style="1" hidden="1" customWidth="1"/>
    <col min="15110" max="15110" width="16.5703125" style="1" hidden="1" customWidth="1"/>
    <col min="15111" max="15116" width="15.140625" style="1" hidden="1" customWidth="1"/>
    <col min="15117" max="15360" width="0" style="1" hidden="1"/>
    <col min="15361" max="15361" width="80.42578125" style="1" hidden="1" customWidth="1"/>
    <col min="15362" max="15363" width="15.140625" style="1" hidden="1" customWidth="1"/>
    <col min="15364" max="15364" width="16.28515625" style="1" hidden="1" customWidth="1"/>
    <col min="15365" max="15365" width="15.140625" style="1" hidden="1" customWidth="1"/>
    <col min="15366" max="15366" width="16.5703125" style="1" hidden="1" customWidth="1"/>
    <col min="15367" max="15372" width="15.140625" style="1" hidden="1" customWidth="1"/>
    <col min="15373" max="15616" width="0" style="1" hidden="1"/>
    <col min="15617" max="15617" width="80.42578125" style="1" hidden="1" customWidth="1"/>
    <col min="15618" max="15619" width="15.140625" style="1" hidden="1" customWidth="1"/>
    <col min="15620" max="15620" width="16.28515625" style="1" hidden="1" customWidth="1"/>
    <col min="15621" max="15621" width="15.140625" style="1" hidden="1" customWidth="1"/>
    <col min="15622" max="15622" width="16.5703125" style="1" hidden="1" customWidth="1"/>
    <col min="15623" max="15628" width="15.140625" style="1" hidden="1" customWidth="1"/>
    <col min="15629" max="15872" width="0" style="1" hidden="1"/>
    <col min="15873" max="15873" width="80.42578125" style="1" hidden="1" customWidth="1"/>
    <col min="15874" max="15875" width="15.140625" style="1" hidden="1" customWidth="1"/>
    <col min="15876" max="15876" width="16.28515625" style="1" hidden="1" customWidth="1"/>
    <col min="15877" max="15877" width="15.140625" style="1" hidden="1" customWidth="1"/>
    <col min="15878" max="15878" width="16.5703125" style="1" hidden="1" customWidth="1"/>
    <col min="15879" max="15884" width="15.140625" style="1" hidden="1" customWidth="1"/>
    <col min="15885" max="16128" width="0" style="1" hidden="1"/>
    <col min="16129" max="16129" width="80.42578125" style="1" hidden="1" customWidth="1"/>
    <col min="16130" max="16131" width="15.140625" style="1" hidden="1" customWidth="1"/>
    <col min="16132" max="16132" width="16.28515625" style="1" hidden="1" customWidth="1"/>
    <col min="16133" max="16133" width="15.140625" style="1" hidden="1" customWidth="1"/>
    <col min="16134" max="16134" width="16.5703125" style="1" hidden="1" customWidth="1"/>
    <col min="16135" max="16140" width="15.140625" style="1" hidden="1" customWidth="1"/>
    <col min="16141" max="16383" width="0" style="1" hidden="1"/>
    <col min="16384" max="16384" width="1.42578125" style="1" hidden="1" customWidth="1"/>
  </cols>
  <sheetData>
    <row r="1" spans="1:12" ht="17.25" customHeight="1" x14ac:dyDescent="0.25">
      <c r="A1" s="45" t="s">
        <v>141</v>
      </c>
      <c r="B1" s="46"/>
      <c r="C1" s="47"/>
      <c r="D1" s="47"/>
      <c r="E1" s="47"/>
      <c r="F1" s="47"/>
      <c r="G1" s="47"/>
    </row>
    <row r="2" spans="1:12" ht="17.25" customHeight="1" x14ac:dyDescent="0.25">
      <c r="A2" s="48"/>
      <c r="B2" s="46"/>
      <c r="C2" s="46"/>
      <c r="D2" s="46"/>
      <c r="E2" s="46"/>
      <c r="F2" s="46"/>
      <c r="G2" s="46"/>
    </row>
    <row r="3" spans="1:12" ht="17.25" customHeight="1" x14ac:dyDescent="0.25">
      <c r="A3" s="315" t="s">
        <v>23</v>
      </c>
      <c r="B3" s="315"/>
      <c r="C3" s="315"/>
      <c r="D3" s="315"/>
      <c r="E3" s="315"/>
      <c r="F3" s="315"/>
      <c r="G3" s="315"/>
      <c r="H3" s="315"/>
      <c r="I3" s="315"/>
      <c r="J3" s="315"/>
      <c r="K3" s="315"/>
      <c r="L3" s="315"/>
    </row>
    <row r="4" spans="1:12" ht="17.25" customHeight="1" x14ac:dyDescent="0.25">
      <c r="A4" s="315" t="s">
        <v>142</v>
      </c>
      <c r="B4" s="315"/>
      <c r="C4" s="315"/>
      <c r="D4" s="315"/>
      <c r="E4" s="315"/>
      <c r="F4" s="315"/>
      <c r="G4" s="315"/>
      <c r="H4" s="315"/>
      <c r="I4" s="315"/>
      <c r="J4" s="315"/>
      <c r="K4" s="315"/>
      <c r="L4" s="315"/>
    </row>
    <row r="5" spans="1:12" ht="17.25" customHeight="1" x14ac:dyDescent="0.25">
      <c r="A5" s="315" t="s">
        <v>143</v>
      </c>
      <c r="B5" s="315"/>
      <c r="C5" s="315"/>
      <c r="D5" s="315"/>
      <c r="E5" s="315"/>
      <c r="F5" s="315"/>
      <c r="G5" s="315"/>
      <c r="H5" s="315"/>
      <c r="I5" s="315"/>
      <c r="J5" s="315"/>
      <c r="K5" s="315"/>
      <c r="L5" s="315"/>
    </row>
    <row r="6" spans="1:12" ht="17.25" customHeight="1" x14ac:dyDescent="0.25">
      <c r="A6" s="315"/>
      <c r="B6" s="315"/>
      <c r="C6" s="315"/>
      <c r="D6" s="315"/>
      <c r="E6" s="315"/>
      <c r="F6" s="315"/>
      <c r="G6" s="315"/>
      <c r="H6" s="315"/>
      <c r="I6" s="315"/>
      <c r="J6" s="315"/>
    </row>
    <row r="7" spans="1:12" ht="17.25" customHeight="1" x14ac:dyDescent="0.25">
      <c r="A7" s="316" t="s">
        <v>144</v>
      </c>
      <c r="B7" s="312" t="s">
        <v>145</v>
      </c>
      <c r="C7" s="312" t="s">
        <v>27</v>
      </c>
      <c r="D7" s="312" t="s">
        <v>28</v>
      </c>
      <c r="E7" s="312" t="s">
        <v>29</v>
      </c>
      <c r="F7" s="312" t="s">
        <v>30</v>
      </c>
      <c r="G7" s="311" t="s">
        <v>146</v>
      </c>
      <c r="H7" s="313" t="s">
        <v>31</v>
      </c>
      <c r="I7" s="314"/>
      <c r="J7" s="314"/>
      <c r="K7" s="314"/>
      <c r="L7" s="314"/>
    </row>
    <row r="8" spans="1:12" ht="47.25" x14ac:dyDescent="0.25">
      <c r="A8" s="316"/>
      <c r="B8" s="312"/>
      <c r="C8" s="312"/>
      <c r="D8" s="312"/>
      <c r="E8" s="312"/>
      <c r="F8" s="312"/>
      <c r="G8" s="312"/>
      <c r="H8" s="49" t="s">
        <v>32</v>
      </c>
      <c r="I8" s="50" t="s">
        <v>33</v>
      </c>
      <c r="J8" s="51" t="s">
        <v>34</v>
      </c>
      <c r="K8" s="52" t="s">
        <v>35</v>
      </c>
      <c r="L8" s="53" t="s">
        <v>36</v>
      </c>
    </row>
    <row r="9" spans="1:12" x14ac:dyDescent="0.25">
      <c r="A9" s="54"/>
      <c r="B9" s="55"/>
      <c r="C9" s="55"/>
      <c r="D9" s="55"/>
      <c r="E9" s="55"/>
      <c r="F9" s="55"/>
      <c r="G9" s="55"/>
      <c r="H9" s="55"/>
      <c r="I9" s="55"/>
      <c r="J9" s="55"/>
      <c r="K9" s="55"/>
      <c r="L9" s="56"/>
    </row>
    <row r="10" spans="1:12" x14ac:dyDescent="0.25">
      <c r="A10" s="57" t="s">
        <v>37</v>
      </c>
      <c r="B10" s="58">
        <f t="shared" ref="B10:L10" si="0">B12+B29+B47+B56+B64+B78+B94</f>
        <v>23217</v>
      </c>
      <c r="C10" s="58">
        <f t="shared" si="0"/>
        <v>35934</v>
      </c>
      <c r="D10" s="58">
        <f t="shared" si="0"/>
        <v>563</v>
      </c>
      <c r="E10" s="58">
        <f t="shared" si="0"/>
        <v>186</v>
      </c>
      <c r="F10" s="58">
        <f t="shared" si="0"/>
        <v>35532</v>
      </c>
      <c r="G10" s="58">
        <f t="shared" si="0"/>
        <v>24368</v>
      </c>
      <c r="H10" s="58">
        <f t="shared" si="0"/>
        <v>19679</v>
      </c>
      <c r="I10" s="58">
        <f t="shared" si="0"/>
        <v>1911</v>
      </c>
      <c r="J10" s="58">
        <f t="shared" si="0"/>
        <v>20</v>
      </c>
      <c r="K10" s="58">
        <f t="shared" si="0"/>
        <v>80</v>
      </c>
      <c r="L10" s="58">
        <f t="shared" si="0"/>
        <v>2678</v>
      </c>
    </row>
    <row r="11" spans="1:12" x14ac:dyDescent="0.25">
      <c r="A11" s="59"/>
      <c r="B11" s="60"/>
      <c r="C11" s="61"/>
      <c r="D11" s="61"/>
      <c r="E11" s="61"/>
      <c r="F11" s="61"/>
      <c r="G11" s="61"/>
      <c r="H11" s="62"/>
      <c r="I11" s="63"/>
      <c r="J11" s="64"/>
      <c r="K11" s="65"/>
      <c r="L11" s="65"/>
    </row>
    <row r="12" spans="1:12" x14ac:dyDescent="0.25">
      <c r="A12" s="66" t="s">
        <v>147</v>
      </c>
      <c r="B12" s="58">
        <f t="shared" ref="B12:L12" si="1">SUM(B13:B27)</f>
        <v>11319</v>
      </c>
      <c r="C12" s="58">
        <f t="shared" si="1"/>
        <v>12165</v>
      </c>
      <c r="D12" s="58">
        <f t="shared" si="1"/>
        <v>125</v>
      </c>
      <c r="E12" s="58">
        <f t="shared" si="1"/>
        <v>60</v>
      </c>
      <c r="F12" s="58">
        <f t="shared" si="1"/>
        <v>12620</v>
      </c>
      <c r="G12" s="58">
        <f t="shared" si="1"/>
        <v>11049</v>
      </c>
      <c r="H12" s="58">
        <f t="shared" si="1"/>
        <v>6506</v>
      </c>
      <c r="I12" s="58">
        <f t="shared" si="1"/>
        <v>1881</v>
      </c>
      <c r="J12" s="58">
        <f t="shared" si="1"/>
        <v>2</v>
      </c>
      <c r="K12" s="58">
        <f t="shared" si="1"/>
        <v>1</v>
      </c>
      <c r="L12" s="58">
        <f t="shared" si="1"/>
        <v>2659</v>
      </c>
    </row>
    <row r="13" spans="1:12" x14ac:dyDescent="0.25">
      <c r="A13" s="1" t="s">
        <v>39</v>
      </c>
      <c r="B13" s="67">
        <f>'C-1'!B13</f>
        <v>4687</v>
      </c>
      <c r="C13" s="67">
        <f>+VLOOKUP(A13,'C-1'!$A$12:$G$116,3,0)</f>
        <v>4138</v>
      </c>
      <c r="D13" s="67">
        <f>+VLOOKUP(A13,'C-1'!$A$12:$G$116,4,0)</f>
        <v>7</v>
      </c>
      <c r="E13" s="67">
        <f>+VLOOKUP(A13,'C-1'!$A$12:$G$116,5,0)</f>
        <v>30</v>
      </c>
      <c r="F13" s="67">
        <f>+VLOOKUP(A13,'C-1'!$A$12:$G$116,6,0)</f>
        <v>4333</v>
      </c>
      <c r="G13" s="67">
        <f t="shared" ref="G13:G27" si="2">+B13+C13+D13+E13-F13</f>
        <v>4529</v>
      </c>
      <c r="H13" s="67">
        <f>+VLOOKUP(A13,'C-1'!$A$12:$L$116,8,0)</f>
        <v>1860</v>
      </c>
      <c r="I13" s="67">
        <f>+VLOOKUP(A13,'C-1'!$A$12:$L$116,9,0)</f>
        <v>10</v>
      </c>
      <c r="J13" s="67">
        <f>+VLOOKUP(A13,'C-1'!$A$12:$L$116,10,0)</f>
        <v>0</v>
      </c>
      <c r="K13" s="67">
        <f>+VLOOKUP(A13,'C-1'!$A$12:$L$116,11,0)</f>
        <v>0</v>
      </c>
      <c r="L13" s="67">
        <f>+VLOOKUP(A13,'C-1'!$A$12:$L$116,12,0)</f>
        <v>2659</v>
      </c>
    </row>
    <row r="14" spans="1:12" x14ac:dyDescent="0.25">
      <c r="A14" s="1" t="s">
        <v>54</v>
      </c>
      <c r="B14" s="67">
        <v>814</v>
      </c>
      <c r="C14" s="67">
        <f>+VLOOKUP(A14,'C-1'!$A$12:$G$116,3,0)</f>
        <v>621</v>
      </c>
      <c r="D14" s="67">
        <f>+VLOOKUP(A14,'C-1'!$A$12:$G$116,4,0)</f>
        <v>20</v>
      </c>
      <c r="E14" s="67">
        <f>+VLOOKUP(A14,'C-1'!$A$12:$G$116,5,0)</f>
        <v>2</v>
      </c>
      <c r="F14" s="67">
        <f>+VLOOKUP(A14,'C-1'!$A$12:$G$116,6,0)</f>
        <v>709</v>
      </c>
      <c r="G14" s="67">
        <f t="shared" si="2"/>
        <v>748</v>
      </c>
      <c r="H14" s="67">
        <f>+VLOOKUP(A14,'C-1'!$A$12:$L$116,8,0)</f>
        <v>660</v>
      </c>
      <c r="I14" s="67">
        <f>+VLOOKUP(A14,'C-1'!$A$12:$L$116,9,0)</f>
        <v>88</v>
      </c>
      <c r="J14" s="67">
        <f>+VLOOKUP(A14,'C-1'!$A$12:$L$116,10,0)</f>
        <v>0</v>
      </c>
      <c r="K14" s="67">
        <f>+VLOOKUP(A14,'C-1'!$A$12:$L$116,11,0)</f>
        <v>0</v>
      </c>
      <c r="L14" s="67">
        <f>+VLOOKUP(A14,'C-1'!$A$12:$L$116,12,0)</f>
        <v>0</v>
      </c>
    </row>
    <row r="15" spans="1:12" x14ac:dyDescent="0.25">
      <c r="A15" s="1" t="s">
        <v>40</v>
      </c>
      <c r="B15" s="67">
        <f>'C-1'!B14</f>
        <v>207</v>
      </c>
      <c r="C15" s="67">
        <f>+VLOOKUP(A15,'C-1'!$A$12:$G$116,3,0)</f>
        <v>715</v>
      </c>
      <c r="D15" s="67">
        <f>+VLOOKUP(A15,'C-1'!$A$12:$G$116,4,0)</f>
        <v>12</v>
      </c>
      <c r="E15" s="67">
        <f>+VLOOKUP(A15,'C-1'!$A$12:$G$116,5,0)</f>
        <v>5</v>
      </c>
      <c r="F15" s="67">
        <f>+VLOOKUP(A15,'C-1'!$A$12:$G$116,6,0)</f>
        <v>682</v>
      </c>
      <c r="G15" s="67">
        <f t="shared" si="2"/>
        <v>257</v>
      </c>
      <c r="H15" s="67">
        <f>+VLOOKUP(A15,'C-1'!$A$12:$L$116,8,0)</f>
        <v>256</v>
      </c>
      <c r="I15" s="67">
        <f>+VLOOKUP(A15,'C-1'!$A$12:$L$116,9,0)</f>
        <v>0</v>
      </c>
      <c r="J15" s="67">
        <f>+VLOOKUP(A15,'C-1'!$A$12:$L$116,10,0)</f>
        <v>1</v>
      </c>
      <c r="K15" s="67">
        <f>+VLOOKUP(A15,'C-1'!$A$12:$L$116,11,0)</f>
        <v>0</v>
      </c>
      <c r="L15" s="67">
        <f>+VLOOKUP(A15,'C-1'!$A$12:$L$116,12,0)</f>
        <v>0</v>
      </c>
    </row>
    <row r="16" spans="1:12" x14ac:dyDescent="0.25">
      <c r="A16" s="1" t="s">
        <v>41</v>
      </c>
      <c r="B16" s="67">
        <f>'C-1'!B15</f>
        <v>402</v>
      </c>
      <c r="C16" s="67">
        <f>+VLOOKUP(A16,'C-1'!$A$12:$G$116,3,0)</f>
        <v>456</v>
      </c>
      <c r="D16" s="67">
        <f>+VLOOKUP(A16,'C-1'!$A$12:$G$116,4,0)</f>
        <v>2</v>
      </c>
      <c r="E16" s="67">
        <f>+VLOOKUP(A16,'C-1'!$A$12:$G$116,5,0)</f>
        <v>1</v>
      </c>
      <c r="F16" s="67">
        <f>+VLOOKUP(A16,'C-1'!$A$12:$G$116,6,0)</f>
        <v>424</v>
      </c>
      <c r="G16" s="67">
        <f t="shared" si="2"/>
        <v>437</v>
      </c>
      <c r="H16" s="67">
        <f>+VLOOKUP(A16,'C-1'!$A$12:$L$116,8,0)</f>
        <v>437</v>
      </c>
      <c r="I16" s="67">
        <f>+VLOOKUP(A16,'C-1'!$A$12:$L$116,9,0)</f>
        <v>0</v>
      </c>
      <c r="J16" s="67">
        <f>+VLOOKUP(A16,'C-1'!$A$12:$L$116,10,0)</f>
        <v>0</v>
      </c>
      <c r="K16" s="67">
        <f>+VLOOKUP(A16,'C-1'!$A$12:$L$116,11,0)</f>
        <v>0</v>
      </c>
      <c r="L16" s="67">
        <f>+VLOOKUP(A16,'C-1'!$A$12:$L$116,12,0)</f>
        <v>0</v>
      </c>
    </row>
    <row r="17" spans="1:12" x14ac:dyDescent="0.25">
      <c r="A17" s="1" t="s">
        <v>42</v>
      </c>
      <c r="B17" s="67">
        <f>'C-1'!B16</f>
        <v>28</v>
      </c>
      <c r="C17" s="67">
        <f>+VLOOKUP(A17,'C-1'!$A$12:$G$116,3,0)</f>
        <v>142</v>
      </c>
      <c r="D17" s="67">
        <f>+VLOOKUP(A17,'C-1'!$A$12:$G$116,4,0)</f>
        <v>4</v>
      </c>
      <c r="E17" s="67">
        <f>+VLOOKUP(A17,'C-1'!$A$12:$G$116,5,0)</f>
        <v>2</v>
      </c>
      <c r="F17" s="67">
        <f>+VLOOKUP(A17,'C-1'!$A$12:$G$116,6,0)</f>
        <v>151</v>
      </c>
      <c r="G17" s="67">
        <f t="shared" si="2"/>
        <v>25</v>
      </c>
      <c r="H17" s="67">
        <f>+VLOOKUP(A17,'C-1'!$A$12:$L$116,8,0)</f>
        <v>25</v>
      </c>
      <c r="I17" s="67">
        <f>+VLOOKUP(A17,'C-1'!$A$12:$L$116,9,0)</f>
        <v>0</v>
      </c>
      <c r="J17" s="67">
        <f>+VLOOKUP(A17,'C-1'!$A$12:$L$116,10,0)</f>
        <v>0</v>
      </c>
      <c r="K17" s="67">
        <f>+VLOOKUP(A17,'C-1'!$A$12:$L$116,11,0)</f>
        <v>0</v>
      </c>
      <c r="L17" s="67">
        <f>+VLOOKUP(A17,'C-1'!$A$12:$L$116,12,0)</f>
        <v>0</v>
      </c>
    </row>
    <row r="18" spans="1:12" x14ac:dyDescent="0.25">
      <c r="A18" s="1" t="s">
        <v>43</v>
      </c>
      <c r="B18" s="67">
        <f>'C-1'!B17</f>
        <v>279</v>
      </c>
      <c r="C18" s="67">
        <f>+VLOOKUP(A18,'C-1'!$A$12:$G$116,3,0)</f>
        <v>512</v>
      </c>
      <c r="D18" s="67">
        <f>+VLOOKUP(A18,'C-1'!$A$12:$G$116,4,0)</f>
        <v>8</v>
      </c>
      <c r="E18" s="67">
        <f>+VLOOKUP(A18,'C-1'!$A$12:$G$116,5,0)</f>
        <v>0</v>
      </c>
      <c r="F18" s="67">
        <f>+VLOOKUP(A18,'C-1'!$A$12:$G$116,6,0)</f>
        <v>584</v>
      </c>
      <c r="G18" s="67">
        <f t="shared" si="2"/>
        <v>215</v>
      </c>
      <c r="H18" s="67">
        <f>+VLOOKUP(A18,'C-1'!$A$12:$L$116,8,0)</f>
        <v>213</v>
      </c>
      <c r="I18" s="67">
        <f>+VLOOKUP(A18,'C-1'!$A$12:$L$116,9,0)</f>
        <v>1</v>
      </c>
      <c r="J18" s="67">
        <f>+VLOOKUP(A18,'C-1'!$A$12:$L$116,10,0)</f>
        <v>0</v>
      </c>
      <c r="K18" s="67">
        <f>+VLOOKUP(A18,'C-1'!$A$12:$L$116,11,0)</f>
        <v>1</v>
      </c>
      <c r="L18" s="67">
        <f>+VLOOKUP(A18,'C-1'!$A$12:$L$116,12,0)</f>
        <v>0</v>
      </c>
    </row>
    <row r="19" spans="1:12" x14ac:dyDescent="0.25">
      <c r="A19" s="1" t="s">
        <v>44</v>
      </c>
      <c r="B19" s="67">
        <f>'C-1'!B18</f>
        <v>61</v>
      </c>
      <c r="C19" s="67">
        <f>+VLOOKUP(A19,'C-1'!$A$12:$G$116,3,0)</f>
        <v>75</v>
      </c>
      <c r="D19" s="67">
        <f>+VLOOKUP(A19,'C-1'!$A$12:$G$116,4,0)</f>
        <v>3</v>
      </c>
      <c r="E19" s="67">
        <f>+VLOOKUP(A19,'C-1'!$A$12:$G$116,5,0)</f>
        <v>0</v>
      </c>
      <c r="F19" s="67">
        <f>+VLOOKUP(A19,'C-1'!$A$12:$G$116,6,0)</f>
        <v>79</v>
      </c>
      <c r="G19" s="67">
        <f t="shared" si="2"/>
        <v>60</v>
      </c>
      <c r="H19" s="67">
        <f>+VLOOKUP(A19,'C-1'!$A$12:$L$116,8,0)</f>
        <v>44</v>
      </c>
      <c r="I19" s="67">
        <f>+VLOOKUP(A19,'C-1'!$A$12:$L$116,9,0)</f>
        <v>16</v>
      </c>
      <c r="J19" s="67">
        <f>+VLOOKUP(A19,'C-1'!$A$12:$L$116,10,0)</f>
        <v>0</v>
      </c>
      <c r="K19" s="67">
        <f>+VLOOKUP(A19,'C-1'!$A$12:$L$116,11,0)</f>
        <v>0</v>
      </c>
      <c r="L19" s="67">
        <f>+VLOOKUP(A19,'C-1'!$A$12:$L$116,12,0)</f>
        <v>0</v>
      </c>
    </row>
    <row r="20" spans="1:12" x14ac:dyDescent="0.25">
      <c r="A20" s="1" t="s">
        <v>46</v>
      </c>
      <c r="B20" s="67">
        <f>'C-1'!B21</f>
        <v>1743</v>
      </c>
      <c r="C20" s="67">
        <f>+VLOOKUP(A20,'C-1'!$A$12:$G$116,3,0)</f>
        <v>1745</v>
      </c>
      <c r="D20" s="67">
        <f>+VLOOKUP(A20,'C-1'!$A$12:$G$116,4,0)</f>
        <v>16</v>
      </c>
      <c r="E20" s="67">
        <f>+VLOOKUP(A20,'C-1'!$A$12:$G$116,5,0)</f>
        <v>1</v>
      </c>
      <c r="F20" s="67">
        <f>+VLOOKUP(A20,'C-1'!$A$12:$G$116,6,0)</f>
        <v>1570</v>
      </c>
      <c r="G20" s="67">
        <f t="shared" si="2"/>
        <v>1935</v>
      </c>
      <c r="H20" s="67">
        <f>+VLOOKUP(A20,'C-1'!$A$12:$L$116,8,0)</f>
        <v>901</v>
      </c>
      <c r="I20" s="67">
        <f>+VLOOKUP(A20,'C-1'!$A$12:$L$116,9,0)</f>
        <v>1034</v>
      </c>
      <c r="J20" s="67">
        <f>+VLOOKUP(A20,'C-1'!$A$12:$L$116,10,0)</f>
        <v>0</v>
      </c>
      <c r="K20" s="67">
        <f>+VLOOKUP(A20,'C-1'!$A$12:$L$116,11,0)</f>
        <v>0</v>
      </c>
      <c r="L20" s="67">
        <f>+VLOOKUP(A20,'C-1'!$A$12:$L$116,12,0)</f>
        <v>0</v>
      </c>
    </row>
    <row r="21" spans="1:12" x14ac:dyDescent="0.25">
      <c r="A21" s="68" t="s">
        <v>48</v>
      </c>
      <c r="B21" s="67">
        <f>'C-1'!B24</f>
        <v>1469</v>
      </c>
      <c r="C21" s="67">
        <f>+VLOOKUP(A21,'C-1'!$A$12:$G$116,3,0)</f>
        <v>1271</v>
      </c>
      <c r="D21" s="67">
        <f>+VLOOKUP(A21,'C-1'!$A$12:$G$116,4,0)</f>
        <v>29</v>
      </c>
      <c r="E21" s="67">
        <f>+VLOOKUP(A21,'C-1'!$A$12:$G$116,5,0)</f>
        <v>16</v>
      </c>
      <c r="F21" s="67">
        <f>+VLOOKUP(A21,'C-1'!$A$12:$G$116,6,0)</f>
        <v>1461</v>
      </c>
      <c r="G21" s="67">
        <f t="shared" si="2"/>
        <v>1324</v>
      </c>
      <c r="H21" s="67">
        <f>+VLOOKUP(A21,'C-1'!$A$12:$L$116,8,0)</f>
        <v>689</v>
      </c>
      <c r="I21" s="67">
        <f>+VLOOKUP(A21,'C-1'!$A$12:$L$116,9,0)</f>
        <v>635</v>
      </c>
      <c r="J21" s="67">
        <f>+VLOOKUP(A21,'C-1'!$A$12:$L$116,10,0)</f>
        <v>0</v>
      </c>
      <c r="K21" s="67">
        <f>+VLOOKUP(A21,'C-1'!$A$12:$L$116,11,0)</f>
        <v>0</v>
      </c>
      <c r="L21" s="67">
        <f>+VLOOKUP(A21,'C-1'!$A$12:$L$116,12,0)</f>
        <v>0</v>
      </c>
    </row>
    <row r="22" spans="1:12" x14ac:dyDescent="0.25">
      <c r="A22" s="1" t="s">
        <v>49</v>
      </c>
      <c r="B22" s="67">
        <f>'C-1'!B25</f>
        <v>255</v>
      </c>
      <c r="C22" s="67">
        <f>+VLOOKUP(A22,'C-1'!$A$12:$G$116,3,0)</f>
        <v>402</v>
      </c>
      <c r="D22" s="67">
        <f>+VLOOKUP(A22,'C-1'!$A$12:$G$116,4,0)</f>
        <v>8</v>
      </c>
      <c r="E22" s="67">
        <f>+VLOOKUP(A22,'C-1'!$A$12:$G$116,5,0)</f>
        <v>1</v>
      </c>
      <c r="F22" s="67">
        <f>+VLOOKUP(A22,'C-1'!$A$12:$G$116,6,0)</f>
        <v>420</v>
      </c>
      <c r="G22" s="67">
        <f t="shared" si="2"/>
        <v>246</v>
      </c>
      <c r="H22" s="67">
        <f>+VLOOKUP(A22,'C-1'!$A$12:$L$116,8,0)</f>
        <v>227</v>
      </c>
      <c r="I22" s="67">
        <f>+VLOOKUP(A22,'C-1'!$A$12:$L$116,9,0)</f>
        <v>18</v>
      </c>
      <c r="J22" s="67">
        <f>+VLOOKUP(A22,'C-1'!$A$12:$L$116,10,0)</f>
        <v>1</v>
      </c>
      <c r="K22" s="67">
        <f>+VLOOKUP(A22,'C-1'!$A$12:$L$116,11,0)</f>
        <v>0</v>
      </c>
      <c r="L22" s="67">
        <f>+VLOOKUP(A22,'C-1'!$A$12:$L$116,12,0)</f>
        <v>0</v>
      </c>
    </row>
    <row r="23" spans="1:12" x14ac:dyDescent="0.25">
      <c r="A23" s="1" t="s">
        <v>50</v>
      </c>
      <c r="B23" s="67">
        <f>'C-1'!B26</f>
        <v>100</v>
      </c>
      <c r="C23" s="67">
        <f>+VLOOKUP(A23,'C-1'!$A$12:$G$116,3,0)</f>
        <v>230</v>
      </c>
      <c r="D23" s="67">
        <f>+VLOOKUP(A23,'C-1'!$A$12:$G$116,4,0)</f>
        <v>2</v>
      </c>
      <c r="E23" s="67">
        <f>+VLOOKUP(A23,'C-1'!$A$12:$G$116,5,0)</f>
        <v>0</v>
      </c>
      <c r="F23" s="67">
        <f>+VLOOKUP(A23,'C-1'!$A$12:$G$116,6,0)</f>
        <v>266</v>
      </c>
      <c r="G23" s="67">
        <f t="shared" si="2"/>
        <v>66</v>
      </c>
      <c r="H23" s="67">
        <f>+VLOOKUP(A23,'C-1'!$A$12:$L$116,8,0)</f>
        <v>66</v>
      </c>
      <c r="I23" s="67">
        <f>+VLOOKUP(A23,'C-1'!$A$12:$L$116,9,0)</f>
        <v>0</v>
      </c>
      <c r="J23" s="67">
        <f>+VLOOKUP(A23,'C-1'!$A$12:$L$116,10,0)</f>
        <v>0</v>
      </c>
      <c r="K23" s="67">
        <f>+VLOOKUP(A23,'C-1'!$A$12:$L$116,11,0)</f>
        <v>0</v>
      </c>
      <c r="L23" s="67">
        <f>+VLOOKUP(A23,'C-1'!$A$12:$L$116,12,0)</f>
        <v>0</v>
      </c>
    </row>
    <row r="24" spans="1:12" x14ac:dyDescent="0.25">
      <c r="A24" s="1" t="s">
        <v>51</v>
      </c>
      <c r="B24" s="67">
        <f>'C-1'!B27</f>
        <v>167</v>
      </c>
      <c r="C24" s="67">
        <f>+VLOOKUP(A24,'C-1'!$A$12:$G$116,3,0)</f>
        <v>384</v>
      </c>
      <c r="D24" s="67">
        <f>+VLOOKUP(A24,'C-1'!$A$12:$G$116,4,0)</f>
        <v>2</v>
      </c>
      <c r="E24" s="67">
        <f>+VLOOKUP(A24,'C-1'!$A$12:$G$116,5,0)</f>
        <v>0</v>
      </c>
      <c r="F24" s="67">
        <f>+VLOOKUP(A24,'C-1'!$A$12:$G$116,6,0)</f>
        <v>362</v>
      </c>
      <c r="G24" s="67">
        <f t="shared" si="2"/>
        <v>191</v>
      </c>
      <c r="H24" s="67">
        <f>+VLOOKUP(A24,'C-1'!$A$12:$L$116,8,0)</f>
        <v>189</v>
      </c>
      <c r="I24" s="67">
        <f>+VLOOKUP(A24,'C-1'!$A$12:$L$116,9,0)</f>
        <v>2</v>
      </c>
      <c r="J24" s="67">
        <f>+VLOOKUP(A24,'C-1'!$A$12:$L$116,10,0)</f>
        <v>0</v>
      </c>
      <c r="K24" s="67">
        <f>+VLOOKUP(A24,'C-1'!$A$12:$L$116,11,0)</f>
        <v>0</v>
      </c>
      <c r="L24" s="67">
        <f>+VLOOKUP(A24,'C-1'!$A$12:$L$116,12,0)</f>
        <v>0</v>
      </c>
    </row>
    <row r="25" spans="1:12" x14ac:dyDescent="0.25">
      <c r="A25" s="1" t="s">
        <v>52</v>
      </c>
      <c r="B25" s="67">
        <f>'C-1'!B28</f>
        <v>440</v>
      </c>
      <c r="C25" s="67">
        <f>+VLOOKUP(A25,'C-1'!$A$12:$G$116,3,0)</f>
        <v>450</v>
      </c>
      <c r="D25" s="67">
        <f>+VLOOKUP(A25,'C-1'!$A$12:$G$116,4,0)</f>
        <v>7</v>
      </c>
      <c r="E25" s="67">
        <f>+VLOOKUP(A25,'C-1'!$A$12:$G$116,5,0)</f>
        <v>1</v>
      </c>
      <c r="F25" s="67">
        <f>+VLOOKUP(A25,'C-1'!$A$12:$G$116,6,0)</f>
        <v>627</v>
      </c>
      <c r="G25" s="67">
        <f t="shared" si="2"/>
        <v>271</v>
      </c>
      <c r="H25" s="67">
        <f>+VLOOKUP(A25,'C-1'!$A$12:$L$116,8,0)</f>
        <v>270</v>
      </c>
      <c r="I25" s="67">
        <f>+VLOOKUP(A25,'C-1'!$A$12:$L$116,9,0)</f>
        <v>1</v>
      </c>
      <c r="J25" s="67">
        <f>+VLOOKUP(A25,'C-1'!$A$12:$L$116,10,0)</f>
        <v>0</v>
      </c>
      <c r="K25" s="67">
        <f>+VLOOKUP(A25,'C-1'!$A$12:$L$116,11,0)</f>
        <v>0</v>
      </c>
      <c r="L25" s="67">
        <f>+VLOOKUP(A25,'C-1'!$A$12:$L$116,12,0)</f>
        <v>0</v>
      </c>
    </row>
    <row r="26" spans="1:12" x14ac:dyDescent="0.25">
      <c r="A26" s="1" t="s">
        <v>53</v>
      </c>
      <c r="B26" s="67">
        <f>'C-1'!B29</f>
        <v>86</v>
      </c>
      <c r="C26" s="67">
        <v>140</v>
      </c>
      <c r="D26" s="67">
        <v>2</v>
      </c>
      <c r="E26" s="67">
        <v>0</v>
      </c>
      <c r="F26" s="67">
        <v>163</v>
      </c>
      <c r="G26" s="67">
        <f t="shared" si="2"/>
        <v>65</v>
      </c>
      <c r="H26" s="67">
        <v>46</v>
      </c>
      <c r="I26" s="67">
        <v>19</v>
      </c>
      <c r="J26" s="67">
        <v>0</v>
      </c>
      <c r="K26" s="67">
        <v>0</v>
      </c>
      <c r="L26" s="67">
        <v>0</v>
      </c>
    </row>
    <row r="27" spans="1:12" x14ac:dyDescent="0.25">
      <c r="A27" s="1" t="s">
        <v>113</v>
      </c>
      <c r="B27" s="67">
        <f>'C-1'!B98</f>
        <v>581</v>
      </c>
      <c r="C27" s="67">
        <f>+VLOOKUP(A27,'C-1'!$A$12:$G$116,3,0)</f>
        <v>884</v>
      </c>
      <c r="D27" s="67">
        <f>+VLOOKUP(A27,'C-1'!$A$12:$G$116,4,0)</f>
        <v>3</v>
      </c>
      <c r="E27" s="67">
        <f>+VLOOKUP(A27,'C-1'!$A$12:$G$116,5,0)</f>
        <v>1</v>
      </c>
      <c r="F27" s="67">
        <f>+VLOOKUP(A27,'C-1'!$A$12:$G$116,6,0)</f>
        <v>789</v>
      </c>
      <c r="G27" s="67">
        <f t="shared" si="2"/>
        <v>680</v>
      </c>
      <c r="H27" s="67">
        <f>+VLOOKUP(A27,'C-1'!$A$12:$L$116,8,0)</f>
        <v>623</v>
      </c>
      <c r="I27" s="67">
        <f>+VLOOKUP(A27,'C-1'!$A$12:$L$116,9,0)</f>
        <v>57</v>
      </c>
      <c r="J27" s="67">
        <f>+VLOOKUP(A27,'C-1'!$A$12:$L$116,10,0)</f>
        <v>0</v>
      </c>
      <c r="K27" s="67">
        <f>+VLOOKUP(A27,'C-1'!$A$12:$L$116,11,0)</f>
        <v>0</v>
      </c>
      <c r="L27" s="67">
        <f>+VLOOKUP(A27,'C-1'!$A$12:$L$116,12,0)</f>
        <v>0</v>
      </c>
    </row>
    <row r="28" spans="1:12" x14ac:dyDescent="0.25">
      <c r="A28" s="68"/>
      <c r="B28" s="60"/>
      <c r="C28" s="69"/>
      <c r="D28" s="69"/>
      <c r="E28" s="69"/>
      <c r="F28" s="69"/>
      <c r="G28" s="69"/>
      <c r="H28" s="62"/>
      <c r="I28" s="63"/>
      <c r="J28" s="64"/>
      <c r="K28" s="65"/>
      <c r="L28" s="65"/>
    </row>
    <row r="29" spans="1:12" x14ac:dyDescent="0.25">
      <c r="A29" s="66" t="s">
        <v>148</v>
      </c>
      <c r="B29" s="58">
        <f t="shared" ref="B29:L29" si="3">SUM(B30:B45)</f>
        <v>2344</v>
      </c>
      <c r="C29" s="58">
        <f t="shared" si="3"/>
        <v>5298</v>
      </c>
      <c r="D29" s="58">
        <f t="shared" si="3"/>
        <v>79</v>
      </c>
      <c r="E29" s="58">
        <f t="shared" si="3"/>
        <v>8</v>
      </c>
      <c r="F29" s="58">
        <f t="shared" si="3"/>
        <v>5430</v>
      </c>
      <c r="G29" s="58">
        <f t="shared" si="3"/>
        <v>2299</v>
      </c>
      <c r="H29" s="58">
        <f t="shared" si="3"/>
        <v>2271</v>
      </c>
      <c r="I29" s="58">
        <f t="shared" si="3"/>
        <v>3</v>
      </c>
      <c r="J29" s="58">
        <f t="shared" si="3"/>
        <v>1</v>
      </c>
      <c r="K29" s="58">
        <f t="shared" si="3"/>
        <v>24</v>
      </c>
      <c r="L29" s="58">
        <f t="shared" si="3"/>
        <v>0</v>
      </c>
    </row>
    <row r="30" spans="1:12" x14ac:dyDescent="0.25">
      <c r="A30" s="1" t="s">
        <v>56</v>
      </c>
      <c r="B30" s="67">
        <f>'C-1'!B33</f>
        <v>160</v>
      </c>
      <c r="C30" s="67">
        <f>+VLOOKUP(A30,'C-1'!$A$12:$G$116,3,0)</f>
        <v>1586</v>
      </c>
      <c r="D30" s="67">
        <f>+VLOOKUP(A30,'C-1'!$A$12:$G$116,4,0)</f>
        <v>46</v>
      </c>
      <c r="E30" s="67">
        <f>+VLOOKUP(A30,'C-1'!$A$12:$G$116,5,0)</f>
        <v>0</v>
      </c>
      <c r="F30" s="67">
        <f>+VLOOKUP(A30,'C-1'!$A$12:$G$116,6,0)</f>
        <v>1627</v>
      </c>
      <c r="G30" s="67">
        <f t="shared" ref="G30:G45" si="4">+B30+C30+D30+E30-F30</f>
        <v>165</v>
      </c>
      <c r="H30" s="67">
        <f>+VLOOKUP(A30,'C-1'!$A$12:$L$116,8,0)</f>
        <v>165</v>
      </c>
      <c r="I30" s="67">
        <f>+VLOOKUP(A30,'C-1'!$A$12:$L$116,9,0)</f>
        <v>0</v>
      </c>
      <c r="J30" s="67">
        <f>+VLOOKUP(A30,'C-1'!$A$12:$L$116,10,0)</f>
        <v>0</v>
      </c>
      <c r="K30" s="67">
        <f>+VLOOKUP(A30,'C-1'!$A$12:$L$116,11,0)</f>
        <v>0</v>
      </c>
      <c r="L30" s="67">
        <f>+VLOOKUP(A30,'C-1'!$A$12:$L$116,12,0)</f>
        <v>0</v>
      </c>
    </row>
    <row r="31" spans="1:12" x14ac:dyDescent="0.25">
      <c r="A31" s="1" t="s">
        <v>57</v>
      </c>
      <c r="B31" s="67">
        <f>'C-1'!B34</f>
        <v>62</v>
      </c>
      <c r="C31" s="67">
        <f>+VLOOKUP(A31,'C-1'!$A$12:$G$116,3,0)</f>
        <v>160</v>
      </c>
      <c r="D31" s="67">
        <f>+VLOOKUP(A31,'C-1'!$A$12:$G$116,4,0)</f>
        <v>1</v>
      </c>
      <c r="E31" s="67">
        <f>+VLOOKUP(A31,'C-1'!$A$12:$G$116,5,0)</f>
        <v>0</v>
      </c>
      <c r="F31" s="67">
        <f>+VLOOKUP(A31,'C-1'!$A$12:$G$116,6,0)</f>
        <v>163</v>
      </c>
      <c r="G31" s="67">
        <f t="shared" si="4"/>
        <v>60</v>
      </c>
      <c r="H31" s="67">
        <f>+VLOOKUP(A31,'C-1'!$A$12:$L$116,8,0)</f>
        <v>60</v>
      </c>
      <c r="I31" s="67">
        <f>+VLOOKUP(A31,'C-1'!$A$12:$L$116,9,0)</f>
        <v>0</v>
      </c>
      <c r="J31" s="67">
        <f>+VLOOKUP(A31,'C-1'!$A$12:$L$116,10,0)</f>
        <v>0</v>
      </c>
      <c r="K31" s="67">
        <f>+VLOOKUP(A31,'C-1'!$A$12:$L$116,11,0)</f>
        <v>0</v>
      </c>
      <c r="L31" s="67">
        <f>+VLOOKUP(A31,'C-1'!$A$12:$L$116,12,0)</f>
        <v>0</v>
      </c>
    </row>
    <row r="32" spans="1:12" x14ac:dyDescent="0.25">
      <c r="A32" s="1" t="s">
        <v>58</v>
      </c>
      <c r="B32" s="67">
        <f>'C-1'!B35</f>
        <v>157</v>
      </c>
      <c r="C32" s="67">
        <f>+VLOOKUP(A32,'C-1'!$A$12:$G$116,3,0)</f>
        <v>267</v>
      </c>
      <c r="D32" s="67">
        <f>+VLOOKUP(A32,'C-1'!$A$12:$G$116,4,0)</f>
        <v>1</v>
      </c>
      <c r="E32" s="67">
        <f>+VLOOKUP(A32,'C-1'!$A$12:$G$116,5,0)</f>
        <v>0</v>
      </c>
      <c r="F32" s="67">
        <f>+VLOOKUP(A32,'C-1'!$A$12:$G$116,6,0)</f>
        <v>259</v>
      </c>
      <c r="G32" s="67">
        <f t="shared" si="4"/>
        <v>166</v>
      </c>
      <c r="H32" s="67">
        <f>+VLOOKUP(A32,'C-1'!$A$12:$L$116,8,0)</f>
        <v>166</v>
      </c>
      <c r="I32" s="67">
        <f>+VLOOKUP(A32,'C-1'!$A$12:$L$116,9,0)</f>
        <v>0</v>
      </c>
      <c r="J32" s="67">
        <f>+VLOOKUP(A32,'C-1'!$A$12:$L$116,10,0)</f>
        <v>0</v>
      </c>
      <c r="K32" s="67">
        <f>+VLOOKUP(A32,'C-1'!$A$12:$L$116,11,0)</f>
        <v>0</v>
      </c>
      <c r="L32" s="67">
        <f>+VLOOKUP(A32,'C-1'!$A$12:$L$116,12,0)</f>
        <v>0</v>
      </c>
    </row>
    <row r="33" spans="1:12" x14ac:dyDescent="0.25">
      <c r="A33" s="1" t="s">
        <v>59</v>
      </c>
      <c r="B33" s="67">
        <f>'C-1'!B36</f>
        <v>18</v>
      </c>
      <c r="C33" s="67">
        <f>+VLOOKUP(A33,'C-1'!$A$12:$G$116,3,0)</f>
        <v>72</v>
      </c>
      <c r="D33" s="67">
        <f>+VLOOKUP(A33,'C-1'!$A$12:$G$116,4,0)</f>
        <v>0</v>
      </c>
      <c r="E33" s="67">
        <f>+VLOOKUP(A33,'C-1'!$A$12:$G$116,5,0)</f>
        <v>0</v>
      </c>
      <c r="F33" s="67">
        <f>+VLOOKUP(A33,'C-1'!$A$12:$G$116,6,0)</f>
        <v>61</v>
      </c>
      <c r="G33" s="67">
        <f t="shared" si="4"/>
        <v>29</v>
      </c>
      <c r="H33" s="67">
        <f>+VLOOKUP(A33,'C-1'!$A$12:$L$116,8,0)</f>
        <v>29</v>
      </c>
      <c r="I33" s="67">
        <f>+VLOOKUP(A33,'C-1'!$A$12:$L$116,9,0)</f>
        <v>0</v>
      </c>
      <c r="J33" s="67">
        <f>+VLOOKUP(A33,'C-1'!$A$12:$L$116,10,0)</f>
        <v>0</v>
      </c>
      <c r="K33" s="67">
        <f>+VLOOKUP(A33,'C-1'!$A$12:$L$116,11,0)</f>
        <v>0</v>
      </c>
      <c r="L33" s="67">
        <f>+VLOOKUP(A33,'C-1'!$A$12:$L$116,12,0)</f>
        <v>0</v>
      </c>
    </row>
    <row r="34" spans="1:12" x14ac:dyDescent="0.25">
      <c r="A34" s="1" t="s">
        <v>60</v>
      </c>
      <c r="B34" s="67">
        <f>'C-1'!B37</f>
        <v>79</v>
      </c>
      <c r="C34" s="67">
        <f>+VLOOKUP(A34,'C-1'!$A$12:$G$116,3,0)</f>
        <v>210</v>
      </c>
      <c r="D34" s="67">
        <f>+VLOOKUP(A34,'C-1'!$A$12:$G$116,4,0)</f>
        <v>6</v>
      </c>
      <c r="E34" s="67">
        <f>+VLOOKUP(A34,'C-1'!$A$12:$G$116,5,0)</f>
        <v>1</v>
      </c>
      <c r="F34" s="67">
        <f>+VLOOKUP(A34,'C-1'!$A$12:$G$116,6,0)</f>
        <v>235</v>
      </c>
      <c r="G34" s="67">
        <f t="shared" si="4"/>
        <v>61</v>
      </c>
      <c r="H34" s="67">
        <f>+VLOOKUP(A34,'C-1'!$A$12:$L$116,8,0)</f>
        <v>60</v>
      </c>
      <c r="I34" s="67">
        <f>+VLOOKUP(A34,'C-1'!$A$12:$L$116,9,0)</f>
        <v>1</v>
      </c>
      <c r="J34" s="67">
        <f>+VLOOKUP(A34,'C-1'!$A$12:$L$116,10,0)</f>
        <v>0</v>
      </c>
      <c r="K34" s="67">
        <f>+VLOOKUP(A34,'C-1'!$A$12:$L$116,11,0)</f>
        <v>0</v>
      </c>
      <c r="L34" s="67">
        <f>+VLOOKUP(A34,'C-1'!$A$12:$L$116,12,0)</f>
        <v>0</v>
      </c>
    </row>
    <row r="35" spans="1:12" x14ac:dyDescent="0.25">
      <c r="A35" s="1" t="s">
        <v>62</v>
      </c>
      <c r="B35" s="67">
        <f>'C-1'!B40</f>
        <v>462</v>
      </c>
      <c r="C35" s="67">
        <f>+VLOOKUP(A35,'C-1'!$A$12:$G$116,3,0)</f>
        <v>646</v>
      </c>
      <c r="D35" s="67">
        <f>+VLOOKUP(A35,'C-1'!$A$12:$G$116,4,0)</f>
        <v>4</v>
      </c>
      <c r="E35" s="67">
        <f>+VLOOKUP(A35,'C-1'!$A$12:$G$116,5,0)</f>
        <v>0</v>
      </c>
      <c r="F35" s="67">
        <f>+VLOOKUP(A35,'C-1'!$A$12:$G$116,6,0)</f>
        <v>520</v>
      </c>
      <c r="G35" s="67">
        <f t="shared" si="4"/>
        <v>592</v>
      </c>
      <c r="H35" s="67">
        <f>+VLOOKUP(A35,'C-1'!$A$12:$L$116,8,0)</f>
        <v>592</v>
      </c>
      <c r="I35" s="67">
        <f>+VLOOKUP(A35,'C-1'!$A$12:$L$116,9,0)</f>
        <v>0</v>
      </c>
      <c r="J35" s="67">
        <f>+VLOOKUP(A35,'C-1'!$A$12:$L$116,10,0)</f>
        <v>0</v>
      </c>
      <c r="K35" s="67">
        <f>+VLOOKUP(A35,'C-1'!$A$12:$L$116,11,0)</f>
        <v>0</v>
      </c>
      <c r="L35" s="67">
        <f>+VLOOKUP(A35,'C-1'!$A$12:$L$116,12,0)</f>
        <v>0</v>
      </c>
    </row>
    <row r="36" spans="1:12" x14ac:dyDescent="0.25">
      <c r="A36" s="1" t="s">
        <v>63</v>
      </c>
      <c r="B36" s="67">
        <f>'C-1'!B41</f>
        <v>250</v>
      </c>
      <c r="C36" s="67">
        <f>+VLOOKUP(A36,'C-1'!$A$12:$G$116,3,0)</f>
        <v>284</v>
      </c>
      <c r="D36" s="67">
        <f>+VLOOKUP(A36,'C-1'!$A$12:$G$116,4,0)</f>
        <v>5</v>
      </c>
      <c r="E36" s="67">
        <f>+VLOOKUP(A36,'C-1'!$A$12:$G$116,5,0)</f>
        <v>5</v>
      </c>
      <c r="F36" s="67">
        <f>+VLOOKUP(A36,'C-1'!$A$12:$G$116,6,0)</f>
        <v>374</v>
      </c>
      <c r="G36" s="67">
        <f t="shared" si="4"/>
        <v>170</v>
      </c>
      <c r="H36" s="67">
        <f>+VLOOKUP(A36,'C-1'!$A$12:$L$116,8,0)</f>
        <v>168</v>
      </c>
      <c r="I36" s="67">
        <f>+VLOOKUP(A36,'C-1'!$A$12:$L$116,9,0)</f>
        <v>1</v>
      </c>
      <c r="J36" s="67">
        <f>+VLOOKUP(A36,'C-1'!$A$12:$L$116,10,0)</f>
        <v>1</v>
      </c>
      <c r="K36" s="67">
        <f>+VLOOKUP(A36,'C-1'!$A$12:$L$116,11,0)</f>
        <v>0</v>
      </c>
      <c r="L36" s="67">
        <f>+VLOOKUP(A36,'C-1'!$A$12:$L$116,12,0)</f>
        <v>0</v>
      </c>
    </row>
    <row r="37" spans="1:12" x14ac:dyDescent="0.25">
      <c r="A37" s="1" t="s">
        <v>64</v>
      </c>
      <c r="B37" s="67">
        <f>'C-1'!B42</f>
        <v>148</v>
      </c>
      <c r="C37" s="67">
        <f>+VLOOKUP(A37,'C-1'!$A$12:$G$116,3,0)</f>
        <v>223</v>
      </c>
      <c r="D37" s="67">
        <f>+VLOOKUP(A37,'C-1'!$A$12:$G$116,4,0)</f>
        <v>1</v>
      </c>
      <c r="E37" s="67">
        <f>+VLOOKUP(A37,'C-1'!$A$12:$G$116,5,0)</f>
        <v>0</v>
      </c>
      <c r="F37" s="67">
        <f>+VLOOKUP(A37,'C-1'!$A$12:$G$116,6,0)</f>
        <v>195</v>
      </c>
      <c r="G37" s="67">
        <f t="shared" si="4"/>
        <v>177</v>
      </c>
      <c r="H37" s="67">
        <f>+VLOOKUP(A37,'C-1'!$A$12:$L$116,8,0)</f>
        <v>174</v>
      </c>
      <c r="I37" s="67">
        <f>+VLOOKUP(A37,'C-1'!$A$12:$L$116,9,0)</f>
        <v>1</v>
      </c>
      <c r="J37" s="67">
        <f>+VLOOKUP(A37,'C-1'!$A$12:$L$116,10,0)</f>
        <v>0</v>
      </c>
      <c r="K37" s="67">
        <f>+VLOOKUP(A37,'C-1'!$A$12:$L$116,11,0)</f>
        <v>2</v>
      </c>
      <c r="L37" s="67">
        <f>+VLOOKUP(A37,'C-1'!$A$12:$L$116,12,0)</f>
        <v>0</v>
      </c>
    </row>
    <row r="38" spans="1:12" x14ac:dyDescent="0.25">
      <c r="A38" s="1" t="s">
        <v>65</v>
      </c>
      <c r="B38" s="67">
        <f>'C-1'!B43</f>
        <v>51</v>
      </c>
      <c r="C38" s="67">
        <f>+VLOOKUP(A38,'C-1'!$A$12:$G$116,3,0)</f>
        <v>131</v>
      </c>
      <c r="D38" s="67">
        <f>+VLOOKUP(A38,'C-1'!$A$12:$G$116,4,0)</f>
        <v>4</v>
      </c>
      <c r="E38" s="67">
        <f>+VLOOKUP(A38,'C-1'!$A$12:$G$116,5,0)</f>
        <v>0</v>
      </c>
      <c r="F38" s="67">
        <f>+VLOOKUP(A38,'C-1'!$A$12:$G$116,6,0)</f>
        <v>163</v>
      </c>
      <c r="G38" s="67">
        <f t="shared" si="4"/>
        <v>23</v>
      </c>
      <c r="H38" s="67">
        <f>+VLOOKUP(A38,'C-1'!$A$12:$L$116,8,0)</f>
        <v>23</v>
      </c>
      <c r="I38" s="67">
        <f>+VLOOKUP(A38,'C-1'!$A$12:$L$116,9,0)</f>
        <v>0</v>
      </c>
      <c r="J38" s="67">
        <f>+VLOOKUP(A38,'C-1'!$A$12:$L$116,10,0)</f>
        <v>0</v>
      </c>
      <c r="K38" s="67">
        <f>+VLOOKUP(A38,'C-1'!$A$12:$L$116,11,0)</f>
        <v>0</v>
      </c>
      <c r="L38" s="67">
        <f>+VLOOKUP(A38,'C-1'!$A$12:$L$116,12,0)</f>
        <v>0</v>
      </c>
    </row>
    <row r="39" spans="1:12" x14ac:dyDescent="0.25">
      <c r="A39" s="1" t="s">
        <v>66</v>
      </c>
      <c r="B39" s="67">
        <f>'C-1'!B44</f>
        <v>224</v>
      </c>
      <c r="C39" s="67">
        <f>+VLOOKUP(A39,'C-1'!$A$12:$G$116,3,0)</f>
        <v>175</v>
      </c>
      <c r="D39" s="67">
        <f>+VLOOKUP(A39,'C-1'!$A$12:$G$116,4,0)</f>
        <v>0</v>
      </c>
      <c r="E39" s="67">
        <f>+VLOOKUP(A39,'C-1'!$A$12:$G$116,5,0)</f>
        <v>0</v>
      </c>
      <c r="F39" s="67">
        <f>+VLOOKUP(A39,'C-1'!$A$12:$G$116,6,0)</f>
        <v>162</v>
      </c>
      <c r="G39" s="67">
        <f t="shared" si="4"/>
        <v>237</v>
      </c>
      <c r="H39" s="67">
        <f>+VLOOKUP(A39,'C-1'!$A$12:$L$116,8,0)</f>
        <v>237</v>
      </c>
      <c r="I39" s="67">
        <f>+VLOOKUP(A39,'C-1'!$A$12:$L$116,9,0)</f>
        <v>0</v>
      </c>
      <c r="J39" s="67">
        <f>+VLOOKUP(A39,'C-1'!$A$12:$L$116,10,0)</f>
        <v>0</v>
      </c>
      <c r="K39" s="67">
        <f>+VLOOKUP(A39,'C-1'!$A$12:$L$116,11,0)</f>
        <v>0</v>
      </c>
      <c r="L39" s="67">
        <f>+VLOOKUP(A39,'C-1'!$A$12:$L$116,12,0)</f>
        <v>0</v>
      </c>
    </row>
    <row r="40" spans="1:12" x14ac:dyDescent="0.25">
      <c r="A40" s="1" t="s">
        <v>68</v>
      </c>
      <c r="B40" s="67">
        <f>'C-1'!B47</f>
        <v>249</v>
      </c>
      <c r="C40" s="67">
        <f>+VLOOKUP(A40,'C-1'!$A$12:$G$116,3,0)</f>
        <v>457</v>
      </c>
      <c r="D40" s="67">
        <f>+VLOOKUP(A40,'C-1'!$A$12:$G$116,4,0)</f>
        <v>1</v>
      </c>
      <c r="E40" s="67">
        <f>+VLOOKUP(A40,'C-1'!$A$12:$G$116,5,0)</f>
        <v>0</v>
      </c>
      <c r="F40" s="67">
        <f>+VLOOKUP(A40,'C-1'!$A$12:$G$116,6,0)</f>
        <v>480</v>
      </c>
      <c r="G40" s="67">
        <f t="shared" si="4"/>
        <v>227</v>
      </c>
      <c r="H40" s="67">
        <f>+VLOOKUP(A40,'C-1'!$A$12:$L$116,8,0)</f>
        <v>213</v>
      </c>
      <c r="I40" s="67">
        <f>+VLOOKUP(A40,'C-1'!$A$12:$L$116,9,0)</f>
        <v>0</v>
      </c>
      <c r="J40" s="67">
        <f>+VLOOKUP(A40,'C-1'!$A$12:$L$116,10,0)</f>
        <v>0</v>
      </c>
      <c r="K40" s="67">
        <f>+VLOOKUP(A40,'C-1'!$A$12:$L$116,11,0)</f>
        <v>14</v>
      </c>
      <c r="L40" s="67">
        <f>+VLOOKUP(A40,'C-1'!$A$12:$L$116,12,0)</f>
        <v>0</v>
      </c>
    </row>
    <row r="41" spans="1:12" x14ac:dyDescent="0.25">
      <c r="A41" s="1" t="s">
        <v>69</v>
      </c>
      <c r="B41" s="67">
        <f>'C-1'!B48</f>
        <v>100</v>
      </c>
      <c r="C41" s="67">
        <f>+VLOOKUP(A41,'C-1'!$A$12:$G$116,3,0)</f>
        <v>414</v>
      </c>
      <c r="D41" s="67">
        <f>+VLOOKUP(A41,'C-1'!$A$12:$G$116,4,0)</f>
        <v>7</v>
      </c>
      <c r="E41" s="67">
        <f>+VLOOKUP(A41,'C-1'!$A$12:$G$116,5,0)</f>
        <v>2</v>
      </c>
      <c r="F41" s="67">
        <f>+VLOOKUP(A41,'C-1'!$A$12:$G$116,6,0)</f>
        <v>415</v>
      </c>
      <c r="G41" s="67">
        <f t="shared" si="4"/>
        <v>108</v>
      </c>
      <c r="H41" s="67">
        <f>+VLOOKUP(A41,'C-1'!$A$12:$L$116,8,0)</f>
        <v>108</v>
      </c>
      <c r="I41" s="67">
        <f>+VLOOKUP(A41,'C-1'!$A$12:$L$116,9,0)</f>
        <v>0</v>
      </c>
      <c r="J41" s="67">
        <f>+VLOOKUP(A41,'C-1'!$A$12:$L$116,10,0)</f>
        <v>0</v>
      </c>
      <c r="K41" s="67">
        <f>+VLOOKUP(A41,'C-1'!$A$12:$L$116,11,0)</f>
        <v>0</v>
      </c>
      <c r="L41" s="67">
        <f>+VLOOKUP(A41,'C-1'!$A$12:$L$116,12,0)</f>
        <v>0</v>
      </c>
    </row>
    <row r="42" spans="1:12" x14ac:dyDescent="0.25">
      <c r="A42" s="1" t="s">
        <v>70</v>
      </c>
      <c r="B42" s="67">
        <f>'C-1'!B49</f>
        <v>30</v>
      </c>
      <c r="C42" s="67">
        <f>+VLOOKUP(A42,'C-1'!$A$12:$G$116,3,0)</f>
        <v>74</v>
      </c>
      <c r="D42" s="67">
        <f>+VLOOKUP(A42,'C-1'!$A$12:$G$116,4,0)</f>
        <v>0</v>
      </c>
      <c r="E42" s="67">
        <f>+VLOOKUP(A42,'C-1'!$A$12:$G$116,5,0)</f>
        <v>0</v>
      </c>
      <c r="F42" s="67">
        <f>+VLOOKUP(A42,'C-1'!$A$12:$G$116,6,0)</f>
        <v>82</v>
      </c>
      <c r="G42" s="67">
        <f t="shared" si="4"/>
        <v>22</v>
      </c>
      <c r="H42" s="67">
        <f>+VLOOKUP(A42,'C-1'!$A$12:$L$116,8,0)</f>
        <v>22</v>
      </c>
      <c r="I42" s="67">
        <f>+VLOOKUP(A42,'C-1'!$A$12:$L$116,9,0)</f>
        <v>0</v>
      </c>
      <c r="J42" s="67">
        <f>+VLOOKUP(A42,'C-1'!$A$12:$L$116,10,0)</f>
        <v>0</v>
      </c>
      <c r="K42" s="67">
        <f>+VLOOKUP(A42,'C-1'!$A$12:$L$116,11,0)</f>
        <v>0</v>
      </c>
      <c r="L42" s="67">
        <f>+VLOOKUP(A42,'C-1'!$A$12:$L$116,12,0)</f>
        <v>0</v>
      </c>
    </row>
    <row r="43" spans="1:12" x14ac:dyDescent="0.25">
      <c r="A43" s="1" t="s">
        <v>71</v>
      </c>
      <c r="B43" s="67">
        <f>'C-1'!B50</f>
        <v>44</v>
      </c>
      <c r="C43" s="67">
        <f>+VLOOKUP(A43,'C-1'!$A$12:$G$116,3,0)</f>
        <v>166</v>
      </c>
      <c r="D43" s="67">
        <f>+VLOOKUP(A43,'C-1'!$A$12:$G$116,4,0)</f>
        <v>1</v>
      </c>
      <c r="E43" s="67">
        <f>+VLOOKUP(A43,'C-1'!$A$12:$G$116,5,0)</f>
        <v>0</v>
      </c>
      <c r="F43" s="67">
        <f>+VLOOKUP(A43,'C-1'!$A$12:$G$116,6,0)</f>
        <v>174</v>
      </c>
      <c r="G43" s="67">
        <f t="shared" si="4"/>
        <v>37</v>
      </c>
      <c r="H43" s="67">
        <f>+VLOOKUP(A43,'C-1'!$A$12:$L$116,8,0)</f>
        <v>29</v>
      </c>
      <c r="I43" s="67">
        <f>+VLOOKUP(A43,'C-1'!$A$12:$L$116,9,0)</f>
        <v>0</v>
      </c>
      <c r="J43" s="67">
        <f>+VLOOKUP(A43,'C-1'!$A$12:$L$116,10,0)</f>
        <v>0</v>
      </c>
      <c r="K43" s="67">
        <f>+VLOOKUP(A43,'C-1'!$A$12:$L$116,11,0)</f>
        <v>8</v>
      </c>
      <c r="L43" s="67">
        <f>+VLOOKUP(A43,'C-1'!$A$12:$L$116,12,0)</f>
        <v>0</v>
      </c>
    </row>
    <row r="44" spans="1:12" x14ac:dyDescent="0.25">
      <c r="A44" s="1" t="s">
        <v>72</v>
      </c>
      <c r="B44" s="67">
        <f>'C-1'!B51</f>
        <v>235</v>
      </c>
      <c r="C44" s="67">
        <f>+VLOOKUP(A44,'C-1'!$A$12:$G$116,3,0)</f>
        <v>244</v>
      </c>
      <c r="D44" s="67">
        <f>+VLOOKUP(A44,'C-1'!$A$12:$G$116,4,0)</f>
        <v>2</v>
      </c>
      <c r="E44" s="67">
        <f>+VLOOKUP(A44,'C-1'!$A$12:$G$116,5,0)</f>
        <v>0</v>
      </c>
      <c r="F44" s="67">
        <f>+VLOOKUP(A44,'C-1'!$A$12:$G$116,6,0)</f>
        <v>331</v>
      </c>
      <c r="G44" s="67">
        <f t="shared" si="4"/>
        <v>150</v>
      </c>
      <c r="H44" s="67">
        <f>+VLOOKUP(A44,'C-1'!$A$12:$L$116,8,0)</f>
        <v>150</v>
      </c>
      <c r="I44" s="67">
        <f>+VLOOKUP(A44,'C-1'!$A$12:$L$116,9,0)</f>
        <v>0</v>
      </c>
      <c r="J44" s="67">
        <f>+VLOOKUP(A44,'C-1'!$A$12:$L$116,10,0)</f>
        <v>0</v>
      </c>
      <c r="K44" s="67">
        <f>+VLOOKUP(A44,'C-1'!$A$12:$L$116,11,0)</f>
        <v>0</v>
      </c>
      <c r="L44" s="67">
        <f>+VLOOKUP(A44,'C-1'!$A$12:$L$116,12,0)</f>
        <v>0</v>
      </c>
    </row>
    <row r="45" spans="1:12" x14ac:dyDescent="0.25">
      <c r="A45" s="1" t="s">
        <v>73</v>
      </c>
      <c r="B45" s="67">
        <f>'C-1'!B52</f>
        <v>75</v>
      </c>
      <c r="C45" s="67">
        <f>+VLOOKUP(A45,'C-1'!$A$12:$G$116,3,0)</f>
        <v>189</v>
      </c>
      <c r="D45" s="67">
        <f>+VLOOKUP(A45,'C-1'!$A$12:$G$116,4,0)</f>
        <v>0</v>
      </c>
      <c r="E45" s="67">
        <f>+VLOOKUP(A45,'C-1'!$A$12:$G$116,5,0)</f>
        <v>0</v>
      </c>
      <c r="F45" s="67">
        <f>+VLOOKUP(A45,'C-1'!$A$12:$G$116,6,0)</f>
        <v>189</v>
      </c>
      <c r="G45" s="67">
        <f t="shared" si="4"/>
        <v>75</v>
      </c>
      <c r="H45" s="67">
        <f>+VLOOKUP(A45,'C-1'!$A$12:$L$116,8,0)</f>
        <v>75</v>
      </c>
      <c r="I45" s="67">
        <f>+VLOOKUP(A45,'C-1'!$A$12:$L$116,9,0)</f>
        <v>0</v>
      </c>
      <c r="J45" s="67">
        <f>+VLOOKUP(A45,'C-1'!$A$12:$L$116,10,0)</f>
        <v>0</v>
      </c>
      <c r="K45" s="67">
        <f>+VLOOKUP(A45,'C-1'!$A$12:$L$116,11,0)</f>
        <v>0</v>
      </c>
      <c r="L45" s="67">
        <f>+VLOOKUP(A45,'C-1'!$A$12:$L$116,12,0)</f>
        <v>0</v>
      </c>
    </row>
    <row r="46" spans="1:12" x14ac:dyDescent="0.25">
      <c r="A46" s="59"/>
      <c r="B46" s="63"/>
      <c r="C46" s="62"/>
      <c r="D46" s="62"/>
      <c r="E46" s="62"/>
      <c r="F46" s="62"/>
      <c r="G46" s="62"/>
      <c r="H46" s="62"/>
      <c r="I46" s="63"/>
      <c r="J46" s="64"/>
      <c r="K46" s="65"/>
      <c r="L46" s="65"/>
    </row>
    <row r="47" spans="1:12" x14ac:dyDescent="0.25">
      <c r="A47" s="66" t="s">
        <v>149</v>
      </c>
      <c r="B47" s="58">
        <f t="shared" ref="B47:L47" si="5">SUM(B48:B54)</f>
        <v>1472</v>
      </c>
      <c r="C47" s="58">
        <f t="shared" si="5"/>
        <v>4180</v>
      </c>
      <c r="D47" s="58">
        <f t="shared" si="5"/>
        <v>157</v>
      </c>
      <c r="E47" s="58">
        <f t="shared" si="5"/>
        <v>61</v>
      </c>
      <c r="F47" s="58">
        <f t="shared" si="5"/>
        <v>4278</v>
      </c>
      <c r="G47" s="58">
        <f t="shared" si="5"/>
        <v>1592</v>
      </c>
      <c r="H47" s="58">
        <f t="shared" si="5"/>
        <v>1585</v>
      </c>
      <c r="I47" s="58">
        <f t="shared" si="5"/>
        <v>4</v>
      </c>
      <c r="J47" s="58">
        <f t="shared" si="5"/>
        <v>2</v>
      </c>
      <c r="K47" s="58">
        <f t="shared" si="5"/>
        <v>1</v>
      </c>
      <c r="L47" s="58">
        <f t="shared" si="5"/>
        <v>0</v>
      </c>
    </row>
    <row r="48" spans="1:12" x14ac:dyDescent="0.25">
      <c r="A48" s="68" t="s">
        <v>75</v>
      </c>
      <c r="B48" s="67">
        <f>'C-1'!B55</f>
        <v>327</v>
      </c>
      <c r="C48" s="67">
        <f>+VLOOKUP(A48,'C-1'!$A$12:$G$116,3,0)</f>
        <v>1509</v>
      </c>
      <c r="D48" s="67">
        <f>+VLOOKUP(A48,'C-1'!$A$12:$G$116,4,0)</f>
        <v>97</v>
      </c>
      <c r="E48" s="67">
        <f>+VLOOKUP(A48,'C-1'!$A$12:$G$116,5,0)</f>
        <v>38</v>
      </c>
      <c r="F48" s="67">
        <f>+VLOOKUP(A48,'C-1'!$A$12:$G$116,6,0)</f>
        <v>1583</v>
      </c>
      <c r="G48" s="67">
        <f t="shared" ref="G48:G54" si="6">+B48+C48+D48+E48-F48</f>
        <v>388</v>
      </c>
      <c r="H48" s="67">
        <f>+VLOOKUP(A48,'C-1'!$A$12:$L$116,8,0)</f>
        <v>387</v>
      </c>
      <c r="I48" s="67">
        <f>+VLOOKUP(A48,'C-1'!$A$12:$L$116,9,0)</f>
        <v>1</v>
      </c>
      <c r="J48" s="67">
        <f>+VLOOKUP(A48,'C-1'!$A$12:$L$116,10,0)</f>
        <v>0</v>
      </c>
      <c r="K48" s="67">
        <f>+VLOOKUP(A48,'C-1'!$A$12:$L$116,11,0)</f>
        <v>0</v>
      </c>
      <c r="L48" s="67">
        <f>+VLOOKUP(A48,'C-1'!$A$12:$L$116,12,0)</f>
        <v>0</v>
      </c>
    </row>
    <row r="49" spans="1:12" x14ac:dyDescent="0.25">
      <c r="A49" s="1" t="s">
        <v>76</v>
      </c>
      <c r="B49" s="67">
        <f>'C-1'!B56</f>
        <v>366</v>
      </c>
      <c r="C49" s="67">
        <f>+VLOOKUP(A49,'C-1'!$A$12:$G$116,3,0)</f>
        <v>1119</v>
      </c>
      <c r="D49" s="67">
        <f>+VLOOKUP(A49,'C-1'!$A$12:$G$116,4,0)</f>
        <v>45</v>
      </c>
      <c r="E49" s="67">
        <f>+VLOOKUP(A49,'C-1'!$A$12:$G$116,5,0)</f>
        <v>20</v>
      </c>
      <c r="F49" s="67">
        <f>+VLOOKUP(A49,'C-1'!$A$12:$G$116,6,0)</f>
        <v>1255</v>
      </c>
      <c r="G49" s="67">
        <f t="shared" si="6"/>
        <v>295</v>
      </c>
      <c r="H49" s="67">
        <f>+VLOOKUP(A49,'C-1'!$A$12:$L$116,8,0)</f>
        <v>295</v>
      </c>
      <c r="I49" s="67">
        <f>+VLOOKUP(A49,'C-1'!$A$12:$L$116,9,0)</f>
        <v>0</v>
      </c>
      <c r="J49" s="67">
        <f>+VLOOKUP(A49,'C-1'!$A$12:$L$116,10,0)</f>
        <v>0</v>
      </c>
      <c r="K49" s="67">
        <f>+VLOOKUP(A49,'C-1'!$A$12:$L$116,11,0)</f>
        <v>0</v>
      </c>
      <c r="L49" s="67">
        <f>+VLOOKUP(A49,'C-1'!$A$12:$L$116,12,0)</f>
        <v>0</v>
      </c>
    </row>
    <row r="50" spans="1:12" x14ac:dyDescent="0.25">
      <c r="A50" s="1" t="s">
        <v>77</v>
      </c>
      <c r="B50" s="67">
        <f>'C-1'!B57</f>
        <v>328</v>
      </c>
      <c r="C50" s="67">
        <f>+VLOOKUP(A50,'C-1'!$A$12:$G$116,3,0)</f>
        <v>357</v>
      </c>
      <c r="D50" s="67">
        <f>+VLOOKUP(A50,'C-1'!$A$12:$G$116,4,0)</f>
        <v>6</v>
      </c>
      <c r="E50" s="67">
        <f>+VLOOKUP(A50,'C-1'!$A$12:$G$116,5,0)</f>
        <v>0</v>
      </c>
      <c r="F50" s="67">
        <f>+VLOOKUP(A50,'C-1'!$A$12:$G$116,6,0)</f>
        <v>302</v>
      </c>
      <c r="G50" s="67">
        <f t="shared" si="6"/>
        <v>389</v>
      </c>
      <c r="H50" s="67">
        <f>+VLOOKUP(A50,'C-1'!$A$12:$L$116,8,0)</f>
        <v>385</v>
      </c>
      <c r="I50" s="67">
        <f>+VLOOKUP(A50,'C-1'!$A$12:$L$116,9,0)</f>
        <v>3</v>
      </c>
      <c r="J50" s="67">
        <f>+VLOOKUP(A50,'C-1'!$A$12:$L$116,10,0)</f>
        <v>1</v>
      </c>
      <c r="K50" s="67">
        <f>+VLOOKUP(A50,'C-1'!$A$12:$L$116,11,0)</f>
        <v>0</v>
      </c>
      <c r="L50" s="67">
        <f>+VLOOKUP(A50,'C-1'!$A$12:$L$116,12,0)</f>
        <v>0</v>
      </c>
    </row>
    <row r="51" spans="1:12" x14ac:dyDescent="0.25">
      <c r="A51" s="1" t="s">
        <v>78</v>
      </c>
      <c r="B51" s="67">
        <f>'C-1'!B58</f>
        <v>19</v>
      </c>
      <c r="C51" s="67">
        <f>+VLOOKUP(A51,'C-1'!$A$12:$G$116,3,0)</f>
        <v>91</v>
      </c>
      <c r="D51" s="67">
        <f>+VLOOKUP(A51,'C-1'!$A$12:$G$116,4,0)</f>
        <v>3</v>
      </c>
      <c r="E51" s="67">
        <f>+VLOOKUP(A51,'C-1'!$A$12:$G$116,5,0)</f>
        <v>0</v>
      </c>
      <c r="F51" s="67">
        <f>+VLOOKUP(A51,'C-1'!$A$12:$G$116,6,0)</f>
        <v>82</v>
      </c>
      <c r="G51" s="67">
        <f t="shared" si="6"/>
        <v>31</v>
      </c>
      <c r="H51" s="67">
        <f>+VLOOKUP(A51,'C-1'!$A$12:$L$116,8,0)</f>
        <v>31</v>
      </c>
      <c r="I51" s="67">
        <f>+VLOOKUP(A51,'C-1'!$A$12:$L$116,9,0)</f>
        <v>0</v>
      </c>
      <c r="J51" s="67">
        <f>+VLOOKUP(A51,'C-1'!$A$12:$L$116,10,0)</f>
        <v>0</v>
      </c>
      <c r="K51" s="67">
        <f>+VLOOKUP(A51,'C-1'!$A$12:$L$116,11,0)</f>
        <v>0</v>
      </c>
      <c r="L51" s="67">
        <f>+VLOOKUP(A51,'C-1'!$A$12:$L$116,12,0)</f>
        <v>0</v>
      </c>
    </row>
    <row r="52" spans="1:12" x14ac:dyDescent="0.25">
      <c r="A52" s="1" t="s">
        <v>79</v>
      </c>
      <c r="B52" s="67">
        <f>'C-1'!B59</f>
        <v>318</v>
      </c>
      <c r="C52" s="67">
        <f>+VLOOKUP(A52,'C-1'!$A$12:$G$116,3,0)</f>
        <v>568</v>
      </c>
      <c r="D52" s="67">
        <f>+VLOOKUP(A52,'C-1'!$A$12:$G$116,4,0)</f>
        <v>1</v>
      </c>
      <c r="E52" s="67">
        <f>+VLOOKUP(A52,'C-1'!$A$12:$G$116,5,0)</f>
        <v>1</v>
      </c>
      <c r="F52" s="67">
        <f>+VLOOKUP(A52,'C-1'!$A$12:$G$116,6,0)</f>
        <v>510</v>
      </c>
      <c r="G52" s="67">
        <f t="shared" si="6"/>
        <v>378</v>
      </c>
      <c r="H52" s="67">
        <f>+VLOOKUP(A52,'C-1'!$A$12:$L$116,8,0)</f>
        <v>377</v>
      </c>
      <c r="I52" s="67">
        <f>+VLOOKUP(A52,'C-1'!$A$12:$L$116,9,0)</f>
        <v>0</v>
      </c>
      <c r="J52" s="67">
        <f>+VLOOKUP(A52,'C-1'!$A$12:$L$116,10,0)</f>
        <v>0</v>
      </c>
      <c r="K52" s="67">
        <f>+VLOOKUP(A52,'C-1'!$A$12:$L$116,11,0)</f>
        <v>1</v>
      </c>
      <c r="L52" s="67">
        <f>+VLOOKUP(A52,'C-1'!$A$12:$L$116,12,0)</f>
        <v>0</v>
      </c>
    </row>
    <row r="53" spans="1:12" x14ac:dyDescent="0.25">
      <c r="A53" s="1" t="s">
        <v>80</v>
      </c>
      <c r="B53" s="67">
        <f>'C-1'!B60</f>
        <v>62</v>
      </c>
      <c r="C53" s="67">
        <f>+VLOOKUP(A53,'C-1'!$A$12:$G$116,3,0)</f>
        <v>162</v>
      </c>
      <c r="D53" s="67">
        <f>+VLOOKUP(A53,'C-1'!$A$12:$G$116,4,0)</f>
        <v>3</v>
      </c>
      <c r="E53" s="67">
        <f>+VLOOKUP(A53,'C-1'!$A$12:$G$116,5,0)</f>
        <v>0</v>
      </c>
      <c r="F53" s="67">
        <f>+VLOOKUP(A53,'C-1'!$A$12:$G$116,6,0)</f>
        <v>177</v>
      </c>
      <c r="G53" s="67">
        <f t="shared" si="6"/>
        <v>50</v>
      </c>
      <c r="H53" s="67">
        <f>+VLOOKUP(A53,'C-1'!$A$12:$L$116,8,0)</f>
        <v>49</v>
      </c>
      <c r="I53" s="67">
        <f>+VLOOKUP(A53,'C-1'!$A$12:$L$116,9,0)</f>
        <v>0</v>
      </c>
      <c r="J53" s="67">
        <f>+VLOOKUP(A53,'C-1'!$A$12:$L$116,10,0)</f>
        <v>1</v>
      </c>
      <c r="K53" s="67">
        <f>+VLOOKUP(A53,'C-1'!$A$12:$L$116,11,0)</f>
        <v>0</v>
      </c>
      <c r="L53" s="67">
        <f>+VLOOKUP(A53,'C-1'!$A$12:$L$116,12,0)</f>
        <v>0</v>
      </c>
    </row>
    <row r="54" spans="1:12" x14ac:dyDescent="0.25">
      <c r="A54" s="1" t="s">
        <v>81</v>
      </c>
      <c r="B54" s="67">
        <f>'C-1'!B61</f>
        <v>52</v>
      </c>
      <c r="C54" s="67">
        <f>+VLOOKUP(A54,'C-1'!$A$12:$G$116,3,0)</f>
        <v>374</v>
      </c>
      <c r="D54" s="67">
        <f>+VLOOKUP(A54,'C-1'!$A$12:$G$116,4,0)</f>
        <v>2</v>
      </c>
      <c r="E54" s="67">
        <f>+VLOOKUP(A54,'C-1'!$A$12:$G$116,5,0)</f>
        <v>2</v>
      </c>
      <c r="F54" s="67">
        <f>+VLOOKUP(A54,'C-1'!$A$12:$G$116,6,0)</f>
        <v>369</v>
      </c>
      <c r="G54" s="67">
        <f t="shared" si="6"/>
        <v>61</v>
      </c>
      <c r="H54" s="67">
        <f>+VLOOKUP(A54,'C-1'!$A$12:$L$116,8,0)</f>
        <v>61</v>
      </c>
      <c r="I54" s="67">
        <f>+VLOOKUP(A54,'C-1'!$A$12:$L$116,9,0)</f>
        <v>0</v>
      </c>
      <c r="J54" s="67">
        <f>+VLOOKUP(A54,'C-1'!$A$12:$L$116,10,0)</f>
        <v>0</v>
      </c>
      <c r="K54" s="67">
        <f>+VLOOKUP(A54,'C-1'!$A$12:$L$116,11,0)</f>
        <v>0</v>
      </c>
      <c r="L54" s="67">
        <f>+VLOOKUP(A54,'C-1'!$A$12:$L$116,12,0)</f>
        <v>0</v>
      </c>
    </row>
    <row r="55" spans="1:12" x14ac:dyDescent="0.25">
      <c r="A55" s="68"/>
      <c r="B55" s="60"/>
      <c r="C55" s="69"/>
      <c r="D55" s="69"/>
      <c r="E55" s="69"/>
      <c r="F55" s="69"/>
      <c r="G55" s="69"/>
      <c r="H55" s="62"/>
      <c r="I55" s="63"/>
      <c r="J55" s="64"/>
      <c r="K55" s="65"/>
      <c r="L55" s="65"/>
    </row>
    <row r="56" spans="1:12" x14ac:dyDescent="0.25">
      <c r="A56" s="66" t="s">
        <v>150</v>
      </c>
      <c r="B56" s="58">
        <f t="shared" ref="B56:L56" si="7">SUM(B57:B62)</f>
        <v>1144</v>
      </c>
      <c r="C56" s="58">
        <f t="shared" si="7"/>
        <v>3108</v>
      </c>
      <c r="D56" s="58">
        <f t="shared" si="7"/>
        <v>81</v>
      </c>
      <c r="E56" s="58">
        <f t="shared" si="7"/>
        <v>14</v>
      </c>
      <c r="F56" s="58">
        <f t="shared" si="7"/>
        <v>3138</v>
      </c>
      <c r="G56" s="58">
        <f t="shared" si="7"/>
        <v>1209</v>
      </c>
      <c r="H56" s="58">
        <f t="shared" si="7"/>
        <v>1206</v>
      </c>
      <c r="I56" s="58">
        <f t="shared" si="7"/>
        <v>2</v>
      </c>
      <c r="J56" s="58">
        <f t="shared" si="7"/>
        <v>1</v>
      </c>
      <c r="K56" s="58">
        <f t="shared" si="7"/>
        <v>0</v>
      </c>
      <c r="L56" s="58">
        <f t="shared" si="7"/>
        <v>0</v>
      </c>
    </row>
    <row r="57" spans="1:12" x14ac:dyDescent="0.25">
      <c r="A57" s="68" t="s">
        <v>83</v>
      </c>
      <c r="B57" s="67">
        <f>'C-1'!B64</f>
        <v>621</v>
      </c>
      <c r="C57" s="67">
        <f>+VLOOKUP(A57,'C-1'!$A$12:$G$116,3,0)</f>
        <v>1459</v>
      </c>
      <c r="D57" s="67">
        <f>+VLOOKUP(A57,'C-1'!$A$12:$G$116,4,0)</f>
        <v>41</v>
      </c>
      <c r="E57" s="67">
        <f>+VLOOKUP(A57,'C-1'!$A$12:$G$116,5,0)</f>
        <v>7</v>
      </c>
      <c r="F57" s="67">
        <f>+VLOOKUP(A57,'C-1'!$A$12:$G$116,6,0)</f>
        <v>1474</v>
      </c>
      <c r="G57" s="67">
        <f t="shared" ref="G57:G62" si="8">+B57+C57+D57+E57-F57</f>
        <v>654</v>
      </c>
      <c r="H57" s="67">
        <f>+VLOOKUP(A57,'C-1'!$A$12:$L$116,8,0)</f>
        <v>654</v>
      </c>
      <c r="I57" s="67">
        <f>+VLOOKUP(A57,'C-1'!$A$12:$L$116,9,0)</f>
        <v>0</v>
      </c>
      <c r="J57" s="67">
        <f>+VLOOKUP(A57,'C-1'!$A$12:$L$116,10,0)</f>
        <v>0</v>
      </c>
      <c r="K57" s="67">
        <f>+VLOOKUP(A57,'C-1'!$A$12:$L$116,11,0)</f>
        <v>0</v>
      </c>
      <c r="L57" s="67">
        <f>+VLOOKUP(A57,'C-1'!$A$12:$L$116,12,0)</f>
        <v>0</v>
      </c>
    </row>
    <row r="58" spans="1:12" x14ac:dyDescent="0.25">
      <c r="A58" s="1" t="s">
        <v>84</v>
      </c>
      <c r="B58" s="67">
        <f>'C-1'!B65</f>
        <v>54</v>
      </c>
      <c r="C58" s="67">
        <f>+VLOOKUP(A58,'C-1'!$A$12:$G$116,3,0)</f>
        <v>158</v>
      </c>
      <c r="D58" s="67">
        <f>+VLOOKUP(A58,'C-1'!$A$12:$G$116,4,0)</f>
        <v>4</v>
      </c>
      <c r="E58" s="67">
        <f>+VLOOKUP(A58,'C-1'!$A$12:$G$116,5,0)</f>
        <v>0</v>
      </c>
      <c r="F58" s="67">
        <f>+VLOOKUP(A58,'C-1'!$A$12:$G$116,6,0)</f>
        <v>183</v>
      </c>
      <c r="G58" s="67">
        <f t="shared" si="8"/>
        <v>33</v>
      </c>
      <c r="H58" s="67">
        <f>+VLOOKUP(A58,'C-1'!$A$12:$L$116,8,0)</f>
        <v>33</v>
      </c>
      <c r="I58" s="67">
        <f>+VLOOKUP(A58,'C-1'!$A$12:$L$116,9,0)</f>
        <v>0</v>
      </c>
      <c r="J58" s="67">
        <f>+VLOOKUP(A58,'C-1'!$A$12:$L$116,10,0)</f>
        <v>0</v>
      </c>
      <c r="K58" s="67">
        <f>+VLOOKUP(A58,'C-1'!$A$12:$L$116,11,0)</f>
        <v>0</v>
      </c>
      <c r="L58" s="67">
        <f>+VLOOKUP(A58,'C-1'!$A$12:$L$116,12,0)</f>
        <v>0</v>
      </c>
    </row>
    <row r="59" spans="1:12" x14ac:dyDescent="0.25">
      <c r="A59" s="1" t="s">
        <v>85</v>
      </c>
      <c r="B59" s="67">
        <f>'C-1'!B66</f>
        <v>100</v>
      </c>
      <c r="C59" s="67">
        <f>+VLOOKUP(A59,'C-1'!$A$12:$G$116,3,0)</f>
        <v>335</v>
      </c>
      <c r="D59" s="67">
        <f>+VLOOKUP(A59,'C-1'!$A$12:$G$116,4,0)</f>
        <v>0</v>
      </c>
      <c r="E59" s="67">
        <f>+VLOOKUP(A59,'C-1'!$A$12:$G$116,5,0)</f>
        <v>1</v>
      </c>
      <c r="F59" s="67">
        <f>+VLOOKUP(A59,'C-1'!$A$12:$G$116,6,0)</f>
        <v>307</v>
      </c>
      <c r="G59" s="67">
        <f t="shared" si="8"/>
        <v>129</v>
      </c>
      <c r="H59" s="67">
        <f>+VLOOKUP(A59,'C-1'!$A$12:$L$116,8,0)</f>
        <v>128</v>
      </c>
      <c r="I59" s="67">
        <f>+VLOOKUP(A59,'C-1'!$A$12:$L$116,9,0)</f>
        <v>1</v>
      </c>
      <c r="J59" s="67">
        <f>+VLOOKUP(A59,'C-1'!$A$12:$L$116,10,0)</f>
        <v>0</v>
      </c>
      <c r="K59" s="67">
        <f>+VLOOKUP(A59,'C-1'!$A$12:$L$116,11,0)</f>
        <v>0</v>
      </c>
      <c r="L59" s="67">
        <f>+VLOOKUP(A59,'C-1'!$A$12:$L$116,12,0)</f>
        <v>0</v>
      </c>
    </row>
    <row r="60" spans="1:12" x14ac:dyDescent="0.25">
      <c r="A60" s="1" t="s">
        <v>86</v>
      </c>
      <c r="B60" s="67">
        <f>'C-1'!B67</f>
        <v>158</v>
      </c>
      <c r="C60" s="67">
        <f>+VLOOKUP(A60,'C-1'!$A$12:$G$116,3,0)</f>
        <v>200</v>
      </c>
      <c r="D60" s="67">
        <f>+VLOOKUP(A60,'C-1'!$A$12:$G$116,4,0)</f>
        <v>1</v>
      </c>
      <c r="E60" s="67">
        <f>+VLOOKUP(A60,'C-1'!$A$12:$G$116,5,0)</f>
        <v>0</v>
      </c>
      <c r="F60" s="67">
        <f>+VLOOKUP(A60,'C-1'!$A$12:$G$116,6,0)</f>
        <v>160</v>
      </c>
      <c r="G60" s="67">
        <f t="shared" si="8"/>
        <v>199</v>
      </c>
      <c r="H60" s="67">
        <f>+VLOOKUP(A60,'C-1'!$A$12:$L$116,8,0)</f>
        <v>199</v>
      </c>
      <c r="I60" s="67">
        <f>+VLOOKUP(A60,'C-1'!$A$12:$L$116,9,0)</f>
        <v>0</v>
      </c>
      <c r="J60" s="67">
        <f>+VLOOKUP(A60,'C-1'!$A$12:$L$116,10,0)</f>
        <v>0</v>
      </c>
      <c r="K60" s="67">
        <f>+VLOOKUP(A60,'C-1'!$A$12:$L$116,11,0)</f>
        <v>0</v>
      </c>
      <c r="L60" s="67">
        <f>+VLOOKUP(A60,'C-1'!$A$12:$L$116,12,0)</f>
        <v>0</v>
      </c>
    </row>
    <row r="61" spans="1:12" x14ac:dyDescent="0.25">
      <c r="A61" s="1" t="s">
        <v>87</v>
      </c>
      <c r="B61" s="67">
        <f>'C-1'!B68</f>
        <v>67</v>
      </c>
      <c r="C61" s="67">
        <f>+VLOOKUP(A61,'C-1'!$A$12:$G$116,3,0)</f>
        <v>520</v>
      </c>
      <c r="D61" s="67">
        <f>+VLOOKUP(A61,'C-1'!$A$12:$G$116,4,0)</f>
        <v>13</v>
      </c>
      <c r="E61" s="67">
        <f>+VLOOKUP(A61,'C-1'!$A$12:$G$116,5,0)</f>
        <v>6</v>
      </c>
      <c r="F61" s="67">
        <f>+VLOOKUP(A61,'C-1'!$A$12:$G$116,6,0)</f>
        <v>550</v>
      </c>
      <c r="G61" s="67">
        <f t="shared" si="8"/>
        <v>56</v>
      </c>
      <c r="H61" s="67">
        <f>+VLOOKUP(A61,'C-1'!$A$12:$L$116,8,0)</f>
        <v>55</v>
      </c>
      <c r="I61" s="67">
        <f>+VLOOKUP(A61,'C-1'!$A$12:$L$116,9,0)</f>
        <v>0</v>
      </c>
      <c r="J61" s="67">
        <f>+VLOOKUP(A61,'C-1'!$A$12:$L$116,10,0)</f>
        <v>1</v>
      </c>
      <c r="K61" s="67">
        <f>+VLOOKUP(A61,'C-1'!$A$12:$L$116,11,0)</f>
        <v>0</v>
      </c>
      <c r="L61" s="67">
        <f>+VLOOKUP(A61,'C-1'!$A$12:$L$116,12,0)</f>
        <v>0</v>
      </c>
    </row>
    <row r="62" spans="1:12" x14ac:dyDescent="0.25">
      <c r="A62" s="1" t="s">
        <v>88</v>
      </c>
      <c r="B62" s="67">
        <f>'C-1'!B69</f>
        <v>144</v>
      </c>
      <c r="C62" s="67">
        <f>+VLOOKUP(A62,'C-1'!$A$12:$G$116,3,0)</f>
        <v>436</v>
      </c>
      <c r="D62" s="67">
        <f>+VLOOKUP(A62,'C-1'!$A$12:$G$116,4,0)</f>
        <v>22</v>
      </c>
      <c r="E62" s="67">
        <f>+VLOOKUP(A62,'C-1'!$A$12:$G$116,5,0)</f>
        <v>0</v>
      </c>
      <c r="F62" s="67">
        <f>+VLOOKUP(A62,'C-1'!$A$12:$G$116,6,0)</f>
        <v>464</v>
      </c>
      <c r="G62" s="67">
        <f t="shared" si="8"/>
        <v>138</v>
      </c>
      <c r="H62" s="67">
        <f>+VLOOKUP(A62,'C-1'!$A$12:$L$116,8,0)</f>
        <v>137</v>
      </c>
      <c r="I62" s="67">
        <f>+VLOOKUP(A62,'C-1'!$A$12:$L$116,9,0)</f>
        <v>1</v>
      </c>
      <c r="J62" s="67">
        <f>+VLOOKUP(A62,'C-1'!$A$12:$L$116,10,0)</f>
        <v>0</v>
      </c>
      <c r="K62" s="67">
        <f>+VLOOKUP(A62,'C-1'!$A$12:$L$116,11,0)</f>
        <v>0</v>
      </c>
      <c r="L62" s="67">
        <f>+VLOOKUP(A62,'C-1'!$A$12:$L$116,12,0)</f>
        <v>0</v>
      </c>
    </row>
    <row r="63" spans="1:12" x14ac:dyDescent="0.25">
      <c r="A63" s="68"/>
      <c r="B63" s="60"/>
      <c r="C63" s="69"/>
      <c r="D63" s="69"/>
      <c r="E63" s="69"/>
      <c r="F63" s="69"/>
      <c r="G63" s="69"/>
      <c r="H63" s="62"/>
      <c r="I63" s="63"/>
      <c r="J63" s="64"/>
      <c r="K63" s="65"/>
      <c r="L63" s="65"/>
    </row>
    <row r="64" spans="1:12" x14ac:dyDescent="0.25">
      <c r="A64" s="66" t="s">
        <v>151</v>
      </c>
      <c r="B64" s="58">
        <f t="shared" ref="B64:L64" si="9">SUM(B65:B76)</f>
        <v>2696</v>
      </c>
      <c r="C64" s="58">
        <f t="shared" si="9"/>
        <v>3491</v>
      </c>
      <c r="D64" s="58">
        <f t="shared" si="9"/>
        <v>48</v>
      </c>
      <c r="E64" s="58">
        <f t="shared" si="9"/>
        <v>9</v>
      </c>
      <c r="F64" s="58">
        <f t="shared" si="9"/>
        <v>2760</v>
      </c>
      <c r="G64" s="58">
        <f t="shared" si="9"/>
        <v>3484</v>
      </c>
      <c r="H64" s="58">
        <f t="shared" si="9"/>
        <v>3447</v>
      </c>
      <c r="I64" s="58">
        <f t="shared" si="9"/>
        <v>12</v>
      </c>
      <c r="J64" s="58">
        <f t="shared" si="9"/>
        <v>2</v>
      </c>
      <c r="K64" s="58">
        <f t="shared" si="9"/>
        <v>21</v>
      </c>
      <c r="L64" s="58">
        <f t="shared" si="9"/>
        <v>2</v>
      </c>
    </row>
    <row r="65" spans="1:12" x14ac:dyDescent="0.25">
      <c r="A65" s="1" t="s">
        <v>90</v>
      </c>
      <c r="B65" s="67">
        <f>'C-1'!B72</f>
        <v>640</v>
      </c>
      <c r="C65" s="67">
        <f>+VLOOKUP(A65,'C-1'!$A$12:$G$116,3,0)</f>
        <v>658</v>
      </c>
      <c r="D65" s="67">
        <f>+VLOOKUP(A65,'C-1'!$A$12:$G$116,4,0)</f>
        <v>1</v>
      </c>
      <c r="E65" s="67">
        <f>+VLOOKUP(A65,'C-1'!$A$12:$G$116,5,0)</f>
        <v>0</v>
      </c>
      <c r="F65" s="67">
        <f>+VLOOKUP(A65,'C-1'!$A$12:$G$116,6,0)</f>
        <v>556</v>
      </c>
      <c r="G65" s="67">
        <f t="shared" ref="G65:G76" si="10">+B65+C65+D65+E65-F65</f>
        <v>743</v>
      </c>
      <c r="H65" s="67">
        <f>+VLOOKUP(A65,'C-1'!$A$12:$L$116,8,0)</f>
        <v>736</v>
      </c>
      <c r="I65" s="67">
        <f>+VLOOKUP(A65,'C-1'!$A$12:$L$116,9,0)</f>
        <v>7</v>
      </c>
      <c r="J65" s="67">
        <f>+VLOOKUP(A65,'C-1'!$A$12:$L$116,10,0)</f>
        <v>0</v>
      </c>
      <c r="K65" s="67">
        <f>+VLOOKUP(A65,'C-1'!$A$12:$L$116,11,0)</f>
        <v>0</v>
      </c>
      <c r="L65" s="67">
        <f>+VLOOKUP(A65,'C-1'!$A$12:$L$116,12,0)</f>
        <v>0</v>
      </c>
    </row>
    <row r="66" spans="1:12" x14ac:dyDescent="0.25">
      <c r="A66" s="1" t="s">
        <v>91</v>
      </c>
      <c r="B66" s="67">
        <f>'C-1'!B73</f>
        <v>102</v>
      </c>
      <c r="C66" s="67">
        <f>+VLOOKUP(A66,'C-1'!$A$12:$G$116,3,0)</f>
        <v>260</v>
      </c>
      <c r="D66" s="67">
        <f>+VLOOKUP(A66,'C-1'!$A$12:$G$116,4,0)</f>
        <v>6</v>
      </c>
      <c r="E66" s="67">
        <f>+VLOOKUP(A66,'C-1'!$A$12:$G$116,5,0)</f>
        <v>5</v>
      </c>
      <c r="F66" s="67">
        <f>+VLOOKUP(A66,'C-1'!$A$12:$G$116,6,0)</f>
        <v>185</v>
      </c>
      <c r="G66" s="67">
        <f t="shared" si="10"/>
        <v>188</v>
      </c>
      <c r="H66" s="67">
        <f>+VLOOKUP(A66,'C-1'!$A$12:$L$116,8,0)</f>
        <v>188</v>
      </c>
      <c r="I66" s="67">
        <f>+VLOOKUP(A66,'C-1'!$A$12:$L$116,9,0)</f>
        <v>0</v>
      </c>
      <c r="J66" s="67">
        <f>+VLOOKUP(A66,'C-1'!$A$12:$L$116,10,0)</f>
        <v>0</v>
      </c>
      <c r="K66" s="67">
        <f>+VLOOKUP(A66,'C-1'!$A$12:$L$116,11,0)</f>
        <v>0</v>
      </c>
      <c r="L66" s="67">
        <f>+VLOOKUP(A66,'C-1'!$A$12:$L$116,12,0)</f>
        <v>0</v>
      </c>
    </row>
    <row r="67" spans="1:12" x14ac:dyDescent="0.25">
      <c r="A67" s="1" t="s">
        <v>92</v>
      </c>
      <c r="B67" s="67">
        <f>'C-1'!B74</f>
        <v>196</v>
      </c>
      <c r="C67" s="67">
        <f>+VLOOKUP(A67,'C-1'!$A$12:$G$116,3,0)</f>
        <v>302</v>
      </c>
      <c r="D67" s="67">
        <f>+VLOOKUP(A67,'C-1'!$A$12:$G$116,4,0)</f>
        <v>6</v>
      </c>
      <c r="E67" s="67">
        <f>+VLOOKUP(A67,'C-1'!$A$12:$G$116,5,0)</f>
        <v>0</v>
      </c>
      <c r="F67" s="67">
        <f>+VLOOKUP(A67,'C-1'!$A$12:$G$116,6,0)</f>
        <v>257</v>
      </c>
      <c r="G67" s="67">
        <f t="shared" si="10"/>
        <v>247</v>
      </c>
      <c r="H67" s="67">
        <f>+VLOOKUP(A67,'C-1'!$A$12:$L$116,8,0)</f>
        <v>247</v>
      </c>
      <c r="I67" s="67">
        <f>+VLOOKUP(A67,'C-1'!$A$12:$L$116,9,0)</f>
        <v>0</v>
      </c>
      <c r="J67" s="67">
        <f>+VLOOKUP(A67,'C-1'!$A$12:$L$116,10,0)</f>
        <v>0</v>
      </c>
      <c r="K67" s="67">
        <f>+VLOOKUP(A67,'C-1'!$A$12:$L$116,11,0)</f>
        <v>0</v>
      </c>
      <c r="L67" s="67">
        <f>+VLOOKUP(A67,'C-1'!$A$12:$L$116,12,0)</f>
        <v>0</v>
      </c>
    </row>
    <row r="68" spans="1:12" x14ac:dyDescent="0.25">
      <c r="A68" s="1" t="s">
        <v>93</v>
      </c>
      <c r="B68" s="67">
        <f>'C-1'!B75</f>
        <v>105</v>
      </c>
      <c r="C68" s="67">
        <f>+VLOOKUP(A68,'C-1'!$A$12:$G$116,3,0)</f>
        <v>285</v>
      </c>
      <c r="D68" s="67">
        <f>+VLOOKUP(A68,'C-1'!$A$12:$G$116,4,0)</f>
        <v>14</v>
      </c>
      <c r="E68" s="67">
        <f>+VLOOKUP(A68,'C-1'!$A$12:$G$116,5,0)</f>
        <v>0</v>
      </c>
      <c r="F68" s="67">
        <f>+VLOOKUP(A68,'C-1'!$A$12:$G$116,6,0)</f>
        <v>303</v>
      </c>
      <c r="G68" s="67">
        <f t="shared" si="10"/>
        <v>101</v>
      </c>
      <c r="H68" s="67">
        <f>+VLOOKUP(A68,'C-1'!$A$12:$L$116,8,0)</f>
        <v>100</v>
      </c>
      <c r="I68" s="67">
        <f>+VLOOKUP(A68,'C-1'!$A$12:$L$116,9,0)</f>
        <v>0</v>
      </c>
      <c r="J68" s="67">
        <f>+VLOOKUP(A68,'C-1'!$A$12:$L$116,10,0)</f>
        <v>1</v>
      </c>
      <c r="K68" s="67">
        <f>+VLOOKUP(A68,'C-1'!$A$12:$L$116,11,0)</f>
        <v>0</v>
      </c>
      <c r="L68" s="67">
        <f>+VLOOKUP(A68,'C-1'!$A$12:$L$116,12,0)</f>
        <v>0</v>
      </c>
    </row>
    <row r="69" spans="1:12" x14ac:dyDescent="0.25">
      <c r="A69" s="1" t="s">
        <v>94</v>
      </c>
      <c r="B69" s="67">
        <f>'C-1'!B76</f>
        <v>81</v>
      </c>
      <c r="C69" s="67">
        <f>+VLOOKUP(A69,'C-1'!$A$12:$G$116,3,0)</f>
        <v>186</v>
      </c>
      <c r="D69" s="67">
        <f>+VLOOKUP(A69,'C-1'!$A$12:$G$116,4,0)</f>
        <v>3</v>
      </c>
      <c r="E69" s="67">
        <f>+VLOOKUP(A69,'C-1'!$A$12:$G$116,5,0)</f>
        <v>1</v>
      </c>
      <c r="F69" s="67">
        <f>+VLOOKUP(A69,'C-1'!$A$12:$G$116,6,0)</f>
        <v>213</v>
      </c>
      <c r="G69" s="67">
        <f t="shared" si="10"/>
        <v>58</v>
      </c>
      <c r="H69" s="67">
        <f>+VLOOKUP(A69,'C-1'!$A$12:$L$116,8,0)</f>
        <v>58</v>
      </c>
      <c r="I69" s="67">
        <f>+VLOOKUP(A69,'C-1'!$A$12:$L$116,9,0)</f>
        <v>0</v>
      </c>
      <c r="J69" s="67">
        <f>+VLOOKUP(A69,'C-1'!$A$12:$L$116,10,0)</f>
        <v>0</v>
      </c>
      <c r="K69" s="67">
        <f>+VLOOKUP(A69,'C-1'!$A$12:$L$116,11,0)</f>
        <v>0</v>
      </c>
      <c r="L69" s="67">
        <f>+VLOOKUP(A69,'C-1'!$A$12:$L$116,12,0)</f>
        <v>0</v>
      </c>
    </row>
    <row r="70" spans="1:12" x14ac:dyDescent="0.25">
      <c r="A70" s="1" t="s">
        <v>95</v>
      </c>
      <c r="B70" s="67">
        <f>'C-1'!B77</f>
        <v>149</v>
      </c>
      <c r="C70" s="67">
        <f>+VLOOKUP(A70,'C-1'!$A$12:$G$116,3,0)</f>
        <v>167</v>
      </c>
      <c r="D70" s="67">
        <f>+VLOOKUP(A70,'C-1'!$A$12:$G$116,4,0)</f>
        <v>3</v>
      </c>
      <c r="E70" s="67">
        <f>+VLOOKUP(A70,'C-1'!$A$12:$G$116,5,0)</f>
        <v>0</v>
      </c>
      <c r="F70" s="67">
        <f>+VLOOKUP(A70,'C-1'!$A$12:$G$116,6,0)</f>
        <v>116</v>
      </c>
      <c r="G70" s="67">
        <f t="shared" si="10"/>
        <v>203</v>
      </c>
      <c r="H70" s="67">
        <f>+VLOOKUP(A70,'C-1'!$A$12:$L$116,8,0)</f>
        <v>202</v>
      </c>
      <c r="I70" s="67">
        <f>+VLOOKUP(A70,'C-1'!$A$12:$L$116,9,0)</f>
        <v>0</v>
      </c>
      <c r="J70" s="67">
        <f>+VLOOKUP(A70,'C-1'!$A$12:$L$116,10,0)</f>
        <v>0</v>
      </c>
      <c r="K70" s="67">
        <f>+VLOOKUP(A70,'C-1'!$A$12:$L$116,11,0)</f>
        <v>1</v>
      </c>
      <c r="L70" s="67">
        <f>+VLOOKUP(A70,'C-1'!$A$12:$L$116,12,0)</f>
        <v>0</v>
      </c>
    </row>
    <row r="71" spans="1:12" x14ac:dyDescent="0.25">
      <c r="A71" s="1" t="s">
        <v>97</v>
      </c>
      <c r="B71" s="67">
        <f>'C-1'!B80</f>
        <v>364</v>
      </c>
      <c r="C71" s="67">
        <f>+VLOOKUP(A71,'C-1'!$A$12:$G$116,3,0)</f>
        <v>590</v>
      </c>
      <c r="D71" s="67">
        <f>+VLOOKUP(A71,'C-1'!$A$12:$G$116,4,0)</f>
        <v>8</v>
      </c>
      <c r="E71" s="67">
        <f>+VLOOKUP(A71,'C-1'!$A$12:$G$116,5,0)</f>
        <v>0</v>
      </c>
      <c r="F71" s="67">
        <f>+VLOOKUP(A71,'C-1'!$A$12:$G$116,6,0)</f>
        <v>487</v>
      </c>
      <c r="G71" s="67">
        <f t="shared" si="10"/>
        <v>475</v>
      </c>
      <c r="H71" s="67">
        <f>+VLOOKUP(A71,'C-1'!$A$12:$L$116,8,0)</f>
        <v>474</v>
      </c>
      <c r="I71" s="67">
        <f>+VLOOKUP(A71,'C-1'!$A$12:$L$116,9,0)</f>
        <v>0</v>
      </c>
      <c r="J71" s="67">
        <f>+VLOOKUP(A71,'C-1'!$A$12:$L$116,10,0)</f>
        <v>0</v>
      </c>
      <c r="K71" s="67">
        <f>+VLOOKUP(A71,'C-1'!$A$12:$L$116,11,0)</f>
        <v>1</v>
      </c>
      <c r="L71" s="67">
        <f>+VLOOKUP(A71,'C-1'!$A$12:$L$116,12,0)</f>
        <v>0</v>
      </c>
    </row>
    <row r="72" spans="1:12" x14ac:dyDescent="0.25">
      <c r="A72" s="1" t="s">
        <v>98</v>
      </c>
      <c r="B72" s="67">
        <f>'C-1'!B81</f>
        <v>635</v>
      </c>
      <c r="C72" s="67">
        <f>+VLOOKUP(A72,'C-1'!$A$12:$G$116,3,0)</f>
        <v>509</v>
      </c>
      <c r="D72" s="67">
        <f>+VLOOKUP(A72,'C-1'!$A$12:$G$116,4,0)</f>
        <v>4</v>
      </c>
      <c r="E72" s="67">
        <f>+VLOOKUP(A72,'C-1'!$A$12:$G$116,5,0)</f>
        <v>0</v>
      </c>
      <c r="F72" s="67">
        <f>+VLOOKUP(A72,'C-1'!$A$12:$G$116,6,0)</f>
        <v>139</v>
      </c>
      <c r="G72" s="67">
        <f t="shared" si="10"/>
        <v>1009</v>
      </c>
      <c r="H72" s="67">
        <f>+VLOOKUP(A72,'C-1'!$A$12:$L$116,8,0)</f>
        <v>995</v>
      </c>
      <c r="I72" s="67">
        <f>+VLOOKUP(A72,'C-1'!$A$12:$L$116,9,0)</f>
        <v>5</v>
      </c>
      <c r="J72" s="67">
        <f>+VLOOKUP(A72,'C-1'!$A$12:$L$116,10,0)</f>
        <v>0</v>
      </c>
      <c r="K72" s="67">
        <f>+VLOOKUP(A72,'C-1'!$A$12:$L$116,11,0)</f>
        <v>7</v>
      </c>
      <c r="L72" s="67">
        <f>+VLOOKUP(A72,'C-1'!$A$12:$L$116,12,0)</f>
        <v>2</v>
      </c>
    </row>
    <row r="73" spans="1:12" x14ac:dyDescent="0.25">
      <c r="A73" s="1" t="s">
        <v>99</v>
      </c>
      <c r="B73" s="67">
        <f>'C-1'!B82</f>
        <v>21</v>
      </c>
      <c r="C73" s="67">
        <f>+VLOOKUP(A73,'C-1'!$A$12:$G$116,3,0)</f>
        <v>94</v>
      </c>
      <c r="D73" s="67">
        <f>+VLOOKUP(A73,'C-1'!$A$12:$G$116,4,0)</f>
        <v>0</v>
      </c>
      <c r="E73" s="67">
        <f>+VLOOKUP(A73,'C-1'!$A$12:$G$116,5,0)</f>
        <v>2</v>
      </c>
      <c r="F73" s="67">
        <f>+VLOOKUP(A73,'C-1'!$A$12:$G$116,6,0)</f>
        <v>102</v>
      </c>
      <c r="G73" s="67">
        <f t="shared" si="10"/>
        <v>15</v>
      </c>
      <c r="H73" s="67">
        <f>+VLOOKUP(A73,'C-1'!$A$12:$L$116,8,0)</f>
        <v>15</v>
      </c>
      <c r="I73" s="67">
        <f>+VLOOKUP(A73,'C-1'!$A$12:$L$116,9,0)</f>
        <v>0</v>
      </c>
      <c r="J73" s="67">
        <f>+VLOOKUP(A73,'C-1'!$A$12:$L$116,10,0)</f>
        <v>0</v>
      </c>
      <c r="K73" s="67">
        <f>+VLOOKUP(A73,'C-1'!$A$12:$L$116,11,0)</f>
        <v>0</v>
      </c>
      <c r="L73" s="67">
        <f>+VLOOKUP(A73,'C-1'!$A$12:$L$116,12,0)</f>
        <v>0</v>
      </c>
    </row>
    <row r="74" spans="1:12" x14ac:dyDescent="0.25">
      <c r="A74" s="1" t="s">
        <v>100</v>
      </c>
      <c r="B74" s="67">
        <f>'C-1'!B83</f>
        <v>360</v>
      </c>
      <c r="C74" s="67">
        <f>+VLOOKUP(A74,'C-1'!$A$12:$G$116,3,0)</f>
        <v>290</v>
      </c>
      <c r="D74" s="67">
        <f>+VLOOKUP(A74,'C-1'!$A$12:$G$116,4,0)</f>
        <v>2</v>
      </c>
      <c r="E74" s="67">
        <f>+VLOOKUP(A74,'C-1'!$A$12:$G$116,5,0)</f>
        <v>1</v>
      </c>
      <c r="F74" s="67">
        <f>+VLOOKUP(A74,'C-1'!$A$12:$G$116,6,0)</f>
        <v>223</v>
      </c>
      <c r="G74" s="67">
        <f t="shared" si="10"/>
        <v>430</v>
      </c>
      <c r="H74" s="67">
        <f>+VLOOKUP(A74,'C-1'!$A$12:$L$116,8,0)</f>
        <v>417</v>
      </c>
      <c r="I74" s="67">
        <f>+VLOOKUP(A74,'C-1'!$A$12:$L$116,9,0)</f>
        <v>0</v>
      </c>
      <c r="J74" s="67">
        <f>+VLOOKUP(A74,'C-1'!$A$12:$L$116,10,0)</f>
        <v>1</v>
      </c>
      <c r="K74" s="67">
        <f>+VLOOKUP(A74,'C-1'!$A$12:$L$116,11,0)</f>
        <v>12</v>
      </c>
      <c r="L74" s="67">
        <f>+VLOOKUP(A74,'C-1'!$A$12:$L$116,12,0)</f>
        <v>0</v>
      </c>
    </row>
    <row r="75" spans="1:12" x14ac:dyDescent="0.25">
      <c r="A75" s="1" t="s">
        <v>101</v>
      </c>
      <c r="B75" s="67">
        <f>'C-1'!B84</f>
        <v>11</v>
      </c>
      <c r="C75" s="67">
        <f>+VLOOKUP(A75,'C-1'!$A$12:$G$116,3,0)</f>
        <v>64</v>
      </c>
      <c r="D75" s="67">
        <f>+VLOOKUP(A75,'C-1'!$A$12:$G$116,4,0)</f>
        <v>1</v>
      </c>
      <c r="E75" s="67">
        <f>+VLOOKUP(A75,'C-1'!$A$12:$G$116,5,0)</f>
        <v>0</v>
      </c>
      <c r="F75" s="67">
        <f>+VLOOKUP(A75,'C-1'!$A$12:$G$116,6,0)</f>
        <v>66</v>
      </c>
      <c r="G75" s="67">
        <f t="shared" si="10"/>
        <v>10</v>
      </c>
      <c r="H75" s="67">
        <f>+VLOOKUP(A75,'C-1'!$A$12:$L$116,8,0)</f>
        <v>10</v>
      </c>
      <c r="I75" s="67">
        <f>+VLOOKUP(A75,'C-1'!$A$12:$L$116,9,0)</f>
        <v>0</v>
      </c>
      <c r="J75" s="67">
        <f>+VLOOKUP(A75,'C-1'!$A$12:$L$116,10,0)</f>
        <v>0</v>
      </c>
      <c r="K75" s="67">
        <f>+VLOOKUP(A75,'C-1'!$A$12:$L$116,11,0)</f>
        <v>0</v>
      </c>
      <c r="L75" s="67">
        <f>+VLOOKUP(A75,'C-1'!$A$12:$L$116,12,0)</f>
        <v>0</v>
      </c>
    </row>
    <row r="76" spans="1:12" x14ac:dyDescent="0.25">
      <c r="A76" s="1" t="s">
        <v>102</v>
      </c>
      <c r="B76" s="67">
        <f>'C-1'!B85</f>
        <v>32</v>
      </c>
      <c r="C76" s="67">
        <f>+VLOOKUP(A76,'C-1'!$A$12:$G$116,3,0)</f>
        <v>86</v>
      </c>
      <c r="D76" s="67">
        <f>+VLOOKUP(A76,'C-1'!$A$12:$G$116,4,0)</f>
        <v>0</v>
      </c>
      <c r="E76" s="67">
        <f>+VLOOKUP(A76,'C-1'!$A$12:$G$116,5,0)</f>
        <v>0</v>
      </c>
      <c r="F76" s="67">
        <f>+VLOOKUP(A76,'C-1'!$A$12:$G$116,6,0)</f>
        <v>113</v>
      </c>
      <c r="G76" s="67">
        <f t="shared" si="10"/>
        <v>5</v>
      </c>
      <c r="H76" s="67">
        <f>+VLOOKUP(A76,'C-1'!$A$12:$L$116,8,0)</f>
        <v>5</v>
      </c>
      <c r="I76" s="67">
        <f>+VLOOKUP(A76,'C-1'!$A$12:$L$116,9,0)</f>
        <v>0</v>
      </c>
      <c r="J76" s="67">
        <f>+VLOOKUP(A76,'C-1'!$A$12:$L$116,10,0)</f>
        <v>0</v>
      </c>
      <c r="K76" s="67">
        <f>+VLOOKUP(A76,'C-1'!$A$12:$L$116,11,0)</f>
        <v>0</v>
      </c>
      <c r="L76" s="67">
        <f>+VLOOKUP(A76,'C-1'!$A$12:$L$116,12,0)</f>
        <v>0</v>
      </c>
    </row>
    <row r="77" spans="1:12" x14ac:dyDescent="0.25">
      <c r="A77" s="68"/>
      <c r="B77" s="67"/>
      <c r="C77" s="69"/>
      <c r="D77" s="69"/>
      <c r="E77" s="69"/>
      <c r="F77" s="69"/>
      <c r="G77" s="69"/>
      <c r="H77" s="62"/>
      <c r="I77" s="63"/>
      <c r="J77" s="64"/>
      <c r="K77" s="65"/>
      <c r="L77" s="65"/>
    </row>
    <row r="78" spans="1:12" x14ac:dyDescent="0.25">
      <c r="A78" s="66" t="s">
        <v>152</v>
      </c>
      <c r="B78" s="58">
        <f t="shared" ref="B78:L78" si="11">SUM(B79:B92)</f>
        <v>1745</v>
      </c>
      <c r="C78" s="58">
        <f t="shared" si="11"/>
        <v>4314</v>
      </c>
      <c r="D78" s="58">
        <f t="shared" si="11"/>
        <v>44</v>
      </c>
      <c r="E78" s="58">
        <f t="shared" si="11"/>
        <v>28</v>
      </c>
      <c r="F78" s="58">
        <f t="shared" si="11"/>
        <v>4217</v>
      </c>
      <c r="G78" s="58">
        <f t="shared" si="11"/>
        <v>1914</v>
      </c>
      <c r="H78" s="58">
        <f t="shared" si="11"/>
        <v>1889</v>
      </c>
      <c r="I78" s="58">
        <f t="shared" si="11"/>
        <v>5</v>
      </c>
      <c r="J78" s="58">
        <f t="shared" si="11"/>
        <v>3</v>
      </c>
      <c r="K78" s="58">
        <f t="shared" si="11"/>
        <v>0</v>
      </c>
      <c r="L78" s="58">
        <f t="shared" si="11"/>
        <v>17</v>
      </c>
    </row>
    <row r="79" spans="1:12" x14ac:dyDescent="0.25">
      <c r="A79" s="68" t="s">
        <v>104</v>
      </c>
      <c r="B79" s="67">
        <f>'C-1'!B88</f>
        <v>270</v>
      </c>
      <c r="C79" s="67">
        <f>+VLOOKUP(A79,'C-1'!$A$12:$G$116,3,0)</f>
        <v>1054</v>
      </c>
      <c r="D79" s="67">
        <f>+VLOOKUP(A79,'C-1'!$A$12:$G$116,4,0)</f>
        <v>3</v>
      </c>
      <c r="E79" s="67">
        <f>+VLOOKUP(A79,'C-1'!$A$12:$G$116,5,0)</f>
        <v>10</v>
      </c>
      <c r="F79" s="67">
        <f>+VLOOKUP(A79,'C-1'!$A$12:$G$116,6,0)</f>
        <v>1099</v>
      </c>
      <c r="G79" s="67">
        <f t="shared" ref="G79:G92" si="12">+B79+C79+D79+E79-F79</f>
        <v>238</v>
      </c>
      <c r="H79" s="67">
        <f>+VLOOKUP(A79,'C-1'!$A$12:$L$116,8,0)</f>
        <v>238</v>
      </c>
      <c r="I79" s="67">
        <f>+VLOOKUP(A79,'C-1'!$A$12:$L$116,9,0)</f>
        <v>0</v>
      </c>
      <c r="J79" s="67">
        <f>+VLOOKUP(A79,'C-1'!$A$12:$L$116,10,0)</f>
        <v>0</v>
      </c>
      <c r="K79" s="67">
        <f>+VLOOKUP(A79,'C-1'!$A$12:$L$116,11,0)</f>
        <v>0</v>
      </c>
      <c r="L79" s="67">
        <f>+VLOOKUP(A79,'C-1'!$A$12:$L$116,12,0)</f>
        <v>0</v>
      </c>
    </row>
    <row r="80" spans="1:12" x14ac:dyDescent="0.25">
      <c r="A80" s="1" t="s">
        <v>105</v>
      </c>
      <c r="B80" s="67">
        <f>'C-1'!B89</f>
        <v>70</v>
      </c>
      <c r="C80" s="67">
        <f>+VLOOKUP(A80,'C-1'!$A$12:$G$116,3,0)</f>
        <v>242</v>
      </c>
      <c r="D80" s="67">
        <f>+VLOOKUP(A80,'C-1'!$A$12:$G$116,4,0)</f>
        <v>1</v>
      </c>
      <c r="E80" s="67">
        <f>+VLOOKUP(A80,'C-1'!$A$12:$G$116,5,0)</f>
        <v>12</v>
      </c>
      <c r="F80" s="67">
        <f>+VLOOKUP(A80,'C-1'!$A$12:$G$116,6,0)</f>
        <v>224</v>
      </c>
      <c r="G80" s="67">
        <f t="shared" si="12"/>
        <v>101</v>
      </c>
      <c r="H80" s="67">
        <f>+VLOOKUP(A80,'C-1'!$A$12:$L$116,8,0)</f>
        <v>101</v>
      </c>
      <c r="I80" s="67">
        <f>+VLOOKUP(A80,'C-1'!$A$12:$L$116,9,0)</f>
        <v>0</v>
      </c>
      <c r="J80" s="67">
        <f>+VLOOKUP(A80,'C-1'!$A$12:$L$116,10,0)</f>
        <v>0</v>
      </c>
      <c r="K80" s="67">
        <f>+VLOOKUP(A80,'C-1'!$A$12:$L$116,11,0)</f>
        <v>0</v>
      </c>
      <c r="L80" s="67">
        <f>+VLOOKUP(A80,'C-1'!$A$12:$L$116,12,0)</f>
        <v>0</v>
      </c>
    </row>
    <row r="81" spans="1:12" x14ac:dyDescent="0.25">
      <c r="A81" s="1" t="s">
        <v>106</v>
      </c>
      <c r="B81" s="67">
        <f>'C-1'!B90</f>
        <v>47</v>
      </c>
      <c r="C81" s="67">
        <f>+VLOOKUP(A81,'C-1'!$A$12:$G$116,3,0)</f>
        <v>108</v>
      </c>
      <c r="D81" s="67">
        <f>+VLOOKUP(A81,'C-1'!$A$12:$G$116,4,0)</f>
        <v>1</v>
      </c>
      <c r="E81" s="67">
        <f>+VLOOKUP(A81,'C-1'!$A$12:$G$116,5,0)</f>
        <v>0</v>
      </c>
      <c r="F81" s="67">
        <f>+VLOOKUP(A81,'C-1'!$A$12:$G$116,6,0)</f>
        <v>102</v>
      </c>
      <c r="G81" s="67">
        <f t="shared" si="12"/>
        <v>54</v>
      </c>
      <c r="H81" s="67">
        <f>+VLOOKUP(A81,'C-1'!$A$12:$L$116,8,0)</f>
        <v>54</v>
      </c>
      <c r="I81" s="67">
        <f>+VLOOKUP(A81,'C-1'!$A$12:$L$116,9,0)</f>
        <v>0</v>
      </c>
      <c r="J81" s="67">
        <f>+VLOOKUP(A81,'C-1'!$A$12:$L$116,10,0)</f>
        <v>0</v>
      </c>
      <c r="K81" s="67">
        <f>+VLOOKUP(A81,'C-1'!$A$12:$L$116,11,0)</f>
        <v>0</v>
      </c>
      <c r="L81" s="67">
        <f>+VLOOKUP(A81,'C-1'!$A$12:$L$116,12,0)</f>
        <v>0</v>
      </c>
    </row>
    <row r="82" spans="1:12" x14ac:dyDescent="0.25">
      <c r="A82" s="1" t="s">
        <v>107</v>
      </c>
      <c r="B82" s="67">
        <f>'C-1'!B91</f>
        <v>200</v>
      </c>
      <c r="C82" s="67">
        <f>+VLOOKUP(A82,'C-1'!$A$12:$G$116,3,0)</f>
        <v>254</v>
      </c>
      <c r="D82" s="67">
        <f>+VLOOKUP(A82,'C-1'!$A$12:$G$116,4,0)</f>
        <v>4</v>
      </c>
      <c r="E82" s="67">
        <f>+VLOOKUP(A82,'C-1'!$A$12:$G$116,5,0)</f>
        <v>1</v>
      </c>
      <c r="F82" s="67">
        <f>+VLOOKUP(A82,'C-1'!$A$12:$G$116,6,0)</f>
        <v>305</v>
      </c>
      <c r="G82" s="67">
        <f t="shared" si="12"/>
        <v>154</v>
      </c>
      <c r="H82" s="67">
        <f>+VLOOKUP(A82,'C-1'!$A$12:$L$116,8,0)</f>
        <v>149</v>
      </c>
      <c r="I82" s="67">
        <f>+VLOOKUP(A82,'C-1'!$A$12:$L$116,9,0)</f>
        <v>3</v>
      </c>
      <c r="J82" s="67">
        <f>+VLOOKUP(A82,'C-1'!$A$12:$L$116,10,0)</f>
        <v>2</v>
      </c>
      <c r="K82" s="67">
        <f>+VLOOKUP(A82,'C-1'!$A$12:$L$116,11,0)</f>
        <v>0</v>
      </c>
      <c r="L82" s="67">
        <f>+VLOOKUP(A82,'C-1'!$A$12:$L$116,12,0)</f>
        <v>0</v>
      </c>
    </row>
    <row r="83" spans="1:12" x14ac:dyDescent="0.25">
      <c r="A83" s="1" t="s">
        <v>108</v>
      </c>
      <c r="B83" s="67">
        <f>'C-1'!B92</f>
        <v>172</v>
      </c>
      <c r="C83" s="67">
        <f>+VLOOKUP(A83,'C-1'!$A$12:$G$116,3,0)</f>
        <v>359</v>
      </c>
      <c r="D83" s="67">
        <f>+VLOOKUP(A83,'C-1'!$A$12:$G$116,4,0)</f>
        <v>4</v>
      </c>
      <c r="E83" s="67">
        <f>+VLOOKUP(A83,'C-1'!$A$12:$G$116,5,0)</f>
        <v>0</v>
      </c>
      <c r="F83" s="67">
        <f>+VLOOKUP(A83,'C-1'!$A$12:$G$116,6,0)</f>
        <v>376</v>
      </c>
      <c r="G83" s="67">
        <f t="shared" si="12"/>
        <v>159</v>
      </c>
      <c r="H83" s="67">
        <f>+VLOOKUP(A83,'C-1'!$A$12:$L$116,8,0)</f>
        <v>158</v>
      </c>
      <c r="I83" s="67">
        <f>+VLOOKUP(A83,'C-1'!$A$12:$L$116,9,0)</f>
        <v>0</v>
      </c>
      <c r="J83" s="67">
        <f>+VLOOKUP(A83,'C-1'!$A$12:$L$116,10,0)</f>
        <v>1</v>
      </c>
      <c r="K83" s="67">
        <f>+VLOOKUP(A83,'C-1'!$A$12:$L$116,11,0)</f>
        <v>0</v>
      </c>
      <c r="L83" s="67">
        <f>+VLOOKUP(A83,'C-1'!$A$12:$L$116,12,0)</f>
        <v>0</v>
      </c>
    </row>
    <row r="84" spans="1:12" x14ac:dyDescent="0.25">
      <c r="A84" s="1" t="s">
        <v>109</v>
      </c>
      <c r="B84" s="67">
        <f>'C-1'!B93</f>
        <v>99</v>
      </c>
      <c r="C84" s="67">
        <f>+VLOOKUP(A84,'C-1'!$A$12:$G$116,3,0)</f>
        <v>142</v>
      </c>
      <c r="D84" s="67">
        <f>+VLOOKUP(A84,'C-1'!$A$12:$G$116,4,0)</f>
        <v>3</v>
      </c>
      <c r="E84" s="67">
        <f>+VLOOKUP(A84,'C-1'!$A$12:$G$116,5,0)</f>
        <v>0</v>
      </c>
      <c r="F84" s="67">
        <f>+VLOOKUP(A84,'C-1'!$A$12:$G$116,6,0)</f>
        <v>195</v>
      </c>
      <c r="G84" s="67">
        <f t="shared" si="12"/>
        <v>49</v>
      </c>
      <c r="H84" s="67">
        <f>+VLOOKUP(A84,'C-1'!$A$12:$L$116,8,0)</f>
        <v>49</v>
      </c>
      <c r="I84" s="67">
        <f>+VLOOKUP(A84,'C-1'!$A$12:$L$116,9,0)</f>
        <v>0</v>
      </c>
      <c r="J84" s="67">
        <f>+VLOOKUP(A84,'C-1'!$A$12:$L$116,10,0)</f>
        <v>0</v>
      </c>
      <c r="K84" s="67">
        <f>+VLOOKUP(A84,'C-1'!$A$12:$L$116,11,0)</f>
        <v>0</v>
      </c>
      <c r="L84" s="67">
        <f>+VLOOKUP(A84,'C-1'!$A$12:$L$116,12,0)</f>
        <v>0</v>
      </c>
    </row>
    <row r="85" spans="1:12" x14ac:dyDescent="0.25">
      <c r="A85" s="1" t="s">
        <v>110</v>
      </c>
      <c r="B85" s="67">
        <f>'C-1'!B94</f>
        <v>83</v>
      </c>
      <c r="C85" s="67">
        <f>+VLOOKUP(A85,'C-1'!$A$12:$G$116,3,0)</f>
        <v>231</v>
      </c>
      <c r="D85" s="67">
        <f>+VLOOKUP(A85,'C-1'!$A$12:$G$116,4,0)</f>
        <v>3</v>
      </c>
      <c r="E85" s="67">
        <f>+VLOOKUP(A85,'C-1'!$A$12:$G$116,5,0)</f>
        <v>1</v>
      </c>
      <c r="F85" s="67">
        <f>+VLOOKUP(A85,'C-1'!$A$12:$G$116,6,0)</f>
        <v>180</v>
      </c>
      <c r="G85" s="67">
        <f t="shared" si="12"/>
        <v>138</v>
      </c>
      <c r="H85" s="67">
        <f>+VLOOKUP(A85,'C-1'!$A$12:$L$116,8,0)</f>
        <v>137</v>
      </c>
      <c r="I85" s="67">
        <f>+VLOOKUP(A85,'C-1'!$A$12:$L$116,9,0)</f>
        <v>1</v>
      </c>
      <c r="J85" s="67">
        <f>+VLOOKUP(A85,'C-1'!$A$12:$L$116,10,0)</f>
        <v>0</v>
      </c>
      <c r="K85" s="67">
        <f>+VLOOKUP(A85,'C-1'!$A$12:$L$116,11,0)</f>
        <v>0</v>
      </c>
      <c r="L85" s="67">
        <f>+VLOOKUP(A85,'C-1'!$A$12:$L$116,12,0)</f>
        <v>0</v>
      </c>
    </row>
    <row r="86" spans="1:12" x14ac:dyDescent="0.25">
      <c r="A86" s="1" t="s">
        <v>111</v>
      </c>
      <c r="B86" s="67">
        <f>'C-1'!B95</f>
        <v>29</v>
      </c>
      <c r="C86" s="67">
        <f>+VLOOKUP(A86,'C-1'!$A$12:$G$116,3,0)</f>
        <v>56</v>
      </c>
      <c r="D86" s="67">
        <f>+VLOOKUP(A86,'C-1'!$A$12:$G$116,4,0)</f>
        <v>0</v>
      </c>
      <c r="E86" s="67">
        <f>+VLOOKUP(A86,'C-1'!$A$12:$G$116,5,0)</f>
        <v>0</v>
      </c>
      <c r="F86" s="67">
        <f>+VLOOKUP(A86,'C-1'!$A$12:$G$116,6,0)</f>
        <v>75</v>
      </c>
      <c r="G86" s="67">
        <f t="shared" si="12"/>
        <v>10</v>
      </c>
      <c r="H86" s="67">
        <f>+VLOOKUP(A86,'C-1'!$A$12:$L$116,8,0)</f>
        <v>10</v>
      </c>
      <c r="I86" s="67">
        <f>+VLOOKUP(A86,'C-1'!$A$12:$L$116,9,0)</f>
        <v>0</v>
      </c>
      <c r="J86" s="67">
        <f>+VLOOKUP(A86,'C-1'!$A$12:$L$116,10,0)</f>
        <v>0</v>
      </c>
      <c r="K86" s="67">
        <f>+VLOOKUP(A86,'C-1'!$A$12:$L$116,11,0)</f>
        <v>0</v>
      </c>
      <c r="L86" s="67">
        <f>+VLOOKUP(A86,'C-1'!$A$12:$L$116,12,0)</f>
        <v>0</v>
      </c>
    </row>
    <row r="87" spans="1:12" x14ac:dyDescent="0.25">
      <c r="A87" s="1" t="s">
        <v>114</v>
      </c>
      <c r="B87" s="67">
        <f>'C-1'!B99</f>
        <v>278</v>
      </c>
      <c r="C87" s="67">
        <f>+VLOOKUP(A87,'C-1'!$A$12:$G$116,3,0)</f>
        <v>335</v>
      </c>
      <c r="D87" s="67">
        <f>+VLOOKUP(A87,'C-1'!$A$12:$G$116,4,0)</f>
        <v>1</v>
      </c>
      <c r="E87" s="67">
        <f>+VLOOKUP(A87,'C-1'!$A$12:$G$116,5,0)</f>
        <v>1</v>
      </c>
      <c r="F87" s="67">
        <f>+VLOOKUP(A87,'C-1'!$A$12:$G$116,6,0)</f>
        <v>163</v>
      </c>
      <c r="G87" s="67">
        <f t="shared" si="12"/>
        <v>452</v>
      </c>
      <c r="H87" s="67">
        <f>+VLOOKUP(A87,'C-1'!$A$12:$L$116,8,0)</f>
        <v>452</v>
      </c>
      <c r="I87" s="67">
        <f>+VLOOKUP(A87,'C-1'!$A$12:$L$116,9,0)</f>
        <v>0</v>
      </c>
      <c r="J87" s="67">
        <f>+VLOOKUP(A87,'C-1'!$A$12:$L$116,10,0)</f>
        <v>0</v>
      </c>
      <c r="K87" s="67">
        <f>+VLOOKUP(A87,'C-1'!$A$12:$L$116,11,0)</f>
        <v>0</v>
      </c>
      <c r="L87" s="67">
        <f>+VLOOKUP(A87,'C-1'!$A$12:$L$116,12,0)</f>
        <v>0</v>
      </c>
    </row>
    <row r="88" spans="1:12" x14ac:dyDescent="0.25">
      <c r="A88" s="1" t="s">
        <v>116</v>
      </c>
      <c r="B88" s="67">
        <f>'C-1'!B102</f>
        <v>123</v>
      </c>
      <c r="C88" s="67">
        <f>+VLOOKUP(A88,'C-1'!$A$12:$G$116,3,0)</f>
        <v>426</v>
      </c>
      <c r="D88" s="67">
        <f>+VLOOKUP(A88,'C-1'!$A$12:$G$116,4,0)</f>
        <v>21</v>
      </c>
      <c r="E88" s="67">
        <f>+VLOOKUP(A88,'C-1'!$A$12:$G$116,5,0)</f>
        <v>0</v>
      </c>
      <c r="F88" s="67">
        <f>+VLOOKUP(A88,'C-1'!$A$12:$G$116,6,0)</f>
        <v>434</v>
      </c>
      <c r="G88" s="67">
        <f t="shared" si="12"/>
        <v>136</v>
      </c>
      <c r="H88" s="67">
        <f>+VLOOKUP(A88,'C-1'!$A$12:$L$116,8,0)</f>
        <v>136</v>
      </c>
      <c r="I88" s="67">
        <f>+VLOOKUP(A88,'C-1'!$A$12:$L$116,9,0)</f>
        <v>0</v>
      </c>
      <c r="J88" s="67">
        <f>+VLOOKUP(A88,'C-1'!$A$12:$L$116,10,0)</f>
        <v>0</v>
      </c>
      <c r="K88" s="67">
        <f>+VLOOKUP(A88,'C-1'!$A$12:$L$116,11,0)</f>
        <v>0</v>
      </c>
      <c r="L88" s="67">
        <f>+VLOOKUP(A88,'C-1'!$A$12:$L$116,12,0)</f>
        <v>0</v>
      </c>
    </row>
    <row r="89" spans="1:12" x14ac:dyDescent="0.25">
      <c r="A89" s="1" t="s">
        <v>117</v>
      </c>
      <c r="B89" s="67">
        <f>'C-1'!B103</f>
        <v>176</v>
      </c>
      <c r="C89" s="67">
        <f>+VLOOKUP(A89,'C-1'!$A$12:$G$116,3,0)</f>
        <v>386</v>
      </c>
      <c r="D89" s="67">
        <f>+VLOOKUP(A89,'C-1'!$A$12:$G$116,4,0)</f>
        <v>0</v>
      </c>
      <c r="E89" s="67">
        <f>+VLOOKUP(A89,'C-1'!$A$12:$G$116,5,0)</f>
        <v>0</v>
      </c>
      <c r="F89" s="67">
        <f>+VLOOKUP(A89,'C-1'!$A$12:$G$116,6,0)</f>
        <v>375</v>
      </c>
      <c r="G89" s="67">
        <f t="shared" si="12"/>
        <v>187</v>
      </c>
      <c r="H89" s="67">
        <f>+VLOOKUP(A89,'C-1'!$A$12:$L$116,8,0)</f>
        <v>187</v>
      </c>
      <c r="I89" s="67">
        <f>+VLOOKUP(A89,'C-1'!$A$12:$L$116,9,0)</f>
        <v>0</v>
      </c>
      <c r="J89" s="67">
        <f>+VLOOKUP(A89,'C-1'!$A$12:$L$116,10,0)</f>
        <v>0</v>
      </c>
      <c r="K89" s="67">
        <f>+VLOOKUP(A89,'C-1'!$A$12:$L$116,11,0)</f>
        <v>0</v>
      </c>
      <c r="L89" s="67">
        <f>+VLOOKUP(A89,'C-1'!$A$12:$L$116,12,0)</f>
        <v>0</v>
      </c>
    </row>
    <row r="90" spans="1:12" x14ac:dyDescent="0.25">
      <c r="A90" s="1" t="s">
        <v>118</v>
      </c>
      <c r="B90" s="67">
        <f>'C-1'!B104</f>
        <v>80</v>
      </c>
      <c r="C90" s="67">
        <f>+VLOOKUP(A90,'C-1'!$A$12:$G$116,3,0)</f>
        <v>275</v>
      </c>
      <c r="D90" s="67">
        <f>+VLOOKUP(A90,'C-1'!$A$12:$G$116,4,0)</f>
        <v>1</v>
      </c>
      <c r="E90" s="67">
        <f>+VLOOKUP(A90,'C-1'!$A$12:$G$116,5,0)</f>
        <v>2</v>
      </c>
      <c r="F90" s="67">
        <f>+VLOOKUP(A90,'C-1'!$A$12:$G$116,6,0)</f>
        <v>281</v>
      </c>
      <c r="G90" s="67">
        <f t="shared" si="12"/>
        <v>77</v>
      </c>
      <c r="H90" s="67">
        <f>+VLOOKUP(A90,'C-1'!$A$12:$L$116,8,0)</f>
        <v>77</v>
      </c>
      <c r="I90" s="67">
        <f>+VLOOKUP(A90,'C-1'!$A$12:$L$116,9,0)</f>
        <v>0</v>
      </c>
      <c r="J90" s="67">
        <f>+VLOOKUP(A90,'C-1'!$A$12:$L$116,10,0)</f>
        <v>0</v>
      </c>
      <c r="K90" s="67">
        <f>+VLOOKUP(A90,'C-1'!$A$12:$L$116,11,0)</f>
        <v>0</v>
      </c>
      <c r="L90" s="67">
        <f>+VLOOKUP(A90,'C-1'!$A$12:$L$116,12,0)</f>
        <v>0</v>
      </c>
    </row>
    <row r="91" spans="1:12" x14ac:dyDescent="0.25">
      <c r="A91" s="1" t="s">
        <v>119</v>
      </c>
      <c r="B91" s="67">
        <f>'C-1'!B105</f>
        <v>72</v>
      </c>
      <c r="C91" s="67">
        <f>+VLOOKUP(A91,'C-1'!$A$12:$G$116,3,0)</f>
        <v>290</v>
      </c>
      <c r="D91" s="67">
        <f>+VLOOKUP(A91,'C-1'!$A$12:$G$116,4,0)</f>
        <v>2</v>
      </c>
      <c r="E91" s="67">
        <f>+VLOOKUP(A91,'C-1'!$A$12:$G$116,5,0)</f>
        <v>1</v>
      </c>
      <c r="F91" s="67">
        <f>+VLOOKUP(A91,'C-1'!$A$12:$G$116,6,0)</f>
        <v>281</v>
      </c>
      <c r="G91" s="67">
        <f t="shared" si="12"/>
        <v>84</v>
      </c>
      <c r="H91" s="67">
        <f>+VLOOKUP(A91,'C-1'!$A$12:$L$116,8,0)</f>
        <v>84</v>
      </c>
      <c r="I91" s="67">
        <f>+VLOOKUP(A91,'C-1'!$A$12:$L$116,9,0)</f>
        <v>0</v>
      </c>
      <c r="J91" s="67">
        <f>+VLOOKUP(A91,'C-1'!$A$12:$L$116,10,0)</f>
        <v>0</v>
      </c>
      <c r="K91" s="67">
        <f>+VLOOKUP(A91,'C-1'!$A$12:$L$116,11,0)</f>
        <v>0</v>
      </c>
      <c r="L91" s="67">
        <f>+VLOOKUP(A91,'C-1'!$A$12:$L$116,12,0)</f>
        <v>0</v>
      </c>
    </row>
    <row r="92" spans="1:12" x14ac:dyDescent="0.25">
      <c r="A92" s="1" t="s">
        <v>120</v>
      </c>
      <c r="B92" s="67">
        <f>'C-1'!B106</f>
        <v>46</v>
      </c>
      <c r="C92" s="67">
        <f>+VLOOKUP(A92,'C-1'!$A$12:$G$116,3,0)</f>
        <v>156</v>
      </c>
      <c r="D92" s="67">
        <f>+VLOOKUP(A92,'C-1'!$A$12:$G$116,4,0)</f>
        <v>0</v>
      </c>
      <c r="E92" s="67">
        <f>+VLOOKUP(A92,'C-1'!$A$12:$G$116,5,0)</f>
        <v>0</v>
      </c>
      <c r="F92" s="67">
        <f>+VLOOKUP(A92,'C-1'!$A$12:$G$116,6,0)</f>
        <v>127</v>
      </c>
      <c r="G92" s="67">
        <f t="shared" si="12"/>
        <v>75</v>
      </c>
      <c r="H92" s="67">
        <f>+VLOOKUP(A92,'C-1'!$A$12:$L$116,8,0)</f>
        <v>57</v>
      </c>
      <c r="I92" s="67">
        <f>+VLOOKUP(A92,'C-1'!$A$12:$L$116,9,0)</f>
        <v>1</v>
      </c>
      <c r="J92" s="67">
        <f>+VLOOKUP(A92,'C-1'!$A$12:$L$116,10,0)</f>
        <v>0</v>
      </c>
      <c r="K92" s="67">
        <f>+VLOOKUP(A92,'C-1'!$A$12:$L$116,11,0)</f>
        <v>0</v>
      </c>
      <c r="L92" s="67">
        <f>+VLOOKUP(A92,'C-1'!$A$12:$L$116,12,0)</f>
        <v>17</v>
      </c>
    </row>
    <row r="93" spans="1:12" x14ac:dyDescent="0.25">
      <c r="A93" s="66"/>
      <c r="B93" s="67"/>
      <c r="C93" s="69"/>
      <c r="D93" s="69"/>
      <c r="E93" s="69"/>
      <c r="F93" s="69"/>
      <c r="G93" s="69"/>
      <c r="H93" s="62"/>
      <c r="I93" s="63"/>
      <c r="J93" s="64"/>
      <c r="K93" s="65"/>
      <c r="L93" s="65"/>
    </row>
    <row r="94" spans="1:12" x14ac:dyDescent="0.25">
      <c r="A94" s="66" t="s">
        <v>153</v>
      </c>
      <c r="B94" s="70">
        <f t="shared" ref="B94:L94" si="13">SUM(B95:B100)</f>
        <v>2497</v>
      </c>
      <c r="C94" s="70">
        <f t="shared" si="13"/>
        <v>3378</v>
      </c>
      <c r="D94" s="70">
        <f t="shared" si="13"/>
        <v>29</v>
      </c>
      <c r="E94" s="70">
        <f t="shared" si="13"/>
        <v>6</v>
      </c>
      <c r="F94" s="70">
        <f t="shared" si="13"/>
        <v>3089</v>
      </c>
      <c r="G94" s="70">
        <f t="shared" si="13"/>
        <v>2821</v>
      </c>
      <c r="H94" s="70">
        <f t="shared" si="13"/>
        <v>2775</v>
      </c>
      <c r="I94" s="70">
        <f t="shared" si="13"/>
        <v>4</v>
      </c>
      <c r="J94" s="70">
        <f t="shared" si="13"/>
        <v>9</v>
      </c>
      <c r="K94" s="70">
        <f t="shared" si="13"/>
        <v>33</v>
      </c>
      <c r="L94" s="70">
        <f t="shared" si="13"/>
        <v>0</v>
      </c>
    </row>
    <row r="95" spans="1:12" x14ac:dyDescent="0.25">
      <c r="A95" s="1" t="s">
        <v>122</v>
      </c>
      <c r="B95" s="67">
        <f>'C-1'!B109</f>
        <v>510</v>
      </c>
      <c r="C95" s="67">
        <f>+VLOOKUP(A95,'C-1'!$A$12:$G$116,3,0)</f>
        <v>843</v>
      </c>
      <c r="D95" s="67">
        <f>+VLOOKUP(A95,'C-1'!$A$12:$G$116,4,0)</f>
        <v>10</v>
      </c>
      <c r="E95" s="67">
        <f>+VLOOKUP(A95,'C-1'!$A$12:$G$116,5,0)</f>
        <v>0</v>
      </c>
      <c r="F95" s="67">
        <f>+VLOOKUP(A95,'C-1'!$A$12:$G$116,6,0)</f>
        <v>867</v>
      </c>
      <c r="G95" s="67">
        <f t="shared" ref="G95:G100" si="14">+B95+C95+D95+E95-F95</f>
        <v>496</v>
      </c>
      <c r="H95" s="67">
        <f>+VLOOKUP(A95,'C-1'!$A$12:$L$116,8,0)</f>
        <v>487</v>
      </c>
      <c r="I95" s="67">
        <f>+VLOOKUP(A95,'C-1'!$A$12:$L$116,9,0)</f>
        <v>0</v>
      </c>
      <c r="J95" s="67">
        <f>+VLOOKUP(A95,'C-1'!$A$12:$L$116,10,0)</f>
        <v>9</v>
      </c>
      <c r="K95" s="67">
        <f>+VLOOKUP(A95,'C-1'!$A$12:$L$116,11,0)</f>
        <v>0</v>
      </c>
      <c r="L95" s="67">
        <f>+VLOOKUP(A95,'C-1'!$A$12:$L$116,12,0)</f>
        <v>0</v>
      </c>
    </row>
    <row r="96" spans="1:12" x14ac:dyDescent="0.25">
      <c r="A96" s="1" t="s">
        <v>123</v>
      </c>
      <c r="B96" s="67">
        <f>'C-1'!B110</f>
        <v>363</v>
      </c>
      <c r="C96" s="67">
        <f>+VLOOKUP(A96,'C-1'!$A$12:$G$116,3,0)</f>
        <v>354</v>
      </c>
      <c r="D96" s="67">
        <f>+VLOOKUP(A96,'C-1'!$A$12:$G$116,4,0)</f>
        <v>2</v>
      </c>
      <c r="E96" s="67">
        <f>+VLOOKUP(A96,'C-1'!$A$12:$G$116,5,0)</f>
        <v>0</v>
      </c>
      <c r="F96" s="67">
        <f>+VLOOKUP(A96,'C-1'!$A$12:$G$116,6,0)</f>
        <v>480</v>
      </c>
      <c r="G96" s="67">
        <f t="shared" si="14"/>
        <v>239</v>
      </c>
      <c r="H96" s="67">
        <f>+VLOOKUP(A96,'C-1'!$A$12:$L$116,8,0)</f>
        <v>239</v>
      </c>
      <c r="I96" s="67">
        <f>+VLOOKUP(A96,'C-1'!$A$12:$L$116,9,0)</f>
        <v>0</v>
      </c>
      <c r="J96" s="67">
        <f>+VLOOKUP(A96,'C-1'!$A$12:$L$116,10,0)</f>
        <v>0</v>
      </c>
      <c r="K96" s="67">
        <f>+VLOOKUP(A96,'C-1'!$A$12:$L$116,11,0)</f>
        <v>0</v>
      </c>
      <c r="L96" s="67">
        <f>+VLOOKUP(A96,'C-1'!$A$12:$L$116,12,0)</f>
        <v>0</v>
      </c>
    </row>
    <row r="97" spans="1:12" x14ac:dyDescent="0.25">
      <c r="A97" s="1" t="s">
        <v>124</v>
      </c>
      <c r="B97" s="67">
        <f>'C-1'!B111</f>
        <v>350</v>
      </c>
      <c r="C97" s="67">
        <f>+VLOOKUP(A97,'C-1'!$A$12:$G$116,3,0)</f>
        <v>443</v>
      </c>
      <c r="D97" s="67">
        <f>+VLOOKUP(A97,'C-1'!$A$12:$G$116,4,0)</f>
        <v>3</v>
      </c>
      <c r="E97" s="67">
        <f>+VLOOKUP(A97,'C-1'!$A$12:$G$116,5,0)</f>
        <v>1</v>
      </c>
      <c r="F97" s="67">
        <f>+VLOOKUP(A97,'C-1'!$A$12:$G$116,6,0)</f>
        <v>415</v>
      </c>
      <c r="G97" s="67">
        <f t="shared" si="14"/>
        <v>382</v>
      </c>
      <c r="H97" s="67">
        <f>+VLOOKUP(A97,'C-1'!$A$12:$L$116,8,0)</f>
        <v>378</v>
      </c>
      <c r="I97" s="67">
        <f>+VLOOKUP(A97,'C-1'!$A$12:$L$116,9,0)</f>
        <v>3</v>
      </c>
      <c r="J97" s="67">
        <f>+VLOOKUP(A97,'C-1'!$A$12:$L$116,10,0)</f>
        <v>0</v>
      </c>
      <c r="K97" s="67">
        <f>+VLOOKUP(A97,'C-1'!$A$12:$L$116,11,0)</f>
        <v>1</v>
      </c>
      <c r="L97" s="67">
        <f>+VLOOKUP(A97,'C-1'!$A$12:$L$116,12,0)</f>
        <v>0</v>
      </c>
    </row>
    <row r="98" spans="1:12" x14ac:dyDescent="0.25">
      <c r="A98" s="1" t="s">
        <v>126</v>
      </c>
      <c r="B98" s="67">
        <f>'C-1'!B114</f>
        <v>964</v>
      </c>
      <c r="C98" s="67">
        <f>+VLOOKUP(A98,'C-1'!$A$12:$G$116,3,0)</f>
        <v>904</v>
      </c>
      <c r="D98" s="67">
        <f>+VLOOKUP(A98,'C-1'!$A$12:$G$116,4,0)</f>
        <v>6</v>
      </c>
      <c r="E98" s="67">
        <f>+VLOOKUP(A98,'C-1'!$A$12:$G$116,5,0)</f>
        <v>3</v>
      </c>
      <c r="F98" s="67">
        <f>+VLOOKUP(A98,'C-1'!$A$12:$G$116,6,0)</f>
        <v>495</v>
      </c>
      <c r="G98" s="67">
        <f t="shared" si="14"/>
        <v>1382</v>
      </c>
      <c r="H98" s="67">
        <f>+VLOOKUP(A98,'C-1'!$A$12:$L$116,8,0)</f>
        <v>1353</v>
      </c>
      <c r="I98" s="67">
        <f>+VLOOKUP(A98,'C-1'!$A$12:$L$116,9,0)</f>
        <v>0</v>
      </c>
      <c r="J98" s="67">
        <f>+VLOOKUP(A98,'C-1'!$A$12:$L$116,10,0)</f>
        <v>0</v>
      </c>
      <c r="K98" s="67">
        <f>+VLOOKUP(A98,'C-1'!$A$12:$L$116,11,0)</f>
        <v>29</v>
      </c>
      <c r="L98" s="67">
        <f>+VLOOKUP(A98,'C-1'!$A$12:$L$116,12,0)</f>
        <v>0</v>
      </c>
    </row>
    <row r="99" spans="1:12" x14ac:dyDescent="0.25">
      <c r="A99" s="1" t="s">
        <v>127</v>
      </c>
      <c r="B99" s="67">
        <f>'C-1'!B115</f>
        <v>166</v>
      </c>
      <c r="C99" s="67">
        <v>318</v>
      </c>
      <c r="D99" s="67">
        <v>5</v>
      </c>
      <c r="E99" s="67">
        <v>0</v>
      </c>
      <c r="F99" s="67">
        <v>329</v>
      </c>
      <c r="G99" s="67">
        <f t="shared" si="14"/>
        <v>160</v>
      </c>
      <c r="H99" s="67">
        <v>156</v>
      </c>
      <c r="I99" s="67">
        <v>1</v>
      </c>
      <c r="J99" s="67">
        <v>0</v>
      </c>
      <c r="K99" s="67">
        <v>3</v>
      </c>
      <c r="L99" s="67">
        <v>0</v>
      </c>
    </row>
    <row r="100" spans="1:12" x14ac:dyDescent="0.25">
      <c r="A100" s="1" t="s">
        <v>128</v>
      </c>
      <c r="B100" s="67">
        <f>'C-1'!B116</f>
        <v>144</v>
      </c>
      <c r="C100" s="67">
        <f>+VLOOKUP(A100,'C-1'!$A$12:$G$116,3,0)</f>
        <v>516</v>
      </c>
      <c r="D100" s="67">
        <f>+VLOOKUP(A100,'C-1'!$A$12:$G$116,4,0)</f>
        <v>3</v>
      </c>
      <c r="E100" s="67">
        <f>+VLOOKUP(A100,'C-1'!$A$12:$G$116,5,0)</f>
        <v>2</v>
      </c>
      <c r="F100" s="67">
        <f>+VLOOKUP(A100,'C-1'!$A$12:$G$116,6,0)</f>
        <v>503</v>
      </c>
      <c r="G100" s="67">
        <f t="shared" si="14"/>
        <v>162</v>
      </c>
      <c r="H100" s="67">
        <f>+VLOOKUP(A100,'C-1'!$A$12:$L$116,8,0)</f>
        <v>162</v>
      </c>
      <c r="I100" s="67">
        <f>+VLOOKUP(A100,'C-1'!$A$12:$L$116,9,0)</f>
        <v>0</v>
      </c>
      <c r="J100" s="67">
        <f>+VLOOKUP(A100,'C-1'!$A$12:$L$116,10,0)</f>
        <v>0</v>
      </c>
      <c r="K100" s="67">
        <f>+VLOOKUP(A100,'C-1'!$A$12:$L$116,11,0)</f>
        <v>0</v>
      </c>
      <c r="L100" s="67">
        <f>+VLOOKUP(A100,'C-1'!$A$12:$L$116,12,0)</f>
        <v>0</v>
      </c>
    </row>
    <row r="101" spans="1:12" x14ac:dyDescent="0.25">
      <c r="A101" s="71"/>
      <c r="B101" s="72"/>
      <c r="C101" s="73"/>
      <c r="D101" s="73"/>
      <c r="E101" s="73"/>
      <c r="F101" s="73"/>
      <c r="G101" s="73"/>
      <c r="H101" s="74"/>
      <c r="I101" s="75"/>
      <c r="J101" s="76"/>
      <c r="K101" s="77"/>
      <c r="L101" s="77"/>
    </row>
    <row r="102" spans="1:12" x14ac:dyDescent="0.25">
      <c r="A102" s="2" t="s">
        <v>129</v>
      </c>
      <c r="B102" s="46"/>
      <c r="C102" s="46"/>
      <c r="D102" s="46"/>
      <c r="E102" s="46"/>
      <c r="F102" s="46"/>
      <c r="G102" s="46"/>
    </row>
  </sheetData>
  <sheetProtection selectLockedCells="1" selectUnlockedCells="1"/>
  <mergeCells count="12">
    <mergeCell ref="G7:G8"/>
    <mergeCell ref="H7:L7"/>
    <mergeCell ref="A3:L3"/>
    <mergeCell ref="A4:L4"/>
    <mergeCell ref="A5:L5"/>
    <mergeCell ref="A6:J6"/>
    <mergeCell ref="A7:A8"/>
    <mergeCell ref="B7:B8"/>
    <mergeCell ref="C7:C8"/>
    <mergeCell ref="D7:D8"/>
    <mergeCell ref="E7:E8"/>
    <mergeCell ref="F7:F8"/>
  </mergeCells>
  <dataValidations count="1">
    <dataValidation type="whole" operator="equal" allowBlank="1" showInputMessage="1" showErrorMessage="1" errorTitle="Error" error="El balance en Materia Contravencional no coincide con el dato indicado." sqref="B55 IX55 ST55 ACP55 AML55 AWH55 BGD55 BPZ55 BZV55 CJR55 CTN55 DDJ55 DNF55 DXB55 EGX55 EQT55 FAP55 FKL55 FUH55 GED55 GNZ55 GXV55 HHR55 HRN55 IBJ55 ILF55 IVB55 JEX55 JOT55 JYP55 KIL55 KSH55 LCD55 LLZ55 LVV55 MFR55 MPN55 MZJ55 NJF55 NTB55 OCX55 OMT55 OWP55 PGL55 PQH55 QAD55 QJZ55 QTV55 RDR55 RNN55 RXJ55 SHF55 SRB55 TAX55 TKT55 TUP55 UEL55 UOH55 UYD55 VHZ55 VRV55 WBR55 WLN55 WVJ55 B65591 IX65591 ST65591 ACP65591 AML65591 AWH65591 BGD65591 BPZ65591 BZV65591 CJR65591 CTN65591 DDJ65591 DNF65591 DXB65591 EGX65591 EQT65591 FAP65591 FKL65591 FUH65591 GED65591 GNZ65591 GXV65591 HHR65591 HRN65591 IBJ65591 ILF65591 IVB65591 JEX65591 JOT65591 JYP65591 KIL65591 KSH65591 LCD65591 LLZ65591 LVV65591 MFR65591 MPN65591 MZJ65591 NJF65591 NTB65591 OCX65591 OMT65591 OWP65591 PGL65591 PQH65591 QAD65591 QJZ65591 QTV65591 RDR65591 RNN65591 RXJ65591 SHF65591 SRB65591 TAX65591 TKT65591 TUP65591 UEL65591 UOH65591 UYD65591 VHZ65591 VRV65591 WBR65591 WLN65591 WVJ65591 B131127 IX131127 ST131127 ACP131127 AML131127 AWH131127 BGD131127 BPZ131127 BZV131127 CJR131127 CTN131127 DDJ131127 DNF131127 DXB131127 EGX131127 EQT131127 FAP131127 FKL131127 FUH131127 GED131127 GNZ131127 GXV131127 HHR131127 HRN131127 IBJ131127 ILF131127 IVB131127 JEX131127 JOT131127 JYP131127 KIL131127 KSH131127 LCD131127 LLZ131127 LVV131127 MFR131127 MPN131127 MZJ131127 NJF131127 NTB131127 OCX131127 OMT131127 OWP131127 PGL131127 PQH131127 QAD131127 QJZ131127 QTV131127 RDR131127 RNN131127 RXJ131127 SHF131127 SRB131127 TAX131127 TKT131127 TUP131127 UEL131127 UOH131127 UYD131127 VHZ131127 VRV131127 WBR131127 WLN131127 WVJ131127 B196663 IX196663 ST196663 ACP196663 AML196663 AWH196663 BGD196663 BPZ196663 BZV196663 CJR196663 CTN196663 DDJ196663 DNF196663 DXB196663 EGX196663 EQT196663 FAP196663 FKL196663 FUH196663 GED196663 GNZ196663 GXV196663 HHR196663 HRN196663 IBJ196663 ILF196663 IVB196663 JEX196663 JOT196663 JYP196663 KIL196663 KSH196663 LCD196663 LLZ196663 LVV196663 MFR196663 MPN196663 MZJ196663 NJF196663 NTB196663 OCX196663 OMT196663 OWP196663 PGL196663 PQH196663 QAD196663 QJZ196663 QTV196663 RDR196663 RNN196663 RXJ196663 SHF196663 SRB196663 TAX196663 TKT196663 TUP196663 UEL196663 UOH196663 UYD196663 VHZ196663 VRV196663 WBR196663 WLN196663 WVJ196663 B262199 IX262199 ST262199 ACP262199 AML262199 AWH262199 BGD262199 BPZ262199 BZV262199 CJR262199 CTN262199 DDJ262199 DNF262199 DXB262199 EGX262199 EQT262199 FAP262199 FKL262199 FUH262199 GED262199 GNZ262199 GXV262199 HHR262199 HRN262199 IBJ262199 ILF262199 IVB262199 JEX262199 JOT262199 JYP262199 KIL262199 KSH262199 LCD262199 LLZ262199 LVV262199 MFR262199 MPN262199 MZJ262199 NJF262199 NTB262199 OCX262199 OMT262199 OWP262199 PGL262199 PQH262199 QAD262199 QJZ262199 QTV262199 RDR262199 RNN262199 RXJ262199 SHF262199 SRB262199 TAX262199 TKT262199 TUP262199 UEL262199 UOH262199 UYD262199 VHZ262199 VRV262199 WBR262199 WLN262199 WVJ262199 B327735 IX327735 ST327735 ACP327735 AML327735 AWH327735 BGD327735 BPZ327735 BZV327735 CJR327735 CTN327735 DDJ327735 DNF327735 DXB327735 EGX327735 EQT327735 FAP327735 FKL327735 FUH327735 GED327735 GNZ327735 GXV327735 HHR327735 HRN327735 IBJ327735 ILF327735 IVB327735 JEX327735 JOT327735 JYP327735 KIL327735 KSH327735 LCD327735 LLZ327735 LVV327735 MFR327735 MPN327735 MZJ327735 NJF327735 NTB327735 OCX327735 OMT327735 OWP327735 PGL327735 PQH327735 QAD327735 QJZ327735 QTV327735 RDR327735 RNN327735 RXJ327735 SHF327735 SRB327735 TAX327735 TKT327735 TUP327735 UEL327735 UOH327735 UYD327735 VHZ327735 VRV327735 WBR327735 WLN327735 WVJ327735 B393271 IX393271 ST393271 ACP393271 AML393271 AWH393271 BGD393271 BPZ393271 BZV393271 CJR393271 CTN393271 DDJ393271 DNF393271 DXB393271 EGX393271 EQT393271 FAP393271 FKL393271 FUH393271 GED393271 GNZ393271 GXV393271 HHR393271 HRN393271 IBJ393271 ILF393271 IVB393271 JEX393271 JOT393271 JYP393271 KIL393271 KSH393271 LCD393271 LLZ393271 LVV393271 MFR393271 MPN393271 MZJ393271 NJF393271 NTB393271 OCX393271 OMT393271 OWP393271 PGL393271 PQH393271 QAD393271 QJZ393271 QTV393271 RDR393271 RNN393271 RXJ393271 SHF393271 SRB393271 TAX393271 TKT393271 TUP393271 UEL393271 UOH393271 UYD393271 VHZ393271 VRV393271 WBR393271 WLN393271 WVJ393271 B458807 IX458807 ST458807 ACP458807 AML458807 AWH458807 BGD458807 BPZ458807 BZV458807 CJR458807 CTN458807 DDJ458807 DNF458807 DXB458807 EGX458807 EQT458807 FAP458807 FKL458807 FUH458807 GED458807 GNZ458807 GXV458807 HHR458807 HRN458807 IBJ458807 ILF458807 IVB458807 JEX458807 JOT458807 JYP458807 KIL458807 KSH458807 LCD458807 LLZ458807 LVV458807 MFR458807 MPN458807 MZJ458807 NJF458807 NTB458807 OCX458807 OMT458807 OWP458807 PGL458807 PQH458807 QAD458807 QJZ458807 QTV458807 RDR458807 RNN458807 RXJ458807 SHF458807 SRB458807 TAX458807 TKT458807 TUP458807 UEL458807 UOH458807 UYD458807 VHZ458807 VRV458807 WBR458807 WLN458807 WVJ458807 B524343 IX524343 ST524343 ACP524343 AML524343 AWH524343 BGD524343 BPZ524343 BZV524343 CJR524343 CTN524343 DDJ524343 DNF524343 DXB524343 EGX524343 EQT524343 FAP524343 FKL524343 FUH524343 GED524343 GNZ524343 GXV524343 HHR524343 HRN524343 IBJ524343 ILF524343 IVB524343 JEX524343 JOT524343 JYP524343 KIL524343 KSH524343 LCD524343 LLZ524343 LVV524343 MFR524343 MPN524343 MZJ524343 NJF524343 NTB524343 OCX524343 OMT524343 OWP524343 PGL524343 PQH524343 QAD524343 QJZ524343 QTV524343 RDR524343 RNN524343 RXJ524343 SHF524343 SRB524343 TAX524343 TKT524343 TUP524343 UEL524343 UOH524343 UYD524343 VHZ524343 VRV524343 WBR524343 WLN524343 WVJ524343 B589879 IX589879 ST589879 ACP589879 AML589879 AWH589879 BGD589879 BPZ589879 BZV589879 CJR589879 CTN589879 DDJ589879 DNF589879 DXB589879 EGX589879 EQT589879 FAP589879 FKL589879 FUH589879 GED589879 GNZ589879 GXV589879 HHR589879 HRN589879 IBJ589879 ILF589879 IVB589879 JEX589879 JOT589879 JYP589879 KIL589879 KSH589879 LCD589879 LLZ589879 LVV589879 MFR589879 MPN589879 MZJ589879 NJF589879 NTB589879 OCX589879 OMT589879 OWP589879 PGL589879 PQH589879 QAD589879 QJZ589879 QTV589879 RDR589879 RNN589879 RXJ589879 SHF589879 SRB589879 TAX589879 TKT589879 TUP589879 UEL589879 UOH589879 UYD589879 VHZ589879 VRV589879 WBR589879 WLN589879 WVJ589879 B655415 IX655415 ST655415 ACP655415 AML655415 AWH655415 BGD655415 BPZ655415 BZV655415 CJR655415 CTN655415 DDJ655415 DNF655415 DXB655415 EGX655415 EQT655415 FAP655415 FKL655415 FUH655415 GED655415 GNZ655415 GXV655415 HHR655415 HRN655415 IBJ655415 ILF655415 IVB655415 JEX655415 JOT655415 JYP655415 KIL655415 KSH655415 LCD655415 LLZ655415 LVV655415 MFR655415 MPN655415 MZJ655415 NJF655415 NTB655415 OCX655415 OMT655415 OWP655415 PGL655415 PQH655415 QAD655415 QJZ655415 QTV655415 RDR655415 RNN655415 RXJ655415 SHF655415 SRB655415 TAX655415 TKT655415 TUP655415 UEL655415 UOH655415 UYD655415 VHZ655415 VRV655415 WBR655415 WLN655415 WVJ655415 B720951 IX720951 ST720951 ACP720951 AML720951 AWH720951 BGD720951 BPZ720951 BZV720951 CJR720951 CTN720951 DDJ720951 DNF720951 DXB720951 EGX720951 EQT720951 FAP720951 FKL720951 FUH720951 GED720951 GNZ720951 GXV720951 HHR720951 HRN720951 IBJ720951 ILF720951 IVB720951 JEX720951 JOT720951 JYP720951 KIL720951 KSH720951 LCD720951 LLZ720951 LVV720951 MFR720951 MPN720951 MZJ720951 NJF720951 NTB720951 OCX720951 OMT720951 OWP720951 PGL720951 PQH720951 QAD720951 QJZ720951 QTV720951 RDR720951 RNN720951 RXJ720951 SHF720951 SRB720951 TAX720951 TKT720951 TUP720951 UEL720951 UOH720951 UYD720951 VHZ720951 VRV720951 WBR720951 WLN720951 WVJ720951 B786487 IX786487 ST786487 ACP786487 AML786487 AWH786487 BGD786487 BPZ786487 BZV786487 CJR786487 CTN786487 DDJ786487 DNF786487 DXB786487 EGX786487 EQT786487 FAP786487 FKL786487 FUH786487 GED786487 GNZ786487 GXV786487 HHR786487 HRN786487 IBJ786487 ILF786487 IVB786487 JEX786487 JOT786487 JYP786487 KIL786487 KSH786487 LCD786487 LLZ786487 LVV786487 MFR786487 MPN786487 MZJ786487 NJF786487 NTB786487 OCX786487 OMT786487 OWP786487 PGL786487 PQH786487 QAD786487 QJZ786487 QTV786487 RDR786487 RNN786487 RXJ786487 SHF786487 SRB786487 TAX786487 TKT786487 TUP786487 UEL786487 UOH786487 UYD786487 VHZ786487 VRV786487 WBR786487 WLN786487 WVJ786487 B852023 IX852023 ST852023 ACP852023 AML852023 AWH852023 BGD852023 BPZ852023 BZV852023 CJR852023 CTN852023 DDJ852023 DNF852023 DXB852023 EGX852023 EQT852023 FAP852023 FKL852023 FUH852023 GED852023 GNZ852023 GXV852023 HHR852023 HRN852023 IBJ852023 ILF852023 IVB852023 JEX852023 JOT852023 JYP852023 KIL852023 KSH852023 LCD852023 LLZ852023 LVV852023 MFR852023 MPN852023 MZJ852023 NJF852023 NTB852023 OCX852023 OMT852023 OWP852023 PGL852023 PQH852023 QAD852023 QJZ852023 QTV852023 RDR852023 RNN852023 RXJ852023 SHF852023 SRB852023 TAX852023 TKT852023 TUP852023 UEL852023 UOH852023 UYD852023 VHZ852023 VRV852023 WBR852023 WLN852023 WVJ852023 B917559 IX917559 ST917559 ACP917559 AML917559 AWH917559 BGD917559 BPZ917559 BZV917559 CJR917559 CTN917559 DDJ917559 DNF917559 DXB917559 EGX917559 EQT917559 FAP917559 FKL917559 FUH917559 GED917559 GNZ917559 GXV917559 HHR917559 HRN917559 IBJ917559 ILF917559 IVB917559 JEX917559 JOT917559 JYP917559 KIL917559 KSH917559 LCD917559 LLZ917559 LVV917559 MFR917559 MPN917559 MZJ917559 NJF917559 NTB917559 OCX917559 OMT917559 OWP917559 PGL917559 PQH917559 QAD917559 QJZ917559 QTV917559 RDR917559 RNN917559 RXJ917559 SHF917559 SRB917559 TAX917559 TKT917559 TUP917559 UEL917559 UOH917559 UYD917559 VHZ917559 VRV917559 WBR917559 WLN917559 WVJ917559 B983095 IX983095 ST983095 ACP983095 AML983095 AWH983095 BGD983095 BPZ983095 BZV983095 CJR983095 CTN983095 DDJ983095 DNF983095 DXB983095 EGX983095 EQT983095 FAP983095 FKL983095 FUH983095 GED983095 GNZ983095 GXV983095 HHR983095 HRN983095 IBJ983095 ILF983095 IVB983095 JEX983095 JOT983095 JYP983095 KIL983095 KSH983095 LCD983095 LLZ983095 LVV983095 MFR983095 MPN983095 MZJ983095 NJF983095 NTB983095 OCX983095 OMT983095 OWP983095 PGL983095 PQH983095 QAD983095 QJZ983095 QTV983095 RDR983095 RNN983095 RXJ983095 SHF983095 SRB983095 TAX983095 TKT983095 TUP983095 UEL983095 UOH983095 UYD983095 VHZ983095 VRV983095 WBR983095 WLN983095 WVJ983095 B63 IX63 ST63 ACP63 AML63 AWH63 BGD63 BPZ63 BZV63 CJR63 CTN63 DDJ63 DNF63 DXB63 EGX63 EQT63 FAP63 FKL63 FUH63 GED63 GNZ63 GXV63 HHR63 HRN63 IBJ63 ILF63 IVB63 JEX63 JOT63 JYP63 KIL63 KSH63 LCD63 LLZ63 LVV63 MFR63 MPN63 MZJ63 NJF63 NTB63 OCX63 OMT63 OWP63 PGL63 PQH63 QAD63 QJZ63 QTV63 RDR63 RNN63 RXJ63 SHF63 SRB63 TAX63 TKT63 TUP63 UEL63 UOH63 UYD63 VHZ63 VRV63 WBR63 WLN63 WVJ63 B65599 IX65599 ST65599 ACP65599 AML65599 AWH65599 BGD65599 BPZ65599 BZV65599 CJR65599 CTN65599 DDJ65599 DNF65599 DXB65599 EGX65599 EQT65599 FAP65599 FKL65599 FUH65599 GED65599 GNZ65599 GXV65599 HHR65599 HRN65599 IBJ65599 ILF65599 IVB65599 JEX65599 JOT65599 JYP65599 KIL65599 KSH65599 LCD65599 LLZ65599 LVV65599 MFR65599 MPN65599 MZJ65599 NJF65599 NTB65599 OCX65599 OMT65599 OWP65599 PGL65599 PQH65599 QAD65599 QJZ65599 QTV65599 RDR65599 RNN65599 RXJ65599 SHF65599 SRB65599 TAX65599 TKT65599 TUP65599 UEL65599 UOH65599 UYD65599 VHZ65599 VRV65599 WBR65599 WLN65599 WVJ65599 B131135 IX131135 ST131135 ACP131135 AML131135 AWH131135 BGD131135 BPZ131135 BZV131135 CJR131135 CTN131135 DDJ131135 DNF131135 DXB131135 EGX131135 EQT131135 FAP131135 FKL131135 FUH131135 GED131135 GNZ131135 GXV131135 HHR131135 HRN131135 IBJ131135 ILF131135 IVB131135 JEX131135 JOT131135 JYP131135 KIL131135 KSH131135 LCD131135 LLZ131135 LVV131135 MFR131135 MPN131135 MZJ131135 NJF131135 NTB131135 OCX131135 OMT131135 OWP131135 PGL131135 PQH131135 QAD131135 QJZ131135 QTV131135 RDR131135 RNN131135 RXJ131135 SHF131135 SRB131135 TAX131135 TKT131135 TUP131135 UEL131135 UOH131135 UYD131135 VHZ131135 VRV131135 WBR131135 WLN131135 WVJ131135 B196671 IX196671 ST196671 ACP196671 AML196671 AWH196671 BGD196671 BPZ196671 BZV196671 CJR196671 CTN196671 DDJ196671 DNF196671 DXB196671 EGX196671 EQT196671 FAP196671 FKL196671 FUH196671 GED196671 GNZ196671 GXV196671 HHR196671 HRN196671 IBJ196671 ILF196671 IVB196671 JEX196671 JOT196671 JYP196671 KIL196671 KSH196671 LCD196671 LLZ196671 LVV196671 MFR196671 MPN196671 MZJ196671 NJF196671 NTB196671 OCX196671 OMT196671 OWP196671 PGL196671 PQH196671 QAD196671 QJZ196671 QTV196671 RDR196671 RNN196671 RXJ196671 SHF196671 SRB196671 TAX196671 TKT196671 TUP196671 UEL196671 UOH196671 UYD196671 VHZ196671 VRV196671 WBR196671 WLN196671 WVJ196671 B262207 IX262207 ST262207 ACP262207 AML262207 AWH262207 BGD262207 BPZ262207 BZV262207 CJR262207 CTN262207 DDJ262207 DNF262207 DXB262207 EGX262207 EQT262207 FAP262207 FKL262207 FUH262207 GED262207 GNZ262207 GXV262207 HHR262207 HRN262207 IBJ262207 ILF262207 IVB262207 JEX262207 JOT262207 JYP262207 KIL262207 KSH262207 LCD262207 LLZ262207 LVV262207 MFR262207 MPN262207 MZJ262207 NJF262207 NTB262207 OCX262207 OMT262207 OWP262207 PGL262207 PQH262207 QAD262207 QJZ262207 QTV262207 RDR262207 RNN262207 RXJ262207 SHF262207 SRB262207 TAX262207 TKT262207 TUP262207 UEL262207 UOH262207 UYD262207 VHZ262207 VRV262207 WBR262207 WLN262207 WVJ262207 B327743 IX327743 ST327743 ACP327743 AML327743 AWH327743 BGD327743 BPZ327743 BZV327743 CJR327743 CTN327743 DDJ327743 DNF327743 DXB327743 EGX327743 EQT327743 FAP327743 FKL327743 FUH327743 GED327743 GNZ327743 GXV327743 HHR327743 HRN327743 IBJ327743 ILF327743 IVB327743 JEX327743 JOT327743 JYP327743 KIL327743 KSH327743 LCD327743 LLZ327743 LVV327743 MFR327743 MPN327743 MZJ327743 NJF327743 NTB327743 OCX327743 OMT327743 OWP327743 PGL327743 PQH327743 QAD327743 QJZ327743 QTV327743 RDR327743 RNN327743 RXJ327743 SHF327743 SRB327743 TAX327743 TKT327743 TUP327743 UEL327743 UOH327743 UYD327743 VHZ327743 VRV327743 WBR327743 WLN327743 WVJ327743 B393279 IX393279 ST393279 ACP393279 AML393279 AWH393279 BGD393279 BPZ393279 BZV393279 CJR393279 CTN393279 DDJ393279 DNF393279 DXB393279 EGX393279 EQT393279 FAP393279 FKL393279 FUH393279 GED393279 GNZ393279 GXV393279 HHR393279 HRN393279 IBJ393279 ILF393279 IVB393279 JEX393279 JOT393279 JYP393279 KIL393279 KSH393279 LCD393279 LLZ393279 LVV393279 MFR393279 MPN393279 MZJ393279 NJF393279 NTB393279 OCX393279 OMT393279 OWP393279 PGL393279 PQH393279 QAD393279 QJZ393279 QTV393279 RDR393279 RNN393279 RXJ393279 SHF393279 SRB393279 TAX393279 TKT393279 TUP393279 UEL393279 UOH393279 UYD393279 VHZ393279 VRV393279 WBR393279 WLN393279 WVJ393279 B458815 IX458815 ST458815 ACP458815 AML458815 AWH458815 BGD458815 BPZ458815 BZV458815 CJR458815 CTN458815 DDJ458815 DNF458815 DXB458815 EGX458815 EQT458815 FAP458815 FKL458815 FUH458815 GED458815 GNZ458815 GXV458815 HHR458815 HRN458815 IBJ458815 ILF458815 IVB458815 JEX458815 JOT458815 JYP458815 KIL458815 KSH458815 LCD458815 LLZ458815 LVV458815 MFR458815 MPN458815 MZJ458815 NJF458815 NTB458815 OCX458815 OMT458815 OWP458815 PGL458815 PQH458815 QAD458815 QJZ458815 QTV458815 RDR458815 RNN458815 RXJ458815 SHF458815 SRB458815 TAX458815 TKT458815 TUP458815 UEL458815 UOH458815 UYD458815 VHZ458815 VRV458815 WBR458815 WLN458815 WVJ458815 B524351 IX524351 ST524351 ACP524351 AML524351 AWH524351 BGD524351 BPZ524351 BZV524351 CJR524351 CTN524351 DDJ524351 DNF524351 DXB524351 EGX524351 EQT524351 FAP524351 FKL524351 FUH524351 GED524351 GNZ524351 GXV524351 HHR524351 HRN524351 IBJ524351 ILF524351 IVB524351 JEX524351 JOT524351 JYP524351 KIL524351 KSH524351 LCD524351 LLZ524351 LVV524351 MFR524351 MPN524351 MZJ524351 NJF524351 NTB524351 OCX524351 OMT524351 OWP524351 PGL524351 PQH524351 QAD524351 QJZ524351 QTV524351 RDR524351 RNN524351 RXJ524351 SHF524351 SRB524351 TAX524351 TKT524351 TUP524351 UEL524351 UOH524351 UYD524351 VHZ524351 VRV524351 WBR524351 WLN524351 WVJ524351 B589887 IX589887 ST589887 ACP589887 AML589887 AWH589887 BGD589887 BPZ589887 BZV589887 CJR589887 CTN589887 DDJ589887 DNF589887 DXB589887 EGX589887 EQT589887 FAP589887 FKL589887 FUH589887 GED589887 GNZ589887 GXV589887 HHR589887 HRN589887 IBJ589887 ILF589887 IVB589887 JEX589887 JOT589887 JYP589887 KIL589887 KSH589887 LCD589887 LLZ589887 LVV589887 MFR589887 MPN589887 MZJ589887 NJF589887 NTB589887 OCX589887 OMT589887 OWP589887 PGL589887 PQH589887 QAD589887 QJZ589887 QTV589887 RDR589887 RNN589887 RXJ589887 SHF589887 SRB589887 TAX589887 TKT589887 TUP589887 UEL589887 UOH589887 UYD589887 VHZ589887 VRV589887 WBR589887 WLN589887 WVJ589887 B655423 IX655423 ST655423 ACP655423 AML655423 AWH655423 BGD655423 BPZ655423 BZV655423 CJR655423 CTN655423 DDJ655423 DNF655423 DXB655423 EGX655423 EQT655423 FAP655423 FKL655423 FUH655423 GED655423 GNZ655423 GXV655423 HHR655423 HRN655423 IBJ655423 ILF655423 IVB655423 JEX655423 JOT655423 JYP655423 KIL655423 KSH655423 LCD655423 LLZ655423 LVV655423 MFR655423 MPN655423 MZJ655423 NJF655423 NTB655423 OCX655423 OMT655423 OWP655423 PGL655423 PQH655423 QAD655423 QJZ655423 QTV655423 RDR655423 RNN655423 RXJ655423 SHF655423 SRB655423 TAX655423 TKT655423 TUP655423 UEL655423 UOH655423 UYD655423 VHZ655423 VRV655423 WBR655423 WLN655423 WVJ655423 B720959 IX720959 ST720959 ACP720959 AML720959 AWH720959 BGD720959 BPZ720959 BZV720959 CJR720959 CTN720959 DDJ720959 DNF720959 DXB720959 EGX720959 EQT720959 FAP720959 FKL720959 FUH720959 GED720959 GNZ720959 GXV720959 HHR720959 HRN720959 IBJ720959 ILF720959 IVB720959 JEX720959 JOT720959 JYP720959 KIL720959 KSH720959 LCD720959 LLZ720959 LVV720959 MFR720959 MPN720959 MZJ720959 NJF720959 NTB720959 OCX720959 OMT720959 OWP720959 PGL720959 PQH720959 QAD720959 QJZ720959 QTV720959 RDR720959 RNN720959 RXJ720959 SHF720959 SRB720959 TAX720959 TKT720959 TUP720959 UEL720959 UOH720959 UYD720959 VHZ720959 VRV720959 WBR720959 WLN720959 WVJ720959 B786495 IX786495 ST786495 ACP786495 AML786495 AWH786495 BGD786495 BPZ786495 BZV786495 CJR786495 CTN786495 DDJ786495 DNF786495 DXB786495 EGX786495 EQT786495 FAP786495 FKL786495 FUH786495 GED786495 GNZ786495 GXV786495 HHR786495 HRN786495 IBJ786495 ILF786495 IVB786495 JEX786495 JOT786495 JYP786495 KIL786495 KSH786495 LCD786495 LLZ786495 LVV786495 MFR786495 MPN786495 MZJ786495 NJF786495 NTB786495 OCX786495 OMT786495 OWP786495 PGL786495 PQH786495 QAD786495 QJZ786495 QTV786495 RDR786495 RNN786495 RXJ786495 SHF786495 SRB786495 TAX786495 TKT786495 TUP786495 UEL786495 UOH786495 UYD786495 VHZ786495 VRV786495 WBR786495 WLN786495 WVJ786495 B852031 IX852031 ST852031 ACP852031 AML852031 AWH852031 BGD852031 BPZ852031 BZV852031 CJR852031 CTN852031 DDJ852031 DNF852031 DXB852031 EGX852031 EQT852031 FAP852031 FKL852031 FUH852031 GED852031 GNZ852031 GXV852031 HHR852031 HRN852031 IBJ852031 ILF852031 IVB852031 JEX852031 JOT852031 JYP852031 KIL852031 KSH852031 LCD852031 LLZ852031 LVV852031 MFR852031 MPN852031 MZJ852031 NJF852031 NTB852031 OCX852031 OMT852031 OWP852031 PGL852031 PQH852031 QAD852031 QJZ852031 QTV852031 RDR852031 RNN852031 RXJ852031 SHF852031 SRB852031 TAX852031 TKT852031 TUP852031 UEL852031 UOH852031 UYD852031 VHZ852031 VRV852031 WBR852031 WLN852031 WVJ852031 B917567 IX917567 ST917567 ACP917567 AML917567 AWH917567 BGD917567 BPZ917567 BZV917567 CJR917567 CTN917567 DDJ917567 DNF917567 DXB917567 EGX917567 EQT917567 FAP917567 FKL917567 FUH917567 GED917567 GNZ917567 GXV917567 HHR917567 HRN917567 IBJ917567 ILF917567 IVB917567 JEX917567 JOT917567 JYP917567 KIL917567 KSH917567 LCD917567 LLZ917567 LVV917567 MFR917567 MPN917567 MZJ917567 NJF917567 NTB917567 OCX917567 OMT917567 OWP917567 PGL917567 PQH917567 QAD917567 QJZ917567 QTV917567 RDR917567 RNN917567 RXJ917567 SHF917567 SRB917567 TAX917567 TKT917567 TUP917567 UEL917567 UOH917567 UYD917567 VHZ917567 VRV917567 WBR917567 WLN917567 WVJ917567 B983103 IX983103 ST983103 ACP983103 AML983103 AWH983103 BGD983103 BPZ983103 BZV983103 CJR983103 CTN983103 DDJ983103 DNF983103 DXB983103 EGX983103 EQT983103 FAP983103 FKL983103 FUH983103 GED983103 GNZ983103 GXV983103 HHR983103 HRN983103 IBJ983103 ILF983103 IVB983103 JEX983103 JOT983103 JYP983103 KIL983103 KSH983103 LCD983103 LLZ983103 LVV983103 MFR983103 MPN983103 MZJ983103 NJF983103 NTB983103 OCX983103 OMT983103 OWP983103 PGL983103 PQH983103 QAD983103 QJZ983103 QTV983103 RDR983103 RNN983103 RXJ983103 SHF983103 SRB983103 TAX983103 TKT983103 TUP983103 UEL983103 UOH983103 UYD983103 VHZ983103 VRV983103 WBR983103 WLN983103 WVJ983103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xr:uid="{570A6C64-3FE1-41FA-814C-8CAD04B59179}">
      <formula1>"#ref!"+"#ref!"+"#ref!"-"#ref!"</formula1>
      <formula2>0</formula2>
    </dataValidation>
  </dataValidations>
  <printOptions horizontalCentered="1" verticalCentered="1"/>
  <pageMargins left="0.70833333333333337" right="0.70833333333333337" top="0.74791666666666667" bottom="0.74791666666666667" header="0.51180555555555551" footer="0.51180555555555551"/>
  <pageSetup scale="35"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75707-D99E-479F-BFFB-5C4C16AC33DF}">
  <dimension ref="A1:WVM107"/>
  <sheetViews>
    <sheetView zoomScaleNormal="100" workbookViewId="0">
      <selection activeCell="D98" sqref="D98"/>
    </sheetView>
  </sheetViews>
  <sheetFormatPr baseColWidth="10" defaultColWidth="0" defaultRowHeight="15" zeroHeight="1" x14ac:dyDescent="0.25"/>
  <cols>
    <col min="1" max="1" width="71.85546875" customWidth="1"/>
    <col min="2" max="5" width="15.140625" customWidth="1"/>
    <col min="6" max="6" width="11.42578125" style="172" hidden="1"/>
    <col min="7" max="16133" width="0" style="172" hidden="1"/>
    <col min="16134" max="16384" width="11.42578125" style="172" hidden="1"/>
  </cols>
  <sheetData>
    <row r="1" spans="1:5" ht="15.75" x14ac:dyDescent="0.25">
      <c r="A1" s="4" t="s">
        <v>154</v>
      </c>
      <c r="B1" s="24"/>
      <c r="C1" s="24"/>
      <c r="D1" s="24"/>
      <c r="E1" s="24"/>
    </row>
    <row r="2" spans="1:5" ht="15.75" x14ac:dyDescent="0.25">
      <c r="A2" s="8"/>
      <c r="B2" s="24"/>
      <c r="C2" s="24"/>
      <c r="D2" s="24"/>
      <c r="E2" s="24"/>
    </row>
    <row r="3" spans="1:5" ht="15.75" x14ac:dyDescent="0.25">
      <c r="A3" s="295" t="s">
        <v>131</v>
      </c>
      <c r="B3" s="295"/>
      <c r="C3" s="295"/>
      <c r="D3" s="295"/>
      <c r="E3" s="295"/>
    </row>
    <row r="4" spans="1:5" ht="15.75" x14ac:dyDescent="0.25">
      <c r="A4" s="317" t="s">
        <v>142</v>
      </c>
      <c r="B4" s="317"/>
      <c r="C4" s="317"/>
      <c r="D4" s="317"/>
      <c r="E4" s="317"/>
    </row>
    <row r="5" spans="1:5" ht="15.75" x14ac:dyDescent="0.25">
      <c r="A5" s="317" t="s">
        <v>143</v>
      </c>
      <c r="B5" s="317"/>
      <c r="C5" s="317"/>
      <c r="D5" s="317"/>
      <c r="E5" s="317"/>
    </row>
    <row r="6" spans="1:5" x14ac:dyDescent="0.25"/>
    <row r="7" spans="1:5" ht="15.75" x14ac:dyDescent="0.25">
      <c r="A7" s="301" t="s">
        <v>144</v>
      </c>
      <c r="B7" s="303" t="s">
        <v>37</v>
      </c>
      <c r="C7" s="309" t="s">
        <v>133</v>
      </c>
      <c r="D7" s="309"/>
      <c r="E7" s="309"/>
    </row>
    <row r="8" spans="1:5" ht="18.75" x14ac:dyDescent="0.25">
      <c r="A8" s="301"/>
      <c r="B8" s="303"/>
      <c r="C8" s="34" t="s">
        <v>134</v>
      </c>
      <c r="D8" s="35" t="s">
        <v>135</v>
      </c>
      <c r="E8" s="102" t="s">
        <v>155</v>
      </c>
    </row>
    <row r="9" spans="1:5" ht="15.75" x14ac:dyDescent="0.25">
      <c r="A9" s="78"/>
      <c r="B9" s="79"/>
      <c r="C9" s="79"/>
      <c r="D9" s="79"/>
      <c r="E9" s="80"/>
    </row>
    <row r="10" spans="1:5" ht="15.75" x14ac:dyDescent="0.25">
      <c r="A10" s="81" t="s">
        <v>37</v>
      </c>
      <c r="B10" s="82">
        <f t="shared" ref="B10:E10" si="0">+B12+B29+B47+B56+B64+B78+B94</f>
        <v>24368</v>
      </c>
      <c r="C10" s="82">
        <f t="shared" si="0"/>
        <v>23282</v>
      </c>
      <c r="D10" s="82">
        <f t="shared" si="0"/>
        <v>1081</v>
      </c>
      <c r="E10" s="272">
        <f t="shared" si="0"/>
        <v>5</v>
      </c>
    </row>
    <row r="11" spans="1:5" ht="15.75" x14ac:dyDescent="0.25">
      <c r="A11" s="83"/>
      <c r="B11" s="84"/>
      <c r="C11" s="85"/>
      <c r="D11" s="85"/>
      <c r="E11" s="86"/>
    </row>
    <row r="12" spans="1:5" ht="15.75" x14ac:dyDescent="0.25">
      <c r="A12" s="87" t="s">
        <v>147</v>
      </c>
      <c r="B12" s="88">
        <f>SUM(B13:B27)</f>
        <v>11049</v>
      </c>
      <c r="C12" s="88">
        <f>SUM(C13:C27)</f>
        <v>10738</v>
      </c>
      <c r="D12" s="88">
        <f>SUM(D13:D27)</f>
        <v>311</v>
      </c>
      <c r="E12" s="273">
        <f>SUM(E13:E27)</f>
        <v>0</v>
      </c>
    </row>
    <row r="13" spans="1:5" ht="15.75" x14ac:dyDescent="0.25">
      <c r="A13" s="7" t="s">
        <v>39</v>
      </c>
      <c r="B13" s="84">
        <f t="shared" ref="B13:B27" si="1">SUM(C13:E13)</f>
        <v>4529</v>
      </c>
      <c r="C13" s="84">
        <f>+VLOOKUP(A13,'C 2'!$A$13:$E$117,3,0)</f>
        <v>4515</v>
      </c>
      <c r="D13" s="84">
        <f>+VLOOKUP(A13,'C 2'!$A$13:$E$117,4,0)</f>
        <v>14</v>
      </c>
      <c r="E13" s="89">
        <f>+VLOOKUP(A13,'C 2'!$A$13:$E$117,5,0)</f>
        <v>0</v>
      </c>
    </row>
    <row r="14" spans="1:5" ht="15.75" x14ac:dyDescent="0.25">
      <c r="A14" s="7" t="s">
        <v>54</v>
      </c>
      <c r="B14" s="84">
        <f t="shared" si="1"/>
        <v>748</v>
      </c>
      <c r="C14" s="84">
        <f>+VLOOKUP(A14,'C 2'!$A$13:$E$117,3,0)</f>
        <v>701</v>
      </c>
      <c r="D14" s="84">
        <f>+VLOOKUP(A14,'C 2'!$A$13:$E$117,4,0)</f>
        <v>47</v>
      </c>
      <c r="E14" s="89">
        <f>+VLOOKUP(A14,'C 2'!$A$13:$E$117,5,0)</f>
        <v>0</v>
      </c>
    </row>
    <row r="15" spans="1:5" ht="15.75" x14ac:dyDescent="0.25">
      <c r="A15" s="7" t="s">
        <v>40</v>
      </c>
      <c r="B15" s="84">
        <f t="shared" si="1"/>
        <v>257</v>
      </c>
      <c r="C15" s="84">
        <f>+VLOOKUP(A15,'C 2'!$A$13:$E$117,3,0)</f>
        <v>257</v>
      </c>
      <c r="D15" s="84">
        <f>+VLOOKUP(A15,'C 2'!$A$13:$E$117,4,0)</f>
        <v>0</v>
      </c>
      <c r="E15" s="89">
        <f>+VLOOKUP(A15,'C 2'!$A$13:$E$117,5,0)</f>
        <v>0</v>
      </c>
    </row>
    <row r="16" spans="1:5" ht="15.75" x14ac:dyDescent="0.25">
      <c r="A16" s="7" t="s">
        <v>41</v>
      </c>
      <c r="B16" s="84">
        <f t="shared" si="1"/>
        <v>437</v>
      </c>
      <c r="C16" s="84">
        <f>+VLOOKUP(A16,'C 2'!$A$13:$E$117,3,0)</f>
        <v>437</v>
      </c>
      <c r="D16" s="84">
        <f>+VLOOKUP(A16,'C 2'!$A$13:$E$117,4,0)</f>
        <v>0</v>
      </c>
      <c r="E16" s="89">
        <f>+VLOOKUP(A16,'C 2'!$A$13:$E$117,5,0)</f>
        <v>0</v>
      </c>
    </row>
    <row r="17" spans="1:5" ht="15.75" x14ac:dyDescent="0.25">
      <c r="A17" s="7" t="s">
        <v>42</v>
      </c>
      <c r="B17" s="84">
        <f t="shared" si="1"/>
        <v>25</v>
      </c>
      <c r="C17" s="84">
        <f>+VLOOKUP(A17,'C 2'!$A$13:$E$117,3,0)</f>
        <v>25</v>
      </c>
      <c r="D17" s="84">
        <f>+VLOOKUP(A17,'C 2'!$A$13:$E$117,4,0)</f>
        <v>0</v>
      </c>
      <c r="E17" s="89">
        <f>+VLOOKUP(A17,'C 2'!$A$13:$E$117,5,0)</f>
        <v>0</v>
      </c>
    </row>
    <row r="18" spans="1:5" ht="15.75" x14ac:dyDescent="0.25">
      <c r="A18" s="7" t="s">
        <v>43</v>
      </c>
      <c r="B18" s="84">
        <f t="shared" si="1"/>
        <v>215</v>
      </c>
      <c r="C18" s="84">
        <f>+VLOOKUP(A18,'C 2'!$A$13:$E$117,3,0)</f>
        <v>212</v>
      </c>
      <c r="D18" s="84">
        <f>+VLOOKUP(A18,'C 2'!$A$13:$E$117,4,0)</f>
        <v>3</v>
      </c>
      <c r="E18" s="89">
        <f>+VLOOKUP(A18,'C 2'!$A$13:$E$117,5,0)</f>
        <v>0</v>
      </c>
    </row>
    <row r="19" spans="1:5" ht="15.75" x14ac:dyDescent="0.25">
      <c r="A19" s="7" t="s">
        <v>44</v>
      </c>
      <c r="B19" s="84">
        <f t="shared" si="1"/>
        <v>60</v>
      </c>
      <c r="C19" s="84">
        <f>+VLOOKUP(A19,'C 2'!$A$13:$E$117,3,0)</f>
        <v>60</v>
      </c>
      <c r="D19" s="84">
        <f>+VLOOKUP(A19,'C 2'!$A$13:$E$117,4,0)</f>
        <v>0</v>
      </c>
      <c r="E19" s="89">
        <f>+VLOOKUP(A19,'C 2'!$A$13:$E$117,5,0)</f>
        <v>0</v>
      </c>
    </row>
    <row r="20" spans="1:5" ht="15.75" x14ac:dyDescent="0.25">
      <c r="A20" s="7" t="s">
        <v>46</v>
      </c>
      <c r="B20" s="84">
        <f t="shared" si="1"/>
        <v>1935</v>
      </c>
      <c r="C20" s="84">
        <f>+VLOOKUP(A20,'C 2'!$A$13:$E$117,3,0)</f>
        <v>1935</v>
      </c>
      <c r="D20" s="84">
        <f>+VLOOKUP(A20,'C 2'!$A$13:$E$117,4,0)</f>
        <v>0</v>
      </c>
      <c r="E20" s="89">
        <f>+VLOOKUP(A20,'C 2'!$A$13:$E$117,5,0)</f>
        <v>0</v>
      </c>
    </row>
    <row r="21" spans="1:5" ht="15.75" x14ac:dyDescent="0.25">
      <c r="A21" s="90" t="s">
        <v>48</v>
      </c>
      <c r="B21" s="84">
        <f t="shared" si="1"/>
        <v>1324</v>
      </c>
      <c r="C21" s="84">
        <f>+VLOOKUP(A21,'C 2'!$A$13:$E$117,3,0)</f>
        <v>1100</v>
      </c>
      <c r="D21" s="84">
        <f>+VLOOKUP(A21,'C 2'!$A$13:$E$117,4,0)</f>
        <v>224</v>
      </c>
      <c r="E21" s="89">
        <f>+VLOOKUP(A21,'C 2'!$A$13:$E$117,5,0)</f>
        <v>0</v>
      </c>
    </row>
    <row r="22" spans="1:5" ht="15.75" x14ac:dyDescent="0.25">
      <c r="A22" s="7" t="s">
        <v>49</v>
      </c>
      <c r="B22" s="84">
        <f t="shared" si="1"/>
        <v>246</v>
      </c>
      <c r="C22" s="84">
        <f>+VLOOKUP(A22,'C 2'!$A$13:$E$117,3,0)</f>
        <v>244</v>
      </c>
      <c r="D22" s="84">
        <f>+VLOOKUP(A22,'C 2'!$A$13:$E$117,4,0)</f>
        <v>2</v>
      </c>
      <c r="E22" s="89">
        <f>+VLOOKUP(A22,'C 2'!$A$13:$E$117,5,0)</f>
        <v>0</v>
      </c>
    </row>
    <row r="23" spans="1:5" ht="15.75" x14ac:dyDescent="0.25">
      <c r="A23" s="7" t="s">
        <v>50</v>
      </c>
      <c r="B23" s="84">
        <f t="shared" si="1"/>
        <v>66</v>
      </c>
      <c r="C23" s="84">
        <f>+VLOOKUP(A23,'C 2'!$A$13:$E$117,3,0)</f>
        <v>66</v>
      </c>
      <c r="D23" s="84">
        <f>+VLOOKUP(A23,'C 2'!$A$13:$E$117,4,0)</f>
        <v>0</v>
      </c>
      <c r="E23" s="89">
        <f>+VLOOKUP(A23,'C 2'!$A$13:$E$117,5,0)</f>
        <v>0</v>
      </c>
    </row>
    <row r="24" spans="1:5" ht="15.75" x14ac:dyDescent="0.25">
      <c r="A24" s="7" t="s">
        <v>51</v>
      </c>
      <c r="B24" s="84">
        <f t="shared" si="1"/>
        <v>191</v>
      </c>
      <c r="C24" s="84">
        <f>+VLOOKUP(A24,'C 2'!$A$13:$E$117,3,0)</f>
        <v>191</v>
      </c>
      <c r="D24" s="84">
        <f>+VLOOKUP(A24,'C 2'!$A$13:$E$117,4,0)</f>
        <v>0</v>
      </c>
      <c r="E24" s="89">
        <f>+VLOOKUP(A24,'C 2'!$A$13:$E$117,5,0)</f>
        <v>0</v>
      </c>
    </row>
    <row r="25" spans="1:5" ht="15.75" x14ac:dyDescent="0.25">
      <c r="A25" s="7" t="s">
        <v>52</v>
      </c>
      <c r="B25" s="84">
        <f t="shared" si="1"/>
        <v>271</v>
      </c>
      <c r="C25" s="84">
        <f>+VLOOKUP(A25,'C 2'!$A$13:$E$117,3,0)</f>
        <v>269</v>
      </c>
      <c r="D25" s="84">
        <f>+VLOOKUP(A25,'C 2'!$A$13:$E$117,4,0)</f>
        <v>2</v>
      </c>
      <c r="E25" s="89">
        <f>+VLOOKUP(A25,'C 2'!$A$13:$E$117,5,0)</f>
        <v>0</v>
      </c>
    </row>
    <row r="26" spans="1:5" ht="15.75" x14ac:dyDescent="0.25">
      <c r="A26" s="7" t="s">
        <v>53</v>
      </c>
      <c r="B26" s="84">
        <f t="shared" si="1"/>
        <v>65</v>
      </c>
      <c r="C26" s="84">
        <f>+VLOOKUP(A26,'C 2'!$A$13:$E$117,3,0)</f>
        <v>47</v>
      </c>
      <c r="D26" s="84">
        <f>+VLOOKUP(A26,'C 2'!$A$13:$E$117,4,0)</f>
        <v>18</v>
      </c>
      <c r="E26" s="89">
        <f>+VLOOKUP(A26,'C 2'!$A$13:$E$117,5,0)</f>
        <v>0</v>
      </c>
    </row>
    <row r="27" spans="1:5" ht="15.75" x14ac:dyDescent="0.25">
      <c r="A27" s="7" t="s">
        <v>113</v>
      </c>
      <c r="B27" s="84">
        <f t="shared" si="1"/>
        <v>680</v>
      </c>
      <c r="C27" s="84">
        <f>+VLOOKUP(A27,'C 2'!$A$13:$E$117,3,0)</f>
        <v>679</v>
      </c>
      <c r="D27" s="84">
        <f>+VLOOKUP(A27,'C 2'!$A$13:$E$117,4,0)</f>
        <v>1</v>
      </c>
      <c r="E27" s="89">
        <f>+VLOOKUP(A27,'C 2'!$A$13:$E$117,5,0)</f>
        <v>0</v>
      </c>
    </row>
    <row r="28" spans="1:5" ht="15.75" x14ac:dyDescent="0.25">
      <c r="A28" s="90"/>
      <c r="B28" s="84"/>
      <c r="C28" s="84"/>
      <c r="D28" s="84"/>
      <c r="E28" s="89"/>
    </row>
    <row r="29" spans="1:5" ht="15.75" x14ac:dyDescent="0.25">
      <c r="A29" s="87" t="s">
        <v>148</v>
      </c>
      <c r="B29" s="88">
        <f>SUM(B30:B45)</f>
        <v>2299</v>
      </c>
      <c r="C29" s="88">
        <f>SUM(C30:C45)</f>
        <v>1941</v>
      </c>
      <c r="D29" s="88">
        <f>SUM(D30:D45)</f>
        <v>358</v>
      </c>
      <c r="E29" s="273">
        <f>SUM(E30:E45)</f>
        <v>0</v>
      </c>
    </row>
    <row r="30" spans="1:5" ht="15.75" x14ac:dyDescent="0.25">
      <c r="A30" s="7" t="s">
        <v>56</v>
      </c>
      <c r="B30" s="84">
        <f t="shared" ref="B30:B45" si="2">SUM(C30:E30)</f>
        <v>165</v>
      </c>
      <c r="C30" s="84">
        <f>+VLOOKUP(A30,'C 2'!$A$13:$E$117,3,0)</f>
        <v>165</v>
      </c>
      <c r="D30" s="84">
        <f>+VLOOKUP(A30,'C 2'!$A$13:$E$117,4,0)</f>
        <v>0</v>
      </c>
      <c r="E30" s="89">
        <f>+VLOOKUP(A30,'C 2'!$A$13:$E$117,5,0)</f>
        <v>0</v>
      </c>
    </row>
    <row r="31" spans="1:5" ht="15.75" x14ac:dyDescent="0.25">
      <c r="A31" s="7" t="s">
        <v>57</v>
      </c>
      <c r="B31" s="84">
        <f t="shared" si="2"/>
        <v>60</v>
      </c>
      <c r="C31" s="84">
        <f>+VLOOKUP(A31,'C 2'!$A$13:$E$117,3,0)</f>
        <v>60</v>
      </c>
      <c r="D31" s="84">
        <f>+VLOOKUP(A31,'C 2'!$A$13:$E$117,4,0)</f>
        <v>0</v>
      </c>
      <c r="E31" s="89">
        <f>+VLOOKUP(A31,'C 2'!$A$13:$E$117,5,0)</f>
        <v>0</v>
      </c>
    </row>
    <row r="32" spans="1:5" ht="15.75" x14ac:dyDescent="0.25">
      <c r="A32" s="7" t="s">
        <v>58</v>
      </c>
      <c r="B32" s="84">
        <f t="shared" si="2"/>
        <v>166</v>
      </c>
      <c r="C32" s="84">
        <f>+VLOOKUP(A32,'C 2'!$A$13:$E$117,3,0)</f>
        <v>166</v>
      </c>
      <c r="D32" s="84">
        <f>+VLOOKUP(A32,'C 2'!$A$13:$E$117,4,0)</f>
        <v>0</v>
      </c>
      <c r="E32" s="89">
        <f>+VLOOKUP(A32,'C 2'!$A$13:$E$117,5,0)</f>
        <v>0</v>
      </c>
    </row>
    <row r="33" spans="1:5" ht="15.75" x14ac:dyDescent="0.25">
      <c r="A33" s="7" t="s">
        <v>59</v>
      </c>
      <c r="B33" s="84">
        <f t="shared" si="2"/>
        <v>29</v>
      </c>
      <c r="C33" s="84">
        <f>+VLOOKUP(A33,'C 2'!$A$13:$E$117,3,0)</f>
        <v>29</v>
      </c>
      <c r="D33" s="84">
        <f>+VLOOKUP(A33,'C 2'!$A$13:$E$117,4,0)</f>
        <v>0</v>
      </c>
      <c r="E33" s="89">
        <f>+VLOOKUP(A33,'C 2'!$A$13:$E$117,5,0)</f>
        <v>0</v>
      </c>
    </row>
    <row r="34" spans="1:5" ht="15.75" x14ac:dyDescent="0.25">
      <c r="A34" s="7" t="s">
        <v>60</v>
      </c>
      <c r="B34" s="84">
        <f t="shared" si="2"/>
        <v>61</v>
      </c>
      <c r="C34" s="84">
        <f>+VLOOKUP(A34,'C 2'!$A$13:$E$117,3,0)</f>
        <v>43</v>
      </c>
      <c r="D34" s="84">
        <f>+VLOOKUP(A34,'C 2'!$A$13:$E$117,4,0)</f>
        <v>18</v>
      </c>
      <c r="E34" s="89">
        <f>+VLOOKUP(A34,'C 2'!$A$13:$E$117,5,0)</f>
        <v>0</v>
      </c>
    </row>
    <row r="35" spans="1:5" ht="15.75" x14ac:dyDescent="0.25">
      <c r="A35" s="7" t="s">
        <v>62</v>
      </c>
      <c r="B35" s="84">
        <f t="shared" si="2"/>
        <v>592</v>
      </c>
      <c r="C35" s="84">
        <f>+VLOOKUP(A35,'C 2'!$A$13:$E$117,3,0)</f>
        <v>365</v>
      </c>
      <c r="D35" s="84">
        <f>+VLOOKUP(A35,'C 2'!$A$13:$E$117,4,0)</f>
        <v>227</v>
      </c>
      <c r="E35" s="89">
        <f>+VLOOKUP(A35,'C 2'!$A$13:$E$117,5,0)</f>
        <v>0</v>
      </c>
    </row>
    <row r="36" spans="1:5" ht="15.75" x14ac:dyDescent="0.25">
      <c r="A36" s="7" t="s">
        <v>63</v>
      </c>
      <c r="B36" s="84">
        <f t="shared" si="2"/>
        <v>170</v>
      </c>
      <c r="C36" s="84">
        <f>+VLOOKUP(A36,'C 2'!$A$13:$E$117,3,0)</f>
        <v>161</v>
      </c>
      <c r="D36" s="84">
        <f>+VLOOKUP(A36,'C 2'!$A$13:$E$117,4,0)</f>
        <v>9</v>
      </c>
      <c r="E36" s="89">
        <f>+VLOOKUP(A36,'C 2'!$A$13:$E$117,5,0)</f>
        <v>0</v>
      </c>
    </row>
    <row r="37" spans="1:5" ht="15.75" x14ac:dyDescent="0.25">
      <c r="A37" s="7" t="s">
        <v>64</v>
      </c>
      <c r="B37" s="84">
        <f t="shared" si="2"/>
        <v>177</v>
      </c>
      <c r="C37" s="84">
        <f>+VLOOKUP(A37,'C 2'!$A$13:$E$117,3,0)</f>
        <v>172</v>
      </c>
      <c r="D37" s="84">
        <f>+VLOOKUP(A37,'C 2'!$A$13:$E$117,4,0)</f>
        <v>5</v>
      </c>
      <c r="E37" s="89">
        <f>+VLOOKUP(A37,'C 2'!$A$13:$E$117,5,0)</f>
        <v>0</v>
      </c>
    </row>
    <row r="38" spans="1:5" ht="15.75" x14ac:dyDescent="0.25">
      <c r="A38" s="7" t="s">
        <v>65</v>
      </c>
      <c r="B38" s="84">
        <f t="shared" si="2"/>
        <v>23</v>
      </c>
      <c r="C38" s="84">
        <f>+VLOOKUP(A38,'C 2'!$A$13:$E$117,3,0)</f>
        <v>23</v>
      </c>
      <c r="D38" s="84">
        <f>+VLOOKUP(A38,'C 2'!$A$13:$E$117,4,0)</f>
        <v>0</v>
      </c>
      <c r="E38" s="89">
        <f>+VLOOKUP(A38,'C 2'!$A$13:$E$117,5,0)</f>
        <v>0</v>
      </c>
    </row>
    <row r="39" spans="1:5" ht="15.75" x14ac:dyDescent="0.25">
      <c r="A39" s="7" t="s">
        <v>66</v>
      </c>
      <c r="B39" s="84">
        <f t="shared" si="2"/>
        <v>237</v>
      </c>
      <c r="C39" s="84">
        <f>+VLOOKUP(A39,'C 2'!$A$13:$E$117,3,0)</f>
        <v>149</v>
      </c>
      <c r="D39" s="84">
        <f>+VLOOKUP(A39,'C 2'!$A$13:$E$117,4,0)</f>
        <v>88</v>
      </c>
      <c r="E39" s="89">
        <f>+VLOOKUP(A39,'C 2'!$A$13:$E$117,5,0)</f>
        <v>0</v>
      </c>
    </row>
    <row r="40" spans="1:5" ht="15.75" x14ac:dyDescent="0.25">
      <c r="A40" s="7" t="s">
        <v>68</v>
      </c>
      <c r="B40" s="84">
        <f t="shared" si="2"/>
        <v>227</v>
      </c>
      <c r="C40" s="84">
        <f>+VLOOKUP(A40,'C 2'!$A$13:$E$117,3,0)</f>
        <v>227</v>
      </c>
      <c r="D40" s="84">
        <f>+VLOOKUP(A40,'C 2'!$A$13:$E$117,4,0)</f>
        <v>0</v>
      </c>
      <c r="E40" s="89">
        <f>+VLOOKUP(A40,'C 2'!$A$13:$E$117,5,0)</f>
        <v>0</v>
      </c>
    </row>
    <row r="41" spans="1:5" ht="15.75" x14ac:dyDescent="0.25">
      <c r="A41" s="7" t="s">
        <v>69</v>
      </c>
      <c r="B41" s="84">
        <f t="shared" si="2"/>
        <v>108</v>
      </c>
      <c r="C41" s="84">
        <f>+VLOOKUP(A41,'C 2'!$A$13:$E$117,3,0)</f>
        <v>108</v>
      </c>
      <c r="D41" s="84">
        <f>+VLOOKUP(A41,'C 2'!$A$13:$E$117,4,0)</f>
        <v>0</v>
      </c>
      <c r="E41" s="89">
        <f>+VLOOKUP(A41,'C 2'!$A$13:$E$117,5,0)</f>
        <v>0</v>
      </c>
    </row>
    <row r="42" spans="1:5" ht="15.75" x14ac:dyDescent="0.25">
      <c r="A42" s="7" t="s">
        <v>70</v>
      </c>
      <c r="B42" s="84">
        <f t="shared" si="2"/>
        <v>22</v>
      </c>
      <c r="C42" s="84">
        <f>+VLOOKUP(A42,'C 2'!$A$13:$E$117,3,0)</f>
        <v>22</v>
      </c>
      <c r="D42" s="84">
        <f>+VLOOKUP(A42,'C 2'!$A$13:$E$117,4,0)</f>
        <v>0</v>
      </c>
      <c r="E42" s="89">
        <f>+VLOOKUP(A42,'C 2'!$A$13:$E$117,5,0)</f>
        <v>0</v>
      </c>
    </row>
    <row r="43" spans="1:5" ht="15.75" x14ac:dyDescent="0.25">
      <c r="A43" s="7" t="s">
        <v>71</v>
      </c>
      <c r="B43" s="84">
        <f t="shared" si="2"/>
        <v>37</v>
      </c>
      <c r="C43" s="84">
        <f>+VLOOKUP(A43,'C 2'!$A$13:$E$117,3,0)</f>
        <v>37</v>
      </c>
      <c r="D43" s="84">
        <f>+VLOOKUP(A43,'C 2'!$A$13:$E$117,4,0)</f>
        <v>0</v>
      </c>
      <c r="E43" s="89">
        <f>+VLOOKUP(A43,'C 2'!$A$13:$E$117,5,0)</f>
        <v>0</v>
      </c>
    </row>
    <row r="44" spans="1:5" ht="15.75" x14ac:dyDescent="0.25">
      <c r="A44" s="7" t="s">
        <v>72</v>
      </c>
      <c r="B44" s="84">
        <f t="shared" si="2"/>
        <v>150</v>
      </c>
      <c r="C44" s="84">
        <f>+VLOOKUP(A44,'C 2'!$A$13:$E$117,3,0)</f>
        <v>140</v>
      </c>
      <c r="D44" s="84">
        <f>+VLOOKUP(A44,'C 2'!$A$13:$E$117,4,0)</f>
        <v>10</v>
      </c>
      <c r="E44" s="89">
        <f>+VLOOKUP(A44,'C 2'!$A$13:$E$117,5,0)</f>
        <v>0</v>
      </c>
    </row>
    <row r="45" spans="1:5" ht="15.75" x14ac:dyDescent="0.25">
      <c r="A45" s="7" t="s">
        <v>73</v>
      </c>
      <c r="B45" s="84">
        <f t="shared" si="2"/>
        <v>75</v>
      </c>
      <c r="C45" s="84">
        <f>+VLOOKUP(A45,'C 2'!$A$13:$E$117,3,0)</f>
        <v>74</v>
      </c>
      <c r="D45" s="84">
        <f>+VLOOKUP(A45,'C 2'!$A$13:$E$117,4,0)</f>
        <v>1</v>
      </c>
      <c r="E45" s="89">
        <f>+VLOOKUP(A45,'C 2'!$A$13:$E$117,5,0)</f>
        <v>0</v>
      </c>
    </row>
    <row r="46" spans="1:5" ht="15.75" x14ac:dyDescent="0.25">
      <c r="A46" s="83"/>
      <c r="B46" s="84"/>
      <c r="C46" s="84"/>
      <c r="D46" s="84"/>
      <c r="E46" s="89"/>
    </row>
    <row r="47" spans="1:5" ht="15.75" x14ac:dyDescent="0.25">
      <c r="A47" s="87" t="s">
        <v>149</v>
      </c>
      <c r="B47" s="88">
        <f>SUM(B48:B54)</f>
        <v>1592</v>
      </c>
      <c r="C47" s="88">
        <f>SUM(C48:C54)</f>
        <v>1454</v>
      </c>
      <c r="D47" s="88">
        <f>SUM(D48:D54)</f>
        <v>138</v>
      </c>
      <c r="E47" s="273">
        <f>SUM(E48:E54)</f>
        <v>0</v>
      </c>
    </row>
    <row r="48" spans="1:5" ht="15.75" x14ac:dyDescent="0.25">
      <c r="A48" s="90" t="s">
        <v>75</v>
      </c>
      <c r="B48" s="84">
        <f t="shared" ref="B48:B54" si="3">SUM(C48:E48)</f>
        <v>388</v>
      </c>
      <c r="C48" s="84">
        <f>+VLOOKUP(A48,'C 2'!$A$13:$E$117,3,0)</f>
        <v>363</v>
      </c>
      <c r="D48" s="84">
        <f>+VLOOKUP(A48,'C 2'!$A$13:$E$117,4,0)</f>
        <v>25</v>
      </c>
      <c r="E48" s="89">
        <f>+VLOOKUP(A48,'C 2'!$A$13:$E$117,5,0)</f>
        <v>0</v>
      </c>
    </row>
    <row r="49" spans="1:5" ht="15.75" x14ac:dyDescent="0.25">
      <c r="A49" s="7" t="s">
        <v>76</v>
      </c>
      <c r="B49" s="84">
        <f t="shared" si="3"/>
        <v>295</v>
      </c>
      <c r="C49" s="84">
        <f>+VLOOKUP(A49,'C 2'!$A$13:$E$117,3,0)</f>
        <v>191</v>
      </c>
      <c r="D49" s="84">
        <f>+VLOOKUP(A49,'C 2'!$A$13:$E$117,4,0)</f>
        <v>104</v>
      </c>
      <c r="E49" s="89">
        <f>+VLOOKUP(A49,'C 2'!$A$13:$E$117,5,0)</f>
        <v>0</v>
      </c>
    </row>
    <row r="50" spans="1:5" ht="15.75" x14ac:dyDescent="0.25">
      <c r="A50" s="7" t="s">
        <v>77</v>
      </c>
      <c r="B50" s="84">
        <f t="shared" si="3"/>
        <v>389</v>
      </c>
      <c r="C50" s="84">
        <f>+VLOOKUP(A50,'C 2'!$A$13:$E$117,3,0)</f>
        <v>382</v>
      </c>
      <c r="D50" s="84">
        <f>+VLOOKUP(A50,'C 2'!$A$13:$E$117,4,0)</f>
        <v>7</v>
      </c>
      <c r="E50" s="89">
        <f>+VLOOKUP(A50,'C 2'!$A$13:$E$117,5,0)</f>
        <v>0</v>
      </c>
    </row>
    <row r="51" spans="1:5" ht="15.75" x14ac:dyDescent="0.25">
      <c r="A51" s="7" t="s">
        <v>78</v>
      </c>
      <c r="B51" s="84">
        <f t="shared" si="3"/>
        <v>31</v>
      </c>
      <c r="C51" s="84">
        <f>+VLOOKUP(A51,'C 2'!$A$13:$E$117,3,0)</f>
        <v>31</v>
      </c>
      <c r="D51" s="84">
        <f>+VLOOKUP(A51,'C 2'!$A$13:$E$117,4,0)</f>
        <v>0</v>
      </c>
      <c r="E51" s="89">
        <f>+VLOOKUP(A51,'C 2'!$A$13:$E$117,5,0)</f>
        <v>0</v>
      </c>
    </row>
    <row r="52" spans="1:5" ht="15.75" x14ac:dyDescent="0.25">
      <c r="A52" s="7" t="s">
        <v>79</v>
      </c>
      <c r="B52" s="84">
        <f t="shared" si="3"/>
        <v>378</v>
      </c>
      <c r="C52" s="84">
        <f>+VLOOKUP(A52,'C 2'!$A$13:$E$117,3,0)</f>
        <v>378</v>
      </c>
      <c r="D52" s="84">
        <f>+VLOOKUP(A52,'C 2'!$A$13:$E$117,4,0)</f>
        <v>0</v>
      </c>
      <c r="E52" s="89">
        <f>+VLOOKUP(A52,'C 2'!$A$13:$E$117,5,0)</f>
        <v>0</v>
      </c>
    </row>
    <row r="53" spans="1:5" ht="15.75" x14ac:dyDescent="0.25">
      <c r="A53" s="7" t="s">
        <v>137</v>
      </c>
      <c r="B53" s="84">
        <f t="shared" si="3"/>
        <v>50</v>
      </c>
      <c r="C53" s="84">
        <f>+VLOOKUP(A53,'C 2'!$A$13:$E$117,3,0)</f>
        <v>48</v>
      </c>
      <c r="D53" s="84">
        <f>+VLOOKUP(A53,'C 2'!$A$13:$E$117,4,0)</f>
        <v>2</v>
      </c>
      <c r="E53" s="89">
        <f>+VLOOKUP(A53,'C 2'!$A$13:$E$117,5,0)</f>
        <v>0</v>
      </c>
    </row>
    <row r="54" spans="1:5" ht="15.75" x14ac:dyDescent="0.25">
      <c r="A54" s="7" t="s">
        <v>81</v>
      </c>
      <c r="B54" s="84">
        <f t="shared" si="3"/>
        <v>61</v>
      </c>
      <c r="C54" s="84">
        <f>+VLOOKUP(A54,'C 2'!$A$13:$E$117,3,0)</f>
        <v>61</v>
      </c>
      <c r="D54" s="84">
        <f>+VLOOKUP(A54,'C 2'!$A$13:$E$117,4,0)</f>
        <v>0</v>
      </c>
      <c r="E54" s="89">
        <f>+VLOOKUP(A54,'C 2'!$A$13:$E$117,5,0)</f>
        <v>0</v>
      </c>
    </row>
    <row r="55" spans="1:5" ht="15.75" x14ac:dyDescent="0.25">
      <c r="A55" s="90"/>
      <c r="B55" s="84"/>
      <c r="C55" s="84"/>
      <c r="D55" s="84"/>
      <c r="E55" s="89"/>
    </row>
    <row r="56" spans="1:5" ht="15.75" x14ac:dyDescent="0.25">
      <c r="A56" s="87" t="s">
        <v>150</v>
      </c>
      <c r="B56" s="88">
        <f>SUM(B57:B62)</f>
        <v>1209</v>
      </c>
      <c r="C56" s="88">
        <f>SUM(C57:C62)</f>
        <v>1202</v>
      </c>
      <c r="D56" s="88">
        <f>SUM(D57:D62)</f>
        <v>7</v>
      </c>
      <c r="E56" s="273">
        <f>SUM(E57:E62)</f>
        <v>0</v>
      </c>
    </row>
    <row r="57" spans="1:5" ht="15.75" x14ac:dyDescent="0.25">
      <c r="A57" s="90" t="s">
        <v>83</v>
      </c>
      <c r="B57" s="84">
        <f t="shared" ref="B57:B62" si="4">SUM(C57:E57)</f>
        <v>654</v>
      </c>
      <c r="C57" s="84">
        <f>+VLOOKUP(A57,'C 2'!$A$13:$E$117,3,0)</f>
        <v>654</v>
      </c>
      <c r="D57" s="84">
        <f>+VLOOKUP(A57,'C 2'!$A$13:$E$117,4,0)</f>
        <v>0</v>
      </c>
      <c r="E57" s="89">
        <f>+VLOOKUP(A57,'C 2'!$A$13:$E$117,5,0)</f>
        <v>0</v>
      </c>
    </row>
    <row r="58" spans="1:5" ht="15.75" x14ac:dyDescent="0.25">
      <c r="A58" s="7" t="s">
        <v>84</v>
      </c>
      <c r="B58" s="84">
        <f t="shared" si="4"/>
        <v>33</v>
      </c>
      <c r="C58" s="84">
        <f>+VLOOKUP(A58,'C 2'!$A$13:$E$117,3,0)</f>
        <v>30</v>
      </c>
      <c r="D58" s="84">
        <f>+VLOOKUP(A58,'C 2'!$A$13:$E$117,4,0)</f>
        <v>3</v>
      </c>
      <c r="E58" s="89">
        <f>+VLOOKUP(A58,'C 2'!$A$13:$E$117,5,0)</f>
        <v>0</v>
      </c>
    </row>
    <row r="59" spans="1:5" ht="15.75" x14ac:dyDescent="0.25">
      <c r="A59" s="7" t="s">
        <v>85</v>
      </c>
      <c r="B59" s="84">
        <f t="shared" si="4"/>
        <v>129</v>
      </c>
      <c r="C59" s="84">
        <f>+VLOOKUP(A59,'C 2'!$A$13:$E$117,3,0)</f>
        <v>128</v>
      </c>
      <c r="D59" s="84">
        <f>+VLOOKUP(A59,'C 2'!$A$13:$E$117,4,0)</f>
        <v>1</v>
      </c>
      <c r="E59" s="89">
        <f>+VLOOKUP(A59,'C 2'!$A$13:$E$117,5,0)</f>
        <v>0</v>
      </c>
    </row>
    <row r="60" spans="1:5" ht="15.75" x14ac:dyDescent="0.25">
      <c r="A60" s="7" t="s">
        <v>86</v>
      </c>
      <c r="B60" s="84">
        <f t="shared" si="4"/>
        <v>199</v>
      </c>
      <c r="C60" s="84">
        <f>+VLOOKUP(A60,'C 2'!$A$13:$E$117,3,0)</f>
        <v>199</v>
      </c>
      <c r="D60" s="84">
        <f>+VLOOKUP(A60,'C 2'!$A$13:$E$117,4,0)</f>
        <v>0</v>
      </c>
      <c r="E60" s="89">
        <f>+VLOOKUP(A60,'C 2'!$A$13:$E$117,5,0)</f>
        <v>0</v>
      </c>
    </row>
    <row r="61" spans="1:5" ht="15.75" x14ac:dyDescent="0.25">
      <c r="A61" s="7" t="s">
        <v>87</v>
      </c>
      <c r="B61" s="84">
        <f t="shared" si="4"/>
        <v>56</v>
      </c>
      <c r="C61" s="84">
        <f>+VLOOKUP(A61,'C 2'!$A$13:$E$117,3,0)</f>
        <v>56</v>
      </c>
      <c r="D61" s="84">
        <f>+VLOOKUP(A61,'C 2'!$A$13:$E$117,4,0)</f>
        <v>0</v>
      </c>
      <c r="E61" s="89">
        <f>+VLOOKUP(A61,'C 2'!$A$13:$E$117,5,0)</f>
        <v>0</v>
      </c>
    </row>
    <row r="62" spans="1:5" ht="15.75" x14ac:dyDescent="0.25">
      <c r="A62" s="7" t="s">
        <v>88</v>
      </c>
      <c r="B62" s="84">
        <f t="shared" si="4"/>
        <v>138</v>
      </c>
      <c r="C62" s="84">
        <f>+VLOOKUP(A62,'C 2'!$A$13:$E$117,3,0)</f>
        <v>135</v>
      </c>
      <c r="D62" s="84">
        <f>+VLOOKUP(A62,'C 2'!$A$13:$E$117,4,0)</f>
        <v>3</v>
      </c>
      <c r="E62" s="89">
        <f>+VLOOKUP(A62,'C 2'!$A$13:$E$117,5,0)</f>
        <v>0</v>
      </c>
    </row>
    <row r="63" spans="1:5" ht="15.75" x14ac:dyDescent="0.25">
      <c r="A63" s="90"/>
      <c r="B63" s="84"/>
      <c r="C63" s="84"/>
      <c r="D63" s="84"/>
      <c r="E63" s="89"/>
    </row>
    <row r="64" spans="1:5" ht="15.75" x14ac:dyDescent="0.25">
      <c r="A64" s="87" t="s">
        <v>151</v>
      </c>
      <c r="B64" s="88">
        <f>SUM(B65:B76)</f>
        <v>3484</v>
      </c>
      <c r="C64" s="88">
        <f>SUM(C65:C76)</f>
        <v>3438</v>
      </c>
      <c r="D64" s="88">
        <f>SUM(D65:D76)</f>
        <v>42</v>
      </c>
      <c r="E64" s="273">
        <f>SUM(E65:E76)</f>
        <v>4</v>
      </c>
    </row>
    <row r="65" spans="1:5" ht="15.75" x14ac:dyDescent="0.25">
      <c r="A65" s="7" t="s">
        <v>90</v>
      </c>
      <c r="B65" s="84">
        <f t="shared" ref="B65:B76" si="5">SUM(C65:E65)</f>
        <v>743</v>
      </c>
      <c r="C65" s="84">
        <f>+VLOOKUP(A65,'C 2'!$A$13:$E$117,3,0)</f>
        <v>737</v>
      </c>
      <c r="D65" s="84">
        <f>+VLOOKUP(A65,'C 2'!$A$13:$E$117,4,0)</f>
        <v>6</v>
      </c>
      <c r="E65" s="89">
        <f>+VLOOKUP(A65,'C 2'!$A$13:$E$117,5,0)</f>
        <v>0</v>
      </c>
    </row>
    <row r="66" spans="1:5" ht="15.75" x14ac:dyDescent="0.25">
      <c r="A66" s="7" t="s">
        <v>91</v>
      </c>
      <c r="B66" s="84">
        <f t="shared" si="5"/>
        <v>188</v>
      </c>
      <c r="C66" s="84">
        <f>+VLOOKUP(A66,'C 2'!$A$13:$E$117,3,0)</f>
        <v>173</v>
      </c>
      <c r="D66" s="84">
        <f>+VLOOKUP(A66,'C 2'!$A$13:$E$117,4,0)</f>
        <v>15</v>
      </c>
      <c r="E66" s="89">
        <f>+VLOOKUP(A66,'C 2'!$A$13:$E$117,5,0)</f>
        <v>0</v>
      </c>
    </row>
    <row r="67" spans="1:5" ht="15.75" x14ac:dyDescent="0.25">
      <c r="A67" s="7" t="s">
        <v>92</v>
      </c>
      <c r="B67" s="84">
        <f t="shared" si="5"/>
        <v>247</v>
      </c>
      <c r="C67" s="84">
        <f>+VLOOKUP(A67,'C 2'!$A$13:$E$117,3,0)</f>
        <v>238</v>
      </c>
      <c r="D67" s="84">
        <f>+VLOOKUP(A67,'C 2'!$A$13:$E$117,4,0)</f>
        <v>9</v>
      </c>
      <c r="E67" s="89">
        <f>+VLOOKUP(A67,'C 2'!$A$13:$E$117,5,0)</f>
        <v>0</v>
      </c>
    </row>
    <row r="68" spans="1:5" ht="15.75" x14ac:dyDescent="0.25">
      <c r="A68" s="7" t="s">
        <v>93</v>
      </c>
      <c r="B68" s="84">
        <f t="shared" si="5"/>
        <v>101</v>
      </c>
      <c r="C68" s="84">
        <f>+VLOOKUP(A68,'C 2'!$A$13:$E$117,3,0)</f>
        <v>101</v>
      </c>
      <c r="D68" s="84">
        <f>+VLOOKUP(A68,'C 2'!$A$13:$E$117,4,0)</f>
        <v>0</v>
      </c>
      <c r="E68" s="89">
        <f>+VLOOKUP(A68,'C 2'!$A$13:$E$117,5,0)</f>
        <v>0</v>
      </c>
    </row>
    <row r="69" spans="1:5" ht="15.75" x14ac:dyDescent="0.25">
      <c r="A69" s="7" t="s">
        <v>94</v>
      </c>
      <c r="B69" s="84">
        <f t="shared" si="5"/>
        <v>58</v>
      </c>
      <c r="C69" s="84">
        <f>+VLOOKUP(A69,'C 2'!$A$13:$E$117,3,0)</f>
        <v>57</v>
      </c>
      <c r="D69" s="84">
        <f>+VLOOKUP(A69,'C 2'!$A$13:$E$117,4,0)</f>
        <v>1</v>
      </c>
      <c r="E69" s="89">
        <f>+VLOOKUP(A69,'C 2'!$A$13:$E$117,5,0)</f>
        <v>0</v>
      </c>
    </row>
    <row r="70" spans="1:5" ht="15.75" x14ac:dyDescent="0.25">
      <c r="A70" s="7" t="s">
        <v>95</v>
      </c>
      <c r="B70" s="84">
        <f t="shared" si="5"/>
        <v>203</v>
      </c>
      <c r="C70" s="84">
        <f>+VLOOKUP(A70,'C 2'!$A$13:$E$117,3,0)</f>
        <v>197</v>
      </c>
      <c r="D70" s="84">
        <f>+VLOOKUP(A70,'C 2'!$A$13:$E$117,4,0)</f>
        <v>2</v>
      </c>
      <c r="E70" s="89">
        <f>+VLOOKUP(A70,'C 2'!$A$13:$E$117,5,0)</f>
        <v>4</v>
      </c>
    </row>
    <row r="71" spans="1:5" ht="15.75" x14ac:dyDescent="0.25">
      <c r="A71" s="7" t="s">
        <v>97</v>
      </c>
      <c r="B71" s="84">
        <f t="shared" si="5"/>
        <v>475</v>
      </c>
      <c r="C71" s="84">
        <f>+VLOOKUP(A71,'C 2'!$A$13:$E$117,3,0)</f>
        <v>474</v>
      </c>
      <c r="D71" s="84">
        <f>+VLOOKUP(A71,'C 2'!$A$13:$E$117,4,0)</f>
        <v>1</v>
      </c>
      <c r="E71" s="89">
        <f>+VLOOKUP(A71,'C 2'!$A$13:$E$117,5,0)</f>
        <v>0</v>
      </c>
    </row>
    <row r="72" spans="1:5" ht="15.75" x14ac:dyDescent="0.25">
      <c r="A72" s="7" t="s">
        <v>98</v>
      </c>
      <c r="B72" s="84">
        <f t="shared" si="5"/>
        <v>1009</v>
      </c>
      <c r="C72" s="84">
        <f>+VLOOKUP(A72,'C 2'!$A$13:$E$117,3,0)</f>
        <v>1008</v>
      </c>
      <c r="D72" s="84">
        <f>+VLOOKUP(A72,'C 2'!$A$13:$E$117,4,0)</f>
        <v>1</v>
      </c>
      <c r="E72" s="89">
        <f>+VLOOKUP(A72,'C 2'!$A$13:$E$117,5,0)</f>
        <v>0</v>
      </c>
    </row>
    <row r="73" spans="1:5" ht="15.75" x14ac:dyDescent="0.25">
      <c r="A73" s="7" t="s">
        <v>99</v>
      </c>
      <c r="B73" s="84">
        <f t="shared" si="5"/>
        <v>15</v>
      </c>
      <c r="C73" s="84">
        <f>+VLOOKUP(A73,'C 2'!$A$13:$E$117,3,0)</f>
        <v>13</v>
      </c>
      <c r="D73" s="84">
        <f>+VLOOKUP(A73,'C 2'!$A$13:$E$117,4,0)</f>
        <v>2</v>
      </c>
      <c r="E73" s="89">
        <f>+VLOOKUP(A73,'C 2'!$A$13:$E$117,5,0)</f>
        <v>0</v>
      </c>
    </row>
    <row r="74" spans="1:5" ht="15.75" x14ac:dyDescent="0.25">
      <c r="A74" s="7" t="s">
        <v>100</v>
      </c>
      <c r="B74" s="84">
        <f t="shared" si="5"/>
        <v>430</v>
      </c>
      <c r="C74" s="84">
        <f>+VLOOKUP(A74,'C 2'!$A$13:$E$117,3,0)</f>
        <v>427</v>
      </c>
      <c r="D74" s="84">
        <f>+VLOOKUP(A74,'C 2'!$A$13:$E$117,4,0)</f>
        <v>3</v>
      </c>
      <c r="E74" s="89">
        <f>+VLOOKUP(A74,'C 2'!$A$13:$E$117,5,0)</f>
        <v>0</v>
      </c>
    </row>
    <row r="75" spans="1:5" ht="15.75" x14ac:dyDescent="0.25">
      <c r="A75" s="7" t="s">
        <v>101</v>
      </c>
      <c r="B75" s="84">
        <f t="shared" si="5"/>
        <v>10</v>
      </c>
      <c r="C75" s="84">
        <f>+VLOOKUP(A75,'C 2'!$A$13:$E$117,3,0)</f>
        <v>8</v>
      </c>
      <c r="D75" s="84">
        <f>+VLOOKUP(A75,'C 2'!$A$13:$E$117,4,0)</f>
        <v>2</v>
      </c>
      <c r="E75" s="89">
        <f>+VLOOKUP(A75,'C 2'!$A$13:$E$117,5,0)</f>
        <v>0</v>
      </c>
    </row>
    <row r="76" spans="1:5" ht="15.75" x14ac:dyDescent="0.25">
      <c r="A76" s="7" t="s">
        <v>138</v>
      </c>
      <c r="B76" s="84">
        <f t="shared" si="5"/>
        <v>5</v>
      </c>
      <c r="C76" s="84">
        <f>+VLOOKUP(A76,'C 2'!$A$13:$E$117,3,0)</f>
        <v>5</v>
      </c>
      <c r="D76" s="84">
        <f>+VLOOKUP(A76,'C 2'!$A$13:$E$117,4,0)</f>
        <v>0</v>
      </c>
      <c r="E76" s="89">
        <f>+VLOOKUP(A76,'C 2'!$A$13:$E$117,5,0)</f>
        <v>0</v>
      </c>
    </row>
    <row r="77" spans="1:5" ht="15.75" x14ac:dyDescent="0.25">
      <c r="A77" s="90"/>
      <c r="B77" s="84"/>
      <c r="C77" s="84"/>
      <c r="D77" s="84"/>
      <c r="E77" s="89"/>
    </row>
    <row r="78" spans="1:5" ht="15.75" x14ac:dyDescent="0.25">
      <c r="A78" s="87" t="s">
        <v>152</v>
      </c>
      <c r="B78" s="88">
        <f>SUM(B79:B92)</f>
        <v>1914</v>
      </c>
      <c r="C78" s="88">
        <f>SUM(C79:C92)</f>
        <v>1768</v>
      </c>
      <c r="D78" s="88">
        <f>SUM(D79:D92)</f>
        <v>145</v>
      </c>
      <c r="E78" s="273">
        <f>SUM(E79:E92)</f>
        <v>1</v>
      </c>
    </row>
    <row r="79" spans="1:5" ht="15.75" x14ac:dyDescent="0.25">
      <c r="A79" s="90" t="s">
        <v>104</v>
      </c>
      <c r="B79" s="84">
        <f t="shared" ref="B79:B92" si="6">SUM(C79:E79)</f>
        <v>238</v>
      </c>
      <c r="C79" s="84">
        <f>+VLOOKUP(A79,'C 2'!$A$13:$E$117,3,0)</f>
        <v>208</v>
      </c>
      <c r="D79" s="84">
        <f>+VLOOKUP(A79,'C 2'!$A$13:$E$117,4,0)</f>
        <v>30</v>
      </c>
      <c r="E79" s="89">
        <f>+VLOOKUP(A79,'C 2'!$A$13:$E$117,5,0)</f>
        <v>0</v>
      </c>
    </row>
    <row r="80" spans="1:5" ht="15.75" x14ac:dyDescent="0.25">
      <c r="A80" s="7" t="s">
        <v>105</v>
      </c>
      <c r="B80" s="84">
        <f t="shared" si="6"/>
        <v>101</v>
      </c>
      <c r="C80" s="84">
        <f>+VLOOKUP(A80,'C 2'!$A$13:$E$117,3,0)</f>
        <v>58</v>
      </c>
      <c r="D80" s="84">
        <f>+VLOOKUP(A80,'C 2'!$A$13:$E$117,4,0)</f>
        <v>43</v>
      </c>
      <c r="E80" s="89">
        <f>+VLOOKUP(A80,'C 2'!$A$13:$E$117,5,0)</f>
        <v>0</v>
      </c>
    </row>
    <row r="81" spans="1:5" ht="15.75" x14ac:dyDescent="0.25">
      <c r="A81" s="7" t="s">
        <v>106</v>
      </c>
      <c r="B81" s="84">
        <f t="shared" si="6"/>
        <v>54</v>
      </c>
      <c r="C81" s="84">
        <f>+VLOOKUP(A81,'C 2'!$A$13:$E$117,3,0)</f>
        <v>51</v>
      </c>
      <c r="D81" s="84">
        <f>+VLOOKUP(A81,'C 2'!$A$13:$E$117,4,0)</f>
        <v>3</v>
      </c>
      <c r="E81" s="89">
        <f>+VLOOKUP(A81,'C 2'!$A$13:$E$117,5,0)</f>
        <v>0</v>
      </c>
    </row>
    <row r="82" spans="1:5" ht="15.75" x14ac:dyDescent="0.25">
      <c r="A82" s="7" t="s">
        <v>107</v>
      </c>
      <c r="B82" s="84">
        <f t="shared" si="6"/>
        <v>154</v>
      </c>
      <c r="C82" s="84">
        <f>+VLOOKUP(A82,'C 2'!$A$13:$E$117,3,0)</f>
        <v>130</v>
      </c>
      <c r="D82" s="84">
        <f>+VLOOKUP(A82,'C 2'!$A$13:$E$117,4,0)</f>
        <v>24</v>
      </c>
      <c r="E82" s="89">
        <f>+VLOOKUP(A82,'C 2'!$A$13:$E$117,5,0)</f>
        <v>0</v>
      </c>
    </row>
    <row r="83" spans="1:5" ht="15.75" x14ac:dyDescent="0.25">
      <c r="A83" s="7" t="s">
        <v>108</v>
      </c>
      <c r="B83" s="84">
        <f t="shared" si="6"/>
        <v>159</v>
      </c>
      <c r="C83" s="84">
        <f>+VLOOKUP(A83,'C 2'!$A$13:$E$117,3,0)</f>
        <v>159</v>
      </c>
      <c r="D83" s="84">
        <f>+VLOOKUP(A83,'C 2'!$A$13:$E$117,4,0)</f>
        <v>0</v>
      </c>
      <c r="E83" s="89">
        <f>+VLOOKUP(A83,'C 2'!$A$13:$E$117,5,0)</f>
        <v>0</v>
      </c>
    </row>
    <row r="84" spans="1:5" ht="15.75" x14ac:dyDescent="0.25">
      <c r="A84" s="7" t="s">
        <v>109</v>
      </c>
      <c r="B84" s="84">
        <f t="shared" si="6"/>
        <v>49</v>
      </c>
      <c r="C84" s="84">
        <f>+VLOOKUP(A84,'C 2'!$A$13:$E$117,3,0)</f>
        <v>49</v>
      </c>
      <c r="D84" s="84">
        <f>+VLOOKUP(A84,'C 2'!$A$13:$E$117,4,0)</f>
        <v>0</v>
      </c>
      <c r="E84" s="89">
        <f>+VLOOKUP(A84,'C 2'!$A$13:$E$117,5,0)</f>
        <v>0</v>
      </c>
    </row>
    <row r="85" spans="1:5" ht="15.75" x14ac:dyDescent="0.25">
      <c r="A85" s="7" t="s">
        <v>110</v>
      </c>
      <c r="B85" s="84">
        <f t="shared" si="6"/>
        <v>138</v>
      </c>
      <c r="C85" s="84">
        <f>+VLOOKUP(A85,'C 2'!$A$13:$E$117,3,0)</f>
        <v>131</v>
      </c>
      <c r="D85" s="84">
        <f>+VLOOKUP(A85,'C 2'!$A$13:$E$117,4,0)</f>
        <v>6</v>
      </c>
      <c r="E85" s="89">
        <f>+VLOOKUP(A85,'C 2'!$A$13:$E$117,5,0)</f>
        <v>1</v>
      </c>
    </row>
    <row r="86" spans="1:5" ht="15.75" x14ac:dyDescent="0.25">
      <c r="A86" s="7" t="s">
        <v>111</v>
      </c>
      <c r="B86" s="84">
        <f t="shared" si="6"/>
        <v>10</v>
      </c>
      <c r="C86" s="84">
        <f>+VLOOKUP(A86,'C 2'!$A$13:$E$117,3,0)</f>
        <v>10</v>
      </c>
      <c r="D86" s="84">
        <f>+VLOOKUP(A86,'C 2'!$A$13:$E$117,4,0)</f>
        <v>0</v>
      </c>
      <c r="E86" s="89">
        <f>+VLOOKUP(A86,'C 2'!$A$13:$E$117,5,0)</f>
        <v>0</v>
      </c>
    </row>
    <row r="87" spans="1:5" ht="15.75" x14ac:dyDescent="0.25">
      <c r="A87" s="7" t="s">
        <v>114</v>
      </c>
      <c r="B87" s="84">
        <f t="shared" si="6"/>
        <v>452</v>
      </c>
      <c r="C87" s="84">
        <f>+VLOOKUP(A87,'C 2'!$A$13:$E$117,3,0)</f>
        <v>444</v>
      </c>
      <c r="D87" s="84">
        <f>+VLOOKUP(A87,'C 2'!$A$13:$E$117,4,0)</f>
        <v>8</v>
      </c>
      <c r="E87" s="89">
        <f>+VLOOKUP(A87,'C 2'!$A$13:$E$117,5,0)</f>
        <v>0</v>
      </c>
    </row>
    <row r="88" spans="1:5" ht="15.75" x14ac:dyDescent="0.25">
      <c r="A88" s="7" t="s">
        <v>116</v>
      </c>
      <c r="B88" s="84">
        <f t="shared" si="6"/>
        <v>136</v>
      </c>
      <c r="C88" s="84">
        <f>+VLOOKUP(A88,'C 2'!$A$13:$E$117,3,0)</f>
        <v>132</v>
      </c>
      <c r="D88" s="84">
        <f>+VLOOKUP(A88,'C 2'!$A$13:$E$117,4,0)</f>
        <v>4</v>
      </c>
      <c r="E88" s="89">
        <f>+VLOOKUP(A88,'C 2'!$A$13:$E$117,5,0)</f>
        <v>0</v>
      </c>
    </row>
    <row r="89" spans="1:5" ht="15.75" x14ac:dyDescent="0.25">
      <c r="A89" s="7" t="s">
        <v>117</v>
      </c>
      <c r="B89" s="84">
        <f t="shared" si="6"/>
        <v>187</v>
      </c>
      <c r="C89" s="84">
        <f>+VLOOKUP(A89,'C 2'!$A$13:$E$117,3,0)</f>
        <v>182</v>
      </c>
      <c r="D89" s="84">
        <f>+VLOOKUP(A89,'C 2'!$A$13:$E$117,4,0)</f>
        <v>5</v>
      </c>
      <c r="E89" s="89">
        <f>+VLOOKUP(A89,'C 2'!$A$13:$E$117,5,0)</f>
        <v>0</v>
      </c>
    </row>
    <row r="90" spans="1:5" ht="15.75" x14ac:dyDescent="0.25">
      <c r="A90" s="7" t="s">
        <v>118</v>
      </c>
      <c r="B90" s="84">
        <f t="shared" si="6"/>
        <v>77</v>
      </c>
      <c r="C90" s="84">
        <f>+VLOOKUP(A90,'C 2'!$A$13:$E$117,3,0)</f>
        <v>77</v>
      </c>
      <c r="D90" s="84">
        <f>+VLOOKUP(A90,'C 2'!$A$13:$E$117,4,0)</f>
        <v>0</v>
      </c>
      <c r="E90" s="89">
        <f>+VLOOKUP(A90,'C 2'!$A$13:$E$117,5,0)</f>
        <v>0</v>
      </c>
    </row>
    <row r="91" spans="1:5" ht="15.75" x14ac:dyDescent="0.25">
      <c r="A91" s="7" t="s">
        <v>119</v>
      </c>
      <c r="B91" s="84">
        <f t="shared" si="6"/>
        <v>84</v>
      </c>
      <c r="C91" s="84">
        <f>+VLOOKUP(A91,'C 2'!$A$13:$E$117,3,0)</f>
        <v>84</v>
      </c>
      <c r="D91" s="84">
        <f>+VLOOKUP(A91,'C 2'!$A$13:$E$117,4,0)</f>
        <v>0</v>
      </c>
      <c r="E91" s="89">
        <f>+VLOOKUP(A91,'C 2'!$A$13:$E$117,5,0)</f>
        <v>0</v>
      </c>
    </row>
    <row r="92" spans="1:5" ht="15.75" x14ac:dyDescent="0.25">
      <c r="A92" s="7" t="s">
        <v>120</v>
      </c>
      <c r="B92" s="84">
        <f t="shared" si="6"/>
        <v>75</v>
      </c>
      <c r="C92" s="84">
        <f>+VLOOKUP(A92,'C 2'!$A$13:$E$117,3,0)</f>
        <v>53</v>
      </c>
      <c r="D92" s="84">
        <f>+VLOOKUP(A92,'C 2'!$A$13:$E$117,4,0)</f>
        <v>22</v>
      </c>
      <c r="E92" s="89">
        <f>+VLOOKUP(A92,'C 2'!$A$13:$E$117,5,0)</f>
        <v>0</v>
      </c>
    </row>
    <row r="93" spans="1:5" ht="15.75" x14ac:dyDescent="0.25">
      <c r="A93" s="87"/>
      <c r="B93" s="84"/>
      <c r="C93" s="84"/>
      <c r="D93" s="84"/>
      <c r="E93" s="89"/>
    </row>
    <row r="94" spans="1:5" ht="15.75" x14ac:dyDescent="0.25">
      <c r="A94" s="87" t="s">
        <v>153</v>
      </c>
      <c r="B94" s="88">
        <f>SUM(B95:B100)</f>
        <v>2821</v>
      </c>
      <c r="C94" s="88">
        <f>SUM(C95:C100)</f>
        <v>2741</v>
      </c>
      <c r="D94" s="88">
        <f>SUM(D95:D100)</f>
        <v>80</v>
      </c>
      <c r="E94" s="273">
        <f>SUM(E95:E100)</f>
        <v>0</v>
      </c>
    </row>
    <row r="95" spans="1:5" ht="15.75" x14ac:dyDescent="0.25">
      <c r="A95" s="7" t="s">
        <v>122</v>
      </c>
      <c r="B95" s="84">
        <f t="shared" ref="B95:B100" si="7">SUM(C95:E95)</f>
        <v>496</v>
      </c>
      <c r="C95" s="84">
        <f>+VLOOKUP(A95,'C 2'!$A$13:$E$117,3,0)</f>
        <v>496</v>
      </c>
      <c r="D95" s="84">
        <f>+VLOOKUP(A95,'C 2'!$A$13:$E$117,4,0)</f>
        <v>0</v>
      </c>
      <c r="E95" s="89">
        <f>+VLOOKUP(A95,'C 2'!$A$13:$E$117,5,0)</f>
        <v>0</v>
      </c>
    </row>
    <row r="96" spans="1:5" ht="15.75" x14ac:dyDescent="0.25">
      <c r="A96" s="7" t="s">
        <v>123</v>
      </c>
      <c r="B96" s="84">
        <f t="shared" si="7"/>
        <v>239</v>
      </c>
      <c r="C96" s="84">
        <f>+VLOOKUP(A96,'C 2'!$A$13:$E$117,3,0)</f>
        <v>233</v>
      </c>
      <c r="D96" s="84">
        <f>+VLOOKUP(A96,'C 2'!$A$13:$E$117,4,0)</f>
        <v>6</v>
      </c>
      <c r="E96" s="89">
        <f>+VLOOKUP(A96,'C 2'!$A$13:$E$117,5,0)</f>
        <v>0</v>
      </c>
    </row>
    <row r="97" spans="1:5" ht="15.75" x14ac:dyDescent="0.25">
      <c r="A97" s="7" t="s">
        <v>124</v>
      </c>
      <c r="B97" s="84">
        <f t="shared" si="7"/>
        <v>382</v>
      </c>
      <c r="C97" s="84">
        <f>+VLOOKUP(A97,'C 2'!$A$13:$E$117,3,0)</f>
        <v>352</v>
      </c>
      <c r="D97" s="84">
        <f>+VLOOKUP(A97,'C 2'!$A$13:$E$117,4,0)</f>
        <v>30</v>
      </c>
      <c r="E97" s="89">
        <f>+VLOOKUP(A97,'C 2'!$A$13:$E$117,5,0)</f>
        <v>0</v>
      </c>
    </row>
    <row r="98" spans="1:5" ht="15.75" x14ac:dyDescent="0.25">
      <c r="A98" s="7" t="s">
        <v>126</v>
      </c>
      <c r="B98" s="84">
        <f t="shared" si="7"/>
        <v>1382</v>
      </c>
      <c r="C98" s="84">
        <f>+VLOOKUP(A98,'C 2'!$A$13:$E$117,3,0)</f>
        <v>1382</v>
      </c>
      <c r="D98" s="84">
        <f>+VLOOKUP(A98,'C 2'!$A$13:$E$117,4,0)</f>
        <v>0</v>
      </c>
      <c r="E98" s="89">
        <f>+VLOOKUP(A98,'C 2'!$A$13:$E$117,5,0)</f>
        <v>0</v>
      </c>
    </row>
    <row r="99" spans="1:5" ht="15.75" x14ac:dyDescent="0.25">
      <c r="A99" s="7" t="s">
        <v>139</v>
      </c>
      <c r="B99" s="84">
        <f t="shared" si="7"/>
        <v>160</v>
      </c>
      <c r="C99" s="84">
        <f>+VLOOKUP(A99,'C 2'!$A$13:$E$117,3,0)</f>
        <v>116</v>
      </c>
      <c r="D99" s="84">
        <f>+VLOOKUP(A99,'C 2'!$A$13:$E$117,4,0)</f>
        <v>44</v>
      </c>
      <c r="E99" s="89">
        <f>+VLOOKUP(A99,'C 2'!$A$13:$E$117,5,0)</f>
        <v>0</v>
      </c>
    </row>
    <row r="100" spans="1:5" ht="15.75" x14ac:dyDescent="0.25">
      <c r="A100" s="7" t="s">
        <v>128</v>
      </c>
      <c r="B100" s="84">
        <f t="shared" si="7"/>
        <v>162</v>
      </c>
      <c r="C100" s="84">
        <f>+VLOOKUP(A100,'C 2'!$A$13:$E$117,3,0)</f>
        <v>162</v>
      </c>
      <c r="D100" s="84">
        <f>+VLOOKUP(A100,'C 2'!$A$13:$E$117,4,0)</f>
        <v>0</v>
      </c>
      <c r="E100" s="89">
        <f>+VLOOKUP(A100,'C 2'!$A$13:$E$117,5,0)</f>
        <v>0</v>
      </c>
    </row>
    <row r="101" spans="1:5" ht="15.75" x14ac:dyDescent="0.25">
      <c r="A101" s="91"/>
      <c r="B101" s="92"/>
      <c r="C101" s="93"/>
      <c r="D101" s="93"/>
      <c r="E101" s="94"/>
    </row>
    <row r="102" spans="1:5" s="275" customFormat="1" ht="15.75" customHeight="1" x14ac:dyDescent="0.25">
      <c r="A102" s="274" t="s">
        <v>140</v>
      </c>
      <c r="B102" s="274"/>
      <c r="C102" s="274"/>
      <c r="D102" s="274"/>
      <c r="E102" s="274"/>
    </row>
    <row r="103" spans="1:5" s="196" customFormat="1" ht="15.75" x14ac:dyDescent="0.25">
      <c r="A103" s="95" t="s">
        <v>129</v>
      </c>
      <c r="B103" s="96"/>
      <c r="C103" s="96"/>
      <c r="D103" s="96"/>
      <c r="E103" s="96"/>
    </row>
    <row r="104" spans="1:5" hidden="1" x14ac:dyDescent="0.25"/>
    <row r="105" spans="1:5" hidden="1" x14ac:dyDescent="0.25"/>
    <row r="106" spans="1:5" hidden="1" x14ac:dyDescent="0.25"/>
    <row r="107" spans="1:5" hidden="1" x14ac:dyDescent="0.25"/>
  </sheetData>
  <mergeCells count="6">
    <mergeCell ref="A7:A8"/>
    <mergeCell ref="B7:B8"/>
    <mergeCell ref="C7:E7"/>
    <mergeCell ref="A3:E3"/>
    <mergeCell ref="A4:E4"/>
    <mergeCell ref="A5:E5"/>
  </mergeCells>
  <pageMargins left="0.7" right="0.7" top="0.75" bottom="0.75" header="0.3" footer="0.3"/>
  <pageSetup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27A72-BE28-4705-AA0B-987BF69F97CE}">
  <dimension ref="A1:XFC120"/>
  <sheetViews>
    <sheetView zoomScale="84" zoomScaleNormal="84" workbookViewId="0">
      <selection activeCell="A82" sqref="A1:XFD1048576"/>
    </sheetView>
  </sheetViews>
  <sheetFormatPr baseColWidth="10" defaultColWidth="0" defaultRowHeight="15.75" zeroHeight="1" x14ac:dyDescent="0.25"/>
  <cols>
    <col min="1" max="1" width="74.42578125" style="33" bestFit="1" customWidth="1"/>
    <col min="2" max="2" width="10" style="33" customWidth="1"/>
    <col min="3" max="3" width="17.5703125" style="33" customWidth="1"/>
    <col min="4" max="4" width="17.28515625" style="33" customWidth="1"/>
    <col min="5" max="5" width="15.7109375" style="33" customWidth="1"/>
    <col min="6" max="6" width="16.5703125" style="33" customWidth="1"/>
    <col min="7" max="7" width="17.140625" style="33" customWidth="1"/>
    <col min="8" max="9" width="12.42578125" style="33" customWidth="1"/>
    <col min="10" max="10" width="17.42578125" style="33" customWidth="1"/>
    <col min="11" max="11" width="16.42578125" style="33" customWidth="1"/>
    <col min="12" max="18" width="12.42578125" style="33" customWidth="1"/>
    <col min="19" max="19" width="10" style="196" hidden="1"/>
    <col min="20" max="256" width="10" style="33" hidden="1"/>
    <col min="257" max="257" width="74.42578125" style="33" hidden="1"/>
    <col min="258" max="258" width="10" style="33" hidden="1"/>
    <col min="259" max="259" width="17.5703125" style="33" hidden="1"/>
    <col min="260" max="260" width="17.28515625" style="33" hidden="1"/>
    <col min="261" max="261" width="15.7109375" style="33" hidden="1"/>
    <col min="262" max="262" width="16.5703125" style="33" hidden="1"/>
    <col min="263" max="263" width="17.140625" style="33" hidden="1"/>
    <col min="264" max="265" width="12.42578125" style="33" hidden="1"/>
    <col min="266" max="266" width="17.42578125" style="33" hidden="1"/>
    <col min="267" max="267" width="16.42578125" style="33" hidden="1"/>
    <col min="268" max="274" width="12.42578125" style="33" hidden="1"/>
    <col min="275" max="512" width="10" style="33" hidden="1"/>
    <col min="513" max="513" width="74.42578125" style="33" hidden="1"/>
    <col min="514" max="514" width="10" style="33" hidden="1"/>
    <col min="515" max="515" width="17.5703125" style="33" hidden="1"/>
    <col min="516" max="516" width="17.28515625" style="33" hidden="1"/>
    <col min="517" max="517" width="15.7109375" style="33" hidden="1"/>
    <col min="518" max="518" width="16.5703125" style="33" hidden="1"/>
    <col min="519" max="519" width="17.140625" style="33" hidden="1"/>
    <col min="520" max="521" width="12.42578125" style="33" hidden="1"/>
    <col min="522" max="522" width="17.42578125" style="33" hidden="1"/>
    <col min="523" max="523" width="16.42578125" style="33" hidden="1"/>
    <col min="524" max="530" width="12.42578125" style="33" hidden="1"/>
    <col min="531" max="768" width="10" style="33" hidden="1"/>
    <col min="769" max="769" width="74.42578125" style="33" hidden="1"/>
    <col min="770" max="770" width="10" style="33" hidden="1"/>
    <col min="771" max="771" width="17.5703125" style="33" hidden="1"/>
    <col min="772" max="772" width="17.28515625" style="33" hidden="1"/>
    <col min="773" max="773" width="15.7109375" style="33" hidden="1"/>
    <col min="774" max="774" width="16.5703125" style="33" hidden="1"/>
    <col min="775" max="775" width="17.140625" style="33" hidden="1"/>
    <col min="776" max="777" width="12.42578125" style="33" hidden="1"/>
    <col min="778" max="778" width="17.42578125" style="33" hidden="1"/>
    <col min="779" max="779" width="16.42578125" style="33" hidden="1"/>
    <col min="780" max="786" width="12.42578125" style="33" hidden="1"/>
    <col min="787" max="1024" width="10" style="33" hidden="1"/>
    <col min="1025" max="1025" width="74.42578125" style="33" hidden="1"/>
    <col min="1026" max="1026" width="10" style="33" hidden="1"/>
    <col min="1027" max="1027" width="17.5703125" style="33" hidden="1"/>
    <col min="1028" max="1028" width="17.28515625" style="33" hidden="1"/>
    <col min="1029" max="1029" width="15.7109375" style="33" hidden="1"/>
    <col min="1030" max="1030" width="16.5703125" style="33" hidden="1"/>
    <col min="1031" max="1031" width="17.140625" style="33" hidden="1"/>
    <col min="1032" max="1033" width="12.42578125" style="33" hidden="1"/>
    <col min="1034" max="1034" width="17.42578125" style="33" hidden="1"/>
    <col min="1035" max="1035" width="16.42578125" style="33" hidden="1"/>
    <col min="1036" max="1042" width="12.42578125" style="33" hidden="1"/>
    <col min="1043" max="1280" width="10" style="33" hidden="1"/>
    <col min="1281" max="1281" width="74.42578125" style="33" hidden="1"/>
    <col min="1282" max="1282" width="10" style="33" hidden="1"/>
    <col min="1283" max="1283" width="17.5703125" style="33" hidden="1"/>
    <col min="1284" max="1284" width="17.28515625" style="33" hidden="1"/>
    <col min="1285" max="1285" width="15.7109375" style="33" hidden="1"/>
    <col min="1286" max="1286" width="16.5703125" style="33" hidden="1"/>
    <col min="1287" max="1287" width="17.140625" style="33" hidden="1"/>
    <col min="1288" max="1289" width="12.42578125" style="33" hidden="1"/>
    <col min="1290" max="1290" width="17.42578125" style="33" hidden="1"/>
    <col min="1291" max="1291" width="16.42578125" style="33" hidden="1"/>
    <col min="1292" max="1298" width="12.42578125" style="33" hidden="1"/>
    <col min="1299" max="1536" width="10" style="33" hidden="1"/>
    <col min="1537" max="1537" width="74.42578125" style="33" hidden="1"/>
    <col min="1538" max="1538" width="10" style="33" hidden="1"/>
    <col min="1539" max="1539" width="17.5703125" style="33" hidden="1"/>
    <col min="1540" max="1540" width="17.28515625" style="33" hidden="1"/>
    <col min="1541" max="1541" width="15.7109375" style="33" hidden="1"/>
    <col min="1542" max="1542" width="16.5703125" style="33" hidden="1"/>
    <col min="1543" max="1543" width="17.140625" style="33" hidden="1"/>
    <col min="1544" max="1545" width="12.42578125" style="33" hidden="1"/>
    <col min="1546" max="1546" width="17.42578125" style="33" hidden="1"/>
    <col min="1547" max="1547" width="16.42578125" style="33" hidden="1"/>
    <col min="1548" max="1554" width="12.42578125" style="33" hidden="1"/>
    <col min="1555" max="1792" width="10" style="33" hidden="1"/>
    <col min="1793" max="1793" width="74.42578125" style="33" hidden="1"/>
    <col min="1794" max="1794" width="10" style="33" hidden="1"/>
    <col min="1795" max="1795" width="17.5703125" style="33" hidden="1"/>
    <col min="1796" max="1796" width="17.28515625" style="33" hidden="1"/>
    <col min="1797" max="1797" width="15.7109375" style="33" hidden="1"/>
    <col min="1798" max="1798" width="16.5703125" style="33" hidden="1"/>
    <col min="1799" max="1799" width="17.140625" style="33" hidden="1"/>
    <col min="1800" max="1801" width="12.42578125" style="33" hidden="1"/>
    <col min="1802" max="1802" width="17.42578125" style="33" hidden="1"/>
    <col min="1803" max="1803" width="16.42578125" style="33" hidden="1"/>
    <col min="1804" max="1810" width="12.42578125" style="33" hidden="1"/>
    <col min="1811" max="2048" width="10" style="33" hidden="1"/>
    <col min="2049" max="2049" width="74.42578125" style="33" hidden="1"/>
    <col min="2050" max="2050" width="10" style="33" hidden="1"/>
    <col min="2051" max="2051" width="17.5703125" style="33" hidden="1"/>
    <col min="2052" max="2052" width="17.28515625" style="33" hidden="1"/>
    <col min="2053" max="2053" width="15.7109375" style="33" hidden="1"/>
    <col min="2054" max="2054" width="16.5703125" style="33" hidden="1"/>
    <col min="2055" max="2055" width="17.140625" style="33" hidden="1"/>
    <col min="2056" max="2057" width="12.42578125" style="33" hidden="1"/>
    <col min="2058" max="2058" width="17.42578125" style="33" hidden="1"/>
    <col min="2059" max="2059" width="16.42578125" style="33" hidden="1"/>
    <col min="2060" max="2066" width="12.42578125" style="33" hidden="1"/>
    <col min="2067" max="2304" width="10" style="33" hidden="1"/>
    <col min="2305" max="2305" width="74.42578125" style="33" hidden="1"/>
    <col min="2306" max="2306" width="10" style="33" hidden="1"/>
    <col min="2307" max="2307" width="17.5703125" style="33" hidden="1"/>
    <col min="2308" max="2308" width="17.28515625" style="33" hidden="1"/>
    <col min="2309" max="2309" width="15.7109375" style="33" hidden="1"/>
    <col min="2310" max="2310" width="16.5703125" style="33" hidden="1"/>
    <col min="2311" max="2311" width="17.140625" style="33" hidden="1"/>
    <col min="2312" max="2313" width="12.42578125" style="33" hidden="1"/>
    <col min="2314" max="2314" width="17.42578125" style="33" hidden="1"/>
    <col min="2315" max="2315" width="16.42578125" style="33" hidden="1"/>
    <col min="2316" max="2322" width="12.42578125" style="33" hidden="1"/>
    <col min="2323" max="2560" width="10" style="33" hidden="1"/>
    <col min="2561" max="2561" width="74.42578125" style="33" hidden="1"/>
    <col min="2562" max="2562" width="10" style="33" hidden="1"/>
    <col min="2563" max="2563" width="17.5703125" style="33" hidden="1"/>
    <col min="2564" max="2564" width="17.28515625" style="33" hidden="1"/>
    <col min="2565" max="2565" width="15.7109375" style="33" hidden="1"/>
    <col min="2566" max="2566" width="16.5703125" style="33" hidden="1"/>
    <col min="2567" max="2567" width="17.140625" style="33" hidden="1"/>
    <col min="2568" max="2569" width="12.42578125" style="33" hidden="1"/>
    <col min="2570" max="2570" width="17.42578125" style="33" hidden="1"/>
    <col min="2571" max="2571" width="16.42578125" style="33" hidden="1"/>
    <col min="2572" max="2578" width="12.42578125" style="33" hidden="1"/>
    <col min="2579" max="2816" width="10" style="33" hidden="1"/>
    <col min="2817" max="2817" width="74.42578125" style="33" hidden="1"/>
    <col min="2818" max="2818" width="10" style="33" hidden="1"/>
    <col min="2819" max="2819" width="17.5703125" style="33" hidden="1"/>
    <col min="2820" max="2820" width="17.28515625" style="33" hidden="1"/>
    <col min="2821" max="2821" width="15.7109375" style="33" hidden="1"/>
    <col min="2822" max="2822" width="16.5703125" style="33" hidden="1"/>
    <col min="2823" max="2823" width="17.140625" style="33" hidden="1"/>
    <col min="2824" max="2825" width="12.42578125" style="33" hidden="1"/>
    <col min="2826" max="2826" width="17.42578125" style="33" hidden="1"/>
    <col min="2827" max="2827" width="16.42578125" style="33" hidden="1"/>
    <col min="2828" max="2834" width="12.42578125" style="33" hidden="1"/>
    <col min="2835" max="3072" width="10" style="33" hidden="1"/>
    <col min="3073" max="3073" width="74.42578125" style="33" hidden="1"/>
    <col min="3074" max="3074" width="10" style="33" hidden="1"/>
    <col min="3075" max="3075" width="17.5703125" style="33" hidden="1"/>
    <col min="3076" max="3076" width="17.28515625" style="33" hidden="1"/>
    <col min="3077" max="3077" width="15.7109375" style="33" hidden="1"/>
    <col min="3078" max="3078" width="16.5703125" style="33" hidden="1"/>
    <col min="3079" max="3079" width="17.140625" style="33" hidden="1"/>
    <col min="3080" max="3081" width="12.42578125" style="33" hidden="1"/>
    <col min="3082" max="3082" width="17.42578125" style="33" hidden="1"/>
    <col min="3083" max="3083" width="16.42578125" style="33" hidden="1"/>
    <col min="3084" max="3090" width="12.42578125" style="33" hidden="1"/>
    <col min="3091" max="3328" width="10" style="33" hidden="1"/>
    <col min="3329" max="3329" width="74.42578125" style="33" hidden="1"/>
    <col min="3330" max="3330" width="10" style="33" hidden="1"/>
    <col min="3331" max="3331" width="17.5703125" style="33" hidden="1"/>
    <col min="3332" max="3332" width="17.28515625" style="33" hidden="1"/>
    <col min="3333" max="3333" width="15.7109375" style="33" hidden="1"/>
    <col min="3334" max="3334" width="16.5703125" style="33" hidden="1"/>
    <col min="3335" max="3335" width="17.140625" style="33" hidden="1"/>
    <col min="3336" max="3337" width="12.42578125" style="33" hidden="1"/>
    <col min="3338" max="3338" width="17.42578125" style="33" hidden="1"/>
    <col min="3339" max="3339" width="16.42578125" style="33" hidden="1"/>
    <col min="3340" max="3346" width="12.42578125" style="33" hidden="1"/>
    <col min="3347" max="3584" width="10" style="33" hidden="1"/>
    <col min="3585" max="3585" width="74.42578125" style="33" hidden="1"/>
    <col min="3586" max="3586" width="10" style="33" hidden="1"/>
    <col min="3587" max="3587" width="17.5703125" style="33" hidden="1"/>
    <col min="3588" max="3588" width="17.28515625" style="33" hidden="1"/>
    <col min="3589" max="3589" width="15.7109375" style="33" hidden="1"/>
    <col min="3590" max="3590" width="16.5703125" style="33" hidden="1"/>
    <col min="3591" max="3591" width="17.140625" style="33" hidden="1"/>
    <col min="3592" max="3593" width="12.42578125" style="33" hidden="1"/>
    <col min="3594" max="3594" width="17.42578125" style="33" hidden="1"/>
    <col min="3595" max="3595" width="16.42578125" style="33" hidden="1"/>
    <col min="3596" max="3602" width="12.42578125" style="33" hidden="1"/>
    <col min="3603" max="3840" width="10" style="33" hidden="1"/>
    <col min="3841" max="3841" width="74.42578125" style="33" hidden="1"/>
    <col min="3842" max="3842" width="10" style="33" hidden="1"/>
    <col min="3843" max="3843" width="17.5703125" style="33" hidden="1"/>
    <col min="3844" max="3844" width="17.28515625" style="33" hidden="1"/>
    <col min="3845" max="3845" width="15.7109375" style="33" hidden="1"/>
    <col min="3846" max="3846" width="16.5703125" style="33" hidden="1"/>
    <col min="3847" max="3847" width="17.140625" style="33" hidden="1"/>
    <col min="3848" max="3849" width="12.42578125" style="33" hidden="1"/>
    <col min="3850" max="3850" width="17.42578125" style="33" hidden="1"/>
    <col min="3851" max="3851" width="16.42578125" style="33" hidden="1"/>
    <col min="3852" max="3858" width="12.42578125" style="33" hidden="1"/>
    <col min="3859" max="4096" width="10" style="33" hidden="1"/>
    <col min="4097" max="4097" width="74.42578125" style="33" hidden="1"/>
    <col min="4098" max="4098" width="10" style="33" hidden="1"/>
    <col min="4099" max="4099" width="17.5703125" style="33" hidden="1"/>
    <col min="4100" max="4100" width="17.28515625" style="33" hidden="1"/>
    <col min="4101" max="4101" width="15.7109375" style="33" hidden="1"/>
    <col min="4102" max="4102" width="16.5703125" style="33" hidden="1"/>
    <col min="4103" max="4103" width="17.140625" style="33" hidden="1"/>
    <col min="4104" max="4105" width="12.42578125" style="33" hidden="1"/>
    <col min="4106" max="4106" width="17.42578125" style="33" hidden="1"/>
    <col min="4107" max="4107" width="16.42578125" style="33" hidden="1"/>
    <col min="4108" max="4114" width="12.42578125" style="33" hidden="1"/>
    <col min="4115" max="4352" width="10" style="33" hidden="1"/>
    <col min="4353" max="4353" width="74.42578125" style="33" hidden="1"/>
    <col min="4354" max="4354" width="10" style="33" hidden="1"/>
    <col min="4355" max="4355" width="17.5703125" style="33" hidden="1"/>
    <col min="4356" max="4356" width="17.28515625" style="33" hidden="1"/>
    <col min="4357" max="4357" width="15.7109375" style="33" hidden="1"/>
    <col min="4358" max="4358" width="16.5703125" style="33" hidden="1"/>
    <col min="4359" max="4359" width="17.140625" style="33" hidden="1"/>
    <col min="4360" max="4361" width="12.42578125" style="33" hidden="1"/>
    <col min="4362" max="4362" width="17.42578125" style="33" hidden="1"/>
    <col min="4363" max="4363" width="16.42578125" style="33" hidden="1"/>
    <col min="4364" max="4370" width="12.42578125" style="33" hidden="1"/>
    <col min="4371" max="4608" width="10" style="33" hidden="1"/>
    <col min="4609" max="4609" width="74.42578125" style="33" hidden="1"/>
    <col min="4610" max="4610" width="10" style="33" hidden="1"/>
    <col min="4611" max="4611" width="17.5703125" style="33" hidden="1"/>
    <col min="4612" max="4612" width="17.28515625" style="33" hidden="1"/>
    <col min="4613" max="4613" width="15.7109375" style="33" hidden="1"/>
    <col min="4614" max="4614" width="16.5703125" style="33" hidden="1"/>
    <col min="4615" max="4615" width="17.140625" style="33" hidden="1"/>
    <col min="4616" max="4617" width="12.42578125" style="33" hidden="1"/>
    <col min="4618" max="4618" width="17.42578125" style="33" hidden="1"/>
    <col min="4619" max="4619" width="16.42578125" style="33" hidden="1"/>
    <col min="4620" max="4626" width="12.42578125" style="33" hidden="1"/>
    <col min="4627" max="4864" width="10" style="33" hidden="1"/>
    <col min="4865" max="4865" width="74.42578125" style="33" hidden="1"/>
    <col min="4866" max="4866" width="10" style="33" hidden="1"/>
    <col min="4867" max="4867" width="17.5703125" style="33" hidden="1"/>
    <col min="4868" max="4868" width="17.28515625" style="33" hidden="1"/>
    <col min="4869" max="4869" width="15.7109375" style="33" hidden="1"/>
    <col min="4870" max="4870" width="16.5703125" style="33" hidden="1"/>
    <col min="4871" max="4871" width="17.140625" style="33" hidden="1"/>
    <col min="4872" max="4873" width="12.42578125" style="33" hidden="1"/>
    <col min="4874" max="4874" width="17.42578125" style="33" hidden="1"/>
    <col min="4875" max="4875" width="16.42578125" style="33" hidden="1"/>
    <col min="4876" max="4882" width="12.42578125" style="33" hidden="1"/>
    <col min="4883" max="5120" width="10" style="33" hidden="1"/>
    <col min="5121" max="5121" width="74.42578125" style="33" hidden="1"/>
    <col min="5122" max="5122" width="10" style="33" hidden="1"/>
    <col min="5123" max="5123" width="17.5703125" style="33" hidden="1"/>
    <col min="5124" max="5124" width="17.28515625" style="33" hidden="1"/>
    <col min="5125" max="5125" width="15.7109375" style="33" hidden="1"/>
    <col min="5126" max="5126" width="16.5703125" style="33" hidden="1"/>
    <col min="5127" max="5127" width="17.140625" style="33" hidden="1"/>
    <col min="5128" max="5129" width="12.42578125" style="33" hidden="1"/>
    <col min="5130" max="5130" width="17.42578125" style="33" hidden="1"/>
    <col min="5131" max="5131" width="16.42578125" style="33" hidden="1"/>
    <col min="5132" max="5138" width="12.42578125" style="33" hidden="1"/>
    <col min="5139" max="5376" width="10" style="33" hidden="1"/>
    <col min="5377" max="5377" width="74.42578125" style="33" hidden="1"/>
    <col min="5378" max="5378" width="10" style="33" hidden="1"/>
    <col min="5379" max="5379" width="17.5703125" style="33" hidden="1"/>
    <col min="5380" max="5380" width="17.28515625" style="33" hidden="1"/>
    <col min="5381" max="5381" width="15.7109375" style="33" hidden="1"/>
    <col min="5382" max="5382" width="16.5703125" style="33" hidden="1"/>
    <col min="5383" max="5383" width="17.140625" style="33" hidden="1"/>
    <col min="5384" max="5385" width="12.42578125" style="33" hidden="1"/>
    <col min="5386" max="5386" width="17.42578125" style="33" hidden="1"/>
    <col min="5387" max="5387" width="16.42578125" style="33" hidden="1"/>
    <col min="5388" max="5394" width="12.42578125" style="33" hidden="1"/>
    <col min="5395" max="5632" width="10" style="33" hidden="1"/>
    <col min="5633" max="5633" width="74.42578125" style="33" hidden="1"/>
    <col min="5634" max="5634" width="10" style="33" hidden="1"/>
    <col min="5635" max="5635" width="17.5703125" style="33" hidden="1"/>
    <col min="5636" max="5636" width="17.28515625" style="33" hidden="1"/>
    <col min="5637" max="5637" width="15.7109375" style="33" hidden="1"/>
    <col min="5638" max="5638" width="16.5703125" style="33" hidden="1"/>
    <col min="5639" max="5639" width="17.140625" style="33" hidden="1"/>
    <col min="5640" max="5641" width="12.42578125" style="33" hidden="1"/>
    <col min="5642" max="5642" width="17.42578125" style="33" hidden="1"/>
    <col min="5643" max="5643" width="16.42578125" style="33" hidden="1"/>
    <col min="5644" max="5650" width="12.42578125" style="33" hidden="1"/>
    <col min="5651" max="5888" width="10" style="33" hidden="1"/>
    <col min="5889" max="5889" width="74.42578125" style="33" hidden="1"/>
    <col min="5890" max="5890" width="10" style="33" hidden="1"/>
    <col min="5891" max="5891" width="17.5703125" style="33" hidden="1"/>
    <col min="5892" max="5892" width="17.28515625" style="33" hidden="1"/>
    <col min="5893" max="5893" width="15.7109375" style="33" hidden="1"/>
    <col min="5894" max="5894" width="16.5703125" style="33" hidden="1"/>
    <col min="5895" max="5895" width="17.140625" style="33" hidden="1"/>
    <col min="5896" max="5897" width="12.42578125" style="33" hidden="1"/>
    <col min="5898" max="5898" width="17.42578125" style="33" hidden="1"/>
    <col min="5899" max="5899" width="16.42578125" style="33" hidden="1"/>
    <col min="5900" max="5906" width="12.42578125" style="33" hidden="1"/>
    <col min="5907" max="6144" width="10" style="33" hidden="1"/>
    <col min="6145" max="6145" width="74.42578125" style="33" hidden="1"/>
    <col min="6146" max="6146" width="10" style="33" hidden="1"/>
    <col min="6147" max="6147" width="17.5703125" style="33" hidden="1"/>
    <col min="6148" max="6148" width="17.28515625" style="33" hidden="1"/>
    <col min="6149" max="6149" width="15.7109375" style="33" hidden="1"/>
    <col min="6150" max="6150" width="16.5703125" style="33" hidden="1"/>
    <col min="6151" max="6151" width="17.140625" style="33" hidden="1"/>
    <col min="6152" max="6153" width="12.42578125" style="33" hidden="1"/>
    <col min="6154" max="6154" width="17.42578125" style="33" hidden="1"/>
    <col min="6155" max="6155" width="16.42578125" style="33" hidden="1"/>
    <col min="6156" max="6162" width="12.42578125" style="33" hidden="1"/>
    <col min="6163" max="6400" width="10" style="33" hidden="1"/>
    <col min="6401" max="6401" width="74.42578125" style="33" hidden="1"/>
    <col min="6402" max="6402" width="10" style="33" hidden="1"/>
    <col min="6403" max="6403" width="17.5703125" style="33" hidden="1"/>
    <col min="6404" max="6404" width="17.28515625" style="33" hidden="1"/>
    <col min="6405" max="6405" width="15.7109375" style="33" hidden="1"/>
    <col min="6406" max="6406" width="16.5703125" style="33" hidden="1"/>
    <col min="6407" max="6407" width="17.140625" style="33" hidden="1"/>
    <col min="6408" max="6409" width="12.42578125" style="33" hidden="1"/>
    <col min="6410" max="6410" width="17.42578125" style="33" hidden="1"/>
    <col min="6411" max="6411" width="16.42578125" style="33" hidden="1"/>
    <col min="6412" max="6418" width="12.42578125" style="33" hidden="1"/>
    <col min="6419" max="6656" width="10" style="33" hidden="1"/>
    <col min="6657" max="6657" width="74.42578125" style="33" hidden="1"/>
    <col min="6658" max="6658" width="10" style="33" hidden="1"/>
    <col min="6659" max="6659" width="17.5703125" style="33" hidden="1"/>
    <col min="6660" max="6660" width="17.28515625" style="33" hidden="1"/>
    <col min="6661" max="6661" width="15.7109375" style="33" hidden="1"/>
    <col min="6662" max="6662" width="16.5703125" style="33" hidden="1"/>
    <col min="6663" max="6663" width="17.140625" style="33" hidden="1"/>
    <col min="6664" max="6665" width="12.42578125" style="33" hidden="1"/>
    <col min="6666" max="6666" width="17.42578125" style="33" hidden="1"/>
    <col min="6667" max="6667" width="16.42578125" style="33" hidden="1"/>
    <col min="6668" max="6674" width="12.42578125" style="33" hidden="1"/>
    <col min="6675" max="6912" width="10" style="33" hidden="1"/>
    <col min="6913" max="6913" width="74.42578125" style="33" hidden="1"/>
    <col min="6914" max="6914" width="10" style="33" hidden="1"/>
    <col min="6915" max="6915" width="17.5703125" style="33" hidden="1"/>
    <col min="6916" max="6916" width="17.28515625" style="33" hidden="1"/>
    <col min="6917" max="6917" width="15.7109375" style="33" hidden="1"/>
    <col min="6918" max="6918" width="16.5703125" style="33" hidden="1"/>
    <col min="6919" max="6919" width="17.140625" style="33" hidden="1"/>
    <col min="6920" max="6921" width="12.42578125" style="33" hidden="1"/>
    <col min="6922" max="6922" width="17.42578125" style="33" hidden="1"/>
    <col min="6923" max="6923" width="16.42578125" style="33" hidden="1"/>
    <col min="6924" max="6930" width="12.42578125" style="33" hidden="1"/>
    <col min="6931" max="7168" width="10" style="33" hidden="1"/>
    <col min="7169" max="7169" width="74.42578125" style="33" hidden="1"/>
    <col min="7170" max="7170" width="10" style="33" hidden="1"/>
    <col min="7171" max="7171" width="17.5703125" style="33" hidden="1"/>
    <col min="7172" max="7172" width="17.28515625" style="33" hidden="1"/>
    <col min="7173" max="7173" width="15.7109375" style="33" hidden="1"/>
    <col min="7174" max="7174" width="16.5703125" style="33" hidden="1"/>
    <col min="7175" max="7175" width="17.140625" style="33" hidden="1"/>
    <col min="7176" max="7177" width="12.42578125" style="33" hidden="1"/>
    <col min="7178" max="7178" width="17.42578125" style="33" hidden="1"/>
    <col min="7179" max="7179" width="16.42578125" style="33" hidden="1"/>
    <col min="7180" max="7186" width="12.42578125" style="33" hidden="1"/>
    <col min="7187" max="7424" width="10" style="33" hidden="1"/>
    <col min="7425" max="7425" width="74.42578125" style="33" hidden="1"/>
    <col min="7426" max="7426" width="10" style="33" hidden="1"/>
    <col min="7427" max="7427" width="17.5703125" style="33" hidden="1"/>
    <col min="7428" max="7428" width="17.28515625" style="33" hidden="1"/>
    <col min="7429" max="7429" width="15.7109375" style="33" hidden="1"/>
    <col min="7430" max="7430" width="16.5703125" style="33" hidden="1"/>
    <col min="7431" max="7431" width="17.140625" style="33" hidden="1"/>
    <col min="7432" max="7433" width="12.42578125" style="33" hidden="1"/>
    <col min="7434" max="7434" width="17.42578125" style="33" hidden="1"/>
    <col min="7435" max="7435" width="16.42578125" style="33" hidden="1"/>
    <col min="7436" max="7442" width="12.42578125" style="33" hidden="1"/>
    <col min="7443" max="7680" width="10" style="33" hidden="1"/>
    <col min="7681" max="7681" width="74.42578125" style="33" hidden="1"/>
    <col min="7682" max="7682" width="10" style="33" hidden="1"/>
    <col min="7683" max="7683" width="17.5703125" style="33" hidden="1"/>
    <col min="7684" max="7684" width="17.28515625" style="33" hidden="1"/>
    <col min="7685" max="7685" width="15.7109375" style="33" hidden="1"/>
    <col min="7686" max="7686" width="16.5703125" style="33" hidden="1"/>
    <col min="7687" max="7687" width="17.140625" style="33" hidden="1"/>
    <col min="7688" max="7689" width="12.42578125" style="33" hidden="1"/>
    <col min="7690" max="7690" width="17.42578125" style="33" hidden="1"/>
    <col min="7691" max="7691" width="16.42578125" style="33" hidden="1"/>
    <col min="7692" max="7698" width="12.42578125" style="33" hidden="1"/>
    <col min="7699" max="7936" width="10" style="33" hidden="1"/>
    <col min="7937" max="7937" width="74.42578125" style="33" hidden="1"/>
    <col min="7938" max="7938" width="10" style="33" hidden="1"/>
    <col min="7939" max="7939" width="17.5703125" style="33" hidden="1"/>
    <col min="7940" max="7940" width="17.28515625" style="33" hidden="1"/>
    <col min="7941" max="7941" width="15.7109375" style="33" hidden="1"/>
    <col min="7942" max="7942" width="16.5703125" style="33" hidden="1"/>
    <col min="7943" max="7943" width="17.140625" style="33" hidden="1"/>
    <col min="7944" max="7945" width="12.42578125" style="33" hidden="1"/>
    <col min="7946" max="7946" width="17.42578125" style="33" hidden="1"/>
    <col min="7947" max="7947" width="16.42578125" style="33" hidden="1"/>
    <col min="7948" max="7954" width="12.42578125" style="33" hidden="1"/>
    <col min="7955" max="8192" width="10" style="33" hidden="1"/>
    <col min="8193" max="8193" width="74.42578125" style="33" hidden="1"/>
    <col min="8194" max="8194" width="10" style="33" hidden="1"/>
    <col min="8195" max="8195" width="17.5703125" style="33" hidden="1"/>
    <col min="8196" max="8196" width="17.28515625" style="33" hidden="1"/>
    <col min="8197" max="8197" width="15.7109375" style="33" hidden="1"/>
    <col min="8198" max="8198" width="16.5703125" style="33" hidden="1"/>
    <col min="8199" max="8199" width="17.140625" style="33" hidden="1"/>
    <col min="8200" max="8201" width="12.42578125" style="33" hidden="1"/>
    <col min="8202" max="8202" width="17.42578125" style="33" hidden="1"/>
    <col min="8203" max="8203" width="16.42578125" style="33" hidden="1"/>
    <col min="8204" max="8210" width="12.42578125" style="33" hidden="1"/>
    <col min="8211" max="8448" width="10" style="33" hidden="1"/>
    <col min="8449" max="8449" width="74.42578125" style="33" hidden="1"/>
    <col min="8450" max="8450" width="10" style="33" hidden="1"/>
    <col min="8451" max="8451" width="17.5703125" style="33" hidden="1"/>
    <col min="8452" max="8452" width="17.28515625" style="33" hidden="1"/>
    <col min="8453" max="8453" width="15.7109375" style="33" hidden="1"/>
    <col min="8454" max="8454" width="16.5703125" style="33" hidden="1"/>
    <col min="8455" max="8455" width="17.140625" style="33" hidden="1"/>
    <col min="8456" max="8457" width="12.42578125" style="33" hidden="1"/>
    <col min="8458" max="8458" width="17.42578125" style="33" hidden="1"/>
    <col min="8459" max="8459" width="16.42578125" style="33" hidden="1"/>
    <col min="8460" max="8466" width="12.42578125" style="33" hidden="1"/>
    <col min="8467" max="8704" width="10" style="33" hidden="1"/>
    <col min="8705" max="8705" width="74.42578125" style="33" hidden="1"/>
    <col min="8706" max="8706" width="10" style="33" hidden="1"/>
    <col min="8707" max="8707" width="17.5703125" style="33" hidden="1"/>
    <col min="8708" max="8708" width="17.28515625" style="33" hidden="1"/>
    <col min="8709" max="8709" width="15.7109375" style="33" hidden="1"/>
    <col min="8710" max="8710" width="16.5703125" style="33" hidden="1"/>
    <col min="8711" max="8711" width="17.140625" style="33" hidden="1"/>
    <col min="8712" max="8713" width="12.42578125" style="33" hidden="1"/>
    <col min="8714" max="8714" width="17.42578125" style="33" hidden="1"/>
    <col min="8715" max="8715" width="16.42578125" style="33" hidden="1"/>
    <col min="8716" max="8722" width="12.42578125" style="33" hidden="1"/>
    <col min="8723" max="8960" width="10" style="33" hidden="1"/>
    <col min="8961" max="8961" width="74.42578125" style="33" hidden="1"/>
    <col min="8962" max="8962" width="10" style="33" hidden="1"/>
    <col min="8963" max="8963" width="17.5703125" style="33" hidden="1"/>
    <col min="8964" max="8964" width="17.28515625" style="33" hidden="1"/>
    <col min="8965" max="8965" width="15.7109375" style="33" hidden="1"/>
    <col min="8966" max="8966" width="16.5703125" style="33" hidden="1"/>
    <col min="8967" max="8967" width="17.140625" style="33" hidden="1"/>
    <col min="8968" max="8969" width="12.42578125" style="33" hidden="1"/>
    <col min="8970" max="8970" width="17.42578125" style="33" hidden="1"/>
    <col min="8971" max="8971" width="16.42578125" style="33" hidden="1"/>
    <col min="8972" max="8978" width="12.42578125" style="33" hidden="1"/>
    <col min="8979" max="9216" width="10" style="33" hidden="1"/>
    <col min="9217" max="9217" width="74.42578125" style="33" hidden="1"/>
    <col min="9218" max="9218" width="10" style="33" hidden="1"/>
    <col min="9219" max="9219" width="17.5703125" style="33" hidden="1"/>
    <col min="9220" max="9220" width="17.28515625" style="33" hidden="1"/>
    <col min="9221" max="9221" width="15.7109375" style="33" hidden="1"/>
    <col min="9222" max="9222" width="16.5703125" style="33" hidden="1"/>
    <col min="9223" max="9223" width="17.140625" style="33" hidden="1"/>
    <col min="9224" max="9225" width="12.42578125" style="33" hidden="1"/>
    <col min="9226" max="9226" width="17.42578125" style="33" hidden="1"/>
    <col min="9227" max="9227" width="16.42578125" style="33" hidden="1"/>
    <col min="9228" max="9234" width="12.42578125" style="33" hidden="1"/>
    <col min="9235" max="9472" width="10" style="33" hidden="1"/>
    <col min="9473" max="9473" width="74.42578125" style="33" hidden="1"/>
    <col min="9474" max="9474" width="10" style="33" hidden="1"/>
    <col min="9475" max="9475" width="17.5703125" style="33" hidden="1"/>
    <col min="9476" max="9476" width="17.28515625" style="33" hidden="1"/>
    <col min="9477" max="9477" width="15.7109375" style="33" hidden="1"/>
    <col min="9478" max="9478" width="16.5703125" style="33" hidden="1"/>
    <col min="9479" max="9479" width="17.140625" style="33" hidden="1"/>
    <col min="9480" max="9481" width="12.42578125" style="33" hidden="1"/>
    <col min="9482" max="9482" width="17.42578125" style="33" hidden="1"/>
    <col min="9483" max="9483" width="16.42578125" style="33" hidden="1"/>
    <col min="9484" max="9490" width="12.42578125" style="33" hidden="1"/>
    <col min="9491" max="9728" width="10" style="33" hidden="1"/>
    <col min="9729" max="9729" width="74.42578125" style="33" hidden="1"/>
    <col min="9730" max="9730" width="10" style="33" hidden="1"/>
    <col min="9731" max="9731" width="17.5703125" style="33" hidden="1"/>
    <col min="9732" max="9732" width="17.28515625" style="33" hidden="1"/>
    <col min="9733" max="9733" width="15.7109375" style="33" hidden="1"/>
    <col min="9734" max="9734" width="16.5703125" style="33" hidden="1"/>
    <col min="9735" max="9735" width="17.140625" style="33" hidden="1"/>
    <col min="9736" max="9737" width="12.42578125" style="33" hidden="1"/>
    <col min="9738" max="9738" width="17.42578125" style="33" hidden="1"/>
    <col min="9739" max="9739" width="16.42578125" style="33" hidden="1"/>
    <col min="9740" max="9746" width="12.42578125" style="33" hidden="1"/>
    <col min="9747" max="9984" width="10" style="33" hidden="1"/>
    <col min="9985" max="9985" width="74.42578125" style="33" hidden="1"/>
    <col min="9986" max="9986" width="10" style="33" hidden="1"/>
    <col min="9987" max="9987" width="17.5703125" style="33" hidden="1"/>
    <col min="9988" max="9988" width="17.28515625" style="33" hidden="1"/>
    <col min="9989" max="9989" width="15.7109375" style="33" hidden="1"/>
    <col min="9990" max="9990" width="16.5703125" style="33" hidden="1"/>
    <col min="9991" max="9991" width="17.140625" style="33" hidden="1"/>
    <col min="9992" max="9993" width="12.42578125" style="33" hidden="1"/>
    <col min="9994" max="9994" width="17.42578125" style="33" hidden="1"/>
    <col min="9995" max="9995" width="16.42578125" style="33" hidden="1"/>
    <col min="9996" max="10002" width="12.42578125" style="33" hidden="1"/>
    <col min="10003" max="10240" width="10" style="33" hidden="1"/>
    <col min="10241" max="10241" width="74.42578125" style="33" hidden="1"/>
    <col min="10242" max="10242" width="10" style="33" hidden="1"/>
    <col min="10243" max="10243" width="17.5703125" style="33" hidden="1"/>
    <col min="10244" max="10244" width="17.28515625" style="33" hidden="1"/>
    <col min="10245" max="10245" width="15.7109375" style="33" hidden="1"/>
    <col min="10246" max="10246" width="16.5703125" style="33" hidden="1"/>
    <col min="10247" max="10247" width="17.140625" style="33" hidden="1"/>
    <col min="10248" max="10249" width="12.42578125" style="33" hidden="1"/>
    <col min="10250" max="10250" width="17.42578125" style="33" hidden="1"/>
    <col min="10251" max="10251" width="16.42578125" style="33" hidden="1"/>
    <col min="10252" max="10258" width="12.42578125" style="33" hidden="1"/>
    <col min="10259" max="10496" width="10" style="33" hidden="1"/>
    <col min="10497" max="10497" width="74.42578125" style="33" hidden="1"/>
    <col min="10498" max="10498" width="10" style="33" hidden="1"/>
    <col min="10499" max="10499" width="17.5703125" style="33" hidden="1"/>
    <col min="10500" max="10500" width="17.28515625" style="33" hidden="1"/>
    <col min="10501" max="10501" width="15.7109375" style="33" hidden="1"/>
    <col min="10502" max="10502" width="16.5703125" style="33" hidden="1"/>
    <col min="10503" max="10503" width="17.140625" style="33" hidden="1"/>
    <col min="10504" max="10505" width="12.42578125" style="33" hidden="1"/>
    <col min="10506" max="10506" width="17.42578125" style="33" hidden="1"/>
    <col min="10507" max="10507" width="16.42578125" style="33" hidden="1"/>
    <col min="10508" max="10514" width="12.42578125" style="33" hidden="1"/>
    <col min="10515" max="10752" width="10" style="33" hidden="1"/>
    <col min="10753" max="10753" width="74.42578125" style="33" hidden="1"/>
    <col min="10754" max="10754" width="10" style="33" hidden="1"/>
    <col min="10755" max="10755" width="17.5703125" style="33" hidden="1"/>
    <col min="10756" max="10756" width="17.28515625" style="33" hidden="1"/>
    <col min="10757" max="10757" width="15.7109375" style="33" hidden="1"/>
    <col min="10758" max="10758" width="16.5703125" style="33" hidden="1"/>
    <col min="10759" max="10759" width="17.140625" style="33" hidden="1"/>
    <col min="10760" max="10761" width="12.42578125" style="33" hidden="1"/>
    <col min="10762" max="10762" width="17.42578125" style="33" hidden="1"/>
    <col min="10763" max="10763" width="16.42578125" style="33" hidden="1"/>
    <col min="10764" max="10770" width="12.42578125" style="33" hidden="1"/>
    <col min="10771" max="11008" width="10" style="33" hidden="1"/>
    <col min="11009" max="11009" width="74.42578125" style="33" hidden="1"/>
    <col min="11010" max="11010" width="10" style="33" hidden="1"/>
    <col min="11011" max="11011" width="17.5703125" style="33" hidden="1"/>
    <col min="11012" max="11012" width="17.28515625" style="33" hidden="1"/>
    <col min="11013" max="11013" width="15.7109375" style="33" hidden="1"/>
    <col min="11014" max="11014" width="16.5703125" style="33" hidden="1"/>
    <col min="11015" max="11015" width="17.140625" style="33" hidden="1"/>
    <col min="11016" max="11017" width="12.42578125" style="33" hidden="1"/>
    <col min="11018" max="11018" width="17.42578125" style="33" hidden="1"/>
    <col min="11019" max="11019" width="16.42578125" style="33" hidden="1"/>
    <col min="11020" max="11026" width="12.42578125" style="33" hidden="1"/>
    <col min="11027" max="11264" width="10" style="33" hidden="1"/>
    <col min="11265" max="11265" width="74.42578125" style="33" hidden="1"/>
    <col min="11266" max="11266" width="10" style="33" hidden="1"/>
    <col min="11267" max="11267" width="17.5703125" style="33" hidden="1"/>
    <col min="11268" max="11268" width="17.28515625" style="33" hidden="1"/>
    <col min="11269" max="11269" width="15.7109375" style="33" hidden="1"/>
    <col min="11270" max="11270" width="16.5703125" style="33" hidden="1"/>
    <col min="11271" max="11271" width="17.140625" style="33" hidden="1"/>
    <col min="11272" max="11273" width="12.42578125" style="33" hidden="1"/>
    <col min="11274" max="11274" width="17.42578125" style="33" hidden="1"/>
    <col min="11275" max="11275" width="16.42578125" style="33" hidden="1"/>
    <col min="11276" max="11282" width="12.42578125" style="33" hidden="1"/>
    <col min="11283" max="11520" width="10" style="33" hidden="1"/>
    <col min="11521" max="11521" width="74.42578125" style="33" hidden="1"/>
    <col min="11522" max="11522" width="10" style="33" hidden="1"/>
    <col min="11523" max="11523" width="17.5703125" style="33" hidden="1"/>
    <col min="11524" max="11524" width="17.28515625" style="33" hidden="1"/>
    <col min="11525" max="11525" width="15.7109375" style="33" hidden="1"/>
    <col min="11526" max="11526" width="16.5703125" style="33" hidden="1"/>
    <col min="11527" max="11527" width="17.140625" style="33" hidden="1"/>
    <col min="11528" max="11529" width="12.42578125" style="33" hidden="1"/>
    <col min="11530" max="11530" width="17.42578125" style="33" hidden="1"/>
    <col min="11531" max="11531" width="16.42578125" style="33" hidden="1"/>
    <col min="11532" max="11538" width="12.42578125" style="33" hidden="1"/>
    <col min="11539" max="11776" width="10" style="33" hidden="1"/>
    <col min="11777" max="11777" width="74.42578125" style="33" hidden="1"/>
    <col min="11778" max="11778" width="10" style="33" hidden="1"/>
    <col min="11779" max="11779" width="17.5703125" style="33" hidden="1"/>
    <col min="11780" max="11780" width="17.28515625" style="33" hidden="1"/>
    <col min="11781" max="11781" width="15.7109375" style="33" hidden="1"/>
    <col min="11782" max="11782" width="16.5703125" style="33" hidden="1"/>
    <col min="11783" max="11783" width="17.140625" style="33" hidden="1"/>
    <col min="11784" max="11785" width="12.42578125" style="33" hidden="1"/>
    <col min="11786" max="11786" width="17.42578125" style="33" hidden="1"/>
    <col min="11787" max="11787" width="16.42578125" style="33" hidden="1"/>
    <col min="11788" max="11794" width="12.42578125" style="33" hidden="1"/>
    <col min="11795" max="12032" width="10" style="33" hidden="1"/>
    <col min="12033" max="12033" width="74.42578125" style="33" hidden="1"/>
    <col min="12034" max="12034" width="10" style="33" hidden="1"/>
    <col min="12035" max="12035" width="17.5703125" style="33" hidden="1"/>
    <col min="12036" max="12036" width="17.28515625" style="33" hidden="1"/>
    <col min="12037" max="12037" width="15.7109375" style="33" hidden="1"/>
    <col min="12038" max="12038" width="16.5703125" style="33" hidden="1"/>
    <col min="12039" max="12039" width="17.140625" style="33" hidden="1"/>
    <col min="12040" max="12041" width="12.42578125" style="33" hidden="1"/>
    <col min="12042" max="12042" width="17.42578125" style="33" hidden="1"/>
    <col min="12043" max="12043" width="16.42578125" style="33" hidden="1"/>
    <col min="12044" max="12050" width="12.42578125" style="33" hidden="1"/>
    <col min="12051" max="12288" width="10" style="33" hidden="1"/>
    <col min="12289" max="12289" width="74.42578125" style="33" hidden="1"/>
    <col min="12290" max="12290" width="10" style="33" hidden="1"/>
    <col min="12291" max="12291" width="17.5703125" style="33" hidden="1"/>
    <col min="12292" max="12292" width="17.28515625" style="33" hidden="1"/>
    <col min="12293" max="12293" width="15.7109375" style="33" hidden="1"/>
    <col min="12294" max="12294" width="16.5703125" style="33" hidden="1"/>
    <col min="12295" max="12295" width="17.140625" style="33" hidden="1"/>
    <col min="12296" max="12297" width="12.42578125" style="33" hidden="1"/>
    <col min="12298" max="12298" width="17.42578125" style="33" hidden="1"/>
    <col min="12299" max="12299" width="16.42578125" style="33" hidden="1"/>
    <col min="12300" max="12306" width="12.42578125" style="33" hidden="1"/>
    <col min="12307" max="12544" width="10" style="33" hidden="1"/>
    <col min="12545" max="12545" width="74.42578125" style="33" hidden="1"/>
    <col min="12546" max="12546" width="10" style="33" hidden="1"/>
    <col min="12547" max="12547" width="17.5703125" style="33" hidden="1"/>
    <col min="12548" max="12548" width="17.28515625" style="33" hidden="1"/>
    <col min="12549" max="12549" width="15.7109375" style="33" hidden="1"/>
    <col min="12550" max="12550" width="16.5703125" style="33" hidden="1"/>
    <col min="12551" max="12551" width="17.140625" style="33" hidden="1"/>
    <col min="12552" max="12553" width="12.42578125" style="33" hidden="1"/>
    <col min="12554" max="12554" width="17.42578125" style="33" hidden="1"/>
    <col min="12555" max="12555" width="16.42578125" style="33" hidden="1"/>
    <col min="12556" max="12562" width="12.42578125" style="33" hidden="1"/>
    <col min="12563" max="12800" width="10" style="33" hidden="1"/>
    <col min="12801" max="12801" width="74.42578125" style="33" hidden="1"/>
    <col min="12802" max="12802" width="10" style="33" hidden="1"/>
    <col min="12803" max="12803" width="17.5703125" style="33" hidden="1"/>
    <col min="12804" max="12804" width="17.28515625" style="33" hidden="1"/>
    <col min="12805" max="12805" width="15.7109375" style="33" hidden="1"/>
    <col min="12806" max="12806" width="16.5703125" style="33" hidden="1"/>
    <col min="12807" max="12807" width="17.140625" style="33" hidden="1"/>
    <col min="12808" max="12809" width="12.42578125" style="33" hidden="1"/>
    <col min="12810" max="12810" width="17.42578125" style="33" hidden="1"/>
    <col min="12811" max="12811" width="16.42578125" style="33" hidden="1"/>
    <col min="12812" max="12818" width="12.42578125" style="33" hidden="1"/>
    <col min="12819" max="13056" width="10" style="33" hidden="1"/>
    <col min="13057" max="13057" width="74.42578125" style="33" hidden="1"/>
    <col min="13058" max="13058" width="10" style="33" hidden="1"/>
    <col min="13059" max="13059" width="17.5703125" style="33" hidden="1"/>
    <col min="13060" max="13060" width="17.28515625" style="33" hidden="1"/>
    <col min="13061" max="13061" width="15.7109375" style="33" hidden="1"/>
    <col min="13062" max="13062" width="16.5703125" style="33" hidden="1"/>
    <col min="13063" max="13063" width="17.140625" style="33" hidden="1"/>
    <col min="13064" max="13065" width="12.42578125" style="33" hidden="1"/>
    <col min="13066" max="13066" width="17.42578125" style="33" hidden="1"/>
    <col min="13067" max="13067" width="16.42578125" style="33" hidden="1"/>
    <col min="13068" max="13074" width="12.42578125" style="33" hidden="1"/>
    <col min="13075" max="13312" width="10" style="33" hidden="1"/>
    <col min="13313" max="13313" width="74.42578125" style="33" hidden="1"/>
    <col min="13314" max="13314" width="10" style="33" hidden="1"/>
    <col min="13315" max="13315" width="17.5703125" style="33" hidden="1"/>
    <col min="13316" max="13316" width="17.28515625" style="33" hidden="1"/>
    <col min="13317" max="13317" width="15.7109375" style="33" hidden="1"/>
    <col min="13318" max="13318" width="16.5703125" style="33" hidden="1"/>
    <col min="13319" max="13319" width="17.140625" style="33" hidden="1"/>
    <col min="13320" max="13321" width="12.42578125" style="33" hidden="1"/>
    <col min="13322" max="13322" width="17.42578125" style="33" hidden="1"/>
    <col min="13323" max="13323" width="16.42578125" style="33" hidden="1"/>
    <col min="13324" max="13330" width="12.42578125" style="33" hidden="1"/>
    <col min="13331" max="13568" width="10" style="33" hidden="1"/>
    <col min="13569" max="13569" width="74.42578125" style="33" hidden="1"/>
    <col min="13570" max="13570" width="10" style="33" hidden="1"/>
    <col min="13571" max="13571" width="17.5703125" style="33" hidden="1"/>
    <col min="13572" max="13572" width="17.28515625" style="33" hidden="1"/>
    <col min="13573" max="13573" width="15.7109375" style="33" hidden="1"/>
    <col min="13574" max="13574" width="16.5703125" style="33" hidden="1"/>
    <col min="13575" max="13575" width="17.140625" style="33" hidden="1"/>
    <col min="13576" max="13577" width="12.42578125" style="33" hidden="1"/>
    <col min="13578" max="13578" width="17.42578125" style="33" hidden="1"/>
    <col min="13579" max="13579" width="16.42578125" style="33" hidden="1"/>
    <col min="13580" max="13586" width="12.42578125" style="33" hidden="1"/>
    <col min="13587" max="13824" width="10" style="33" hidden="1"/>
    <col min="13825" max="13825" width="74.42578125" style="33" hidden="1"/>
    <col min="13826" max="13826" width="10" style="33" hidden="1"/>
    <col min="13827" max="13827" width="17.5703125" style="33" hidden="1"/>
    <col min="13828" max="13828" width="17.28515625" style="33" hidden="1"/>
    <col min="13829" max="13829" width="15.7109375" style="33" hidden="1"/>
    <col min="13830" max="13830" width="16.5703125" style="33" hidden="1"/>
    <col min="13831" max="13831" width="17.140625" style="33" hidden="1"/>
    <col min="13832" max="13833" width="12.42578125" style="33" hidden="1"/>
    <col min="13834" max="13834" width="17.42578125" style="33" hidden="1"/>
    <col min="13835" max="13835" width="16.42578125" style="33" hidden="1"/>
    <col min="13836" max="13842" width="12.42578125" style="33" hidden="1"/>
    <col min="13843" max="14080" width="10" style="33" hidden="1"/>
    <col min="14081" max="14081" width="74.42578125" style="33" hidden="1"/>
    <col min="14082" max="14082" width="10" style="33" hidden="1"/>
    <col min="14083" max="14083" width="17.5703125" style="33" hidden="1"/>
    <col min="14084" max="14084" width="17.28515625" style="33" hidden="1"/>
    <col min="14085" max="14085" width="15.7109375" style="33" hidden="1"/>
    <col min="14086" max="14086" width="16.5703125" style="33" hidden="1"/>
    <col min="14087" max="14087" width="17.140625" style="33" hidden="1"/>
    <col min="14088" max="14089" width="12.42578125" style="33" hidden="1"/>
    <col min="14090" max="14090" width="17.42578125" style="33" hidden="1"/>
    <col min="14091" max="14091" width="16.42578125" style="33" hidden="1"/>
    <col min="14092" max="14098" width="12.42578125" style="33" hidden="1"/>
    <col min="14099" max="14336" width="10" style="33" hidden="1"/>
    <col min="14337" max="14337" width="74.42578125" style="33" hidden="1"/>
    <col min="14338" max="14338" width="10" style="33" hidden="1"/>
    <col min="14339" max="14339" width="17.5703125" style="33" hidden="1"/>
    <col min="14340" max="14340" width="17.28515625" style="33" hidden="1"/>
    <col min="14341" max="14341" width="15.7109375" style="33" hidden="1"/>
    <col min="14342" max="14342" width="16.5703125" style="33" hidden="1"/>
    <col min="14343" max="14343" width="17.140625" style="33" hidden="1"/>
    <col min="14344" max="14345" width="12.42578125" style="33" hidden="1"/>
    <col min="14346" max="14346" width="17.42578125" style="33" hidden="1"/>
    <col min="14347" max="14347" width="16.42578125" style="33" hidden="1"/>
    <col min="14348" max="14354" width="12.42578125" style="33" hidden="1"/>
    <col min="14355" max="14592" width="10" style="33" hidden="1"/>
    <col min="14593" max="14593" width="74.42578125" style="33" hidden="1"/>
    <col min="14594" max="14594" width="10" style="33" hidden="1"/>
    <col min="14595" max="14595" width="17.5703125" style="33" hidden="1"/>
    <col min="14596" max="14596" width="17.28515625" style="33" hidden="1"/>
    <col min="14597" max="14597" width="15.7109375" style="33" hidden="1"/>
    <col min="14598" max="14598" width="16.5703125" style="33" hidden="1"/>
    <col min="14599" max="14599" width="17.140625" style="33" hidden="1"/>
    <col min="14600" max="14601" width="12.42578125" style="33" hidden="1"/>
    <col min="14602" max="14602" width="17.42578125" style="33" hidden="1"/>
    <col min="14603" max="14603" width="16.42578125" style="33" hidden="1"/>
    <col min="14604" max="14610" width="12.42578125" style="33" hidden="1"/>
    <col min="14611" max="14848" width="10" style="33" hidden="1"/>
    <col min="14849" max="14849" width="74.42578125" style="33" hidden="1"/>
    <col min="14850" max="14850" width="10" style="33" hidden="1"/>
    <col min="14851" max="14851" width="17.5703125" style="33" hidden="1"/>
    <col min="14852" max="14852" width="17.28515625" style="33" hidden="1"/>
    <col min="14853" max="14853" width="15.7109375" style="33" hidden="1"/>
    <col min="14854" max="14854" width="16.5703125" style="33" hidden="1"/>
    <col min="14855" max="14855" width="17.140625" style="33" hidden="1"/>
    <col min="14856" max="14857" width="12.42578125" style="33" hidden="1"/>
    <col min="14858" max="14858" width="17.42578125" style="33" hidden="1"/>
    <col min="14859" max="14859" width="16.42578125" style="33" hidden="1"/>
    <col min="14860" max="14866" width="12.42578125" style="33" hidden="1"/>
    <col min="14867" max="15104" width="10" style="33" hidden="1"/>
    <col min="15105" max="15105" width="74.42578125" style="33" hidden="1"/>
    <col min="15106" max="15106" width="10" style="33" hidden="1"/>
    <col min="15107" max="15107" width="17.5703125" style="33" hidden="1"/>
    <col min="15108" max="15108" width="17.28515625" style="33" hidden="1"/>
    <col min="15109" max="15109" width="15.7109375" style="33" hidden="1"/>
    <col min="15110" max="15110" width="16.5703125" style="33" hidden="1"/>
    <col min="15111" max="15111" width="17.140625" style="33" hidden="1"/>
    <col min="15112" max="15113" width="12.42578125" style="33" hidden="1"/>
    <col min="15114" max="15114" width="17.42578125" style="33" hidden="1"/>
    <col min="15115" max="15115" width="16.42578125" style="33" hidden="1"/>
    <col min="15116" max="15122" width="12.42578125" style="33" hidden="1"/>
    <col min="15123" max="15360" width="10" style="33" hidden="1"/>
    <col min="15361" max="15361" width="74.42578125" style="33" hidden="1"/>
    <col min="15362" max="15362" width="10" style="33" hidden="1"/>
    <col min="15363" max="15363" width="17.5703125" style="33" hidden="1"/>
    <col min="15364" max="15364" width="17.28515625" style="33" hidden="1"/>
    <col min="15365" max="15365" width="15.7109375" style="33" hidden="1"/>
    <col min="15366" max="15366" width="16.5703125" style="33" hidden="1"/>
    <col min="15367" max="15367" width="17.140625" style="33" hidden="1"/>
    <col min="15368" max="15369" width="12.42578125" style="33" hidden="1"/>
    <col min="15370" max="15370" width="17.42578125" style="33" hidden="1"/>
    <col min="15371" max="15371" width="16.42578125" style="33" hidden="1"/>
    <col min="15372" max="15378" width="12.42578125" style="33" hidden="1"/>
    <col min="15379" max="15616" width="10" style="33" hidden="1"/>
    <col min="15617" max="15617" width="74.42578125" style="33" hidden="1"/>
    <col min="15618" max="15618" width="10" style="33" hidden="1"/>
    <col min="15619" max="15619" width="17.5703125" style="33" hidden="1"/>
    <col min="15620" max="15620" width="17.28515625" style="33" hidden="1"/>
    <col min="15621" max="15621" width="15.7109375" style="33" hidden="1"/>
    <col min="15622" max="15622" width="16.5703125" style="33" hidden="1"/>
    <col min="15623" max="15623" width="17.140625" style="33" hidden="1"/>
    <col min="15624" max="15625" width="12.42578125" style="33" hidden="1"/>
    <col min="15626" max="15626" width="17.42578125" style="33" hidden="1"/>
    <col min="15627" max="15627" width="16.42578125" style="33" hidden="1"/>
    <col min="15628" max="15634" width="12.42578125" style="33" hidden="1"/>
    <col min="15635" max="15872" width="10" style="33" hidden="1"/>
    <col min="15873" max="15873" width="74.42578125" style="33" hidden="1"/>
    <col min="15874" max="15874" width="10" style="33" hidden="1"/>
    <col min="15875" max="15875" width="17.5703125" style="33" hidden="1"/>
    <col min="15876" max="15876" width="17.28515625" style="33" hidden="1"/>
    <col min="15877" max="15877" width="15.7109375" style="33" hidden="1"/>
    <col min="15878" max="15878" width="16.5703125" style="33" hidden="1"/>
    <col min="15879" max="15879" width="17.140625" style="33" hidden="1"/>
    <col min="15880" max="15881" width="12.42578125" style="33" hidden="1"/>
    <col min="15882" max="15882" width="17.42578125" style="33" hidden="1"/>
    <col min="15883" max="15883" width="16.42578125" style="33" hidden="1"/>
    <col min="15884" max="15890" width="12.42578125" style="33" hidden="1"/>
    <col min="15891" max="16128" width="10" style="33" hidden="1"/>
    <col min="16129" max="16129" width="74.42578125" style="33" hidden="1"/>
    <col min="16130" max="16130" width="10" style="33" hidden="1"/>
    <col min="16131" max="16131" width="17.5703125" style="33" hidden="1"/>
    <col min="16132" max="16132" width="17.28515625" style="33" hidden="1"/>
    <col min="16133" max="16133" width="15.7109375" style="33" hidden="1"/>
    <col min="16134" max="16134" width="16.5703125" style="33" hidden="1"/>
    <col min="16135" max="16135" width="17.140625" style="33" hidden="1"/>
    <col min="16136" max="16137" width="12.42578125" style="33" hidden="1"/>
    <col min="16138" max="16138" width="17.42578125" style="33" hidden="1"/>
    <col min="16139" max="16139" width="16.42578125" style="33" hidden="1"/>
    <col min="16140" max="16146" width="12.42578125" style="33" hidden="1"/>
    <col min="16147" max="16383" width="10" style="33" hidden="1"/>
    <col min="16384" max="16384" width="4.28515625" style="33" hidden="1"/>
  </cols>
  <sheetData>
    <row r="1" spans="1:19" ht="15.75" customHeight="1" x14ac:dyDescent="0.25">
      <c r="A1" s="4" t="s">
        <v>156</v>
      </c>
      <c r="B1" s="255"/>
      <c r="C1" s="255"/>
      <c r="D1" s="255"/>
      <c r="E1" s="255"/>
      <c r="F1" s="256"/>
      <c r="G1" s="255"/>
      <c r="H1" s="255"/>
      <c r="I1" s="255"/>
      <c r="J1" s="255"/>
      <c r="K1" s="255"/>
      <c r="L1" s="255"/>
      <c r="M1" s="255"/>
      <c r="N1" s="255"/>
      <c r="O1" s="255"/>
      <c r="P1" s="255"/>
      <c r="Q1" s="255"/>
      <c r="R1" s="255"/>
    </row>
    <row r="2" spans="1:19" ht="15.75" customHeight="1" x14ac:dyDescent="0.25">
      <c r="A2" s="8"/>
      <c r="B2" s="21"/>
      <c r="C2" s="21"/>
      <c r="D2" s="21"/>
      <c r="E2" s="21"/>
      <c r="F2" s="21"/>
      <c r="G2" s="21"/>
      <c r="H2" s="21"/>
      <c r="I2" s="21"/>
      <c r="J2" s="21"/>
      <c r="K2" s="21"/>
      <c r="L2" s="21"/>
      <c r="M2" s="21"/>
      <c r="N2" s="21"/>
      <c r="O2" s="21"/>
      <c r="P2" s="21"/>
      <c r="Q2" s="21"/>
      <c r="R2" s="21"/>
    </row>
    <row r="3" spans="1:19" ht="15.75" customHeight="1" x14ac:dyDescent="0.25">
      <c r="A3" s="295" t="s">
        <v>157</v>
      </c>
      <c r="B3" s="295"/>
      <c r="C3" s="295"/>
      <c r="D3" s="295"/>
      <c r="E3" s="295"/>
      <c r="F3" s="295"/>
      <c r="G3" s="295"/>
      <c r="H3" s="295"/>
      <c r="I3" s="295"/>
      <c r="J3" s="295"/>
      <c r="K3" s="295"/>
      <c r="L3" s="295"/>
      <c r="M3" s="295"/>
      <c r="N3" s="295"/>
      <c r="O3" s="295"/>
      <c r="P3" s="295"/>
      <c r="Q3" s="295"/>
      <c r="R3" s="295"/>
    </row>
    <row r="4" spans="1:19" ht="15.75" customHeight="1" x14ac:dyDescent="0.25">
      <c r="A4" s="295" t="s">
        <v>24</v>
      </c>
      <c r="B4" s="295"/>
      <c r="C4" s="295"/>
      <c r="D4" s="295"/>
      <c r="E4" s="295"/>
      <c r="F4" s="295"/>
      <c r="G4" s="295"/>
      <c r="H4" s="295"/>
      <c r="I4" s="295"/>
      <c r="J4" s="295"/>
      <c r="K4" s="295"/>
      <c r="L4" s="295"/>
      <c r="M4" s="295"/>
      <c r="N4" s="295"/>
      <c r="O4" s="295"/>
      <c r="P4" s="295"/>
      <c r="Q4" s="295"/>
      <c r="R4" s="295"/>
    </row>
    <row r="5" spans="1:19" ht="15.75" customHeight="1" x14ac:dyDescent="0.25">
      <c r="A5" s="295" t="s">
        <v>158</v>
      </c>
      <c r="B5" s="295"/>
      <c r="C5" s="295"/>
      <c r="D5" s="295"/>
      <c r="E5" s="295"/>
      <c r="F5" s="295"/>
      <c r="G5" s="295"/>
      <c r="H5" s="295"/>
      <c r="I5" s="295"/>
      <c r="J5" s="295"/>
      <c r="K5" s="295"/>
      <c r="L5" s="295"/>
      <c r="M5" s="295"/>
      <c r="N5" s="295"/>
      <c r="O5" s="295"/>
      <c r="P5" s="295"/>
      <c r="Q5" s="295"/>
      <c r="R5" s="295"/>
    </row>
    <row r="6" spans="1:19" ht="15.75" customHeight="1" x14ac:dyDescent="0.25">
      <c r="A6" s="295" t="s">
        <v>159</v>
      </c>
      <c r="B6" s="295"/>
      <c r="C6" s="295"/>
      <c r="D6" s="295"/>
      <c r="E6" s="295"/>
      <c r="F6" s="295"/>
      <c r="G6" s="295"/>
      <c r="H6" s="295"/>
      <c r="I6" s="295"/>
      <c r="J6" s="295"/>
      <c r="K6" s="295"/>
      <c r="L6" s="295"/>
      <c r="M6" s="295"/>
      <c r="N6" s="295"/>
      <c r="O6" s="295"/>
      <c r="P6" s="295"/>
      <c r="Q6" s="295"/>
      <c r="R6" s="295"/>
    </row>
    <row r="7" spans="1:19" s="270" customFormat="1" ht="15.75" customHeight="1" x14ac:dyDescent="0.25">
      <c r="A7" s="100"/>
      <c r="B7" s="100"/>
      <c r="C7" s="100"/>
      <c r="D7" s="100"/>
      <c r="E7" s="100"/>
      <c r="F7" s="100"/>
      <c r="G7" s="100"/>
      <c r="H7" s="100"/>
      <c r="I7" s="100"/>
      <c r="J7" s="100"/>
      <c r="K7" s="100"/>
      <c r="L7" s="100"/>
      <c r="M7" s="100"/>
      <c r="N7" s="100"/>
      <c r="O7" s="100"/>
      <c r="P7" s="100"/>
      <c r="R7" s="100"/>
      <c r="S7" s="271"/>
    </row>
    <row r="8" spans="1:19" s="258" customFormat="1" ht="15.75" customHeight="1" x14ac:dyDescent="0.25">
      <c r="A8" s="301" t="s">
        <v>26</v>
      </c>
      <c r="B8" s="309" t="s">
        <v>37</v>
      </c>
      <c r="C8" s="319" t="s">
        <v>160</v>
      </c>
      <c r="D8" s="320"/>
      <c r="E8" s="320"/>
      <c r="F8" s="320"/>
      <c r="G8" s="320"/>
      <c r="H8" s="320"/>
      <c r="I8" s="320"/>
      <c r="J8" s="320"/>
      <c r="K8" s="320"/>
      <c r="L8" s="320"/>
      <c r="M8" s="320"/>
      <c r="N8" s="320"/>
      <c r="O8" s="320"/>
      <c r="P8" s="320"/>
      <c r="Q8" s="320"/>
      <c r="R8" s="321"/>
      <c r="S8" s="257"/>
    </row>
    <row r="9" spans="1:19" s="6" customFormat="1" ht="63" x14ac:dyDescent="0.25">
      <c r="A9" s="301"/>
      <c r="B9" s="318"/>
      <c r="C9" s="259" t="s">
        <v>161</v>
      </c>
      <c r="D9" s="259" t="s">
        <v>162</v>
      </c>
      <c r="E9" s="260" t="s">
        <v>163</v>
      </c>
      <c r="F9" s="260" t="s">
        <v>164</v>
      </c>
      <c r="G9" s="260" t="s">
        <v>165</v>
      </c>
      <c r="H9" s="260" t="s">
        <v>166</v>
      </c>
      <c r="I9" s="260" t="s">
        <v>167</v>
      </c>
      <c r="J9" s="260" t="s">
        <v>168</v>
      </c>
      <c r="K9" s="260" t="s">
        <v>169</v>
      </c>
      <c r="L9" s="260" t="s">
        <v>170</v>
      </c>
      <c r="M9" s="260" t="s">
        <v>171</v>
      </c>
      <c r="N9" s="260" t="s">
        <v>172</v>
      </c>
      <c r="O9" s="260" t="s">
        <v>173</v>
      </c>
      <c r="P9" s="260" t="s">
        <v>174</v>
      </c>
      <c r="Q9" s="260" t="s">
        <v>175</v>
      </c>
      <c r="R9" s="261" t="s">
        <v>176</v>
      </c>
      <c r="S9" s="175"/>
    </row>
    <row r="10" spans="1:19" s="7" customFormat="1" ht="15.75" customHeight="1" x14ac:dyDescent="0.25">
      <c r="A10" s="10"/>
      <c r="B10" s="262"/>
      <c r="C10" s="262"/>
      <c r="D10" s="262"/>
      <c r="E10" s="262"/>
      <c r="F10" s="262"/>
      <c r="G10" s="262"/>
      <c r="H10" s="262"/>
      <c r="I10" s="262"/>
      <c r="J10" s="262"/>
      <c r="K10" s="262"/>
      <c r="L10" s="262"/>
      <c r="M10" s="262"/>
      <c r="N10" s="262"/>
      <c r="O10" s="262"/>
      <c r="P10" s="262"/>
      <c r="Q10" s="262"/>
      <c r="R10" s="263"/>
      <c r="S10" s="174"/>
    </row>
    <row r="11" spans="1:19" s="7" customFormat="1" ht="15.75" customHeight="1" x14ac:dyDescent="0.25">
      <c r="A11" s="100" t="s">
        <v>37</v>
      </c>
      <c r="B11" s="15">
        <f t="shared" ref="B11:R11" si="0">+B13+B21+B24+B33+B40+B47+B55+B64+B72+B80+B88+B98+B102+B109+B114</f>
        <v>35532</v>
      </c>
      <c r="C11" s="15">
        <f t="shared" si="0"/>
        <v>455</v>
      </c>
      <c r="D11" s="15">
        <f t="shared" si="0"/>
        <v>4775</v>
      </c>
      <c r="E11" s="15">
        <f t="shared" si="0"/>
        <v>12556</v>
      </c>
      <c r="F11" s="15">
        <f t="shared" si="0"/>
        <v>2052</v>
      </c>
      <c r="G11" s="15">
        <f t="shared" si="0"/>
        <v>856</v>
      </c>
      <c r="H11" s="15">
        <f t="shared" si="0"/>
        <v>3319</v>
      </c>
      <c r="I11" s="15">
        <f t="shared" si="0"/>
        <v>2106</v>
      </c>
      <c r="J11" s="15">
        <f t="shared" si="0"/>
        <v>146</v>
      </c>
      <c r="K11" s="15">
        <f t="shared" si="0"/>
        <v>18</v>
      </c>
      <c r="L11" s="15">
        <f t="shared" si="0"/>
        <v>1383</v>
      </c>
      <c r="M11" s="15">
        <f t="shared" si="0"/>
        <v>2111</v>
      </c>
      <c r="N11" s="15">
        <f t="shared" si="0"/>
        <v>3863</v>
      </c>
      <c r="O11" s="15">
        <f t="shared" si="0"/>
        <v>622</v>
      </c>
      <c r="P11" s="15">
        <f t="shared" si="0"/>
        <v>3</v>
      </c>
      <c r="Q11" s="15">
        <f t="shared" si="0"/>
        <v>326</v>
      </c>
      <c r="R11" s="264">
        <f t="shared" si="0"/>
        <v>941</v>
      </c>
      <c r="S11" s="174"/>
    </row>
    <row r="12" spans="1:19" s="7" customFormat="1" ht="15.75" customHeight="1" x14ac:dyDescent="0.25">
      <c r="B12" s="20"/>
      <c r="C12" s="20"/>
      <c r="D12" s="20"/>
      <c r="E12" s="20"/>
      <c r="F12" s="20"/>
      <c r="G12" s="20"/>
      <c r="H12" s="20"/>
      <c r="I12" s="20"/>
      <c r="J12" s="20"/>
      <c r="K12" s="20"/>
      <c r="L12" s="20"/>
      <c r="M12" s="20"/>
      <c r="N12" s="20"/>
      <c r="O12" s="20"/>
      <c r="P12" s="20"/>
      <c r="Q12" s="20"/>
      <c r="R12" s="265"/>
      <c r="S12" s="174"/>
    </row>
    <row r="13" spans="1:19" s="7" customFormat="1" ht="15.75" customHeight="1" x14ac:dyDescent="0.25">
      <c r="A13" s="156" t="s">
        <v>38</v>
      </c>
      <c r="B13" s="15">
        <f t="shared" ref="B13:R13" si="1">SUM(B14:B19)</f>
        <v>6253</v>
      </c>
      <c r="C13" s="15">
        <f t="shared" si="1"/>
        <v>62</v>
      </c>
      <c r="D13" s="15">
        <f t="shared" si="1"/>
        <v>512</v>
      </c>
      <c r="E13" s="15">
        <f t="shared" si="1"/>
        <v>1464</v>
      </c>
      <c r="F13" s="15">
        <f t="shared" si="1"/>
        <v>281</v>
      </c>
      <c r="G13" s="15">
        <f t="shared" si="1"/>
        <v>0</v>
      </c>
      <c r="H13" s="15">
        <f t="shared" si="1"/>
        <v>862</v>
      </c>
      <c r="I13" s="15">
        <f t="shared" si="1"/>
        <v>733</v>
      </c>
      <c r="J13" s="15">
        <f t="shared" si="1"/>
        <v>0</v>
      </c>
      <c r="K13" s="15">
        <f t="shared" si="1"/>
        <v>2</v>
      </c>
      <c r="L13" s="15">
        <f t="shared" si="1"/>
        <v>243</v>
      </c>
      <c r="M13" s="15">
        <f t="shared" si="1"/>
        <v>26</v>
      </c>
      <c r="N13" s="15">
        <f t="shared" si="1"/>
        <v>1989</v>
      </c>
      <c r="O13" s="15">
        <f t="shared" si="1"/>
        <v>15</v>
      </c>
      <c r="P13" s="15">
        <f t="shared" si="1"/>
        <v>0</v>
      </c>
      <c r="Q13" s="15">
        <f t="shared" si="1"/>
        <v>0</v>
      </c>
      <c r="R13" s="264">
        <f t="shared" si="1"/>
        <v>64</v>
      </c>
      <c r="S13" s="174"/>
    </row>
    <row r="14" spans="1:19" s="7" customFormat="1" ht="15.75" customHeight="1" x14ac:dyDescent="0.25">
      <c r="A14" s="7" t="s">
        <v>39</v>
      </c>
      <c r="B14" s="23">
        <f t="shared" ref="B14:B19" si="2">SUM(C14:R14)</f>
        <v>4333</v>
      </c>
      <c r="C14" s="23">
        <v>29</v>
      </c>
      <c r="D14" s="23">
        <v>226</v>
      </c>
      <c r="E14" s="23">
        <v>574</v>
      </c>
      <c r="F14" s="23">
        <v>179</v>
      </c>
      <c r="G14" s="23">
        <v>0</v>
      </c>
      <c r="H14" s="23">
        <v>765</v>
      </c>
      <c r="I14" s="23">
        <v>646</v>
      </c>
      <c r="J14" s="23">
        <v>0</v>
      </c>
      <c r="K14" s="23">
        <v>2</v>
      </c>
      <c r="L14" s="23">
        <v>1</v>
      </c>
      <c r="M14" s="23">
        <v>4</v>
      </c>
      <c r="N14" s="23">
        <v>1894</v>
      </c>
      <c r="O14" s="23">
        <v>1</v>
      </c>
      <c r="P14" s="23">
        <v>0</v>
      </c>
      <c r="Q14" s="23">
        <v>0</v>
      </c>
      <c r="R14" s="252">
        <v>12</v>
      </c>
      <c r="S14" s="174"/>
    </row>
    <row r="15" spans="1:19" s="7" customFormat="1" ht="15.75" customHeight="1" x14ac:dyDescent="0.25">
      <c r="A15" s="7" t="s">
        <v>177</v>
      </c>
      <c r="B15" s="23">
        <f t="shared" si="2"/>
        <v>682</v>
      </c>
      <c r="C15" s="23">
        <v>24</v>
      </c>
      <c r="D15" s="23">
        <v>53</v>
      </c>
      <c r="E15" s="23">
        <v>326</v>
      </c>
      <c r="F15" s="23">
        <v>42</v>
      </c>
      <c r="G15" s="23">
        <v>0</v>
      </c>
      <c r="H15" s="23">
        <v>47</v>
      </c>
      <c r="I15" s="23">
        <v>11</v>
      </c>
      <c r="J15" s="23">
        <v>0</v>
      </c>
      <c r="K15" s="23">
        <v>0</v>
      </c>
      <c r="L15" s="23">
        <v>130</v>
      </c>
      <c r="M15" s="23">
        <v>10</v>
      </c>
      <c r="N15" s="23">
        <v>5</v>
      </c>
      <c r="O15" s="23">
        <v>0</v>
      </c>
      <c r="P15" s="23">
        <v>0</v>
      </c>
      <c r="Q15" s="23">
        <v>0</v>
      </c>
      <c r="R15" s="252">
        <v>34</v>
      </c>
      <c r="S15" s="174"/>
    </row>
    <row r="16" spans="1:19" s="7" customFormat="1" ht="15.75" customHeight="1" x14ac:dyDescent="0.25">
      <c r="A16" s="7" t="s">
        <v>178</v>
      </c>
      <c r="B16" s="23">
        <f t="shared" si="2"/>
        <v>424</v>
      </c>
      <c r="C16" s="23">
        <v>0</v>
      </c>
      <c r="D16" s="23">
        <v>57</v>
      </c>
      <c r="E16" s="23">
        <v>235</v>
      </c>
      <c r="F16" s="23">
        <v>7</v>
      </c>
      <c r="G16" s="23">
        <v>0</v>
      </c>
      <c r="H16" s="23">
        <v>15</v>
      </c>
      <c r="I16" s="23">
        <v>20</v>
      </c>
      <c r="J16" s="23">
        <v>0</v>
      </c>
      <c r="K16" s="23">
        <v>0</v>
      </c>
      <c r="L16" s="23">
        <v>2</v>
      </c>
      <c r="M16" s="23">
        <v>1</v>
      </c>
      <c r="N16" s="23">
        <v>83</v>
      </c>
      <c r="O16" s="23">
        <v>1</v>
      </c>
      <c r="P16" s="23">
        <v>0</v>
      </c>
      <c r="Q16" s="23">
        <v>0</v>
      </c>
      <c r="R16" s="252">
        <v>3</v>
      </c>
      <c r="S16" s="174"/>
    </row>
    <row r="17" spans="1:19" s="7" customFormat="1" ht="15.75" customHeight="1" x14ac:dyDescent="0.25">
      <c r="A17" s="7" t="s">
        <v>179</v>
      </c>
      <c r="B17" s="23">
        <f t="shared" si="2"/>
        <v>151</v>
      </c>
      <c r="C17" s="23">
        <v>0</v>
      </c>
      <c r="D17" s="23">
        <v>46</v>
      </c>
      <c r="E17" s="23">
        <v>64</v>
      </c>
      <c r="F17" s="23">
        <v>12</v>
      </c>
      <c r="G17" s="23">
        <v>0</v>
      </c>
      <c r="H17" s="23">
        <v>11</v>
      </c>
      <c r="I17" s="23">
        <v>10</v>
      </c>
      <c r="J17" s="23">
        <v>0</v>
      </c>
      <c r="K17" s="23">
        <v>0</v>
      </c>
      <c r="L17" s="23">
        <v>4</v>
      </c>
      <c r="M17" s="23">
        <v>2</v>
      </c>
      <c r="N17" s="23">
        <v>1</v>
      </c>
      <c r="O17" s="23">
        <v>0</v>
      </c>
      <c r="P17" s="23">
        <v>0</v>
      </c>
      <c r="Q17" s="23">
        <v>0</v>
      </c>
      <c r="R17" s="252">
        <v>1</v>
      </c>
      <c r="S17" s="174"/>
    </row>
    <row r="18" spans="1:19" s="7" customFormat="1" ht="15.75" customHeight="1" x14ac:dyDescent="0.25">
      <c r="A18" s="7" t="s">
        <v>180</v>
      </c>
      <c r="B18" s="23">
        <f t="shared" si="2"/>
        <v>584</v>
      </c>
      <c r="C18" s="23">
        <v>9</v>
      </c>
      <c r="D18" s="23">
        <v>107</v>
      </c>
      <c r="E18" s="23">
        <v>245</v>
      </c>
      <c r="F18" s="23">
        <v>37</v>
      </c>
      <c r="G18" s="23">
        <v>0</v>
      </c>
      <c r="H18" s="23">
        <v>11</v>
      </c>
      <c r="I18" s="23">
        <v>38</v>
      </c>
      <c r="J18" s="23">
        <v>0</v>
      </c>
      <c r="K18" s="23">
        <v>0</v>
      </c>
      <c r="L18" s="23">
        <v>105</v>
      </c>
      <c r="M18" s="23">
        <v>8</v>
      </c>
      <c r="N18" s="23">
        <v>6</v>
      </c>
      <c r="O18" s="23">
        <v>13</v>
      </c>
      <c r="P18" s="23">
        <v>0</v>
      </c>
      <c r="Q18" s="23">
        <v>0</v>
      </c>
      <c r="R18" s="252">
        <v>5</v>
      </c>
      <c r="S18" s="174"/>
    </row>
    <row r="19" spans="1:19" s="7" customFormat="1" ht="15.75" customHeight="1" x14ac:dyDescent="0.25">
      <c r="A19" s="7" t="s">
        <v>181</v>
      </c>
      <c r="B19" s="23">
        <f t="shared" si="2"/>
        <v>79</v>
      </c>
      <c r="C19" s="23">
        <v>0</v>
      </c>
      <c r="D19" s="23">
        <v>23</v>
      </c>
      <c r="E19" s="23">
        <v>20</v>
      </c>
      <c r="F19" s="23">
        <v>4</v>
      </c>
      <c r="G19" s="23">
        <v>0</v>
      </c>
      <c r="H19" s="23">
        <v>13</v>
      </c>
      <c r="I19" s="23">
        <v>8</v>
      </c>
      <c r="J19" s="23">
        <v>0</v>
      </c>
      <c r="K19" s="23">
        <v>0</v>
      </c>
      <c r="L19" s="23">
        <v>1</v>
      </c>
      <c r="M19" s="23">
        <v>1</v>
      </c>
      <c r="N19" s="23">
        <v>0</v>
      </c>
      <c r="O19" s="23">
        <v>0</v>
      </c>
      <c r="P19" s="23">
        <v>0</v>
      </c>
      <c r="Q19" s="23">
        <v>0</v>
      </c>
      <c r="R19" s="252">
        <v>9</v>
      </c>
      <c r="S19" s="174"/>
    </row>
    <row r="20" spans="1:19" s="7" customFormat="1" ht="15.75" customHeight="1" x14ac:dyDescent="0.25">
      <c r="A20" s="33"/>
      <c r="B20" s="25"/>
      <c r="C20" s="25"/>
      <c r="D20" s="25"/>
      <c r="E20" s="25"/>
      <c r="F20" s="25"/>
      <c r="G20" s="25"/>
      <c r="H20" s="25"/>
      <c r="I20" s="25"/>
      <c r="J20" s="25"/>
      <c r="K20" s="25"/>
      <c r="L20" s="25"/>
      <c r="M20" s="25"/>
      <c r="N20" s="25"/>
      <c r="O20" s="25"/>
      <c r="P20" s="25"/>
      <c r="Q20" s="25"/>
      <c r="R20" s="213"/>
      <c r="S20" s="174"/>
    </row>
    <row r="21" spans="1:19" s="7" customFormat="1" ht="15.75" customHeight="1" x14ac:dyDescent="0.25">
      <c r="A21" s="156" t="s">
        <v>45</v>
      </c>
      <c r="B21" s="118">
        <f t="shared" ref="B21:R21" si="3">SUM(B22)</f>
        <v>1570</v>
      </c>
      <c r="C21" s="118">
        <f t="shared" si="3"/>
        <v>8</v>
      </c>
      <c r="D21" s="118">
        <f t="shared" si="3"/>
        <v>101</v>
      </c>
      <c r="E21" s="118">
        <f t="shared" si="3"/>
        <v>0</v>
      </c>
      <c r="F21" s="118">
        <f t="shared" si="3"/>
        <v>159</v>
      </c>
      <c r="G21" s="118">
        <f t="shared" si="3"/>
        <v>0</v>
      </c>
      <c r="H21" s="118">
        <f t="shared" si="3"/>
        <v>19</v>
      </c>
      <c r="I21" s="118">
        <f t="shared" si="3"/>
        <v>163</v>
      </c>
      <c r="J21" s="118">
        <f t="shared" si="3"/>
        <v>0</v>
      </c>
      <c r="K21" s="118">
        <f t="shared" si="3"/>
        <v>0</v>
      </c>
      <c r="L21" s="118">
        <f t="shared" si="3"/>
        <v>0</v>
      </c>
      <c r="M21" s="118">
        <f t="shared" si="3"/>
        <v>588</v>
      </c>
      <c r="N21" s="118">
        <f t="shared" si="3"/>
        <v>529</v>
      </c>
      <c r="O21" s="118">
        <f t="shared" si="3"/>
        <v>0</v>
      </c>
      <c r="P21" s="118">
        <f t="shared" si="3"/>
        <v>0</v>
      </c>
      <c r="Q21" s="118">
        <f t="shared" si="3"/>
        <v>0</v>
      </c>
      <c r="R21" s="266">
        <f t="shared" si="3"/>
        <v>3</v>
      </c>
      <c r="S21" s="174"/>
    </row>
    <row r="22" spans="1:19" s="6" customFormat="1" ht="15.75" customHeight="1" x14ac:dyDescent="0.25">
      <c r="A22" s="6" t="s">
        <v>46</v>
      </c>
      <c r="B22" s="23">
        <f>SUM(C22:R22)</f>
        <v>1570</v>
      </c>
      <c r="C22" s="23">
        <v>8</v>
      </c>
      <c r="D22" s="23">
        <v>101</v>
      </c>
      <c r="E22" s="23">
        <v>0</v>
      </c>
      <c r="F22" s="23">
        <v>159</v>
      </c>
      <c r="G22" s="23">
        <v>0</v>
      </c>
      <c r="H22" s="23">
        <v>19</v>
      </c>
      <c r="I22" s="23">
        <v>163</v>
      </c>
      <c r="J22" s="23">
        <v>0</v>
      </c>
      <c r="K22" s="23">
        <v>0</v>
      </c>
      <c r="L22" s="23">
        <v>0</v>
      </c>
      <c r="M22" s="23">
        <v>588</v>
      </c>
      <c r="N22" s="23">
        <v>529</v>
      </c>
      <c r="O22" s="23">
        <v>0</v>
      </c>
      <c r="P22" s="23">
        <v>0</v>
      </c>
      <c r="Q22" s="23">
        <v>0</v>
      </c>
      <c r="R22" s="252">
        <v>3</v>
      </c>
      <c r="S22" s="175"/>
    </row>
    <row r="23" spans="1:19" s="7" customFormat="1" ht="15.75" customHeight="1" x14ac:dyDescent="0.25">
      <c r="A23" s="33"/>
      <c r="B23" s="25"/>
      <c r="C23" s="25"/>
      <c r="D23" s="25"/>
      <c r="E23" s="25"/>
      <c r="F23" s="25"/>
      <c r="G23" s="25"/>
      <c r="H23" s="25"/>
      <c r="I23" s="25"/>
      <c r="J23" s="25"/>
      <c r="K23" s="25"/>
      <c r="L23" s="25"/>
      <c r="M23" s="25"/>
      <c r="N23" s="25"/>
      <c r="O23" s="25"/>
      <c r="P23" s="25"/>
      <c r="Q23" s="25"/>
      <c r="R23" s="213"/>
      <c r="S23" s="174"/>
    </row>
    <row r="24" spans="1:19" s="7" customFormat="1" ht="15.75" customHeight="1" x14ac:dyDescent="0.25">
      <c r="A24" s="156" t="s">
        <v>47</v>
      </c>
      <c r="B24" s="118">
        <f t="shared" ref="B24:R24" si="4">SUM(B25:B31)</f>
        <v>4008</v>
      </c>
      <c r="C24" s="118">
        <f t="shared" si="4"/>
        <v>40</v>
      </c>
      <c r="D24" s="118">
        <f t="shared" si="4"/>
        <v>654</v>
      </c>
      <c r="E24" s="118">
        <f t="shared" si="4"/>
        <v>1228</v>
      </c>
      <c r="F24" s="118">
        <f t="shared" si="4"/>
        <v>270</v>
      </c>
      <c r="G24" s="118">
        <f t="shared" si="4"/>
        <v>0</v>
      </c>
      <c r="H24" s="118">
        <f t="shared" si="4"/>
        <v>302</v>
      </c>
      <c r="I24" s="118">
        <f t="shared" si="4"/>
        <v>133</v>
      </c>
      <c r="J24" s="118">
        <f t="shared" si="4"/>
        <v>2</v>
      </c>
      <c r="K24" s="118">
        <f t="shared" si="4"/>
        <v>1</v>
      </c>
      <c r="L24" s="118">
        <f t="shared" si="4"/>
        <v>53</v>
      </c>
      <c r="M24" s="118">
        <f t="shared" si="4"/>
        <v>48</v>
      </c>
      <c r="N24" s="118">
        <f t="shared" si="4"/>
        <v>738</v>
      </c>
      <c r="O24" s="118">
        <f t="shared" si="4"/>
        <v>373</v>
      </c>
      <c r="P24" s="118">
        <f t="shared" si="4"/>
        <v>0</v>
      </c>
      <c r="Q24" s="118">
        <f t="shared" si="4"/>
        <v>0</v>
      </c>
      <c r="R24" s="266">
        <f t="shared" si="4"/>
        <v>166</v>
      </c>
      <c r="S24" s="174"/>
    </row>
    <row r="25" spans="1:19" s="7" customFormat="1" ht="15.75" customHeight="1" x14ac:dyDescent="0.25">
      <c r="A25" s="150" t="s">
        <v>48</v>
      </c>
      <c r="B25" s="23">
        <f t="shared" ref="B25:B31" si="5">SUM(C25:R25)</f>
        <v>1461</v>
      </c>
      <c r="C25" s="23">
        <v>10</v>
      </c>
      <c r="D25" s="23">
        <v>332</v>
      </c>
      <c r="E25" s="23">
        <v>171</v>
      </c>
      <c r="F25" s="23">
        <v>154</v>
      </c>
      <c r="G25" s="23">
        <v>0</v>
      </c>
      <c r="H25" s="23">
        <v>19</v>
      </c>
      <c r="I25" s="23">
        <v>5</v>
      </c>
      <c r="J25" s="23">
        <v>1</v>
      </c>
      <c r="K25" s="23">
        <v>0</v>
      </c>
      <c r="L25" s="23">
        <v>0</v>
      </c>
      <c r="M25" s="23">
        <v>33</v>
      </c>
      <c r="N25" s="23">
        <v>695</v>
      </c>
      <c r="O25" s="23">
        <v>4</v>
      </c>
      <c r="P25" s="23">
        <v>0</v>
      </c>
      <c r="Q25" s="23">
        <v>0</v>
      </c>
      <c r="R25" s="252">
        <v>37</v>
      </c>
      <c r="S25" s="174"/>
    </row>
    <row r="26" spans="1:19" s="7" customFormat="1" ht="15.75" customHeight="1" x14ac:dyDescent="0.25">
      <c r="A26" s="7" t="s">
        <v>182</v>
      </c>
      <c r="B26" s="23">
        <f t="shared" si="5"/>
        <v>420</v>
      </c>
      <c r="C26" s="23">
        <v>14</v>
      </c>
      <c r="D26" s="23">
        <v>39</v>
      </c>
      <c r="E26" s="23">
        <v>271</v>
      </c>
      <c r="F26" s="23">
        <v>21</v>
      </c>
      <c r="G26" s="23">
        <v>0</v>
      </c>
      <c r="H26" s="23">
        <v>13</v>
      </c>
      <c r="I26" s="23">
        <v>3</v>
      </c>
      <c r="J26" s="23">
        <v>0</v>
      </c>
      <c r="K26" s="23">
        <v>0</v>
      </c>
      <c r="L26" s="23">
        <v>14</v>
      </c>
      <c r="M26" s="23">
        <v>7</v>
      </c>
      <c r="N26" s="23">
        <v>11</v>
      </c>
      <c r="O26" s="23">
        <v>22</v>
      </c>
      <c r="P26" s="23">
        <v>0</v>
      </c>
      <c r="Q26" s="23">
        <v>0</v>
      </c>
      <c r="R26" s="252">
        <v>5</v>
      </c>
      <c r="S26" s="174"/>
    </row>
    <row r="27" spans="1:19" s="7" customFormat="1" ht="15.75" customHeight="1" x14ac:dyDescent="0.25">
      <c r="A27" s="7" t="s">
        <v>183</v>
      </c>
      <c r="B27" s="23">
        <f t="shared" si="5"/>
        <v>266</v>
      </c>
      <c r="C27" s="23">
        <v>3</v>
      </c>
      <c r="D27" s="23">
        <v>26</v>
      </c>
      <c r="E27" s="23">
        <v>179</v>
      </c>
      <c r="F27" s="23">
        <v>10</v>
      </c>
      <c r="G27" s="23">
        <v>0</v>
      </c>
      <c r="H27" s="23">
        <v>34</v>
      </c>
      <c r="I27" s="23">
        <v>0</v>
      </c>
      <c r="J27" s="23">
        <v>0</v>
      </c>
      <c r="K27" s="23">
        <v>0</v>
      </c>
      <c r="L27" s="23">
        <v>10</v>
      </c>
      <c r="M27" s="23">
        <v>0</v>
      </c>
      <c r="N27" s="23">
        <v>3</v>
      </c>
      <c r="O27" s="23">
        <v>0</v>
      </c>
      <c r="P27" s="23">
        <v>0</v>
      </c>
      <c r="Q27" s="23">
        <v>0</v>
      </c>
      <c r="R27" s="252">
        <v>1</v>
      </c>
      <c r="S27" s="174"/>
    </row>
    <row r="28" spans="1:19" s="7" customFormat="1" ht="15.75" customHeight="1" x14ac:dyDescent="0.25">
      <c r="A28" s="7" t="s">
        <v>184</v>
      </c>
      <c r="B28" s="23">
        <f t="shared" si="5"/>
        <v>362</v>
      </c>
      <c r="C28" s="23">
        <v>2</v>
      </c>
      <c r="D28" s="23">
        <v>71</v>
      </c>
      <c r="E28" s="23">
        <v>187</v>
      </c>
      <c r="F28" s="23">
        <v>11</v>
      </c>
      <c r="G28" s="23">
        <v>0</v>
      </c>
      <c r="H28" s="23">
        <v>45</v>
      </c>
      <c r="I28" s="23">
        <v>5</v>
      </c>
      <c r="J28" s="23">
        <v>0</v>
      </c>
      <c r="K28" s="23">
        <v>0</v>
      </c>
      <c r="L28" s="23">
        <v>0</v>
      </c>
      <c r="M28" s="23">
        <v>2</v>
      </c>
      <c r="N28" s="23">
        <v>9</v>
      </c>
      <c r="O28" s="23">
        <v>4</v>
      </c>
      <c r="P28" s="23">
        <v>0</v>
      </c>
      <c r="Q28" s="23">
        <v>0</v>
      </c>
      <c r="R28" s="252">
        <v>26</v>
      </c>
      <c r="S28" s="174"/>
    </row>
    <row r="29" spans="1:19" s="7" customFormat="1" ht="15.75" customHeight="1" x14ac:dyDescent="0.25">
      <c r="A29" s="7" t="s">
        <v>185</v>
      </c>
      <c r="B29" s="23">
        <f t="shared" si="5"/>
        <v>627</v>
      </c>
      <c r="C29" s="23">
        <v>0</v>
      </c>
      <c r="D29" s="23">
        <v>36</v>
      </c>
      <c r="E29" s="23">
        <v>342</v>
      </c>
      <c r="F29" s="23">
        <v>28</v>
      </c>
      <c r="G29" s="23">
        <v>0</v>
      </c>
      <c r="H29" s="23">
        <v>87</v>
      </c>
      <c r="I29" s="23">
        <v>78</v>
      </c>
      <c r="J29" s="23">
        <v>1</v>
      </c>
      <c r="K29" s="23">
        <v>0</v>
      </c>
      <c r="L29" s="23">
        <v>10</v>
      </c>
      <c r="M29" s="23">
        <v>6</v>
      </c>
      <c r="N29" s="23">
        <v>12</v>
      </c>
      <c r="O29" s="23">
        <v>3</v>
      </c>
      <c r="P29" s="23">
        <v>0</v>
      </c>
      <c r="Q29" s="23">
        <v>0</v>
      </c>
      <c r="R29" s="252">
        <v>24</v>
      </c>
      <c r="S29" s="174"/>
    </row>
    <row r="30" spans="1:19" s="7" customFormat="1" ht="15.75" customHeight="1" x14ac:dyDescent="0.25">
      <c r="A30" s="7" t="s">
        <v>186</v>
      </c>
      <c r="B30" s="23">
        <f t="shared" si="5"/>
        <v>163</v>
      </c>
      <c r="C30" s="23">
        <v>8</v>
      </c>
      <c r="D30" s="23">
        <v>38</v>
      </c>
      <c r="E30" s="23">
        <v>35</v>
      </c>
      <c r="F30" s="23">
        <v>7</v>
      </c>
      <c r="G30" s="23">
        <v>0</v>
      </c>
      <c r="H30" s="23">
        <v>41</v>
      </c>
      <c r="I30" s="23">
        <v>22</v>
      </c>
      <c r="J30" s="23">
        <v>0</v>
      </c>
      <c r="K30" s="23">
        <v>0</v>
      </c>
      <c r="L30" s="23">
        <v>0</v>
      </c>
      <c r="M30" s="23">
        <v>0</v>
      </c>
      <c r="N30" s="23">
        <v>8</v>
      </c>
      <c r="O30" s="23">
        <v>1</v>
      </c>
      <c r="P30" s="23">
        <v>0</v>
      </c>
      <c r="Q30" s="23">
        <v>0</v>
      </c>
      <c r="R30" s="252">
        <v>3</v>
      </c>
      <c r="S30" s="174"/>
    </row>
    <row r="31" spans="1:19" s="7" customFormat="1" ht="15.75" customHeight="1" x14ac:dyDescent="0.25">
      <c r="A31" s="7" t="s">
        <v>187</v>
      </c>
      <c r="B31" s="23">
        <f t="shared" si="5"/>
        <v>709</v>
      </c>
      <c r="C31" s="23">
        <v>3</v>
      </c>
      <c r="D31" s="23">
        <v>112</v>
      </c>
      <c r="E31" s="23">
        <v>43</v>
      </c>
      <c r="F31" s="23">
        <v>39</v>
      </c>
      <c r="G31" s="23">
        <v>0</v>
      </c>
      <c r="H31" s="23">
        <v>63</v>
      </c>
      <c r="I31" s="23">
        <v>20</v>
      </c>
      <c r="J31" s="23">
        <v>0</v>
      </c>
      <c r="K31" s="23">
        <v>1</v>
      </c>
      <c r="L31" s="23">
        <v>19</v>
      </c>
      <c r="M31" s="23">
        <v>0</v>
      </c>
      <c r="N31" s="23">
        <v>0</v>
      </c>
      <c r="O31" s="23">
        <v>339</v>
      </c>
      <c r="P31" s="23">
        <v>0</v>
      </c>
      <c r="Q31" s="23">
        <v>0</v>
      </c>
      <c r="R31" s="252">
        <v>70</v>
      </c>
      <c r="S31" s="174"/>
    </row>
    <row r="32" spans="1:19" s="7" customFormat="1" ht="15.75" customHeight="1" x14ac:dyDescent="0.25">
      <c r="A32" s="33"/>
      <c r="B32" s="25"/>
      <c r="C32" s="25"/>
      <c r="D32" s="25"/>
      <c r="E32" s="25"/>
      <c r="F32" s="25"/>
      <c r="G32" s="25"/>
      <c r="H32" s="25"/>
      <c r="I32" s="25"/>
      <c r="J32" s="25"/>
      <c r="K32" s="25"/>
      <c r="L32" s="25"/>
      <c r="M32" s="25"/>
      <c r="N32" s="25"/>
      <c r="O32" s="25"/>
      <c r="P32" s="25"/>
      <c r="Q32" s="25"/>
      <c r="R32" s="213"/>
      <c r="S32" s="174"/>
    </row>
    <row r="33" spans="1:19" s="7" customFormat="1" ht="15.75" customHeight="1" x14ac:dyDescent="0.25">
      <c r="A33" s="156" t="s">
        <v>55</v>
      </c>
      <c r="B33" s="15">
        <f>SUM(B34:B39)</f>
        <v>2345</v>
      </c>
      <c r="C33" s="15">
        <f t="shared" ref="C33:R33" si="6">SUM(C34:C38)</f>
        <v>35</v>
      </c>
      <c r="D33" s="15">
        <f t="shared" si="6"/>
        <v>477</v>
      </c>
      <c r="E33" s="15">
        <f t="shared" si="6"/>
        <v>1001</v>
      </c>
      <c r="F33" s="15">
        <f t="shared" si="6"/>
        <v>87</v>
      </c>
      <c r="G33" s="15">
        <f t="shared" si="6"/>
        <v>56</v>
      </c>
      <c r="H33" s="15">
        <f t="shared" si="6"/>
        <v>65</v>
      </c>
      <c r="I33" s="15">
        <f t="shared" si="6"/>
        <v>59</v>
      </c>
      <c r="J33" s="15">
        <f t="shared" si="6"/>
        <v>1</v>
      </c>
      <c r="K33" s="15">
        <f t="shared" si="6"/>
        <v>0</v>
      </c>
      <c r="L33" s="15">
        <f t="shared" si="6"/>
        <v>50</v>
      </c>
      <c r="M33" s="15">
        <f t="shared" si="6"/>
        <v>16</v>
      </c>
      <c r="N33" s="15">
        <f t="shared" si="6"/>
        <v>47</v>
      </c>
      <c r="O33" s="15">
        <f t="shared" si="6"/>
        <v>10</v>
      </c>
      <c r="P33" s="15">
        <f t="shared" si="6"/>
        <v>0</v>
      </c>
      <c r="Q33" s="15">
        <f t="shared" si="6"/>
        <v>326</v>
      </c>
      <c r="R33" s="264">
        <f t="shared" si="6"/>
        <v>115</v>
      </c>
      <c r="S33" s="174"/>
    </row>
    <row r="34" spans="1:19" s="7" customFormat="1" ht="15.75" customHeight="1" x14ac:dyDescent="0.25">
      <c r="A34" s="7" t="s">
        <v>56</v>
      </c>
      <c r="B34" s="23">
        <f>SUM(C34:R34)</f>
        <v>1627</v>
      </c>
      <c r="C34" s="23">
        <v>29</v>
      </c>
      <c r="D34" s="23">
        <v>390</v>
      </c>
      <c r="E34" s="23">
        <v>789</v>
      </c>
      <c r="F34" s="23">
        <v>49</v>
      </c>
      <c r="G34" s="23">
        <v>46</v>
      </c>
      <c r="H34" s="23">
        <v>10</v>
      </c>
      <c r="I34" s="23">
        <v>11</v>
      </c>
      <c r="J34" s="23">
        <v>1</v>
      </c>
      <c r="K34" s="23">
        <v>0</v>
      </c>
      <c r="L34" s="23">
        <v>21</v>
      </c>
      <c r="M34" s="23">
        <v>1</v>
      </c>
      <c r="N34" s="23">
        <v>9</v>
      </c>
      <c r="O34" s="23">
        <v>0</v>
      </c>
      <c r="P34" s="23">
        <v>0</v>
      </c>
      <c r="Q34" s="23">
        <v>260</v>
      </c>
      <c r="R34" s="252">
        <v>11</v>
      </c>
      <c r="S34" s="174"/>
    </row>
    <row r="35" spans="1:19" s="7" customFormat="1" ht="15.75" customHeight="1" x14ac:dyDescent="0.25">
      <c r="A35" s="7" t="s">
        <v>188</v>
      </c>
      <c r="B35" s="23">
        <f>SUM(C35:R35)</f>
        <v>163</v>
      </c>
      <c r="C35" s="23">
        <v>0</v>
      </c>
      <c r="D35" s="23">
        <v>4</v>
      </c>
      <c r="E35" s="23">
        <v>16</v>
      </c>
      <c r="F35" s="23">
        <v>3</v>
      </c>
      <c r="G35" s="23">
        <v>9</v>
      </c>
      <c r="H35" s="23">
        <v>4</v>
      </c>
      <c r="I35" s="23">
        <v>33</v>
      </c>
      <c r="J35" s="23">
        <v>0</v>
      </c>
      <c r="K35" s="23">
        <v>0</v>
      </c>
      <c r="L35" s="23">
        <v>0</v>
      </c>
      <c r="M35" s="23">
        <v>3</v>
      </c>
      <c r="N35" s="23">
        <v>1</v>
      </c>
      <c r="O35" s="23">
        <v>0</v>
      </c>
      <c r="P35" s="23">
        <v>0</v>
      </c>
      <c r="Q35" s="23">
        <v>0</v>
      </c>
      <c r="R35" s="252">
        <v>90</v>
      </c>
      <c r="S35" s="174"/>
    </row>
    <row r="36" spans="1:19" s="7" customFormat="1" ht="15.75" customHeight="1" x14ac:dyDescent="0.25">
      <c r="A36" s="7" t="s">
        <v>189</v>
      </c>
      <c r="B36" s="23">
        <f>SUM(C36:R36)</f>
        <v>259</v>
      </c>
      <c r="C36" s="23">
        <v>2</v>
      </c>
      <c r="D36" s="23">
        <v>36</v>
      </c>
      <c r="E36" s="23">
        <v>93</v>
      </c>
      <c r="F36" s="23">
        <v>13</v>
      </c>
      <c r="G36" s="23">
        <v>1</v>
      </c>
      <c r="H36" s="23">
        <v>7</v>
      </c>
      <c r="I36" s="23">
        <v>5</v>
      </c>
      <c r="J36" s="23">
        <v>0</v>
      </c>
      <c r="K36" s="23">
        <v>0</v>
      </c>
      <c r="L36" s="23">
        <v>27</v>
      </c>
      <c r="M36" s="23">
        <v>1</v>
      </c>
      <c r="N36" s="23">
        <v>5</v>
      </c>
      <c r="O36" s="23">
        <v>0</v>
      </c>
      <c r="P36" s="23">
        <v>0</v>
      </c>
      <c r="Q36" s="23">
        <v>66</v>
      </c>
      <c r="R36" s="252">
        <v>3</v>
      </c>
      <c r="S36" s="174"/>
    </row>
    <row r="37" spans="1:19" s="7" customFormat="1" ht="15.75" customHeight="1" x14ac:dyDescent="0.25">
      <c r="A37" s="7" t="s">
        <v>190</v>
      </c>
      <c r="B37" s="23">
        <f>SUM(C37:R37)</f>
        <v>61</v>
      </c>
      <c r="C37" s="23">
        <v>0</v>
      </c>
      <c r="D37" s="23">
        <v>16</v>
      </c>
      <c r="E37" s="23">
        <v>21</v>
      </c>
      <c r="F37" s="23">
        <v>5</v>
      </c>
      <c r="G37" s="23">
        <v>0</v>
      </c>
      <c r="H37" s="23">
        <v>5</v>
      </c>
      <c r="I37" s="23">
        <v>2</v>
      </c>
      <c r="J37" s="23">
        <v>0</v>
      </c>
      <c r="K37" s="23">
        <v>0</v>
      </c>
      <c r="L37" s="23">
        <v>1</v>
      </c>
      <c r="M37" s="23">
        <v>5</v>
      </c>
      <c r="N37" s="23">
        <v>3</v>
      </c>
      <c r="O37" s="23">
        <v>0</v>
      </c>
      <c r="P37" s="23">
        <v>0</v>
      </c>
      <c r="Q37" s="23">
        <v>0</v>
      </c>
      <c r="R37" s="252">
        <v>3</v>
      </c>
      <c r="S37" s="174"/>
    </row>
    <row r="38" spans="1:19" s="7" customFormat="1" ht="15.75" customHeight="1" x14ac:dyDescent="0.25">
      <c r="A38" s="7" t="s">
        <v>191</v>
      </c>
      <c r="B38" s="23">
        <f>SUM(C38:R38)</f>
        <v>235</v>
      </c>
      <c r="C38" s="23">
        <v>4</v>
      </c>
      <c r="D38" s="23">
        <v>31</v>
      </c>
      <c r="E38" s="23">
        <v>82</v>
      </c>
      <c r="F38" s="23">
        <v>17</v>
      </c>
      <c r="G38" s="23">
        <v>0</v>
      </c>
      <c r="H38" s="23">
        <v>39</v>
      </c>
      <c r="I38" s="23">
        <v>8</v>
      </c>
      <c r="J38" s="23">
        <v>0</v>
      </c>
      <c r="K38" s="23">
        <v>0</v>
      </c>
      <c r="L38" s="23">
        <v>1</v>
      </c>
      <c r="M38" s="23">
        <v>6</v>
      </c>
      <c r="N38" s="23">
        <v>29</v>
      </c>
      <c r="O38" s="23">
        <v>10</v>
      </c>
      <c r="P38" s="23">
        <v>0</v>
      </c>
      <c r="Q38" s="23">
        <v>0</v>
      </c>
      <c r="R38" s="252">
        <v>8</v>
      </c>
      <c r="S38" s="174"/>
    </row>
    <row r="39" spans="1:19" s="7" customFormat="1" ht="15.75" customHeight="1" x14ac:dyDescent="0.25">
      <c r="A39" s="150"/>
      <c r="B39" s="23"/>
      <c r="C39" s="23"/>
      <c r="D39" s="23"/>
      <c r="E39" s="23"/>
      <c r="F39" s="23"/>
      <c r="G39" s="23"/>
      <c r="H39" s="23"/>
      <c r="I39" s="23"/>
      <c r="J39" s="23"/>
      <c r="K39" s="23"/>
      <c r="L39" s="23"/>
      <c r="M39" s="23"/>
      <c r="N39" s="23"/>
      <c r="O39" s="23"/>
      <c r="P39" s="23"/>
      <c r="Q39" s="23"/>
      <c r="R39" s="252"/>
      <c r="S39" s="174"/>
    </row>
    <row r="40" spans="1:19" s="7" customFormat="1" ht="15.75" customHeight="1" x14ac:dyDescent="0.25">
      <c r="A40" s="156" t="s">
        <v>61</v>
      </c>
      <c r="B40" s="118">
        <f>SUM(B41:B46)</f>
        <v>1414</v>
      </c>
      <c r="C40" s="118">
        <f t="shared" ref="C40:R40" si="7">SUM(C41:C45)</f>
        <v>8</v>
      </c>
      <c r="D40" s="118">
        <f t="shared" si="7"/>
        <v>313</v>
      </c>
      <c r="E40" s="118">
        <f t="shared" si="7"/>
        <v>478</v>
      </c>
      <c r="F40" s="118">
        <f t="shared" si="7"/>
        <v>65</v>
      </c>
      <c r="G40" s="118">
        <f t="shared" si="7"/>
        <v>1</v>
      </c>
      <c r="H40" s="118">
        <f t="shared" si="7"/>
        <v>80</v>
      </c>
      <c r="I40" s="118">
        <f t="shared" si="7"/>
        <v>74</v>
      </c>
      <c r="J40" s="118">
        <f t="shared" si="7"/>
        <v>3</v>
      </c>
      <c r="K40" s="118">
        <f t="shared" si="7"/>
        <v>0</v>
      </c>
      <c r="L40" s="118">
        <f t="shared" si="7"/>
        <v>53</v>
      </c>
      <c r="M40" s="118">
        <f t="shared" si="7"/>
        <v>210</v>
      </c>
      <c r="N40" s="118">
        <f t="shared" si="7"/>
        <v>37</v>
      </c>
      <c r="O40" s="118">
        <f t="shared" si="7"/>
        <v>4</v>
      </c>
      <c r="P40" s="118">
        <f t="shared" si="7"/>
        <v>0</v>
      </c>
      <c r="Q40" s="118">
        <f t="shared" si="7"/>
        <v>0</v>
      </c>
      <c r="R40" s="266">
        <f t="shared" si="7"/>
        <v>88</v>
      </c>
      <c r="S40" s="174"/>
    </row>
    <row r="41" spans="1:19" s="7" customFormat="1" ht="15.75" customHeight="1" x14ac:dyDescent="0.25">
      <c r="A41" s="7" t="s">
        <v>62</v>
      </c>
      <c r="B41" s="23">
        <f>SUM(C41:R41)</f>
        <v>520</v>
      </c>
      <c r="C41" s="23">
        <v>5</v>
      </c>
      <c r="D41" s="23">
        <v>159</v>
      </c>
      <c r="E41" s="23">
        <v>225</v>
      </c>
      <c r="F41" s="23">
        <v>29</v>
      </c>
      <c r="G41" s="23">
        <v>0</v>
      </c>
      <c r="H41" s="23">
        <v>0</v>
      </c>
      <c r="I41" s="23">
        <v>12</v>
      </c>
      <c r="J41" s="23">
        <v>0</v>
      </c>
      <c r="K41" s="23">
        <v>0</v>
      </c>
      <c r="L41" s="23">
        <v>12</v>
      </c>
      <c r="M41" s="23">
        <v>7</v>
      </c>
      <c r="N41" s="23">
        <v>19</v>
      </c>
      <c r="O41" s="23">
        <v>0</v>
      </c>
      <c r="P41" s="23">
        <v>0</v>
      </c>
      <c r="Q41" s="23">
        <v>0</v>
      </c>
      <c r="R41" s="252">
        <v>52</v>
      </c>
      <c r="S41" s="174"/>
    </row>
    <row r="42" spans="1:19" s="7" customFormat="1" ht="15.75" customHeight="1" x14ac:dyDescent="0.25">
      <c r="A42" s="7" t="s">
        <v>192</v>
      </c>
      <c r="B42" s="23">
        <f>SUM(C42:R42)</f>
        <v>374</v>
      </c>
      <c r="C42" s="23">
        <v>2</v>
      </c>
      <c r="D42" s="23">
        <v>83</v>
      </c>
      <c r="E42" s="23">
        <v>95</v>
      </c>
      <c r="F42" s="23">
        <v>10</v>
      </c>
      <c r="G42" s="23">
        <v>1</v>
      </c>
      <c r="H42" s="23">
        <v>35</v>
      </c>
      <c r="I42" s="23">
        <v>35</v>
      </c>
      <c r="J42" s="23">
        <v>2</v>
      </c>
      <c r="K42" s="23">
        <v>0</v>
      </c>
      <c r="L42" s="23">
        <v>24</v>
      </c>
      <c r="M42" s="23">
        <v>41</v>
      </c>
      <c r="N42" s="23">
        <v>10</v>
      </c>
      <c r="O42" s="23">
        <v>2</v>
      </c>
      <c r="P42" s="23">
        <v>0</v>
      </c>
      <c r="Q42" s="23">
        <v>0</v>
      </c>
      <c r="R42" s="252">
        <v>34</v>
      </c>
      <c r="S42" s="174"/>
    </row>
    <row r="43" spans="1:19" s="7" customFormat="1" ht="15.75" customHeight="1" x14ac:dyDescent="0.25">
      <c r="A43" s="7" t="s">
        <v>193</v>
      </c>
      <c r="B43" s="23">
        <f>SUM(C43:R43)</f>
        <v>195</v>
      </c>
      <c r="C43" s="23">
        <v>0</v>
      </c>
      <c r="D43" s="23">
        <v>26</v>
      </c>
      <c r="E43" s="23">
        <v>101</v>
      </c>
      <c r="F43" s="23">
        <v>7</v>
      </c>
      <c r="G43" s="23">
        <v>0</v>
      </c>
      <c r="H43" s="23">
        <v>7</v>
      </c>
      <c r="I43" s="23">
        <v>6</v>
      </c>
      <c r="J43" s="23">
        <v>0</v>
      </c>
      <c r="K43" s="23">
        <v>0</v>
      </c>
      <c r="L43" s="23">
        <v>9</v>
      </c>
      <c r="M43" s="23">
        <v>36</v>
      </c>
      <c r="N43" s="23">
        <v>3</v>
      </c>
      <c r="O43" s="23">
        <v>0</v>
      </c>
      <c r="P43" s="23">
        <v>0</v>
      </c>
      <c r="Q43" s="23">
        <v>0</v>
      </c>
      <c r="R43" s="252">
        <v>0</v>
      </c>
      <c r="S43" s="174"/>
    </row>
    <row r="44" spans="1:19" s="7" customFormat="1" ht="15.75" customHeight="1" x14ac:dyDescent="0.25">
      <c r="A44" s="7" t="s">
        <v>194</v>
      </c>
      <c r="B44" s="23">
        <f>SUM(C44:R44)</f>
        <v>163</v>
      </c>
      <c r="C44" s="23">
        <v>1</v>
      </c>
      <c r="D44" s="23">
        <v>38</v>
      </c>
      <c r="E44" s="23">
        <v>38</v>
      </c>
      <c r="F44" s="23">
        <v>13</v>
      </c>
      <c r="G44" s="23">
        <v>0</v>
      </c>
      <c r="H44" s="23">
        <v>37</v>
      </c>
      <c r="I44" s="23">
        <v>19</v>
      </c>
      <c r="J44" s="23">
        <v>1</v>
      </c>
      <c r="K44" s="23">
        <v>0</v>
      </c>
      <c r="L44" s="23">
        <v>8</v>
      </c>
      <c r="M44" s="23">
        <v>0</v>
      </c>
      <c r="N44" s="23">
        <v>5</v>
      </c>
      <c r="O44" s="23">
        <v>1</v>
      </c>
      <c r="P44" s="23">
        <v>0</v>
      </c>
      <c r="Q44" s="23">
        <v>0</v>
      </c>
      <c r="R44" s="252">
        <v>2</v>
      </c>
      <c r="S44" s="174"/>
    </row>
    <row r="45" spans="1:19" s="7" customFormat="1" ht="15.75" customHeight="1" x14ac:dyDescent="0.25">
      <c r="A45" s="7" t="s">
        <v>195</v>
      </c>
      <c r="B45" s="23">
        <f>SUM(C45:R45)</f>
        <v>162</v>
      </c>
      <c r="C45" s="23">
        <v>0</v>
      </c>
      <c r="D45" s="23">
        <v>7</v>
      </c>
      <c r="E45" s="23">
        <v>19</v>
      </c>
      <c r="F45" s="23">
        <v>6</v>
      </c>
      <c r="G45" s="23">
        <v>0</v>
      </c>
      <c r="H45" s="23">
        <v>1</v>
      </c>
      <c r="I45" s="23">
        <v>2</v>
      </c>
      <c r="J45" s="23">
        <v>0</v>
      </c>
      <c r="K45" s="23">
        <v>0</v>
      </c>
      <c r="L45" s="23">
        <v>0</v>
      </c>
      <c r="M45" s="23">
        <v>126</v>
      </c>
      <c r="N45" s="23">
        <v>0</v>
      </c>
      <c r="O45" s="23">
        <v>1</v>
      </c>
      <c r="P45" s="23">
        <v>0</v>
      </c>
      <c r="Q45" s="23">
        <v>0</v>
      </c>
      <c r="R45" s="252">
        <v>0</v>
      </c>
      <c r="S45" s="174"/>
    </row>
    <row r="46" spans="1:19" s="7" customFormat="1" ht="15.75" customHeight="1" x14ac:dyDescent="0.25">
      <c r="A46" s="150"/>
      <c r="B46" s="23"/>
      <c r="C46" s="23"/>
      <c r="D46" s="23"/>
      <c r="E46" s="23"/>
      <c r="F46" s="23"/>
      <c r="G46" s="23"/>
      <c r="H46" s="23"/>
      <c r="I46" s="23"/>
      <c r="J46" s="23"/>
      <c r="K46" s="23"/>
      <c r="L46" s="23"/>
      <c r="M46" s="23"/>
      <c r="N46" s="23"/>
      <c r="O46" s="23"/>
      <c r="P46" s="23"/>
      <c r="Q46" s="23"/>
      <c r="R46" s="252"/>
      <c r="S46" s="174"/>
    </row>
    <row r="47" spans="1:19" s="7" customFormat="1" ht="15.75" customHeight="1" x14ac:dyDescent="0.25">
      <c r="A47" s="156" t="s">
        <v>67</v>
      </c>
      <c r="B47" s="118">
        <f t="shared" ref="B47:R47" si="8">SUM(B48:B53)</f>
        <v>1671</v>
      </c>
      <c r="C47" s="118">
        <f t="shared" si="8"/>
        <v>30</v>
      </c>
      <c r="D47" s="118">
        <f t="shared" si="8"/>
        <v>215</v>
      </c>
      <c r="E47" s="118">
        <f t="shared" si="8"/>
        <v>762</v>
      </c>
      <c r="F47" s="118">
        <f t="shared" si="8"/>
        <v>78</v>
      </c>
      <c r="G47" s="118">
        <f t="shared" si="8"/>
        <v>217</v>
      </c>
      <c r="H47" s="118">
        <f t="shared" si="8"/>
        <v>129</v>
      </c>
      <c r="I47" s="118">
        <f t="shared" si="8"/>
        <v>79</v>
      </c>
      <c r="J47" s="118">
        <f t="shared" si="8"/>
        <v>7</v>
      </c>
      <c r="K47" s="118">
        <f t="shared" si="8"/>
        <v>1</v>
      </c>
      <c r="L47" s="118">
        <f t="shared" si="8"/>
        <v>25</v>
      </c>
      <c r="M47" s="118">
        <f t="shared" si="8"/>
        <v>59</v>
      </c>
      <c r="N47" s="118">
        <f t="shared" si="8"/>
        <v>28</v>
      </c>
      <c r="O47" s="118">
        <f t="shared" si="8"/>
        <v>9</v>
      </c>
      <c r="P47" s="118">
        <f t="shared" si="8"/>
        <v>0</v>
      </c>
      <c r="Q47" s="118">
        <f t="shared" si="8"/>
        <v>0</v>
      </c>
      <c r="R47" s="266">
        <f t="shared" si="8"/>
        <v>32</v>
      </c>
      <c r="S47" s="174"/>
    </row>
    <row r="48" spans="1:19" s="7" customFormat="1" ht="15.75" customHeight="1" x14ac:dyDescent="0.25">
      <c r="A48" s="7" t="s">
        <v>68</v>
      </c>
      <c r="B48" s="23">
        <f t="shared" ref="B48:B53" si="9">SUM(C48:R48)</f>
        <v>480</v>
      </c>
      <c r="C48" s="23">
        <v>8</v>
      </c>
      <c r="D48" s="23">
        <v>51</v>
      </c>
      <c r="E48" s="23">
        <v>200</v>
      </c>
      <c r="F48" s="23">
        <v>31</v>
      </c>
      <c r="G48" s="23">
        <v>113</v>
      </c>
      <c r="H48" s="23">
        <v>40</v>
      </c>
      <c r="I48" s="23">
        <v>7</v>
      </c>
      <c r="J48" s="23">
        <v>5</v>
      </c>
      <c r="K48" s="23">
        <v>1</v>
      </c>
      <c r="L48" s="23">
        <v>4</v>
      </c>
      <c r="M48" s="23">
        <v>16</v>
      </c>
      <c r="N48" s="23">
        <v>1</v>
      </c>
      <c r="O48" s="23">
        <v>1</v>
      </c>
      <c r="P48" s="23">
        <v>0</v>
      </c>
      <c r="Q48" s="23">
        <v>0</v>
      </c>
      <c r="R48" s="252">
        <v>2</v>
      </c>
      <c r="S48" s="174"/>
    </row>
    <row r="49" spans="1:19" s="7" customFormat="1" ht="15.75" customHeight="1" x14ac:dyDescent="0.25">
      <c r="A49" s="7" t="s">
        <v>196</v>
      </c>
      <c r="B49" s="23">
        <f t="shared" si="9"/>
        <v>415</v>
      </c>
      <c r="C49" s="23">
        <v>17</v>
      </c>
      <c r="D49" s="23">
        <v>43</v>
      </c>
      <c r="E49" s="23">
        <v>281</v>
      </c>
      <c r="F49" s="23">
        <v>27</v>
      </c>
      <c r="G49" s="23">
        <v>26</v>
      </c>
      <c r="H49" s="23">
        <v>8</v>
      </c>
      <c r="I49" s="23">
        <v>0</v>
      </c>
      <c r="J49" s="23">
        <v>0</v>
      </c>
      <c r="K49" s="23">
        <v>0</v>
      </c>
      <c r="L49" s="23">
        <v>0</v>
      </c>
      <c r="M49" s="23">
        <v>0</v>
      </c>
      <c r="N49" s="23">
        <v>1</v>
      </c>
      <c r="O49" s="23">
        <v>0</v>
      </c>
      <c r="P49" s="23">
        <v>0</v>
      </c>
      <c r="Q49" s="23">
        <v>0</v>
      </c>
      <c r="R49" s="252">
        <v>12</v>
      </c>
      <c r="S49" s="174"/>
    </row>
    <row r="50" spans="1:19" s="7" customFormat="1" ht="15.75" customHeight="1" x14ac:dyDescent="0.25">
      <c r="A50" s="7" t="s">
        <v>197</v>
      </c>
      <c r="B50" s="23">
        <f t="shared" si="9"/>
        <v>82</v>
      </c>
      <c r="C50" s="23">
        <v>1</v>
      </c>
      <c r="D50" s="23">
        <v>15</v>
      </c>
      <c r="E50" s="23">
        <v>27</v>
      </c>
      <c r="F50" s="23">
        <v>2</v>
      </c>
      <c r="G50" s="23">
        <v>0</v>
      </c>
      <c r="H50" s="23">
        <v>14</v>
      </c>
      <c r="I50" s="23">
        <v>14</v>
      </c>
      <c r="J50" s="23">
        <v>1</v>
      </c>
      <c r="K50" s="23">
        <v>0</v>
      </c>
      <c r="L50" s="23">
        <v>0</v>
      </c>
      <c r="M50" s="23">
        <v>4</v>
      </c>
      <c r="N50" s="23">
        <v>0</v>
      </c>
      <c r="O50" s="23">
        <v>0</v>
      </c>
      <c r="P50" s="23">
        <v>0</v>
      </c>
      <c r="Q50" s="23">
        <v>0</v>
      </c>
      <c r="R50" s="252">
        <v>4</v>
      </c>
      <c r="S50" s="174"/>
    </row>
    <row r="51" spans="1:19" s="7" customFormat="1" ht="15.75" customHeight="1" x14ac:dyDescent="0.25">
      <c r="A51" s="7" t="s">
        <v>198</v>
      </c>
      <c r="B51" s="23">
        <f t="shared" si="9"/>
        <v>174</v>
      </c>
      <c r="C51" s="23">
        <v>1</v>
      </c>
      <c r="D51" s="23">
        <v>1</v>
      </c>
      <c r="E51" s="23">
        <v>82</v>
      </c>
      <c r="F51" s="23">
        <v>2</v>
      </c>
      <c r="G51" s="23">
        <v>77</v>
      </c>
      <c r="H51" s="23">
        <v>6</v>
      </c>
      <c r="I51" s="23">
        <v>0</v>
      </c>
      <c r="J51" s="23">
        <v>0</v>
      </c>
      <c r="K51" s="23">
        <v>0</v>
      </c>
      <c r="L51" s="23">
        <v>0</v>
      </c>
      <c r="M51" s="23">
        <v>1</v>
      </c>
      <c r="N51" s="23">
        <v>2</v>
      </c>
      <c r="O51" s="23">
        <v>0</v>
      </c>
      <c r="P51" s="23">
        <v>0</v>
      </c>
      <c r="Q51" s="23">
        <v>0</v>
      </c>
      <c r="R51" s="252">
        <v>2</v>
      </c>
      <c r="S51" s="174"/>
    </row>
    <row r="52" spans="1:19" s="7" customFormat="1" ht="15.75" customHeight="1" x14ac:dyDescent="0.25">
      <c r="A52" s="7" t="s">
        <v>199</v>
      </c>
      <c r="B52" s="23">
        <f t="shared" si="9"/>
        <v>331</v>
      </c>
      <c r="C52" s="23">
        <v>3</v>
      </c>
      <c r="D52" s="23">
        <v>67</v>
      </c>
      <c r="E52" s="23">
        <v>94</v>
      </c>
      <c r="F52" s="23">
        <v>12</v>
      </c>
      <c r="G52" s="23">
        <v>1</v>
      </c>
      <c r="H52" s="23">
        <v>46</v>
      </c>
      <c r="I52" s="23">
        <v>53</v>
      </c>
      <c r="J52" s="23">
        <v>1</v>
      </c>
      <c r="K52" s="23">
        <v>0</v>
      </c>
      <c r="L52" s="23">
        <v>11</v>
      </c>
      <c r="M52" s="23">
        <v>6</v>
      </c>
      <c r="N52" s="23">
        <v>24</v>
      </c>
      <c r="O52" s="23">
        <v>8</v>
      </c>
      <c r="P52" s="23">
        <v>0</v>
      </c>
      <c r="Q52" s="23">
        <v>0</v>
      </c>
      <c r="R52" s="252">
        <v>5</v>
      </c>
      <c r="S52" s="174"/>
    </row>
    <row r="53" spans="1:19" s="7" customFormat="1" ht="15.75" customHeight="1" x14ac:dyDescent="0.25">
      <c r="A53" s="7" t="s">
        <v>200</v>
      </c>
      <c r="B53" s="23">
        <f t="shared" si="9"/>
        <v>189</v>
      </c>
      <c r="C53" s="23">
        <v>0</v>
      </c>
      <c r="D53" s="23">
        <v>38</v>
      </c>
      <c r="E53" s="23">
        <v>78</v>
      </c>
      <c r="F53" s="23">
        <v>4</v>
      </c>
      <c r="G53" s="23">
        <v>0</v>
      </c>
      <c r="H53" s="23">
        <v>15</v>
      </c>
      <c r="I53" s="23">
        <v>5</v>
      </c>
      <c r="J53" s="23">
        <v>0</v>
      </c>
      <c r="K53" s="23">
        <v>0</v>
      </c>
      <c r="L53" s="23">
        <v>10</v>
      </c>
      <c r="M53" s="23">
        <v>32</v>
      </c>
      <c r="N53" s="23">
        <v>0</v>
      </c>
      <c r="O53" s="23">
        <v>0</v>
      </c>
      <c r="P53" s="23">
        <v>0</v>
      </c>
      <c r="Q53" s="23">
        <v>0</v>
      </c>
      <c r="R53" s="252">
        <v>7</v>
      </c>
      <c r="S53" s="174"/>
    </row>
    <row r="54" spans="1:19" s="7" customFormat="1" ht="15.75" customHeight="1" x14ac:dyDescent="0.25">
      <c r="B54" s="267"/>
      <c r="C54" s="267"/>
      <c r="D54" s="267"/>
      <c r="E54" s="267"/>
      <c r="F54" s="267"/>
      <c r="G54" s="267"/>
      <c r="H54" s="267"/>
      <c r="I54" s="267"/>
      <c r="J54" s="267"/>
      <c r="K54" s="267"/>
      <c r="L54" s="267"/>
      <c r="M54" s="267"/>
      <c r="N54" s="267"/>
      <c r="O54" s="267"/>
      <c r="P54" s="267"/>
      <c r="Q54" s="267"/>
      <c r="R54" s="268"/>
      <c r="S54" s="174"/>
    </row>
    <row r="55" spans="1:19" s="7" customFormat="1" ht="15.75" customHeight="1" x14ac:dyDescent="0.25">
      <c r="A55" s="156" t="s">
        <v>74</v>
      </c>
      <c r="B55" s="15">
        <f t="shared" ref="B55:R55" si="10">SUM(B56:B62)</f>
        <v>4278</v>
      </c>
      <c r="C55" s="15">
        <f t="shared" si="10"/>
        <v>75</v>
      </c>
      <c r="D55" s="15">
        <f t="shared" si="10"/>
        <v>597</v>
      </c>
      <c r="E55" s="15">
        <f t="shared" si="10"/>
        <v>2078</v>
      </c>
      <c r="F55" s="15">
        <f t="shared" si="10"/>
        <v>259</v>
      </c>
      <c r="G55" s="15">
        <f t="shared" si="10"/>
        <v>59</v>
      </c>
      <c r="H55" s="15">
        <f t="shared" si="10"/>
        <v>566</v>
      </c>
      <c r="I55" s="15">
        <f t="shared" si="10"/>
        <v>265</v>
      </c>
      <c r="J55" s="15">
        <f t="shared" si="10"/>
        <v>0</v>
      </c>
      <c r="K55" s="15">
        <f t="shared" si="10"/>
        <v>2</v>
      </c>
      <c r="L55" s="15">
        <f t="shared" si="10"/>
        <v>155</v>
      </c>
      <c r="M55" s="15">
        <f t="shared" si="10"/>
        <v>9</v>
      </c>
      <c r="N55" s="15">
        <f t="shared" si="10"/>
        <v>25</v>
      </c>
      <c r="O55" s="15">
        <f t="shared" si="10"/>
        <v>31</v>
      </c>
      <c r="P55" s="15">
        <f t="shared" si="10"/>
        <v>0</v>
      </c>
      <c r="Q55" s="15">
        <f t="shared" si="10"/>
        <v>0</v>
      </c>
      <c r="R55" s="264">
        <f t="shared" si="10"/>
        <v>157</v>
      </c>
      <c r="S55" s="174"/>
    </row>
    <row r="56" spans="1:19" s="7" customFormat="1" ht="15.75" customHeight="1" x14ac:dyDescent="0.25">
      <c r="A56" s="150" t="s">
        <v>75</v>
      </c>
      <c r="B56" s="23">
        <f t="shared" ref="B56:B62" si="11">SUM(C56:R56)</f>
        <v>1583</v>
      </c>
      <c r="C56" s="23">
        <v>60</v>
      </c>
      <c r="D56" s="23">
        <v>234</v>
      </c>
      <c r="E56" s="23">
        <v>758</v>
      </c>
      <c r="F56" s="23">
        <v>117</v>
      </c>
      <c r="G56" s="23">
        <v>58</v>
      </c>
      <c r="H56" s="23">
        <v>147</v>
      </c>
      <c r="I56" s="23">
        <v>96</v>
      </c>
      <c r="J56" s="23">
        <v>0</v>
      </c>
      <c r="K56" s="23">
        <v>2</v>
      </c>
      <c r="L56" s="23">
        <v>37</v>
      </c>
      <c r="M56" s="23">
        <v>0</v>
      </c>
      <c r="N56" s="23">
        <v>7</v>
      </c>
      <c r="O56" s="23">
        <v>0</v>
      </c>
      <c r="P56" s="23">
        <v>0</v>
      </c>
      <c r="Q56" s="23">
        <v>0</v>
      </c>
      <c r="R56" s="252">
        <v>67</v>
      </c>
      <c r="S56" s="174"/>
    </row>
    <row r="57" spans="1:19" s="7" customFormat="1" ht="15.75" customHeight="1" x14ac:dyDescent="0.25">
      <c r="A57" s="7" t="s">
        <v>201</v>
      </c>
      <c r="B57" s="23">
        <f t="shared" si="11"/>
        <v>1255</v>
      </c>
      <c r="C57" s="23">
        <v>1</v>
      </c>
      <c r="D57" s="23">
        <v>17</v>
      </c>
      <c r="E57" s="23">
        <v>814</v>
      </c>
      <c r="F57" s="23">
        <v>53</v>
      </c>
      <c r="G57" s="23">
        <v>0</v>
      </c>
      <c r="H57" s="23">
        <v>309</v>
      </c>
      <c r="I57" s="23">
        <v>23</v>
      </c>
      <c r="J57" s="23">
        <v>0</v>
      </c>
      <c r="K57" s="23">
        <v>0</v>
      </c>
      <c r="L57" s="23">
        <v>0</v>
      </c>
      <c r="M57" s="23">
        <v>0</v>
      </c>
      <c r="N57" s="23">
        <v>7</v>
      </c>
      <c r="O57" s="23">
        <v>5</v>
      </c>
      <c r="P57" s="23">
        <v>0</v>
      </c>
      <c r="Q57" s="23">
        <v>0</v>
      </c>
      <c r="R57" s="252">
        <v>26</v>
      </c>
      <c r="S57" s="174"/>
    </row>
    <row r="58" spans="1:19" s="7" customFormat="1" ht="15.75" customHeight="1" x14ac:dyDescent="0.25">
      <c r="A58" s="7" t="s">
        <v>202</v>
      </c>
      <c r="B58" s="23">
        <f t="shared" si="11"/>
        <v>302</v>
      </c>
      <c r="C58" s="23">
        <v>3</v>
      </c>
      <c r="D58" s="23">
        <v>49</v>
      </c>
      <c r="E58" s="23">
        <v>155</v>
      </c>
      <c r="F58" s="23">
        <v>27</v>
      </c>
      <c r="G58" s="23">
        <v>1</v>
      </c>
      <c r="H58" s="23">
        <v>30</v>
      </c>
      <c r="I58" s="23">
        <v>3</v>
      </c>
      <c r="J58" s="23">
        <v>0</v>
      </c>
      <c r="K58" s="23">
        <v>0</v>
      </c>
      <c r="L58" s="23">
        <v>5</v>
      </c>
      <c r="M58" s="23">
        <v>3</v>
      </c>
      <c r="N58" s="23">
        <v>11</v>
      </c>
      <c r="O58" s="23">
        <v>4</v>
      </c>
      <c r="P58" s="23">
        <v>0</v>
      </c>
      <c r="Q58" s="23">
        <v>0</v>
      </c>
      <c r="R58" s="252">
        <v>11</v>
      </c>
      <c r="S58" s="174"/>
    </row>
    <row r="59" spans="1:19" s="7" customFormat="1" ht="15.75" customHeight="1" x14ac:dyDescent="0.25">
      <c r="A59" s="7" t="s">
        <v>203</v>
      </c>
      <c r="B59" s="23">
        <f t="shared" si="11"/>
        <v>82</v>
      </c>
      <c r="C59" s="23">
        <v>0</v>
      </c>
      <c r="D59" s="23">
        <v>25</v>
      </c>
      <c r="E59" s="23">
        <v>21</v>
      </c>
      <c r="F59" s="23">
        <v>5</v>
      </c>
      <c r="G59" s="23">
        <v>0</v>
      </c>
      <c r="H59" s="23">
        <v>7</v>
      </c>
      <c r="I59" s="23">
        <v>12</v>
      </c>
      <c r="J59" s="23">
        <v>0</v>
      </c>
      <c r="K59" s="23">
        <v>0</v>
      </c>
      <c r="L59" s="23">
        <v>6</v>
      </c>
      <c r="M59" s="23">
        <v>3</v>
      </c>
      <c r="N59" s="23">
        <v>0</v>
      </c>
      <c r="O59" s="23">
        <v>0</v>
      </c>
      <c r="P59" s="23">
        <v>0</v>
      </c>
      <c r="Q59" s="23">
        <v>0</v>
      </c>
      <c r="R59" s="252">
        <v>3</v>
      </c>
      <c r="S59" s="174"/>
    </row>
    <row r="60" spans="1:19" s="7" customFormat="1" ht="15.75" customHeight="1" x14ac:dyDescent="0.25">
      <c r="A60" s="7" t="s">
        <v>204</v>
      </c>
      <c r="B60" s="23">
        <f t="shared" si="11"/>
        <v>510</v>
      </c>
      <c r="C60" s="23">
        <v>7</v>
      </c>
      <c r="D60" s="23">
        <v>125</v>
      </c>
      <c r="E60" s="23">
        <v>221</v>
      </c>
      <c r="F60" s="23">
        <v>17</v>
      </c>
      <c r="G60" s="23">
        <v>0</v>
      </c>
      <c r="H60" s="23">
        <v>8</v>
      </c>
      <c r="I60" s="23">
        <v>50</v>
      </c>
      <c r="J60" s="23">
        <v>0</v>
      </c>
      <c r="K60" s="23">
        <v>0</v>
      </c>
      <c r="L60" s="23">
        <v>45</v>
      </c>
      <c r="M60" s="23">
        <v>0</v>
      </c>
      <c r="N60" s="23">
        <v>0</v>
      </c>
      <c r="O60" s="23">
        <v>22</v>
      </c>
      <c r="P60" s="23">
        <v>0</v>
      </c>
      <c r="Q60" s="23">
        <v>0</v>
      </c>
      <c r="R60" s="252">
        <v>15</v>
      </c>
      <c r="S60" s="174"/>
    </row>
    <row r="61" spans="1:19" s="7" customFormat="1" ht="15.75" customHeight="1" x14ac:dyDescent="0.25">
      <c r="A61" s="7" t="s">
        <v>205</v>
      </c>
      <c r="B61" s="23">
        <f t="shared" si="11"/>
        <v>177</v>
      </c>
      <c r="C61" s="23">
        <v>3</v>
      </c>
      <c r="D61" s="23">
        <v>40</v>
      </c>
      <c r="E61" s="23">
        <v>43</v>
      </c>
      <c r="F61" s="23">
        <v>19</v>
      </c>
      <c r="G61" s="23">
        <v>0</v>
      </c>
      <c r="H61" s="23">
        <v>19</v>
      </c>
      <c r="I61" s="23">
        <v>17</v>
      </c>
      <c r="J61" s="23">
        <v>0</v>
      </c>
      <c r="K61" s="23">
        <v>0</v>
      </c>
      <c r="L61" s="23">
        <v>7</v>
      </c>
      <c r="M61" s="23">
        <v>1</v>
      </c>
      <c r="N61" s="23">
        <v>0</v>
      </c>
      <c r="O61" s="23">
        <v>0</v>
      </c>
      <c r="P61" s="23">
        <v>0</v>
      </c>
      <c r="Q61" s="23">
        <v>0</v>
      </c>
      <c r="R61" s="252">
        <v>28</v>
      </c>
      <c r="S61" s="174"/>
    </row>
    <row r="62" spans="1:19" s="7" customFormat="1" ht="15.75" customHeight="1" x14ac:dyDescent="0.25">
      <c r="A62" s="7" t="s">
        <v>206</v>
      </c>
      <c r="B62" s="23">
        <f t="shared" si="11"/>
        <v>369</v>
      </c>
      <c r="C62" s="23">
        <v>1</v>
      </c>
      <c r="D62" s="23">
        <v>107</v>
      </c>
      <c r="E62" s="23">
        <v>66</v>
      </c>
      <c r="F62" s="23">
        <v>21</v>
      </c>
      <c r="G62" s="23">
        <v>0</v>
      </c>
      <c r="H62" s="23">
        <v>46</v>
      </c>
      <c r="I62" s="23">
        <v>64</v>
      </c>
      <c r="J62" s="23">
        <v>0</v>
      </c>
      <c r="K62" s="23">
        <v>0</v>
      </c>
      <c r="L62" s="23">
        <v>55</v>
      </c>
      <c r="M62" s="23">
        <v>2</v>
      </c>
      <c r="N62" s="23">
        <v>0</v>
      </c>
      <c r="O62" s="23">
        <v>0</v>
      </c>
      <c r="P62" s="23">
        <v>0</v>
      </c>
      <c r="Q62" s="23">
        <v>0</v>
      </c>
      <c r="R62" s="252">
        <v>7</v>
      </c>
      <c r="S62" s="174"/>
    </row>
    <row r="63" spans="1:19" s="7" customFormat="1" ht="15.75" customHeight="1" x14ac:dyDescent="0.25">
      <c r="A63" s="150"/>
      <c r="B63" s="23"/>
      <c r="C63" s="23"/>
      <c r="D63" s="23"/>
      <c r="E63" s="23"/>
      <c r="F63" s="23"/>
      <c r="G63" s="23"/>
      <c r="H63" s="23"/>
      <c r="I63" s="23"/>
      <c r="J63" s="23"/>
      <c r="K63" s="23"/>
      <c r="L63" s="23"/>
      <c r="M63" s="23"/>
      <c r="N63" s="23"/>
      <c r="O63" s="23"/>
      <c r="P63" s="23"/>
      <c r="Q63" s="23"/>
      <c r="R63" s="252"/>
      <c r="S63" s="174"/>
    </row>
    <row r="64" spans="1:19" s="7" customFormat="1" ht="15.75" customHeight="1" x14ac:dyDescent="0.25">
      <c r="A64" s="156" t="s">
        <v>82</v>
      </c>
      <c r="B64" s="15">
        <f t="shared" ref="B64:R64" si="12">SUM(B65:B70)</f>
        <v>3138</v>
      </c>
      <c r="C64" s="15">
        <f t="shared" si="12"/>
        <v>62</v>
      </c>
      <c r="D64" s="15">
        <f t="shared" si="12"/>
        <v>634</v>
      </c>
      <c r="E64" s="15">
        <f t="shared" si="12"/>
        <v>1354</v>
      </c>
      <c r="F64" s="15">
        <f t="shared" si="12"/>
        <v>203</v>
      </c>
      <c r="G64" s="15">
        <f t="shared" si="12"/>
        <v>5</v>
      </c>
      <c r="H64" s="15">
        <f t="shared" si="12"/>
        <v>263</v>
      </c>
      <c r="I64" s="15">
        <f t="shared" si="12"/>
        <v>145</v>
      </c>
      <c r="J64" s="15">
        <f t="shared" si="12"/>
        <v>21</v>
      </c>
      <c r="K64" s="15">
        <f t="shared" si="12"/>
        <v>6</v>
      </c>
      <c r="L64" s="15">
        <f t="shared" si="12"/>
        <v>13</v>
      </c>
      <c r="M64" s="15">
        <f t="shared" si="12"/>
        <v>341</v>
      </c>
      <c r="N64" s="15">
        <f t="shared" si="12"/>
        <v>10</v>
      </c>
      <c r="O64" s="15">
        <f t="shared" si="12"/>
        <v>6</v>
      </c>
      <c r="P64" s="15">
        <f t="shared" si="12"/>
        <v>0</v>
      </c>
      <c r="Q64" s="15">
        <f t="shared" si="12"/>
        <v>0</v>
      </c>
      <c r="R64" s="264">
        <f t="shared" si="12"/>
        <v>75</v>
      </c>
      <c r="S64" s="174"/>
    </row>
    <row r="65" spans="1:19" s="7" customFormat="1" ht="15.75" customHeight="1" x14ac:dyDescent="0.25">
      <c r="A65" s="150" t="s">
        <v>83</v>
      </c>
      <c r="B65" s="23">
        <f t="shared" ref="B65:B70" si="13">SUM(C65:R65)</f>
        <v>1474</v>
      </c>
      <c r="C65" s="23">
        <v>51</v>
      </c>
      <c r="D65" s="23">
        <v>299</v>
      </c>
      <c r="E65" s="23">
        <v>552</v>
      </c>
      <c r="F65" s="23">
        <v>77</v>
      </c>
      <c r="G65" s="23">
        <v>0</v>
      </c>
      <c r="H65" s="23">
        <v>129</v>
      </c>
      <c r="I65" s="23">
        <v>35</v>
      </c>
      <c r="J65" s="23">
        <v>21</v>
      </c>
      <c r="K65" s="23">
        <v>0</v>
      </c>
      <c r="L65" s="23">
        <v>11</v>
      </c>
      <c r="M65" s="23">
        <v>274</v>
      </c>
      <c r="N65" s="23">
        <v>3</v>
      </c>
      <c r="O65" s="23">
        <v>1</v>
      </c>
      <c r="P65" s="23">
        <v>0</v>
      </c>
      <c r="Q65" s="23">
        <v>0</v>
      </c>
      <c r="R65" s="252">
        <v>21</v>
      </c>
      <c r="S65" s="174"/>
    </row>
    <row r="66" spans="1:19" s="7" customFormat="1" ht="15.75" customHeight="1" x14ac:dyDescent="0.25">
      <c r="A66" s="7" t="s">
        <v>207</v>
      </c>
      <c r="B66" s="23">
        <f t="shared" si="13"/>
        <v>183</v>
      </c>
      <c r="C66" s="23">
        <v>0</v>
      </c>
      <c r="D66" s="23">
        <v>15</v>
      </c>
      <c r="E66" s="23">
        <v>130</v>
      </c>
      <c r="F66" s="23">
        <v>12</v>
      </c>
      <c r="G66" s="23">
        <v>0</v>
      </c>
      <c r="H66" s="23">
        <v>5</v>
      </c>
      <c r="I66" s="23">
        <v>6</v>
      </c>
      <c r="J66" s="23">
        <v>0</v>
      </c>
      <c r="K66" s="23">
        <v>0</v>
      </c>
      <c r="L66" s="23">
        <v>0</v>
      </c>
      <c r="M66" s="23">
        <v>5</v>
      </c>
      <c r="N66" s="23">
        <v>2</v>
      </c>
      <c r="O66" s="23">
        <v>2</v>
      </c>
      <c r="P66" s="23">
        <v>0</v>
      </c>
      <c r="Q66" s="23">
        <v>0</v>
      </c>
      <c r="R66" s="252">
        <v>6</v>
      </c>
      <c r="S66" s="174"/>
    </row>
    <row r="67" spans="1:19" s="7" customFormat="1" ht="15.75" customHeight="1" x14ac:dyDescent="0.25">
      <c r="A67" s="7" t="s">
        <v>208</v>
      </c>
      <c r="B67" s="23">
        <f t="shared" si="13"/>
        <v>307</v>
      </c>
      <c r="C67" s="23">
        <v>1</v>
      </c>
      <c r="D67" s="23">
        <v>37</v>
      </c>
      <c r="E67" s="23">
        <v>162</v>
      </c>
      <c r="F67" s="23">
        <v>39</v>
      </c>
      <c r="G67" s="23">
        <v>5</v>
      </c>
      <c r="H67" s="23">
        <v>28</v>
      </c>
      <c r="I67" s="23">
        <v>20</v>
      </c>
      <c r="J67" s="23">
        <v>0</v>
      </c>
      <c r="K67" s="23">
        <v>0</v>
      </c>
      <c r="L67" s="23">
        <v>0</v>
      </c>
      <c r="M67" s="23">
        <v>12</v>
      </c>
      <c r="N67" s="23">
        <v>1</v>
      </c>
      <c r="O67" s="23">
        <v>1</v>
      </c>
      <c r="P67" s="23">
        <v>0</v>
      </c>
      <c r="Q67" s="23">
        <v>0</v>
      </c>
      <c r="R67" s="252">
        <v>1</v>
      </c>
      <c r="S67" s="174"/>
    </row>
    <row r="68" spans="1:19" s="7" customFormat="1" ht="15.75" customHeight="1" x14ac:dyDescent="0.25">
      <c r="A68" s="7" t="s">
        <v>209</v>
      </c>
      <c r="B68" s="23">
        <f t="shared" si="13"/>
        <v>160</v>
      </c>
      <c r="C68" s="23">
        <v>0</v>
      </c>
      <c r="D68" s="23">
        <v>11</v>
      </c>
      <c r="E68" s="23">
        <v>115</v>
      </c>
      <c r="F68" s="23">
        <v>10</v>
      </c>
      <c r="G68" s="23">
        <v>0</v>
      </c>
      <c r="H68" s="23">
        <v>10</v>
      </c>
      <c r="I68" s="23">
        <v>2</v>
      </c>
      <c r="J68" s="23">
        <v>0</v>
      </c>
      <c r="K68" s="23">
        <v>0</v>
      </c>
      <c r="L68" s="23">
        <v>0</v>
      </c>
      <c r="M68" s="23">
        <v>5</v>
      </c>
      <c r="N68" s="23">
        <v>4</v>
      </c>
      <c r="O68" s="23">
        <v>2</v>
      </c>
      <c r="P68" s="23">
        <v>0</v>
      </c>
      <c r="Q68" s="23">
        <v>0</v>
      </c>
      <c r="R68" s="252">
        <v>1</v>
      </c>
      <c r="S68" s="174"/>
    </row>
    <row r="69" spans="1:19" s="7" customFormat="1" ht="15.75" customHeight="1" x14ac:dyDescent="0.25">
      <c r="A69" s="7" t="s">
        <v>210</v>
      </c>
      <c r="B69" s="23">
        <f t="shared" si="13"/>
        <v>550</v>
      </c>
      <c r="C69" s="23">
        <v>10</v>
      </c>
      <c r="D69" s="23">
        <v>116</v>
      </c>
      <c r="E69" s="23">
        <v>212</v>
      </c>
      <c r="F69" s="23">
        <v>54</v>
      </c>
      <c r="G69" s="23">
        <v>0</v>
      </c>
      <c r="H69" s="23">
        <v>24</v>
      </c>
      <c r="I69" s="23">
        <v>76</v>
      </c>
      <c r="J69" s="23">
        <v>0</v>
      </c>
      <c r="K69" s="23">
        <v>0</v>
      </c>
      <c r="L69" s="23">
        <v>0</v>
      </c>
      <c r="M69" s="23">
        <v>44</v>
      </c>
      <c r="N69" s="23">
        <v>0</v>
      </c>
      <c r="O69" s="23">
        <v>0</v>
      </c>
      <c r="P69" s="23">
        <v>0</v>
      </c>
      <c r="Q69" s="23">
        <v>0</v>
      </c>
      <c r="R69" s="252">
        <v>14</v>
      </c>
      <c r="S69" s="174"/>
    </row>
    <row r="70" spans="1:19" s="7" customFormat="1" ht="15.75" customHeight="1" x14ac:dyDescent="0.25">
      <c r="A70" s="7" t="s">
        <v>211</v>
      </c>
      <c r="B70" s="23">
        <f t="shared" si="13"/>
        <v>464</v>
      </c>
      <c r="C70" s="23">
        <v>0</v>
      </c>
      <c r="D70" s="23">
        <v>156</v>
      </c>
      <c r="E70" s="23">
        <v>183</v>
      </c>
      <c r="F70" s="23">
        <v>11</v>
      </c>
      <c r="G70" s="23">
        <v>0</v>
      </c>
      <c r="H70" s="23">
        <v>67</v>
      </c>
      <c r="I70" s="23">
        <v>6</v>
      </c>
      <c r="J70" s="23">
        <v>0</v>
      </c>
      <c r="K70" s="23">
        <v>6</v>
      </c>
      <c r="L70" s="23">
        <v>2</v>
      </c>
      <c r="M70" s="23">
        <v>1</v>
      </c>
      <c r="N70" s="23">
        <v>0</v>
      </c>
      <c r="O70" s="23">
        <v>0</v>
      </c>
      <c r="P70" s="23">
        <v>0</v>
      </c>
      <c r="Q70" s="23">
        <v>0</v>
      </c>
      <c r="R70" s="252">
        <v>32</v>
      </c>
      <c r="S70" s="174"/>
    </row>
    <row r="71" spans="1:19" s="7" customFormat="1" ht="15.75" customHeight="1" x14ac:dyDescent="0.25">
      <c r="A71" s="150"/>
      <c r="B71" s="23"/>
      <c r="C71" s="23"/>
      <c r="D71" s="23"/>
      <c r="E71" s="23"/>
      <c r="F71" s="23"/>
      <c r="G71" s="23"/>
      <c r="H71" s="23"/>
      <c r="I71" s="23"/>
      <c r="J71" s="23"/>
      <c r="K71" s="23"/>
      <c r="L71" s="23"/>
      <c r="M71" s="23"/>
      <c r="N71" s="23"/>
      <c r="O71" s="23"/>
      <c r="P71" s="23"/>
      <c r="Q71" s="23"/>
      <c r="R71" s="252"/>
      <c r="S71" s="174"/>
    </row>
    <row r="72" spans="1:19" s="7" customFormat="1" ht="15.75" customHeight="1" x14ac:dyDescent="0.25">
      <c r="A72" s="156" t="s">
        <v>89</v>
      </c>
      <c r="B72" s="15">
        <f t="shared" ref="B72:R72" si="14">SUM(B73:B78)</f>
        <v>1630</v>
      </c>
      <c r="C72" s="15">
        <f t="shared" si="14"/>
        <v>22</v>
      </c>
      <c r="D72" s="15">
        <f t="shared" si="14"/>
        <v>249</v>
      </c>
      <c r="E72" s="15">
        <f t="shared" si="14"/>
        <v>611</v>
      </c>
      <c r="F72" s="15">
        <f t="shared" si="14"/>
        <v>139</v>
      </c>
      <c r="G72" s="15">
        <f t="shared" si="14"/>
        <v>43</v>
      </c>
      <c r="H72" s="15">
        <f t="shared" si="14"/>
        <v>91</v>
      </c>
      <c r="I72" s="15">
        <f t="shared" si="14"/>
        <v>58</v>
      </c>
      <c r="J72" s="15">
        <f t="shared" si="14"/>
        <v>0</v>
      </c>
      <c r="K72" s="15">
        <f t="shared" si="14"/>
        <v>1</v>
      </c>
      <c r="L72" s="15">
        <f t="shared" si="14"/>
        <v>142</v>
      </c>
      <c r="M72" s="15">
        <f t="shared" si="14"/>
        <v>91</v>
      </c>
      <c r="N72" s="15">
        <f t="shared" si="14"/>
        <v>82</v>
      </c>
      <c r="O72" s="15">
        <f t="shared" si="14"/>
        <v>20</v>
      </c>
      <c r="P72" s="15">
        <f t="shared" si="14"/>
        <v>0</v>
      </c>
      <c r="Q72" s="15">
        <f t="shared" si="14"/>
        <v>0</v>
      </c>
      <c r="R72" s="264">
        <f t="shared" si="14"/>
        <v>81</v>
      </c>
      <c r="S72" s="174"/>
    </row>
    <row r="73" spans="1:19" s="7" customFormat="1" ht="15.75" customHeight="1" x14ac:dyDescent="0.25">
      <c r="A73" s="7" t="s">
        <v>90</v>
      </c>
      <c r="B73" s="23">
        <v>556</v>
      </c>
      <c r="C73" s="23">
        <v>11</v>
      </c>
      <c r="D73" s="23">
        <v>94</v>
      </c>
      <c r="E73" s="23">
        <v>237</v>
      </c>
      <c r="F73" s="23">
        <v>42</v>
      </c>
      <c r="G73" s="23">
        <v>0</v>
      </c>
      <c r="H73" s="23">
        <v>31</v>
      </c>
      <c r="I73" s="23">
        <v>10</v>
      </c>
      <c r="J73" s="23">
        <v>0</v>
      </c>
      <c r="K73" s="23">
        <v>0</v>
      </c>
      <c r="L73" s="23">
        <v>32</v>
      </c>
      <c r="M73" s="23">
        <v>1</v>
      </c>
      <c r="N73" s="23">
        <v>73</v>
      </c>
      <c r="O73" s="23">
        <v>12</v>
      </c>
      <c r="P73" s="23">
        <v>0</v>
      </c>
      <c r="Q73" s="23">
        <v>0</v>
      </c>
      <c r="R73" s="252">
        <v>13</v>
      </c>
      <c r="S73" s="174"/>
    </row>
    <row r="74" spans="1:19" s="7" customFormat="1" ht="15.75" customHeight="1" x14ac:dyDescent="0.25">
      <c r="A74" s="7" t="s">
        <v>212</v>
      </c>
      <c r="B74" s="23">
        <v>185</v>
      </c>
      <c r="C74" s="23">
        <v>3</v>
      </c>
      <c r="D74" s="23">
        <v>29</v>
      </c>
      <c r="E74" s="23">
        <v>46</v>
      </c>
      <c r="F74" s="23">
        <v>29</v>
      </c>
      <c r="G74" s="23">
        <v>0</v>
      </c>
      <c r="H74" s="23">
        <v>14</v>
      </c>
      <c r="I74" s="23">
        <v>4</v>
      </c>
      <c r="J74" s="23">
        <v>0</v>
      </c>
      <c r="K74" s="23">
        <v>0</v>
      </c>
      <c r="L74" s="23">
        <v>29</v>
      </c>
      <c r="M74" s="23">
        <v>27</v>
      </c>
      <c r="N74" s="23">
        <v>0</v>
      </c>
      <c r="O74" s="23">
        <v>2</v>
      </c>
      <c r="P74" s="23">
        <v>0</v>
      </c>
      <c r="Q74" s="23">
        <v>0</v>
      </c>
      <c r="R74" s="252">
        <v>2</v>
      </c>
      <c r="S74" s="174"/>
    </row>
    <row r="75" spans="1:19" s="7" customFormat="1" ht="15.75" customHeight="1" x14ac:dyDescent="0.25">
      <c r="A75" s="7" t="s">
        <v>213</v>
      </c>
      <c r="B75" s="23">
        <v>257</v>
      </c>
      <c r="C75" s="23">
        <v>1</v>
      </c>
      <c r="D75" s="23">
        <v>34</v>
      </c>
      <c r="E75" s="23">
        <v>80</v>
      </c>
      <c r="F75" s="23">
        <v>26</v>
      </c>
      <c r="G75" s="23">
        <v>4</v>
      </c>
      <c r="H75" s="23">
        <v>16</v>
      </c>
      <c r="I75" s="23">
        <v>14</v>
      </c>
      <c r="J75" s="23">
        <v>0</v>
      </c>
      <c r="K75" s="23">
        <v>0</v>
      </c>
      <c r="L75" s="23">
        <v>39</v>
      </c>
      <c r="M75" s="23">
        <v>21</v>
      </c>
      <c r="N75" s="23">
        <v>7</v>
      </c>
      <c r="O75" s="23">
        <v>4</v>
      </c>
      <c r="P75" s="23">
        <v>0</v>
      </c>
      <c r="Q75" s="23">
        <v>0</v>
      </c>
      <c r="R75" s="252">
        <v>11</v>
      </c>
      <c r="S75" s="174"/>
    </row>
    <row r="76" spans="1:19" s="7" customFormat="1" ht="15.75" customHeight="1" x14ac:dyDescent="0.25">
      <c r="A76" s="7" t="s">
        <v>214</v>
      </c>
      <c r="B76" s="23">
        <v>303</v>
      </c>
      <c r="C76" s="23">
        <v>6</v>
      </c>
      <c r="D76" s="23">
        <v>37</v>
      </c>
      <c r="E76" s="23">
        <v>93</v>
      </c>
      <c r="F76" s="23">
        <v>23</v>
      </c>
      <c r="G76" s="23">
        <v>0</v>
      </c>
      <c r="H76" s="23">
        <v>19</v>
      </c>
      <c r="I76" s="23">
        <v>22</v>
      </c>
      <c r="J76" s="23">
        <v>0</v>
      </c>
      <c r="K76" s="23">
        <v>1</v>
      </c>
      <c r="L76" s="23">
        <v>35</v>
      </c>
      <c r="M76" s="23">
        <v>32</v>
      </c>
      <c r="N76" s="23">
        <v>2</v>
      </c>
      <c r="O76" s="23">
        <v>2</v>
      </c>
      <c r="P76" s="23">
        <v>0</v>
      </c>
      <c r="Q76" s="23">
        <v>0</v>
      </c>
      <c r="R76" s="252">
        <v>31</v>
      </c>
      <c r="S76" s="174"/>
    </row>
    <row r="77" spans="1:19" s="7" customFormat="1" ht="15.75" customHeight="1" x14ac:dyDescent="0.25">
      <c r="A77" s="7" t="s">
        <v>215</v>
      </c>
      <c r="B77" s="23">
        <v>213</v>
      </c>
      <c r="C77" s="23">
        <v>1</v>
      </c>
      <c r="D77" s="23">
        <v>54</v>
      </c>
      <c r="E77" s="23">
        <v>73</v>
      </c>
      <c r="F77" s="23">
        <v>14</v>
      </c>
      <c r="G77" s="23">
        <v>38</v>
      </c>
      <c r="H77" s="23">
        <v>9</v>
      </c>
      <c r="I77" s="23">
        <v>4</v>
      </c>
      <c r="J77" s="23">
        <v>0</v>
      </c>
      <c r="K77" s="23">
        <v>0</v>
      </c>
      <c r="L77" s="23">
        <v>7</v>
      </c>
      <c r="M77" s="23">
        <v>6</v>
      </c>
      <c r="N77" s="23">
        <v>0</v>
      </c>
      <c r="O77" s="23">
        <v>0</v>
      </c>
      <c r="P77" s="23">
        <v>0</v>
      </c>
      <c r="Q77" s="23">
        <v>0</v>
      </c>
      <c r="R77" s="252">
        <v>7</v>
      </c>
      <c r="S77" s="174"/>
    </row>
    <row r="78" spans="1:19" s="7" customFormat="1" ht="15.75" customHeight="1" x14ac:dyDescent="0.25">
      <c r="A78" s="7" t="s">
        <v>216</v>
      </c>
      <c r="B78" s="23">
        <v>116</v>
      </c>
      <c r="C78" s="23">
        <v>0</v>
      </c>
      <c r="D78" s="23">
        <v>1</v>
      </c>
      <c r="E78" s="23">
        <v>82</v>
      </c>
      <c r="F78" s="23">
        <v>5</v>
      </c>
      <c r="G78" s="23">
        <v>1</v>
      </c>
      <c r="H78" s="23">
        <v>2</v>
      </c>
      <c r="I78" s="23">
        <v>4</v>
      </c>
      <c r="J78" s="23">
        <v>0</v>
      </c>
      <c r="K78" s="23">
        <v>0</v>
      </c>
      <c r="L78" s="23">
        <v>0</v>
      </c>
      <c r="M78" s="23">
        <v>4</v>
      </c>
      <c r="N78" s="23">
        <v>0</v>
      </c>
      <c r="O78" s="23">
        <v>0</v>
      </c>
      <c r="P78" s="23">
        <v>0</v>
      </c>
      <c r="Q78" s="23">
        <v>0</v>
      </c>
      <c r="R78" s="252">
        <v>17</v>
      </c>
      <c r="S78" s="174"/>
    </row>
    <row r="79" spans="1:19" s="7" customFormat="1" ht="15.75" customHeight="1" x14ac:dyDescent="0.25">
      <c r="A79" s="150"/>
      <c r="B79" s="23"/>
      <c r="C79" s="23"/>
      <c r="D79" s="23"/>
      <c r="E79" s="23"/>
      <c r="F79" s="23"/>
      <c r="G79" s="23"/>
      <c r="H79" s="23"/>
      <c r="I79" s="23"/>
      <c r="J79" s="23"/>
      <c r="K79" s="23"/>
      <c r="L79" s="23"/>
      <c r="M79" s="23"/>
      <c r="N79" s="23"/>
      <c r="O79" s="23"/>
      <c r="P79" s="23"/>
      <c r="Q79" s="23"/>
      <c r="R79" s="252"/>
      <c r="S79" s="174"/>
    </row>
    <row r="80" spans="1:19" s="7" customFormat="1" ht="15.75" customHeight="1" x14ac:dyDescent="0.25">
      <c r="A80" s="156" t="s">
        <v>96</v>
      </c>
      <c r="B80" s="118">
        <f t="shared" ref="B80:R80" si="15">SUM(B81:B86)</f>
        <v>1130</v>
      </c>
      <c r="C80" s="118">
        <f t="shared" si="15"/>
        <v>16</v>
      </c>
      <c r="D80" s="118">
        <f t="shared" si="15"/>
        <v>291</v>
      </c>
      <c r="E80" s="118">
        <f t="shared" si="15"/>
        <v>497</v>
      </c>
      <c r="F80" s="118">
        <f t="shared" si="15"/>
        <v>57</v>
      </c>
      <c r="G80" s="118">
        <f t="shared" si="15"/>
        <v>9</v>
      </c>
      <c r="H80" s="118">
        <f t="shared" si="15"/>
        <v>73</v>
      </c>
      <c r="I80" s="118">
        <f t="shared" si="15"/>
        <v>17</v>
      </c>
      <c r="J80" s="118">
        <f t="shared" si="15"/>
        <v>12</v>
      </c>
      <c r="K80" s="118">
        <f t="shared" si="15"/>
        <v>0</v>
      </c>
      <c r="L80" s="118">
        <f t="shared" si="15"/>
        <v>78</v>
      </c>
      <c r="M80" s="118">
        <f t="shared" si="15"/>
        <v>17</v>
      </c>
      <c r="N80" s="118">
        <f t="shared" si="15"/>
        <v>40</v>
      </c>
      <c r="O80" s="118">
        <f t="shared" si="15"/>
        <v>1</v>
      </c>
      <c r="P80" s="118">
        <f t="shared" si="15"/>
        <v>0</v>
      </c>
      <c r="Q80" s="118">
        <f t="shared" si="15"/>
        <v>0</v>
      </c>
      <c r="R80" s="266">
        <f t="shared" si="15"/>
        <v>22</v>
      </c>
      <c r="S80" s="174"/>
    </row>
    <row r="81" spans="1:19" s="7" customFormat="1" ht="15.75" customHeight="1" x14ac:dyDescent="0.25">
      <c r="A81" s="7" t="s">
        <v>97</v>
      </c>
      <c r="B81" s="23">
        <v>487</v>
      </c>
      <c r="C81" s="23">
        <v>9</v>
      </c>
      <c r="D81" s="23">
        <v>92</v>
      </c>
      <c r="E81" s="23">
        <v>324</v>
      </c>
      <c r="F81" s="23">
        <v>8</v>
      </c>
      <c r="G81" s="23">
        <v>0</v>
      </c>
      <c r="H81" s="23">
        <v>35</v>
      </c>
      <c r="I81" s="23">
        <v>0</v>
      </c>
      <c r="J81" s="23">
        <v>12</v>
      </c>
      <c r="K81" s="23">
        <v>0</v>
      </c>
      <c r="L81" s="23">
        <v>7</v>
      </c>
      <c r="M81" s="23">
        <v>0</v>
      </c>
      <c r="N81" s="23">
        <v>0</v>
      </c>
      <c r="O81" s="23">
        <v>0</v>
      </c>
      <c r="P81" s="23">
        <v>0</v>
      </c>
      <c r="Q81" s="23">
        <v>0</v>
      </c>
      <c r="R81" s="252">
        <v>0</v>
      </c>
      <c r="S81" s="174"/>
    </row>
    <row r="82" spans="1:19" s="7" customFormat="1" ht="15.75" customHeight="1" x14ac:dyDescent="0.25">
      <c r="A82" s="7" t="s">
        <v>98</v>
      </c>
      <c r="B82" s="23">
        <v>139</v>
      </c>
      <c r="C82" s="23">
        <v>1</v>
      </c>
      <c r="D82" s="23">
        <v>7</v>
      </c>
      <c r="E82" s="23">
        <v>29</v>
      </c>
      <c r="F82" s="23">
        <v>17</v>
      </c>
      <c r="G82" s="23">
        <v>9</v>
      </c>
      <c r="H82" s="23">
        <v>10</v>
      </c>
      <c r="I82" s="23">
        <v>7</v>
      </c>
      <c r="J82" s="23">
        <v>0</v>
      </c>
      <c r="K82" s="23">
        <v>0</v>
      </c>
      <c r="L82" s="23">
        <v>35</v>
      </c>
      <c r="M82" s="23">
        <v>0</v>
      </c>
      <c r="N82" s="23">
        <v>17</v>
      </c>
      <c r="O82" s="23">
        <v>0</v>
      </c>
      <c r="P82" s="23">
        <v>0</v>
      </c>
      <c r="Q82" s="23">
        <v>0</v>
      </c>
      <c r="R82" s="252">
        <v>7</v>
      </c>
      <c r="S82" s="174"/>
    </row>
    <row r="83" spans="1:19" s="7" customFormat="1" ht="15.75" customHeight="1" x14ac:dyDescent="0.25">
      <c r="A83" s="7" t="s">
        <v>217</v>
      </c>
      <c r="B83" s="23">
        <v>102</v>
      </c>
      <c r="C83" s="23">
        <v>2</v>
      </c>
      <c r="D83" s="23">
        <v>31</v>
      </c>
      <c r="E83" s="23">
        <v>24</v>
      </c>
      <c r="F83" s="23">
        <v>5</v>
      </c>
      <c r="G83" s="23">
        <v>0</v>
      </c>
      <c r="H83" s="23">
        <v>9</v>
      </c>
      <c r="I83" s="23">
        <v>4</v>
      </c>
      <c r="J83" s="23">
        <v>0</v>
      </c>
      <c r="K83" s="23">
        <v>0</v>
      </c>
      <c r="L83" s="23">
        <v>19</v>
      </c>
      <c r="M83" s="23">
        <v>1</v>
      </c>
      <c r="N83" s="23">
        <v>0</v>
      </c>
      <c r="O83" s="23">
        <v>0</v>
      </c>
      <c r="P83" s="23">
        <v>0</v>
      </c>
      <c r="Q83" s="23">
        <v>0</v>
      </c>
      <c r="R83" s="252">
        <v>7</v>
      </c>
      <c r="S83" s="174"/>
    </row>
    <row r="84" spans="1:19" s="7" customFormat="1" ht="15.75" customHeight="1" x14ac:dyDescent="0.25">
      <c r="A84" s="7" t="s">
        <v>218</v>
      </c>
      <c r="B84" s="23">
        <v>223</v>
      </c>
      <c r="C84" s="23">
        <v>0</v>
      </c>
      <c r="D84" s="23">
        <v>56</v>
      </c>
      <c r="E84" s="23">
        <v>74</v>
      </c>
      <c r="F84" s="23">
        <v>21</v>
      </c>
      <c r="G84" s="23">
        <v>0</v>
      </c>
      <c r="H84" s="23">
        <v>9</v>
      </c>
      <c r="I84" s="23">
        <v>4</v>
      </c>
      <c r="J84" s="23">
        <v>0</v>
      </c>
      <c r="K84" s="23">
        <v>0</v>
      </c>
      <c r="L84" s="23">
        <v>16</v>
      </c>
      <c r="M84" s="23">
        <v>14</v>
      </c>
      <c r="N84" s="23">
        <v>22</v>
      </c>
      <c r="O84" s="23">
        <v>1</v>
      </c>
      <c r="P84" s="23">
        <v>0</v>
      </c>
      <c r="Q84" s="23">
        <v>0</v>
      </c>
      <c r="R84" s="252">
        <v>6</v>
      </c>
      <c r="S84" s="174"/>
    </row>
    <row r="85" spans="1:19" s="7" customFormat="1" ht="15.75" customHeight="1" x14ac:dyDescent="0.25">
      <c r="A85" s="7" t="s">
        <v>219</v>
      </c>
      <c r="B85" s="23">
        <v>66</v>
      </c>
      <c r="C85" s="23">
        <v>1</v>
      </c>
      <c r="D85" s="23">
        <v>45</v>
      </c>
      <c r="E85" s="23">
        <v>13</v>
      </c>
      <c r="F85" s="23">
        <v>4</v>
      </c>
      <c r="G85" s="23">
        <v>0</v>
      </c>
      <c r="H85" s="23">
        <v>0</v>
      </c>
      <c r="I85" s="23">
        <v>0</v>
      </c>
      <c r="J85" s="23">
        <v>0</v>
      </c>
      <c r="K85" s="23">
        <v>0</v>
      </c>
      <c r="L85" s="23">
        <v>1</v>
      </c>
      <c r="M85" s="23">
        <v>0</v>
      </c>
      <c r="N85" s="23">
        <v>1</v>
      </c>
      <c r="O85" s="23">
        <v>0</v>
      </c>
      <c r="P85" s="23">
        <v>0</v>
      </c>
      <c r="Q85" s="23">
        <v>0</v>
      </c>
      <c r="R85" s="252">
        <v>1</v>
      </c>
      <c r="S85" s="174"/>
    </row>
    <row r="86" spans="1:19" s="7" customFormat="1" ht="15.75" customHeight="1" x14ac:dyDescent="0.25">
      <c r="A86" s="7" t="s">
        <v>220</v>
      </c>
      <c r="B86" s="23">
        <v>113</v>
      </c>
      <c r="C86" s="23">
        <v>3</v>
      </c>
      <c r="D86" s="23">
        <v>60</v>
      </c>
      <c r="E86" s="23">
        <v>33</v>
      </c>
      <c r="F86" s="23">
        <v>2</v>
      </c>
      <c r="G86" s="23">
        <v>0</v>
      </c>
      <c r="H86" s="23">
        <v>10</v>
      </c>
      <c r="I86" s="23">
        <v>2</v>
      </c>
      <c r="J86" s="23">
        <v>0</v>
      </c>
      <c r="K86" s="23">
        <v>0</v>
      </c>
      <c r="L86" s="23">
        <v>0</v>
      </c>
      <c r="M86" s="23">
        <v>2</v>
      </c>
      <c r="N86" s="23">
        <v>0</v>
      </c>
      <c r="O86" s="23">
        <v>0</v>
      </c>
      <c r="P86" s="23">
        <v>0</v>
      </c>
      <c r="Q86" s="23">
        <v>0</v>
      </c>
      <c r="R86" s="252">
        <v>1</v>
      </c>
      <c r="S86" s="174"/>
    </row>
    <row r="87" spans="1:19" s="7" customFormat="1" ht="15.75" customHeight="1" x14ac:dyDescent="0.25">
      <c r="A87" s="150"/>
      <c r="B87" s="23"/>
      <c r="C87" s="23"/>
      <c r="D87" s="23"/>
      <c r="E87" s="23"/>
      <c r="F87" s="23"/>
      <c r="G87" s="23"/>
      <c r="H87" s="23"/>
      <c r="I87" s="23"/>
      <c r="J87" s="23"/>
      <c r="K87" s="23"/>
      <c r="L87" s="23"/>
      <c r="M87" s="23"/>
      <c r="N87" s="23"/>
      <c r="O87" s="23"/>
      <c r="P87" s="23"/>
      <c r="Q87" s="23"/>
      <c r="R87" s="252"/>
      <c r="S87" s="174"/>
    </row>
    <row r="88" spans="1:19" s="7" customFormat="1" ht="15.75" customHeight="1" x14ac:dyDescent="0.25">
      <c r="A88" s="156" t="s">
        <v>103</v>
      </c>
      <c r="B88" s="15">
        <f t="shared" ref="B88:R88" si="16">SUM(B89:B96)</f>
        <v>2556</v>
      </c>
      <c r="C88" s="15">
        <f t="shared" si="16"/>
        <v>34</v>
      </c>
      <c r="D88" s="15">
        <f t="shared" si="16"/>
        <v>154</v>
      </c>
      <c r="E88" s="15">
        <f t="shared" si="16"/>
        <v>1066</v>
      </c>
      <c r="F88" s="15">
        <f t="shared" si="16"/>
        <v>193</v>
      </c>
      <c r="G88" s="15">
        <f t="shared" si="16"/>
        <v>13</v>
      </c>
      <c r="H88" s="15">
        <f t="shared" si="16"/>
        <v>336</v>
      </c>
      <c r="I88" s="15">
        <f t="shared" si="16"/>
        <v>54</v>
      </c>
      <c r="J88" s="15">
        <f t="shared" si="16"/>
        <v>2</v>
      </c>
      <c r="K88" s="15">
        <f t="shared" si="16"/>
        <v>1</v>
      </c>
      <c r="L88" s="15">
        <f t="shared" si="16"/>
        <v>345</v>
      </c>
      <c r="M88" s="15">
        <f t="shared" si="16"/>
        <v>245</v>
      </c>
      <c r="N88" s="15">
        <f t="shared" si="16"/>
        <v>33</v>
      </c>
      <c r="O88" s="15">
        <f t="shared" si="16"/>
        <v>21</v>
      </c>
      <c r="P88" s="15">
        <f t="shared" si="16"/>
        <v>2</v>
      </c>
      <c r="Q88" s="15">
        <f t="shared" si="16"/>
        <v>0</v>
      </c>
      <c r="R88" s="264">
        <f t="shared" si="16"/>
        <v>57</v>
      </c>
      <c r="S88" s="174"/>
    </row>
    <row r="89" spans="1:19" s="7" customFormat="1" ht="15.75" customHeight="1" x14ac:dyDescent="0.25">
      <c r="A89" s="150" t="s">
        <v>104</v>
      </c>
      <c r="B89" s="23">
        <v>1099</v>
      </c>
      <c r="C89" s="23">
        <v>20</v>
      </c>
      <c r="D89" s="23">
        <v>4</v>
      </c>
      <c r="E89" s="23">
        <v>410</v>
      </c>
      <c r="F89" s="23">
        <v>85</v>
      </c>
      <c r="G89" s="23">
        <v>0</v>
      </c>
      <c r="H89" s="23">
        <v>106</v>
      </c>
      <c r="I89" s="23">
        <v>11</v>
      </c>
      <c r="J89" s="23">
        <v>0</v>
      </c>
      <c r="K89" s="23">
        <v>0</v>
      </c>
      <c r="L89" s="23">
        <v>282</v>
      </c>
      <c r="M89" s="23">
        <v>143</v>
      </c>
      <c r="N89" s="23">
        <v>0</v>
      </c>
      <c r="O89" s="23">
        <v>0</v>
      </c>
      <c r="P89" s="23">
        <v>2</v>
      </c>
      <c r="Q89" s="23">
        <v>0</v>
      </c>
      <c r="R89" s="252">
        <v>36</v>
      </c>
      <c r="S89" s="174"/>
    </row>
    <row r="90" spans="1:19" s="7" customFormat="1" ht="15.75" customHeight="1" x14ac:dyDescent="0.25">
      <c r="A90" s="7" t="s">
        <v>221</v>
      </c>
      <c r="B90" s="23">
        <v>224</v>
      </c>
      <c r="C90" s="23">
        <v>4</v>
      </c>
      <c r="D90" s="23">
        <v>42</v>
      </c>
      <c r="E90" s="23">
        <v>84</v>
      </c>
      <c r="F90" s="23">
        <v>32</v>
      </c>
      <c r="G90" s="23">
        <v>0</v>
      </c>
      <c r="H90" s="23">
        <v>24</v>
      </c>
      <c r="I90" s="23">
        <v>4</v>
      </c>
      <c r="J90" s="23">
        <v>0</v>
      </c>
      <c r="K90" s="23">
        <v>0</v>
      </c>
      <c r="L90" s="23">
        <v>28</v>
      </c>
      <c r="M90" s="23">
        <v>1</v>
      </c>
      <c r="N90" s="23">
        <v>0</v>
      </c>
      <c r="O90" s="23">
        <v>0</v>
      </c>
      <c r="P90" s="23">
        <v>0</v>
      </c>
      <c r="Q90" s="23">
        <v>0</v>
      </c>
      <c r="R90" s="252">
        <v>5</v>
      </c>
      <c r="S90" s="174"/>
    </row>
    <row r="91" spans="1:19" s="7" customFormat="1" ht="15.75" customHeight="1" x14ac:dyDescent="0.25">
      <c r="A91" s="7" t="s">
        <v>222</v>
      </c>
      <c r="B91" s="23">
        <v>102</v>
      </c>
      <c r="C91" s="23">
        <v>1</v>
      </c>
      <c r="D91" s="23">
        <v>15</v>
      </c>
      <c r="E91" s="23">
        <v>46</v>
      </c>
      <c r="F91" s="23">
        <v>10</v>
      </c>
      <c r="G91" s="23">
        <v>0</v>
      </c>
      <c r="H91" s="23">
        <v>4</v>
      </c>
      <c r="I91" s="23">
        <v>0</v>
      </c>
      <c r="J91" s="23">
        <v>1</v>
      </c>
      <c r="K91" s="23">
        <v>1</v>
      </c>
      <c r="L91" s="23">
        <v>9</v>
      </c>
      <c r="M91" s="23">
        <v>1</v>
      </c>
      <c r="N91" s="23">
        <v>13</v>
      </c>
      <c r="O91" s="23">
        <v>1</v>
      </c>
      <c r="P91" s="23">
        <v>0</v>
      </c>
      <c r="Q91" s="23">
        <v>0</v>
      </c>
      <c r="R91" s="252">
        <v>0</v>
      </c>
      <c r="S91" s="174"/>
    </row>
    <row r="92" spans="1:19" s="7" customFormat="1" ht="15.75" customHeight="1" x14ac:dyDescent="0.25">
      <c r="A92" s="7" t="s">
        <v>223</v>
      </c>
      <c r="B92" s="23">
        <v>305</v>
      </c>
      <c r="C92" s="23">
        <v>1</v>
      </c>
      <c r="D92" s="23">
        <v>36</v>
      </c>
      <c r="E92" s="23">
        <v>112</v>
      </c>
      <c r="F92" s="23">
        <v>20</v>
      </c>
      <c r="G92" s="23">
        <v>0</v>
      </c>
      <c r="H92" s="23">
        <v>28</v>
      </c>
      <c r="I92" s="23">
        <v>3</v>
      </c>
      <c r="J92" s="23">
        <v>0</v>
      </c>
      <c r="K92" s="23">
        <v>0</v>
      </c>
      <c r="L92" s="23">
        <v>16</v>
      </c>
      <c r="M92" s="23">
        <v>55</v>
      </c>
      <c r="N92" s="23">
        <v>10</v>
      </c>
      <c r="O92" s="23">
        <v>13</v>
      </c>
      <c r="P92" s="23">
        <v>0</v>
      </c>
      <c r="Q92" s="23">
        <v>0</v>
      </c>
      <c r="R92" s="252">
        <v>11</v>
      </c>
      <c r="S92" s="174"/>
    </row>
    <row r="93" spans="1:19" s="7" customFormat="1" ht="15.75" customHeight="1" x14ac:dyDescent="0.25">
      <c r="A93" s="7" t="s">
        <v>224</v>
      </c>
      <c r="B93" s="23">
        <v>376</v>
      </c>
      <c r="C93" s="23">
        <v>4</v>
      </c>
      <c r="D93" s="23">
        <v>3</v>
      </c>
      <c r="E93" s="23">
        <v>192</v>
      </c>
      <c r="F93" s="23">
        <v>26</v>
      </c>
      <c r="G93" s="23">
        <v>0</v>
      </c>
      <c r="H93" s="23">
        <v>115</v>
      </c>
      <c r="I93" s="23">
        <v>11</v>
      </c>
      <c r="J93" s="23">
        <v>0</v>
      </c>
      <c r="K93" s="23">
        <v>0</v>
      </c>
      <c r="L93" s="23">
        <v>4</v>
      </c>
      <c r="M93" s="23">
        <v>5</v>
      </c>
      <c r="N93" s="23">
        <v>8</v>
      </c>
      <c r="O93" s="23">
        <v>6</v>
      </c>
      <c r="P93" s="23">
        <v>0</v>
      </c>
      <c r="Q93" s="23">
        <v>0</v>
      </c>
      <c r="R93" s="252">
        <v>2</v>
      </c>
      <c r="S93" s="174"/>
    </row>
    <row r="94" spans="1:19" s="7" customFormat="1" ht="15.75" customHeight="1" x14ac:dyDescent="0.25">
      <c r="A94" s="7" t="s">
        <v>225</v>
      </c>
      <c r="B94" s="23">
        <v>195</v>
      </c>
      <c r="C94" s="23">
        <v>0</v>
      </c>
      <c r="D94" s="23">
        <v>22</v>
      </c>
      <c r="E94" s="23">
        <v>105</v>
      </c>
      <c r="F94" s="23">
        <v>7</v>
      </c>
      <c r="G94" s="23">
        <v>13</v>
      </c>
      <c r="H94" s="23">
        <v>27</v>
      </c>
      <c r="I94" s="23">
        <v>17</v>
      </c>
      <c r="J94" s="23">
        <v>0</v>
      </c>
      <c r="K94" s="23">
        <v>0</v>
      </c>
      <c r="L94" s="23">
        <v>0</v>
      </c>
      <c r="M94" s="23">
        <v>1</v>
      </c>
      <c r="N94" s="23">
        <v>2</v>
      </c>
      <c r="O94" s="23">
        <v>1</v>
      </c>
      <c r="P94" s="23">
        <v>0</v>
      </c>
      <c r="Q94" s="23">
        <v>0</v>
      </c>
      <c r="R94" s="252">
        <v>0</v>
      </c>
      <c r="S94" s="174"/>
    </row>
    <row r="95" spans="1:19" s="7" customFormat="1" ht="15.75" customHeight="1" x14ac:dyDescent="0.25">
      <c r="A95" s="7" t="s">
        <v>226</v>
      </c>
      <c r="B95" s="23">
        <v>180</v>
      </c>
      <c r="C95" s="23">
        <v>3</v>
      </c>
      <c r="D95" s="23">
        <v>5</v>
      </c>
      <c r="E95" s="23">
        <v>98</v>
      </c>
      <c r="F95" s="23">
        <v>6</v>
      </c>
      <c r="G95" s="23">
        <v>0</v>
      </c>
      <c r="H95" s="23">
        <v>24</v>
      </c>
      <c r="I95" s="23">
        <v>7</v>
      </c>
      <c r="J95" s="23">
        <v>0</v>
      </c>
      <c r="K95" s="23">
        <v>0</v>
      </c>
      <c r="L95" s="23">
        <v>2</v>
      </c>
      <c r="M95" s="23">
        <v>33</v>
      </c>
      <c r="N95" s="23">
        <v>0</v>
      </c>
      <c r="O95" s="23">
        <v>0</v>
      </c>
      <c r="P95" s="23">
        <v>0</v>
      </c>
      <c r="Q95" s="23">
        <v>0</v>
      </c>
      <c r="R95" s="252">
        <v>2</v>
      </c>
      <c r="S95" s="174"/>
    </row>
    <row r="96" spans="1:19" s="7" customFormat="1" ht="15.75" customHeight="1" x14ac:dyDescent="0.25">
      <c r="A96" s="7" t="s">
        <v>227</v>
      </c>
      <c r="B96" s="23">
        <v>75</v>
      </c>
      <c r="C96" s="23">
        <v>1</v>
      </c>
      <c r="D96" s="23">
        <v>27</v>
      </c>
      <c r="E96" s="23">
        <v>19</v>
      </c>
      <c r="F96" s="23">
        <v>7</v>
      </c>
      <c r="G96" s="23">
        <v>0</v>
      </c>
      <c r="H96" s="23">
        <v>8</v>
      </c>
      <c r="I96" s="23">
        <v>1</v>
      </c>
      <c r="J96" s="23">
        <v>1</v>
      </c>
      <c r="K96" s="23">
        <v>0</v>
      </c>
      <c r="L96" s="23">
        <v>4</v>
      </c>
      <c r="M96" s="23">
        <v>6</v>
      </c>
      <c r="N96" s="23">
        <v>0</v>
      </c>
      <c r="O96" s="23">
        <v>0</v>
      </c>
      <c r="P96" s="23">
        <v>0</v>
      </c>
      <c r="Q96" s="23">
        <v>0</v>
      </c>
      <c r="R96" s="252">
        <v>1</v>
      </c>
      <c r="S96" s="174"/>
    </row>
    <row r="97" spans="1:19" s="7" customFormat="1" ht="15.75" customHeight="1" x14ac:dyDescent="0.25">
      <c r="A97" s="150"/>
      <c r="B97" s="23"/>
      <c r="C97" s="23"/>
      <c r="D97" s="23"/>
      <c r="E97" s="23"/>
      <c r="F97" s="23"/>
      <c r="G97" s="23"/>
      <c r="H97" s="23"/>
      <c r="I97" s="23"/>
      <c r="J97" s="23"/>
      <c r="K97" s="23"/>
      <c r="L97" s="23"/>
      <c r="M97" s="23"/>
      <c r="N97" s="23"/>
      <c r="O97" s="23"/>
      <c r="P97" s="23"/>
      <c r="Q97" s="23"/>
      <c r="R97" s="252"/>
      <c r="S97" s="174"/>
    </row>
    <row r="98" spans="1:19" s="7" customFormat="1" ht="15.75" customHeight="1" x14ac:dyDescent="0.25">
      <c r="A98" s="156" t="s">
        <v>112</v>
      </c>
      <c r="B98" s="118">
        <f t="shared" ref="B98:R98" si="17">SUM(B99:B100)</f>
        <v>952</v>
      </c>
      <c r="C98" s="118">
        <f t="shared" si="17"/>
        <v>8</v>
      </c>
      <c r="D98" s="118">
        <f t="shared" si="17"/>
        <v>60</v>
      </c>
      <c r="E98" s="118">
        <f t="shared" si="17"/>
        <v>177</v>
      </c>
      <c r="F98" s="118">
        <f t="shared" si="17"/>
        <v>54</v>
      </c>
      <c r="G98" s="118">
        <f t="shared" si="17"/>
        <v>7</v>
      </c>
      <c r="H98" s="118">
        <f t="shared" si="17"/>
        <v>86</v>
      </c>
      <c r="I98" s="118">
        <f t="shared" si="17"/>
        <v>21</v>
      </c>
      <c r="J98" s="118">
        <f t="shared" si="17"/>
        <v>25</v>
      </c>
      <c r="K98" s="118">
        <f t="shared" si="17"/>
        <v>0</v>
      </c>
      <c r="L98" s="118">
        <f t="shared" si="17"/>
        <v>63</v>
      </c>
      <c r="M98" s="118">
        <f t="shared" si="17"/>
        <v>276</v>
      </c>
      <c r="N98" s="118">
        <f t="shared" si="17"/>
        <v>116</v>
      </c>
      <c r="O98" s="118">
        <f t="shared" si="17"/>
        <v>54</v>
      </c>
      <c r="P98" s="118">
        <f t="shared" si="17"/>
        <v>1</v>
      </c>
      <c r="Q98" s="118">
        <f t="shared" si="17"/>
        <v>0</v>
      </c>
      <c r="R98" s="266">
        <f t="shared" si="17"/>
        <v>4</v>
      </c>
      <c r="S98" s="174"/>
    </row>
    <row r="99" spans="1:19" s="7" customFormat="1" ht="15.75" customHeight="1" x14ac:dyDescent="0.25">
      <c r="A99" s="7" t="s">
        <v>113</v>
      </c>
      <c r="B99" s="23">
        <v>789</v>
      </c>
      <c r="C99" s="23">
        <v>6</v>
      </c>
      <c r="D99" s="23">
        <v>49</v>
      </c>
      <c r="E99" s="23">
        <v>146</v>
      </c>
      <c r="F99" s="23">
        <v>33</v>
      </c>
      <c r="G99" s="23">
        <v>7</v>
      </c>
      <c r="H99" s="23">
        <v>67</v>
      </c>
      <c r="I99" s="23">
        <v>15</v>
      </c>
      <c r="J99" s="23">
        <v>25</v>
      </c>
      <c r="K99" s="23">
        <v>0</v>
      </c>
      <c r="L99" s="23">
        <v>44</v>
      </c>
      <c r="M99" s="23">
        <v>230</v>
      </c>
      <c r="N99" s="23">
        <v>108</v>
      </c>
      <c r="O99" s="23">
        <v>54</v>
      </c>
      <c r="P99" s="23">
        <v>1</v>
      </c>
      <c r="Q99" s="23">
        <v>0</v>
      </c>
      <c r="R99" s="252">
        <v>4</v>
      </c>
      <c r="S99" s="174"/>
    </row>
    <row r="100" spans="1:19" s="7" customFormat="1" ht="15.75" customHeight="1" x14ac:dyDescent="0.25">
      <c r="A100" s="7" t="s">
        <v>228</v>
      </c>
      <c r="B100" s="23">
        <v>163</v>
      </c>
      <c r="C100" s="23">
        <v>2</v>
      </c>
      <c r="D100" s="23">
        <v>11</v>
      </c>
      <c r="E100" s="23">
        <v>31</v>
      </c>
      <c r="F100" s="23">
        <v>21</v>
      </c>
      <c r="G100" s="23">
        <v>0</v>
      </c>
      <c r="H100" s="23">
        <v>19</v>
      </c>
      <c r="I100" s="23">
        <v>6</v>
      </c>
      <c r="J100" s="23">
        <v>0</v>
      </c>
      <c r="K100" s="23">
        <v>0</v>
      </c>
      <c r="L100" s="23">
        <v>19</v>
      </c>
      <c r="M100" s="23">
        <v>46</v>
      </c>
      <c r="N100" s="23">
        <v>8</v>
      </c>
      <c r="O100" s="23">
        <v>0</v>
      </c>
      <c r="P100" s="23">
        <v>0</v>
      </c>
      <c r="Q100" s="23">
        <v>0</v>
      </c>
      <c r="R100" s="252">
        <v>0</v>
      </c>
      <c r="S100" s="174"/>
    </row>
    <row r="101" spans="1:19" s="7" customFormat="1" ht="15.75" customHeight="1" x14ac:dyDescent="0.25">
      <c r="A101" s="150"/>
      <c r="B101" s="23"/>
      <c r="C101" s="23"/>
      <c r="D101" s="23"/>
      <c r="E101" s="23"/>
      <c r="F101" s="23"/>
      <c r="G101" s="23"/>
      <c r="H101" s="23"/>
      <c r="I101" s="23"/>
      <c r="J101" s="23"/>
      <c r="K101" s="23"/>
      <c r="L101" s="23"/>
      <c r="M101" s="23"/>
      <c r="N101" s="23"/>
      <c r="O101" s="23"/>
      <c r="P101" s="23"/>
      <c r="Q101" s="23"/>
      <c r="R101" s="252"/>
      <c r="S101" s="174"/>
    </row>
    <row r="102" spans="1:19" s="7" customFormat="1" ht="15.75" customHeight="1" x14ac:dyDescent="0.25">
      <c r="A102" s="156" t="s">
        <v>115</v>
      </c>
      <c r="B102" s="118">
        <f>SUM(B103:B108)</f>
        <v>1498</v>
      </c>
      <c r="C102" s="118">
        <f t="shared" ref="C102:R102" si="18">SUM(C103:C107)</f>
        <v>26</v>
      </c>
      <c r="D102" s="118">
        <f t="shared" si="18"/>
        <v>355</v>
      </c>
      <c r="E102" s="118">
        <f t="shared" si="18"/>
        <v>672</v>
      </c>
      <c r="F102" s="118">
        <f t="shared" si="18"/>
        <v>67</v>
      </c>
      <c r="G102" s="118">
        <f t="shared" si="18"/>
        <v>55</v>
      </c>
      <c r="H102" s="118">
        <f t="shared" si="18"/>
        <v>81</v>
      </c>
      <c r="I102" s="118">
        <f t="shared" si="18"/>
        <v>60</v>
      </c>
      <c r="J102" s="118">
        <f t="shared" si="18"/>
        <v>5</v>
      </c>
      <c r="K102" s="118">
        <f t="shared" si="18"/>
        <v>1</v>
      </c>
      <c r="L102" s="118">
        <f t="shared" si="18"/>
        <v>70</v>
      </c>
      <c r="M102" s="118">
        <f t="shared" si="18"/>
        <v>57</v>
      </c>
      <c r="N102" s="118">
        <f t="shared" si="18"/>
        <v>15</v>
      </c>
      <c r="O102" s="118">
        <f t="shared" si="18"/>
        <v>4</v>
      </c>
      <c r="P102" s="118">
        <f t="shared" si="18"/>
        <v>0</v>
      </c>
      <c r="Q102" s="118">
        <f t="shared" si="18"/>
        <v>0</v>
      </c>
      <c r="R102" s="266">
        <f t="shared" si="18"/>
        <v>30</v>
      </c>
      <c r="S102" s="174"/>
    </row>
    <row r="103" spans="1:19" s="7" customFormat="1" ht="15.75" customHeight="1" x14ac:dyDescent="0.25">
      <c r="A103" s="7" t="s">
        <v>116</v>
      </c>
      <c r="B103" s="23">
        <v>434</v>
      </c>
      <c r="C103" s="23">
        <v>8</v>
      </c>
      <c r="D103" s="23">
        <v>83</v>
      </c>
      <c r="E103" s="23">
        <v>197</v>
      </c>
      <c r="F103" s="23">
        <v>11</v>
      </c>
      <c r="G103" s="23">
        <v>52</v>
      </c>
      <c r="H103" s="23">
        <v>20</v>
      </c>
      <c r="I103" s="23">
        <v>8</v>
      </c>
      <c r="J103" s="23">
        <v>0</v>
      </c>
      <c r="K103" s="23">
        <v>0</v>
      </c>
      <c r="L103" s="23">
        <v>48</v>
      </c>
      <c r="M103" s="23">
        <v>3</v>
      </c>
      <c r="N103" s="23">
        <v>0</v>
      </c>
      <c r="O103" s="23">
        <v>1</v>
      </c>
      <c r="P103" s="23">
        <v>0</v>
      </c>
      <c r="Q103" s="23">
        <v>0</v>
      </c>
      <c r="R103" s="252">
        <v>3</v>
      </c>
      <c r="S103" s="174"/>
    </row>
    <row r="104" spans="1:19" s="7" customFormat="1" ht="15.75" customHeight="1" x14ac:dyDescent="0.25">
      <c r="A104" s="7" t="s">
        <v>229</v>
      </c>
      <c r="B104" s="23">
        <v>375</v>
      </c>
      <c r="C104" s="23">
        <v>8</v>
      </c>
      <c r="D104" s="23">
        <v>107</v>
      </c>
      <c r="E104" s="23">
        <v>151</v>
      </c>
      <c r="F104" s="23">
        <v>25</v>
      </c>
      <c r="G104" s="23">
        <v>2</v>
      </c>
      <c r="H104" s="23">
        <v>22</v>
      </c>
      <c r="I104" s="23">
        <v>10</v>
      </c>
      <c r="J104" s="23">
        <v>1</v>
      </c>
      <c r="K104" s="23">
        <v>0</v>
      </c>
      <c r="L104" s="23">
        <v>21</v>
      </c>
      <c r="M104" s="23">
        <v>22</v>
      </c>
      <c r="N104" s="23">
        <v>0</v>
      </c>
      <c r="O104" s="23">
        <v>0</v>
      </c>
      <c r="P104" s="23">
        <v>0</v>
      </c>
      <c r="Q104" s="23">
        <v>0</v>
      </c>
      <c r="R104" s="252">
        <v>6</v>
      </c>
      <c r="S104" s="174"/>
    </row>
    <row r="105" spans="1:19" s="7" customFormat="1" ht="15.75" customHeight="1" x14ac:dyDescent="0.25">
      <c r="A105" s="7" t="s">
        <v>230</v>
      </c>
      <c r="B105" s="23">
        <v>281</v>
      </c>
      <c r="C105" s="23">
        <v>4</v>
      </c>
      <c r="D105" s="23">
        <v>66</v>
      </c>
      <c r="E105" s="23">
        <v>147</v>
      </c>
      <c r="F105" s="23">
        <v>12</v>
      </c>
      <c r="G105" s="23">
        <v>0</v>
      </c>
      <c r="H105" s="23">
        <v>19</v>
      </c>
      <c r="I105" s="23">
        <v>13</v>
      </c>
      <c r="J105" s="23">
        <v>0</v>
      </c>
      <c r="K105" s="23">
        <v>0</v>
      </c>
      <c r="L105" s="23">
        <v>1</v>
      </c>
      <c r="M105" s="23">
        <v>15</v>
      </c>
      <c r="N105" s="23">
        <v>0</v>
      </c>
      <c r="O105" s="23">
        <v>0</v>
      </c>
      <c r="P105" s="23">
        <v>0</v>
      </c>
      <c r="Q105" s="23">
        <v>0</v>
      </c>
      <c r="R105" s="252">
        <v>4</v>
      </c>
      <c r="S105" s="174"/>
    </row>
    <row r="106" spans="1:19" s="7" customFormat="1" ht="15.75" customHeight="1" x14ac:dyDescent="0.25">
      <c r="A106" s="7" t="s">
        <v>231</v>
      </c>
      <c r="B106" s="23">
        <v>281</v>
      </c>
      <c r="C106" s="23">
        <v>6</v>
      </c>
      <c r="D106" s="23">
        <v>99</v>
      </c>
      <c r="E106" s="23">
        <v>119</v>
      </c>
      <c r="F106" s="23">
        <v>12</v>
      </c>
      <c r="G106" s="23">
        <v>0</v>
      </c>
      <c r="H106" s="23">
        <v>13</v>
      </c>
      <c r="I106" s="23">
        <v>17</v>
      </c>
      <c r="J106" s="23">
        <v>0</v>
      </c>
      <c r="K106" s="23">
        <v>0</v>
      </c>
      <c r="L106" s="23">
        <v>0</v>
      </c>
      <c r="M106" s="23">
        <v>0</v>
      </c>
      <c r="N106" s="23">
        <v>15</v>
      </c>
      <c r="O106" s="23">
        <v>0</v>
      </c>
      <c r="P106" s="23">
        <v>0</v>
      </c>
      <c r="Q106" s="23">
        <v>0</v>
      </c>
      <c r="R106" s="252">
        <v>0</v>
      </c>
      <c r="S106" s="174"/>
    </row>
    <row r="107" spans="1:19" s="7" customFormat="1" ht="15.75" customHeight="1" x14ac:dyDescent="0.25">
      <c r="A107" s="7" t="s">
        <v>232</v>
      </c>
      <c r="B107" s="23">
        <v>127</v>
      </c>
      <c r="C107" s="23">
        <v>0</v>
      </c>
      <c r="D107" s="23">
        <v>0</v>
      </c>
      <c r="E107" s="23">
        <v>58</v>
      </c>
      <c r="F107" s="23">
        <v>7</v>
      </c>
      <c r="G107" s="23">
        <v>1</v>
      </c>
      <c r="H107" s="23">
        <v>7</v>
      </c>
      <c r="I107" s="23">
        <v>12</v>
      </c>
      <c r="J107" s="23">
        <v>4</v>
      </c>
      <c r="K107" s="23">
        <v>1</v>
      </c>
      <c r="L107" s="23">
        <v>0</v>
      </c>
      <c r="M107" s="23">
        <v>17</v>
      </c>
      <c r="N107" s="23">
        <v>0</v>
      </c>
      <c r="O107" s="23">
        <v>3</v>
      </c>
      <c r="P107" s="23">
        <v>0</v>
      </c>
      <c r="Q107" s="23">
        <v>0</v>
      </c>
      <c r="R107" s="252">
        <v>17</v>
      </c>
      <c r="S107" s="174"/>
    </row>
    <row r="108" spans="1:19" s="7" customFormat="1" ht="15.75" customHeight="1" x14ac:dyDescent="0.25">
      <c r="A108" s="156"/>
      <c r="B108" s="23"/>
      <c r="C108" s="23"/>
      <c r="D108" s="23"/>
      <c r="E108" s="23"/>
      <c r="F108" s="23"/>
      <c r="G108" s="23"/>
      <c r="H108" s="23"/>
      <c r="I108" s="23"/>
      <c r="J108" s="23"/>
      <c r="K108" s="23"/>
      <c r="L108" s="23"/>
      <c r="M108" s="23"/>
      <c r="N108" s="23"/>
      <c r="O108" s="23"/>
      <c r="P108" s="23"/>
      <c r="Q108" s="23"/>
      <c r="R108" s="252"/>
      <c r="S108" s="174"/>
    </row>
    <row r="109" spans="1:19" s="7" customFormat="1" ht="15.75" customHeight="1" x14ac:dyDescent="0.25">
      <c r="A109" s="156" t="s">
        <v>121</v>
      </c>
      <c r="B109" s="118">
        <f t="shared" ref="B109:R109" si="19">SUM(B110:B112)</f>
        <v>1762</v>
      </c>
      <c r="C109" s="118">
        <f t="shared" si="19"/>
        <v>23</v>
      </c>
      <c r="D109" s="118">
        <f t="shared" si="19"/>
        <v>119</v>
      </c>
      <c r="E109" s="118">
        <f t="shared" si="19"/>
        <v>865</v>
      </c>
      <c r="F109" s="118">
        <f t="shared" si="19"/>
        <v>74</v>
      </c>
      <c r="G109" s="118">
        <f t="shared" si="19"/>
        <v>10</v>
      </c>
      <c r="H109" s="118">
        <f t="shared" si="19"/>
        <v>232</v>
      </c>
      <c r="I109" s="118">
        <f t="shared" si="19"/>
        <v>68</v>
      </c>
      <c r="J109" s="118">
        <f t="shared" si="19"/>
        <v>66</v>
      </c>
      <c r="K109" s="118">
        <f t="shared" si="19"/>
        <v>1</v>
      </c>
      <c r="L109" s="118">
        <f t="shared" si="19"/>
        <v>44</v>
      </c>
      <c r="M109" s="118">
        <f t="shared" si="19"/>
        <v>125</v>
      </c>
      <c r="N109" s="118">
        <f t="shared" si="19"/>
        <v>114</v>
      </c>
      <c r="O109" s="118">
        <f t="shared" si="19"/>
        <v>7</v>
      </c>
      <c r="P109" s="118">
        <f t="shared" si="19"/>
        <v>0</v>
      </c>
      <c r="Q109" s="118">
        <f t="shared" si="19"/>
        <v>0</v>
      </c>
      <c r="R109" s="266">
        <f t="shared" si="19"/>
        <v>14</v>
      </c>
      <c r="S109" s="174"/>
    </row>
    <row r="110" spans="1:19" s="7" customFormat="1" ht="15.75" customHeight="1" x14ac:dyDescent="0.25">
      <c r="A110" s="7" t="s">
        <v>122</v>
      </c>
      <c r="B110" s="23">
        <v>867</v>
      </c>
      <c r="C110" s="23">
        <v>21</v>
      </c>
      <c r="D110" s="23">
        <v>0</v>
      </c>
      <c r="E110" s="23">
        <v>369</v>
      </c>
      <c r="F110" s="23">
        <v>60</v>
      </c>
      <c r="G110" s="23">
        <v>0</v>
      </c>
      <c r="H110" s="23">
        <v>141</v>
      </c>
      <c r="I110" s="23">
        <v>11</v>
      </c>
      <c r="J110" s="23">
        <v>66</v>
      </c>
      <c r="K110" s="23">
        <v>0</v>
      </c>
      <c r="L110" s="23">
        <v>20</v>
      </c>
      <c r="M110" s="23">
        <v>122</v>
      </c>
      <c r="N110" s="23">
        <v>50</v>
      </c>
      <c r="O110" s="23">
        <v>5</v>
      </c>
      <c r="P110" s="23">
        <v>0</v>
      </c>
      <c r="Q110" s="23">
        <v>0</v>
      </c>
      <c r="R110" s="252">
        <v>2</v>
      </c>
      <c r="S110" s="174"/>
    </row>
    <row r="111" spans="1:19" s="7" customFormat="1" ht="15.75" customHeight="1" x14ac:dyDescent="0.25">
      <c r="A111" s="7" t="s">
        <v>233</v>
      </c>
      <c r="B111" s="23">
        <v>480</v>
      </c>
      <c r="C111" s="23">
        <v>2</v>
      </c>
      <c r="D111" s="23">
        <v>50</v>
      </c>
      <c r="E111" s="23">
        <v>241</v>
      </c>
      <c r="F111" s="23">
        <v>6</v>
      </c>
      <c r="G111" s="23">
        <v>0</v>
      </c>
      <c r="H111" s="23">
        <v>67</v>
      </c>
      <c r="I111" s="23">
        <v>55</v>
      </c>
      <c r="J111" s="23">
        <v>0</v>
      </c>
      <c r="K111" s="23">
        <v>1</v>
      </c>
      <c r="L111" s="23">
        <v>6</v>
      </c>
      <c r="M111" s="23">
        <v>1</v>
      </c>
      <c r="N111" s="23">
        <v>47</v>
      </c>
      <c r="O111" s="23">
        <v>2</v>
      </c>
      <c r="P111" s="23">
        <v>0</v>
      </c>
      <c r="Q111" s="23">
        <v>0</v>
      </c>
      <c r="R111" s="252">
        <v>2</v>
      </c>
      <c r="S111" s="174"/>
    </row>
    <row r="112" spans="1:19" s="7" customFormat="1" ht="15.75" customHeight="1" x14ac:dyDescent="0.25">
      <c r="A112" s="7" t="s">
        <v>234</v>
      </c>
      <c r="B112" s="23">
        <v>415</v>
      </c>
      <c r="C112" s="23">
        <v>0</v>
      </c>
      <c r="D112" s="23">
        <v>69</v>
      </c>
      <c r="E112" s="23">
        <v>255</v>
      </c>
      <c r="F112" s="23">
        <v>8</v>
      </c>
      <c r="G112" s="23">
        <v>10</v>
      </c>
      <c r="H112" s="23">
        <v>24</v>
      </c>
      <c r="I112" s="23">
        <v>2</v>
      </c>
      <c r="J112" s="23">
        <v>0</v>
      </c>
      <c r="K112" s="23">
        <v>0</v>
      </c>
      <c r="L112" s="23">
        <v>18</v>
      </c>
      <c r="M112" s="23">
        <v>2</v>
      </c>
      <c r="N112" s="23">
        <v>17</v>
      </c>
      <c r="O112" s="23">
        <v>0</v>
      </c>
      <c r="P112" s="23">
        <v>0</v>
      </c>
      <c r="Q112" s="23">
        <v>0</v>
      </c>
      <c r="R112" s="252">
        <v>10</v>
      </c>
      <c r="S112" s="174"/>
    </row>
    <row r="113" spans="1:19" s="7" customFormat="1" ht="15.75" customHeight="1" x14ac:dyDescent="0.25">
      <c r="B113" s="267"/>
      <c r="C113" s="267"/>
      <c r="D113" s="267"/>
      <c r="E113" s="267"/>
      <c r="F113" s="267"/>
      <c r="G113" s="267"/>
      <c r="H113" s="267"/>
      <c r="I113" s="267"/>
      <c r="J113" s="267"/>
      <c r="K113" s="267"/>
      <c r="L113" s="267"/>
      <c r="M113" s="267"/>
      <c r="N113" s="267"/>
      <c r="O113" s="267"/>
      <c r="P113" s="267"/>
      <c r="Q113" s="267"/>
      <c r="R113" s="268"/>
      <c r="S113" s="174"/>
    </row>
    <row r="114" spans="1:19" s="7" customFormat="1" ht="15.75" customHeight="1" x14ac:dyDescent="0.25">
      <c r="A114" s="156" t="s">
        <v>125</v>
      </c>
      <c r="B114" s="118">
        <f t="shared" ref="B114:R114" si="20">SUM(B115:B117)</f>
        <v>1327</v>
      </c>
      <c r="C114" s="118">
        <f t="shared" si="20"/>
        <v>6</v>
      </c>
      <c r="D114" s="118">
        <f t="shared" si="20"/>
        <v>44</v>
      </c>
      <c r="E114" s="118">
        <f t="shared" si="20"/>
        <v>303</v>
      </c>
      <c r="F114" s="118">
        <f t="shared" si="20"/>
        <v>66</v>
      </c>
      <c r="G114" s="118">
        <f t="shared" si="20"/>
        <v>381</v>
      </c>
      <c r="H114" s="118">
        <f t="shared" si="20"/>
        <v>134</v>
      </c>
      <c r="I114" s="118">
        <f t="shared" si="20"/>
        <v>177</v>
      </c>
      <c r="J114" s="118">
        <f t="shared" si="20"/>
        <v>2</v>
      </c>
      <c r="K114" s="118">
        <f t="shared" si="20"/>
        <v>2</v>
      </c>
      <c r="L114" s="118">
        <f t="shared" si="20"/>
        <v>49</v>
      </c>
      <c r="M114" s="118">
        <f t="shared" si="20"/>
        <v>3</v>
      </c>
      <c r="N114" s="118">
        <f t="shared" si="20"/>
        <v>60</v>
      </c>
      <c r="O114" s="118">
        <f t="shared" si="20"/>
        <v>67</v>
      </c>
      <c r="P114" s="118">
        <f t="shared" si="20"/>
        <v>0</v>
      </c>
      <c r="Q114" s="118">
        <f t="shared" si="20"/>
        <v>0</v>
      </c>
      <c r="R114" s="266">
        <f t="shared" si="20"/>
        <v>33</v>
      </c>
      <c r="S114" s="174"/>
    </row>
    <row r="115" spans="1:19" s="7" customFormat="1" ht="15.75" customHeight="1" x14ac:dyDescent="0.25">
      <c r="A115" s="7" t="s">
        <v>126</v>
      </c>
      <c r="B115" s="23">
        <v>495</v>
      </c>
      <c r="C115" s="23">
        <v>2</v>
      </c>
      <c r="D115" s="23">
        <v>13</v>
      </c>
      <c r="E115" s="23">
        <v>14</v>
      </c>
      <c r="F115" s="23">
        <v>45</v>
      </c>
      <c r="G115" s="23">
        <v>14</v>
      </c>
      <c r="H115" s="23">
        <v>127</v>
      </c>
      <c r="I115" s="23">
        <v>158</v>
      </c>
      <c r="J115" s="23">
        <v>1</v>
      </c>
      <c r="K115" s="23">
        <v>2</v>
      </c>
      <c r="L115" s="23">
        <v>12</v>
      </c>
      <c r="M115" s="23">
        <v>0</v>
      </c>
      <c r="N115" s="23">
        <v>52</v>
      </c>
      <c r="O115" s="23">
        <v>55</v>
      </c>
      <c r="P115" s="23">
        <v>0</v>
      </c>
      <c r="Q115" s="23">
        <v>0</v>
      </c>
      <c r="R115" s="252">
        <v>0</v>
      </c>
      <c r="S115" s="174"/>
    </row>
    <row r="116" spans="1:19" s="7" customFormat="1" ht="15.75" customHeight="1" x14ac:dyDescent="0.25">
      <c r="A116" s="7" t="s">
        <v>235</v>
      </c>
      <c r="B116" s="23">
        <v>329</v>
      </c>
      <c r="C116" s="23">
        <v>1</v>
      </c>
      <c r="D116" s="23">
        <v>12</v>
      </c>
      <c r="E116" s="23">
        <v>135</v>
      </c>
      <c r="F116" s="23">
        <v>7</v>
      </c>
      <c r="G116" s="23">
        <v>98</v>
      </c>
      <c r="H116" s="23">
        <v>3</v>
      </c>
      <c r="I116" s="23">
        <v>11</v>
      </c>
      <c r="J116" s="23">
        <v>1</v>
      </c>
      <c r="K116" s="23">
        <v>0</v>
      </c>
      <c r="L116" s="23">
        <v>32</v>
      </c>
      <c r="M116" s="23">
        <v>2</v>
      </c>
      <c r="N116" s="23">
        <v>6</v>
      </c>
      <c r="O116" s="23">
        <v>8</v>
      </c>
      <c r="P116" s="23">
        <v>0</v>
      </c>
      <c r="Q116" s="23">
        <v>0</v>
      </c>
      <c r="R116" s="252">
        <v>13</v>
      </c>
      <c r="S116" s="174"/>
    </row>
    <row r="117" spans="1:19" s="7" customFormat="1" ht="15.75" customHeight="1" x14ac:dyDescent="0.25">
      <c r="A117" s="7" t="s">
        <v>236</v>
      </c>
      <c r="B117" s="23">
        <v>503</v>
      </c>
      <c r="C117" s="23">
        <v>3</v>
      </c>
      <c r="D117" s="23">
        <v>19</v>
      </c>
      <c r="E117" s="23">
        <v>154</v>
      </c>
      <c r="F117" s="23">
        <v>14</v>
      </c>
      <c r="G117" s="23">
        <v>269</v>
      </c>
      <c r="H117" s="23">
        <v>4</v>
      </c>
      <c r="I117" s="23">
        <v>8</v>
      </c>
      <c r="J117" s="23">
        <v>0</v>
      </c>
      <c r="K117" s="23">
        <v>0</v>
      </c>
      <c r="L117" s="23">
        <v>5</v>
      </c>
      <c r="M117" s="23">
        <v>1</v>
      </c>
      <c r="N117" s="23">
        <v>2</v>
      </c>
      <c r="O117" s="23">
        <v>4</v>
      </c>
      <c r="P117" s="23">
        <v>0</v>
      </c>
      <c r="Q117" s="23">
        <v>0</v>
      </c>
      <c r="R117" s="252">
        <v>20</v>
      </c>
      <c r="S117" s="174"/>
    </row>
    <row r="118" spans="1:19" s="7" customFormat="1" ht="15.75" customHeight="1" x14ac:dyDescent="0.25">
      <c r="A118" s="249"/>
      <c r="B118" s="29"/>
      <c r="C118" s="29"/>
      <c r="D118" s="29"/>
      <c r="E118" s="29"/>
      <c r="F118" s="29"/>
      <c r="G118" s="29"/>
      <c r="H118" s="29"/>
      <c r="I118" s="29"/>
      <c r="J118" s="29"/>
      <c r="K118" s="29"/>
      <c r="L118" s="29"/>
      <c r="M118" s="29"/>
      <c r="N118" s="29"/>
      <c r="O118" s="29"/>
      <c r="P118" s="29"/>
      <c r="Q118" s="29"/>
      <c r="R118" s="269"/>
      <c r="S118" s="174"/>
    </row>
    <row r="119" spans="1:19" s="7" customFormat="1" ht="15.75" customHeight="1" x14ac:dyDescent="0.25">
      <c r="A119" s="95" t="s">
        <v>129</v>
      </c>
      <c r="B119" s="256"/>
      <c r="C119" s="256"/>
      <c r="D119" s="256"/>
      <c r="E119" s="256"/>
      <c r="F119" s="256"/>
      <c r="G119" s="256"/>
      <c r="H119" s="256"/>
      <c r="I119" s="256"/>
      <c r="J119" s="256"/>
      <c r="K119" s="256"/>
      <c r="L119" s="256"/>
      <c r="M119" s="256"/>
      <c r="N119" s="256"/>
      <c r="O119" s="256"/>
      <c r="P119" s="256"/>
      <c r="Q119" s="256"/>
      <c r="R119" s="256"/>
      <c r="S119" s="174"/>
    </row>
    <row r="120" spans="1:19" hidden="1" x14ac:dyDescent="0.25"/>
  </sheetData>
  <mergeCells count="7">
    <mergeCell ref="A3:R3"/>
    <mergeCell ref="A4:R4"/>
    <mergeCell ref="A5:R5"/>
    <mergeCell ref="A6:R6"/>
    <mergeCell ref="A8:A9"/>
    <mergeCell ref="B8:B9"/>
    <mergeCell ref="C8:R8"/>
  </mergeCells>
  <pageMargins left="0.7" right="0.7" top="0.75" bottom="0.75" header="0.3" footer="0.3"/>
  <pageSetup scale="28"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C292F-C92C-4988-8DA7-7BB429928D1F}">
  <dimension ref="A1:WVO119"/>
  <sheetViews>
    <sheetView topLeftCell="A115" zoomScale="90" zoomScaleNormal="90" workbookViewId="0">
      <selection activeCell="F116" sqref="F116"/>
    </sheetView>
  </sheetViews>
  <sheetFormatPr baseColWidth="10" defaultColWidth="0" defaultRowHeight="15.75" zeroHeight="1" x14ac:dyDescent="0.25"/>
  <cols>
    <col min="1" max="1" width="71.85546875" style="33" customWidth="1"/>
    <col min="2" max="7" width="16.85546875" style="33" customWidth="1"/>
    <col min="8" max="8" width="11.42578125" style="196" hidden="1" customWidth="1"/>
    <col min="9" max="256" width="11.42578125" style="33" hidden="1" customWidth="1"/>
    <col min="257" max="257" width="71.85546875" style="33" hidden="1" customWidth="1"/>
    <col min="258" max="263" width="16.85546875" style="33" hidden="1" customWidth="1"/>
    <col min="264" max="512" width="0" style="33" hidden="1"/>
    <col min="513" max="513" width="71.85546875" style="33" hidden="1" customWidth="1"/>
    <col min="514" max="519" width="16.85546875" style="33" hidden="1" customWidth="1"/>
    <col min="520" max="768" width="0" style="33" hidden="1"/>
    <col min="769" max="769" width="71.85546875" style="33" hidden="1" customWidth="1"/>
    <col min="770" max="775" width="16.85546875" style="33" hidden="1" customWidth="1"/>
    <col min="776" max="1024" width="0" style="33" hidden="1"/>
    <col min="1025" max="1025" width="71.85546875" style="33" hidden="1" customWidth="1"/>
    <col min="1026" max="1031" width="16.85546875" style="33" hidden="1" customWidth="1"/>
    <col min="1032" max="1280" width="0" style="33" hidden="1"/>
    <col min="1281" max="1281" width="71.85546875" style="33" hidden="1" customWidth="1"/>
    <col min="1282" max="1287" width="16.85546875" style="33" hidden="1" customWidth="1"/>
    <col min="1288" max="1536" width="0" style="33" hidden="1"/>
    <col min="1537" max="1537" width="71.85546875" style="33" hidden="1" customWidth="1"/>
    <col min="1538" max="1543" width="16.85546875" style="33" hidden="1" customWidth="1"/>
    <col min="1544" max="1792" width="0" style="33" hidden="1"/>
    <col min="1793" max="1793" width="71.85546875" style="33" hidden="1" customWidth="1"/>
    <col min="1794" max="1799" width="16.85546875" style="33" hidden="1" customWidth="1"/>
    <col min="1800" max="2048" width="0" style="33" hidden="1"/>
    <col min="2049" max="2049" width="71.85546875" style="33" hidden="1" customWidth="1"/>
    <col min="2050" max="2055" width="16.85546875" style="33" hidden="1" customWidth="1"/>
    <col min="2056" max="2304" width="0" style="33" hidden="1"/>
    <col min="2305" max="2305" width="71.85546875" style="33" hidden="1" customWidth="1"/>
    <col min="2306" max="2311" width="16.85546875" style="33" hidden="1" customWidth="1"/>
    <col min="2312" max="2560" width="0" style="33" hidden="1"/>
    <col min="2561" max="2561" width="71.85546875" style="33" hidden="1" customWidth="1"/>
    <col min="2562" max="2567" width="16.85546875" style="33" hidden="1" customWidth="1"/>
    <col min="2568" max="2816" width="0" style="33" hidden="1"/>
    <col min="2817" max="2817" width="71.85546875" style="33" hidden="1" customWidth="1"/>
    <col min="2818" max="2823" width="16.85546875" style="33" hidden="1" customWidth="1"/>
    <col min="2824" max="3072" width="0" style="33" hidden="1"/>
    <col min="3073" max="3073" width="71.85546875" style="33" hidden="1" customWidth="1"/>
    <col min="3074" max="3079" width="16.85546875" style="33" hidden="1" customWidth="1"/>
    <col min="3080" max="3328" width="0" style="33" hidden="1"/>
    <col min="3329" max="3329" width="71.85546875" style="33" hidden="1" customWidth="1"/>
    <col min="3330" max="3335" width="16.85546875" style="33" hidden="1" customWidth="1"/>
    <col min="3336" max="3584" width="0" style="33" hidden="1"/>
    <col min="3585" max="3585" width="71.85546875" style="33" hidden="1" customWidth="1"/>
    <col min="3586" max="3591" width="16.85546875" style="33" hidden="1" customWidth="1"/>
    <col min="3592" max="3840" width="0" style="33" hidden="1"/>
    <col min="3841" max="3841" width="71.85546875" style="33" hidden="1" customWidth="1"/>
    <col min="3842" max="3847" width="16.85546875" style="33" hidden="1" customWidth="1"/>
    <col min="3848" max="4096" width="0" style="33" hidden="1"/>
    <col min="4097" max="4097" width="71.85546875" style="33" hidden="1" customWidth="1"/>
    <col min="4098" max="4103" width="16.85546875" style="33" hidden="1" customWidth="1"/>
    <col min="4104" max="4352" width="0" style="33" hidden="1"/>
    <col min="4353" max="4353" width="71.85546875" style="33" hidden="1" customWidth="1"/>
    <col min="4354" max="4359" width="16.85546875" style="33" hidden="1" customWidth="1"/>
    <col min="4360" max="4608" width="0" style="33" hidden="1"/>
    <col min="4609" max="4609" width="71.85546875" style="33" hidden="1" customWidth="1"/>
    <col min="4610" max="4615" width="16.85546875" style="33" hidden="1" customWidth="1"/>
    <col min="4616" max="4864" width="0" style="33" hidden="1"/>
    <col min="4865" max="4865" width="71.85546875" style="33" hidden="1" customWidth="1"/>
    <col min="4866" max="4871" width="16.85546875" style="33" hidden="1" customWidth="1"/>
    <col min="4872" max="5120" width="0" style="33" hidden="1"/>
    <col min="5121" max="5121" width="71.85546875" style="33" hidden="1" customWidth="1"/>
    <col min="5122" max="5127" width="16.85546875" style="33" hidden="1" customWidth="1"/>
    <col min="5128" max="5376" width="0" style="33" hidden="1"/>
    <col min="5377" max="5377" width="71.85546875" style="33" hidden="1" customWidth="1"/>
    <col min="5378" max="5383" width="16.85546875" style="33" hidden="1" customWidth="1"/>
    <col min="5384" max="5632" width="0" style="33" hidden="1"/>
    <col min="5633" max="5633" width="71.85546875" style="33" hidden="1" customWidth="1"/>
    <col min="5634" max="5639" width="16.85546875" style="33" hidden="1" customWidth="1"/>
    <col min="5640" max="5888" width="0" style="33" hidden="1"/>
    <col min="5889" max="5889" width="71.85546875" style="33" hidden="1" customWidth="1"/>
    <col min="5890" max="5895" width="16.85546875" style="33" hidden="1" customWidth="1"/>
    <col min="5896" max="6144" width="0" style="33" hidden="1"/>
    <col min="6145" max="6145" width="71.85546875" style="33" hidden="1" customWidth="1"/>
    <col min="6146" max="6151" width="16.85546875" style="33" hidden="1" customWidth="1"/>
    <col min="6152" max="6400" width="0" style="33" hidden="1"/>
    <col min="6401" max="6401" width="71.85546875" style="33" hidden="1" customWidth="1"/>
    <col min="6402" max="6407" width="16.85546875" style="33" hidden="1" customWidth="1"/>
    <col min="6408" max="6656" width="0" style="33" hidden="1"/>
    <col min="6657" max="6657" width="71.85546875" style="33" hidden="1" customWidth="1"/>
    <col min="6658" max="6663" width="16.85546875" style="33" hidden="1" customWidth="1"/>
    <col min="6664" max="6912" width="0" style="33" hidden="1"/>
    <col min="6913" max="6913" width="71.85546875" style="33" hidden="1" customWidth="1"/>
    <col min="6914" max="6919" width="16.85546875" style="33" hidden="1" customWidth="1"/>
    <col min="6920" max="7168" width="0" style="33" hidden="1"/>
    <col min="7169" max="7169" width="71.85546875" style="33" hidden="1" customWidth="1"/>
    <col min="7170" max="7175" width="16.85546875" style="33" hidden="1" customWidth="1"/>
    <col min="7176" max="7424" width="0" style="33" hidden="1"/>
    <col min="7425" max="7425" width="71.85546875" style="33" hidden="1" customWidth="1"/>
    <col min="7426" max="7431" width="16.85546875" style="33" hidden="1" customWidth="1"/>
    <col min="7432" max="7680" width="0" style="33" hidden="1"/>
    <col min="7681" max="7681" width="71.85546875" style="33" hidden="1" customWidth="1"/>
    <col min="7682" max="7687" width="16.85546875" style="33" hidden="1" customWidth="1"/>
    <col min="7688" max="7936" width="0" style="33" hidden="1"/>
    <col min="7937" max="7937" width="71.85546875" style="33" hidden="1" customWidth="1"/>
    <col min="7938" max="7943" width="16.85546875" style="33" hidden="1" customWidth="1"/>
    <col min="7944" max="8192" width="0" style="33" hidden="1"/>
    <col min="8193" max="8193" width="71.85546875" style="33" hidden="1" customWidth="1"/>
    <col min="8194" max="8199" width="16.85546875" style="33" hidden="1" customWidth="1"/>
    <col min="8200" max="8448" width="0" style="33" hidden="1"/>
    <col min="8449" max="8449" width="71.85546875" style="33" hidden="1" customWidth="1"/>
    <col min="8450" max="8455" width="16.85546875" style="33" hidden="1" customWidth="1"/>
    <col min="8456" max="8704" width="0" style="33" hidden="1"/>
    <col min="8705" max="8705" width="71.85546875" style="33" hidden="1" customWidth="1"/>
    <col min="8706" max="8711" width="16.85546875" style="33" hidden="1" customWidth="1"/>
    <col min="8712" max="8960" width="0" style="33" hidden="1"/>
    <col min="8961" max="8961" width="71.85546875" style="33" hidden="1" customWidth="1"/>
    <col min="8962" max="8967" width="16.85546875" style="33" hidden="1" customWidth="1"/>
    <col min="8968" max="9216" width="0" style="33" hidden="1"/>
    <col min="9217" max="9217" width="71.85546875" style="33" hidden="1" customWidth="1"/>
    <col min="9218" max="9223" width="16.85546875" style="33" hidden="1" customWidth="1"/>
    <col min="9224" max="9472" width="0" style="33" hidden="1"/>
    <col min="9473" max="9473" width="71.85546875" style="33" hidden="1" customWidth="1"/>
    <col min="9474" max="9479" width="16.85546875" style="33" hidden="1" customWidth="1"/>
    <col min="9480" max="9728" width="0" style="33" hidden="1"/>
    <col min="9729" max="9729" width="71.85546875" style="33" hidden="1" customWidth="1"/>
    <col min="9730" max="9735" width="16.85546875" style="33" hidden="1" customWidth="1"/>
    <col min="9736" max="9984" width="0" style="33" hidden="1"/>
    <col min="9985" max="9985" width="71.85546875" style="33" hidden="1" customWidth="1"/>
    <col min="9986" max="9991" width="16.85546875" style="33" hidden="1" customWidth="1"/>
    <col min="9992" max="10240" width="0" style="33" hidden="1"/>
    <col min="10241" max="10241" width="71.85546875" style="33" hidden="1" customWidth="1"/>
    <col min="10242" max="10247" width="16.85546875" style="33" hidden="1" customWidth="1"/>
    <col min="10248" max="10496" width="0" style="33" hidden="1"/>
    <col min="10497" max="10497" width="71.85546875" style="33" hidden="1" customWidth="1"/>
    <col min="10498" max="10503" width="16.85546875" style="33" hidden="1" customWidth="1"/>
    <col min="10504" max="10752" width="0" style="33" hidden="1"/>
    <col min="10753" max="10753" width="71.85546875" style="33" hidden="1" customWidth="1"/>
    <col min="10754" max="10759" width="16.85546875" style="33" hidden="1" customWidth="1"/>
    <col min="10760" max="11008" width="0" style="33" hidden="1"/>
    <col min="11009" max="11009" width="71.85546875" style="33" hidden="1" customWidth="1"/>
    <col min="11010" max="11015" width="16.85546875" style="33" hidden="1" customWidth="1"/>
    <col min="11016" max="11264" width="0" style="33" hidden="1"/>
    <col min="11265" max="11265" width="71.85546875" style="33" hidden="1" customWidth="1"/>
    <col min="11266" max="11271" width="16.85546875" style="33" hidden="1" customWidth="1"/>
    <col min="11272" max="11520" width="0" style="33" hidden="1"/>
    <col min="11521" max="11521" width="71.85546875" style="33" hidden="1" customWidth="1"/>
    <col min="11522" max="11527" width="16.85546875" style="33" hidden="1" customWidth="1"/>
    <col min="11528" max="11776" width="0" style="33" hidden="1"/>
    <col min="11777" max="11777" width="71.85546875" style="33" hidden="1" customWidth="1"/>
    <col min="11778" max="11783" width="16.85546875" style="33" hidden="1" customWidth="1"/>
    <col min="11784" max="12032" width="0" style="33" hidden="1"/>
    <col min="12033" max="12033" width="71.85546875" style="33" hidden="1" customWidth="1"/>
    <col min="12034" max="12039" width="16.85546875" style="33" hidden="1" customWidth="1"/>
    <col min="12040" max="12288" width="0" style="33" hidden="1"/>
    <col min="12289" max="12289" width="71.85546875" style="33" hidden="1" customWidth="1"/>
    <col min="12290" max="12295" width="16.85546875" style="33" hidden="1" customWidth="1"/>
    <col min="12296" max="12544" width="0" style="33" hidden="1"/>
    <col min="12545" max="12545" width="71.85546875" style="33" hidden="1" customWidth="1"/>
    <col min="12546" max="12551" width="16.85546875" style="33" hidden="1" customWidth="1"/>
    <col min="12552" max="12800" width="0" style="33" hidden="1"/>
    <col min="12801" max="12801" width="71.85546875" style="33" hidden="1" customWidth="1"/>
    <col min="12802" max="12807" width="16.85546875" style="33" hidden="1" customWidth="1"/>
    <col min="12808" max="13056" width="0" style="33" hidden="1"/>
    <col min="13057" max="13057" width="71.85546875" style="33" hidden="1" customWidth="1"/>
    <col min="13058" max="13063" width="16.85546875" style="33" hidden="1" customWidth="1"/>
    <col min="13064" max="13312" width="0" style="33" hidden="1"/>
    <col min="13313" max="13313" width="71.85546875" style="33" hidden="1" customWidth="1"/>
    <col min="13314" max="13319" width="16.85546875" style="33" hidden="1" customWidth="1"/>
    <col min="13320" max="13568" width="0" style="33" hidden="1"/>
    <col min="13569" max="13569" width="71.85546875" style="33" hidden="1" customWidth="1"/>
    <col min="13570" max="13575" width="16.85546875" style="33" hidden="1" customWidth="1"/>
    <col min="13576" max="13824" width="0" style="33" hidden="1"/>
    <col min="13825" max="13825" width="71.85546875" style="33" hidden="1" customWidth="1"/>
    <col min="13826" max="13831" width="16.85546875" style="33" hidden="1" customWidth="1"/>
    <col min="13832" max="14080" width="0" style="33" hidden="1"/>
    <col min="14081" max="14081" width="71.85546875" style="33" hidden="1" customWidth="1"/>
    <col min="14082" max="14087" width="16.85546875" style="33" hidden="1" customWidth="1"/>
    <col min="14088" max="14336" width="0" style="33" hidden="1"/>
    <col min="14337" max="14337" width="71.85546875" style="33" hidden="1" customWidth="1"/>
    <col min="14338" max="14343" width="16.85546875" style="33" hidden="1" customWidth="1"/>
    <col min="14344" max="14592" width="0" style="33" hidden="1"/>
    <col min="14593" max="14593" width="71.85546875" style="33" hidden="1" customWidth="1"/>
    <col min="14594" max="14599" width="16.85546875" style="33" hidden="1" customWidth="1"/>
    <col min="14600" max="14848" width="0" style="33" hidden="1"/>
    <col min="14849" max="14849" width="71.85546875" style="33" hidden="1" customWidth="1"/>
    <col min="14850" max="14855" width="16.85546875" style="33" hidden="1" customWidth="1"/>
    <col min="14856" max="15104" width="0" style="33" hidden="1"/>
    <col min="15105" max="15105" width="71.85546875" style="33" hidden="1" customWidth="1"/>
    <col min="15106" max="15111" width="16.85546875" style="33" hidden="1" customWidth="1"/>
    <col min="15112" max="15360" width="0" style="33" hidden="1"/>
    <col min="15361" max="15361" width="71.85546875" style="33" hidden="1" customWidth="1"/>
    <col min="15362" max="15367" width="16.85546875" style="33" hidden="1" customWidth="1"/>
    <col min="15368" max="15616" width="0" style="33" hidden="1"/>
    <col min="15617" max="15617" width="71.85546875" style="33" hidden="1" customWidth="1"/>
    <col min="15618" max="15623" width="16.85546875" style="33" hidden="1" customWidth="1"/>
    <col min="15624" max="15872" width="0" style="33" hidden="1"/>
    <col min="15873" max="15873" width="71.85546875" style="33" hidden="1" customWidth="1"/>
    <col min="15874" max="15879" width="16.85546875" style="33" hidden="1" customWidth="1"/>
    <col min="15880" max="16128" width="0" style="33" hidden="1"/>
    <col min="16129" max="16129" width="71.85546875" style="33" hidden="1" customWidth="1"/>
    <col min="16130" max="16135" width="16.85546875" style="33" hidden="1" customWidth="1"/>
    <col min="16136" max="16384" width="0" style="33" hidden="1"/>
  </cols>
  <sheetData>
    <row r="1" spans="1:8" s="110" customFormat="1" ht="15.75" customHeight="1" x14ac:dyDescent="0.25">
      <c r="A1" s="4" t="s">
        <v>237</v>
      </c>
      <c r="B1" s="100"/>
      <c r="C1" s="108"/>
      <c r="D1" s="108"/>
      <c r="E1" s="6"/>
      <c r="F1" s="6"/>
      <c r="G1" s="109"/>
      <c r="H1" s="253"/>
    </row>
    <row r="2" spans="1:8" s="110" customFormat="1" x14ac:dyDescent="0.25">
      <c r="A2" s="7"/>
      <c r="B2" s="100"/>
      <c r="C2" s="6"/>
      <c r="D2" s="6"/>
      <c r="E2" s="6"/>
      <c r="F2" s="6"/>
      <c r="G2" s="109"/>
      <c r="H2" s="253"/>
    </row>
    <row r="3" spans="1:8" s="110" customFormat="1" x14ac:dyDescent="0.25">
      <c r="A3" s="295" t="s">
        <v>238</v>
      </c>
      <c r="B3" s="295"/>
      <c r="C3" s="295"/>
      <c r="D3" s="295"/>
      <c r="E3" s="295"/>
      <c r="F3" s="295"/>
      <c r="G3" s="295"/>
      <c r="H3" s="253"/>
    </row>
    <row r="4" spans="1:8" s="110" customFormat="1" x14ac:dyDescent="0.25">
      <c r="A4" s="295" t="s">
        <v>24</v>
      </c>
      <c r="B4" s="295"/>
      <c r="C4" s="295"/>
      <c r="D4" s="295"/>
      <c r="E4" s="295"/>
      <c r="F4" s="295"/>
      <c r="G4" s="295"/>
      <c r="H4" s="253"/>
    </row>
    <row r="5" spans="1:8" s="110" customFormat="1" x14ac:dyDescent="0.25">
      <c r="A5" s="295" t="s">
        <v>239</v>
      </c>
      <c r="B5" s="295"/>
      <c r="C5" s="295"/>
      <c r="D5" s="295"/>
      <c r="E5" s="295"/>
      <c r="F5" s="295"/>
      <c r="G5" s="295"/>
      <c r="H5" s="253"/>
    </row>
    <row r="6" spans="1:8" s="110" customFormat="1" x14ac:dyDescent="0.25">
      <c r="A6" s="295" t="s">
        <v>240</v>
      </c>
      <c r="B6" s="295"/>
      <c r="C6" s="295"/>
      <c r="D6" s="295"/>
      <c r="E6" s="295"/>
      <c r="F6" s="295"/>
      <c r="G6" s="295"/>
      <c r="H6" s="253"/>
    </row>
    <row r="7" spans="1:8" x14ac:dyDescent="0.25"/>
    <row r="8" spans="1:8" ht="15.75" customHeight="1" x14ac:dyDescent="0.25">
      <c r="A8" s="322" t="s">
        <v>26</v>
      </c>
      <c r="B8" s="324" t="s">
        <v>241</v>
      </c>
      <c r="C8" s="325"/>
      <c r="D8" s="325"/>
      <c r="E8" s="325"/>
      <c r="F8" s="325"/>
      <c r="G8" s="325"/>
    </row>
    <row r="9" spans="1:8" ht="31.5" x14ac:dyDescent="0.25">
      <c r="A9" s="323"/>
      <c r="B9" s="112" t="s">
        <v>242</v>
      </c>
      <c r="C9" s="113" t="s">
        <v>243</v>
      </c>
      <c r="D9" s="113" t="s">
        <v>244</v>
      </c>
      <c r="E9" s="113" t="s">
        <v>245</v>
      </c>
      <c r="F9" s="113" t="s">
        <v>246</v>
      </c>
      <c r="G9" s="111" t="s">
        <v>247</v>
      </c>
    </row>
    <row r="10" spans="1:8" x14ac:dyDescent="0.25">
      <c r="A10" s="14" t="s">
        <v>248</v>
      </c>
      <c r="B10" s="114"/>
      <c r="C10" s="114"/>
      <c r="D10" s="114"/>
      <c r="E10" s="114"/>
      <c r="F10" s="114"/>
      <c r="G10" s="251"/>
    </row>
    <row r="11" spans="1:8" x14ac:dyDescent="0.25">
      <c r="A11" s="18" t="s">
        <v>37</v>
      </c>
      <c r="B11" s="115">
        <f t="shared" ref="B11:G11" si="0">SUM(B13,B21,B24,B33,B40,B47,B55,B64,B72,B80,B88,B98,B102,B109,B114)</f>
        <v>7768</v>
      </c>
      <c r="C11" s="115">
        <f t="shared" si="0"/>
        <v>1691</v>
      </c>
      <c r="D11" s="115">
        <f t="shared" si="0"/>
        <v>1106</v>
      </c>
      <c r="E11" s="115">
        <f t="shared" si="0"/>
        <v>2</v>
      </c>
      <c r="F11" s="115">
        <f t="shared" si="0"/>
        <v>4167</v>
      </c>
      <c r="G11" s="243">
        <f t="shared" si="0"/>
        <v>802</v>
      </c>
    </row>
    <row r="12" spans="1:8" x14ac:dyDescent="0.25">
      <c r="A12" s="19"/>
      <c r="B12" s="115"/>
      <c r="C12" s="115"/>
      <c r="D12" s="115"/>
      <c r="E12" s="115"/>
      <c r="F12" s="115"/>
      <c r="G12" s="243"/>
    </row>
    <row r="13" spans="1:8" x14ac:dyDescent="0.25">
      <c r="A13" s="22" t="s">
        <v>38</v>
      </c>
      <c r="B13" s="115">
        <f t="shared" ref="B13:G13" si="1">SUM(B14:B19)</f>
        <v>2504</v>
      </c>
      <c r="C13" s="115">
        <f t="shared" si="1"/>
        <v>504</v>
      </c>
      <c r="D13" s="115">
        <f t="shared" si="1"/>
        <v>138</v>
      </c>
      <c r="E13" s="115">
        <f t="shared" si="1"/>
        <v>1</v>
      </c>
      <c r="F13" s="115">
        <f t="shared" si="1"/>
        <v>1482</v>
      </c>
      <c r="G13" s="243">
        <f t="shared" si="1"/>
        <v>379</v>
      </c>
    </row>
    <row r="14" spans="1:8" x14ac:dyDescent="0.25">
      <c r="A14" s="19" t="s">
        <v>39</v>
      </c>
      <c r="B14" s="116">
        <f t="shared" ref="B14:B19" si="2">SUM(C14:G14)</f>
        <v>2164</v>
      </c>
      <c r="C14" s="116">
        <v>404</v>
      </c>
      <c r="D14" s="116">
        <v>57</v>
      </c>
      <c r="E14" s="116">
        <v>1</v>
      </c>
      <c r="F14" s="116">
        <v>1331</v>
      </c>
      <c r="G14" s="244">
        <v>371</v>
      </c>
    </row>
    <row r="15" spans="1:8" x14ac:dyDescent="0.25">
      <c r="A15" s="19" t="s">
        <v>40</v>
      </c>
      <c r="B15" s="116">
        <f t="shared" si="2"/>
        <v>99</v>
      </c>
      <c r="C15" s="116">
        <v>37</v>
      </c>
      <c r="D15" s="116">
        <v>20</v>
      </c>
      <c r="E15" s="116">
        <v>0</v>
      </c>
      <c r="F15" s="116">
        <v>39</v>
      </c>
      <c r="G15" s="244">
        <v>3</v>
      </c>
    </row>
    <row r="16" spans="1:8" x14ac:dyDescent="0.25">
      <c r="A16" s="19" t="s">
        <v>41</v>
      </c>
      <c r="B16" s="116">
        <f t="shared" si="2"/>
        <v>74</v>
      </c>
      <c r="C16" s="116">
        <v>36</v>
      </c>
      <c r="D16" s="116">
        <v>11</v>
      </c>
      <c r="E16" s="116">
        <v>0</v>
      </c>
      <c r="F16" s="116">
        <v>23</v>
      </c>
      <c r="G16" s="244">
        <v>4</v>
      </c>
    </row>
    <row r="17" spans="1:7" x14ac:dyDescent="0.25">
      <c r="A17" s="19" t="s">
        <v>42</v>
      </c>
      <c r="B17" s="116">
        <f t="shared" si="2"/>
        <v>61</v>
      </c>
      <c r="C17" s="116">
        <v>21</v>
      </c>
      <c r="D17" s="116">
        <v>21</v>
      </c>
      <c r="E17" s="116">
        <v>0</v>
      </c>
      <c r="F17" s="116">
        <v>19</v>
      </c>
      <c r="G17" s="244">
        <v>0</v>
      </c>
    </row>
    <row r="18" spans="1:7" x14ac:dyDescent="0.25">
      <c r="A18" s="19" t="s">
        <v>43</v>
      </c>
      <c r="B18" s="116">
        <f t="shared" si="2"/>
        <v>93</v>
      </c>
      <c r="C18" s="116">
        <v>0</v>
      </c>
      <c r="D18" s="116">
        <v>27</v>
      </c>
      <c r="E18" s="116">
        <v>0</v>
      </c>
      <c r="F18" s="116">
        <v>65</v>
      </c>
      <c r="G18" s="244">
        <v>1</v>
      </c>
    </row>
    <row r="19" spans="1:7" x14ac:dyDescent="0.25">
      <c r="A19" s="19" t="s">
        <v>44</v>
      </c>
      <c r="B19" s="116">
        <f t="shared" si="2"/>
        <v>13</v>
      </c>
      <c r="C19" s="116">
        <v>6</v>
      </c>
      <c r="D19" s="116">
        <v>2</v>
      </c>
      <c r="E19" s="116">
        <v>0</v>
      </c>
      <c r="F19" s="116">
        <v>5</v>
      </c>
      <c r="G19" s="244">
        <v>0</v>
      </c>
    </row>
    <row r="20" spans="1:7" x14ac:dyDescent="0.25">
      <c r="A20" s="27"/>
      <c r="B20" s="116"/>
      <c r="C20" s="116"/>
      <c r="D20" s="116"/>
      <c r="E20" s="116"/>
      <c r="F20" s="116"/>
      <c r="G20" s="244"/>
    </row>
    <row r="21" spans="1:7" x14ac:dyDescent="0.25">
      <c r="A21" s="22" t="s">
        <v>45</v>
      </c>
      <c r="B21" s="115">
        <f t="shared" ref="B21:G21" si="3">+B22</f>
        <v>321</v>
      </c>
      <c r="C21" s="115">
        <f t="shared" si="3"/>
        <v>60</v>
      </c>
      <c r="D21" s="115">
        <f t="shared" si="3"/>
        <v>8</v>
      </c>
      <c r="E21" s="115">
        <f t="shared" si="3"/>
        <v>0</v>
      </c>
      <c r="F21" s="115">
        <f t="shared" si="3"/>
        <v>248</v>
      </c>
      <c r="G21" s="243">
        <f t="shared" si="3"/>
        <v>5</v>
      </c>
    </row>
    <row r="22" spans="1:7" x14ac:dyDescent="0.25">
      <c r="A22" s="19" t="s">
        <v>46</v>
      </c>
      <c r="B22" s="116">
        <f>SUM(C22:G22)</f>
        <v>321</v>
      </c>
      <c r="C22" s="116">
        <v>60</v>
      </c>
      <c r="D22" s="116">
        <v>8</v>
      </c>
      <c r="E22" s="116">
        <v>0</v>
      </c>
      <c r="F22" s="116">
        <v>248</v>
      </c>
      <c r="G22" s="244">
        <v>5</v>
      </c>
    </row>
    <row r="23" spans="1:7" x14ac:dyDescent="0.25">
      <c r="A23" s="27"/>
      <c r="B23" s="116"/>
      <c r="C23" s="116"/>
      <c r="D23" s="116"/>
      <c r="E23" s="116"/>
      <c r="F23" s="116"/>
      <c r="G23" s="244"/>
    </row>
    <row r="24" spans="1:7" x14ac:dyDescent="0.25">
      <c r="A24" s="22" t="s">
        <v>47</v>
      </c>
      <c r="B24" s="115">
        <f t="shared" ref="B24:G24" si="4">SUM(B25:B31)</f>
        <v>511</v>
      </c>
      <c r="C24" s="115">
        <f t="shared" si="4"/>
        <v>169</v>
      </c>
      <c r="D24" s="115">
        <f t="shared" si="4"/>
        <v>60</v>
      </c>
      <c r="E24" s="115">
        <f t="shared" si="4"/>
        <v>0</v>
      </c>
      <c r="F24" s="115">
        <f t="shared" si="4"/>
        <v>249</v>
      </c>
      <c r="G24" s="243">
        <f t="shared" si="4"/>
        <v>33</v>
      </c>
    </row>
    <row r="25" spans="1:7" x14ac:dyDescent="0.25">
      <c r="A25" s="27" t="s">
        <v>48</v>
      </c>
      <c r="B25" s="116">
        <f t="shared" ref="B25:B31" si="5">SUM(C25:G25)</f>
        <v>12</v>
      </c>
      <c r="C25" s="116">
        <v>3</v>
      </c>
      <c r="D25" s="116">
        <v>2</v>
      </c>
      <c r="E25" s="116">
        <v>0</v>
      </c>
      <c r="F25" s="116">
        <v>7</v>
      </c>
      <c r="G25" s="244">
        <v>0</v>
      </c>
    </row>
    <row r="26" spans="1:7" x14ac:dyDescent="0.25">
      <c r="A26" s="19" t="s">
        <v>49</v>
      </c>
      <c r="B26" s="116">
        <f t="shared" si="5"/>
        <v>31</v>
      </c>
      <c r="C26" s="116">
        <v>8</v>
      </c>
      <c r="D26" s="116">
        <v>12</v>
      </c>
      <c r="E26" s="116">
        <v>0</v>
      </c>
      <c r="F26" s="116">
        <v>9</v>
      </c>
      <c r="G26" s="244">
        <v>2</v>
      </c>
    </row>
    <row r="27" spans="1:7" x14ac:dyDescent="0.25">
      <c r="A27" s="19" t="s">
        <v>50</v>
      </c>
      <c r="B27" s="116">
        <f t="shared" si="5"/>
        <v>39</v>
      </c>
      <c r="C27" s="116">
        <v>21</v>
      </c>
      <c r="D27" s="116">
        <v>2</v>
      </c>
      <c r="E27" s="116">
        <v>0</v>
      </c>
      <c r="F27" s="116">
        <v>16</v>
      </c>
      <c r="G27" s="244">
        <v>0</v>
      </c>
    </row>
    <row r="28" spans="1:7" x14ac:dyDescent="0.25">
      <c r="A28" s="19" t="s">
        <v>51</v>
      </c>
      <c r="B28" s="116">
        <f t="shared" si="5"/>
        <v>96</v>
      </c>
      <c r="C28" s="116">
        <v>27</v>
      </c>
      <c r="D28" s="116">
        <v>21</v>
      </c>
      <c r="E28" s="116">
        <v>0</v>
      </c>
      <c r="F28" s="116">
        <v>41</v>
      </c>
      <c r="G28" s="244">
        <v>7</v>
      </c>
    </row>
    <row r="29" spans="1:7" x14ac:dyDescent="0.25">
      <c r="A29" s="19" t="s">
        <v>52</v>
      </c>
      <c r="B29" s="116">
        <f t="shared" si="5"/>
        <v>169</v>
      </c>
      <c r="C29" s="116">
        <v>51</v>
      </c>
      <c r="D29" s="116">
        <v>18</v>
      </c>
      <c r="E29" s="116">
        <v>0</v>
      </c>
      <c r="F29" s="116">
        <v>82</v>
      </c>
      <c r="G29" s="244">
        <v>18</v>
      </c>
    </row>
    <row r="30" spans="1:7" x14ac:dyDescent="0.25">
      <c r="A30" s="19" t="s">
        <v>53</v>
      </c>
      <c r="B30" s="116">
        <f t="shared" si="5"/>
        <v>85</v>
      </c>
      <c r="C30" s="116">
        <v>32</v>
      </c>
      <c r="D30" s="116">
        <v>5</v>
      </c>
      <c r="E30" s="116">
        <v>0</v>
      </c>
      <c r="F30" s="116">
        <v>47</v>
      </c>
      <c r="G30" s="244">
        <v>1</v>
      </c>
    </row>
    <row r="31" spans="1:7" x14ac:dyDescent="0.25">
      <c r="A31" s="19" t="s">
        <v>54</v>
      </c>
      <c r="B31" s="116">
        <f t="shared" si="5"/>
        <v>79</v>
      </c>
      <c r="C31" s="116">
        <v>27</v>
      </c>
      <c r="D31" s="116">
        <v>0</v>
      </c>
      <c r="E31" s="116">
        <v>0</v>
      </c>
      <c r="F31" s="116">
        <v>47</v>
      </c>
      <c r="G31" s="244">
        <v>5</v>
      </c>
    </row>
    <row r="32" spans="1:7" x14ac:dyDescent="0.25">
      <c r="A32" s="27"/>
      <c r="B32" s="116"/>
      <c r="C32" s="116"/>
      <c r="D32" s="116"/>
      <c r="E32" s="116"/>
      <c r="F32" s="116"/>
      <c r="G32" s="244"/>
    </row>
    <row r="33" spans="1:7" x14ac:dyDescent="0.25">
      <c r="A33" s="22" t="s">
        <v>55</v>
      </c>
      <c r="B33" s="115">
        <f t="shared" ref="B33:G33" si="6">SUM(B34:B38)</f>
        <v>114</v>
      </c>
      <c r="C33" s="115">
        <f t="shared" si="6"/>
        <v>45</v>
      </c>
      <c r="D33" s="115">
        <f t="shared" si="6"/>
        <v>17</v>
      </c>
      <c r="E33" s="115">
        <f t="shared" si="6"/>
        <v>0</v>
      </c>
      <c r="F33" s="115">
        <f t="shared" si="6"/>
        <v>47</v>
      </c>
      <c r="G33" s="243">
        <f t="shared" si="6"/>
        <v>5</v>
      </c>
    </row>
    <row r="34" spans="1:7" x14ac:dyDescent="0.25">
      <c r="A34" s="19" t="s">
        <v>56</v>
      </c>
      <c r="B34" s="116">
        <f>SUM(C34:G34)</f>
        <v>24</v>
      </c>
      <c r="C34" s="116">
        <v>10</v>
      </c>
      <c r="D34" s="116">
        <v>0</v>
      </c>
      <c r="E34" s="116">
        <v>0</v>
      </c>
      <c r="F34" s="116">
        <v>10</v>
      </c>
      <c r="G34" s="244">
        <v>4</v>
      </c>
    </row>
    <row r="35" spans="1:7" x14ac:dyDescent="0.25">
      <c r="A35" s="19" t="s">
        <v>57</v>
      </c>
      <c r="B35" s="116">
        <f>SUM(C35:G35)</f>
        <v>11</v>
      </c>
      <c r="C35" s="116">
        <v>2</v>
      </c>
      <c r="D35" s="116">
        <v>3</v>
      </c>
      <c r="E35" s="116">
        <v>0</v>
      </c>
      <c r="F35" s="116">
        <v>6</v>
      </c>
      <c r="G35" s="244">
        <v>0</v>
      </c>
    </row>
    <row r="36" spans="1:7" x14ac:dyDescent="0.25">
      <c r="A36" s="19" t="s">
        <v>58</v>
      </c>
      <c r="B36" s="116">
        <f>SUM(C36:G36)</f>
        <v>14</v>
      </c>
      <c r="C36" s="116">
        <v>0</v>
      </c>
      <c r="D36" s="116">
        <v>0</v>
      </c>
      <c r="E36" s="116">
        <v>0</v>
      </c>
      <c r="F36" s="116">
        <v>14</v>
      </c>
      <c r="G36" s="244">
        <v>0</v>
      </c>
    </row>
    <row r="37" spans="1:7" x14ac:dyDescent="0.25">
      <c r="A37" s="19" t="s">
        <v>59</v>
      </c>
      <c r="B37" s="116">
        <f>SUM(C37:G37)</f>
        <v>27</v>
      </c>
      <c r="C37" s="116">
        <v>9</v>
      </c>
      <c r="D37" s="116">
        <v>12</v>
      </c>
      <c r="E37" s="116">
        <v>0</v>
      </c>
      <c r="F37" s="116">
        <v>6</v>
      </c>
      <c r="G37" s="244">
        <v>0</v>
      </c>
    </row>
    <row r="38" spans="1:7" x14ac:dyDescent="0.25">
      <c r="A38" s="19" t="s">
        <v>60</v>
      </c>
      <c r="B38" s="116">
        <f>SUM(C38:G38)</f>
        <v>38</v>
      </c>
      <c r="C38" s="116">
        <v>24</v>
      </c>
      <c r="D38" s="116">
        <v>2</v>
      </c>
      <c r="E38" s="116">
        <v>0</v>
      </c>
      <c r="F38" s="116">
        <v>11</v>
      </c>
      <c r="G38" s="244">
        <v>1</v>
      </c>
    </row>
    <row r="39" spans="1:7" x14ac:dyDescent="0.25">
      <c r="A39" s="27"/>
      <c r="B39" s="116"/>
      <c r="C39" s="116"/>
      <c r="D39" s="116"/>
      <c r="E39" s="116"/>
      <c r="F39" s="116"/>
      <c r="G39" s="244"/>
    </row>
    <row r="40" spans="1:7" x14ac:dyDescent="0.25">
      <c r="A40" s="22" t="s">
        <v>61</v>
      </c>
      <c r="B40" s="115">
        <f t="shared" ref="B40:G40" si="7">SUM(B41:B45)</f>
        <v>329</v>
      </c>
      <c r="C40" s="115">
        <f t="shared" si="7"/>
        <v>58</v>
      </c>
      <c r="D40" s="115">
        <f t="shared" si="7"/>
        <v>107</v>
      </c>
      <c r="E40" s="115">
        <f t="shared" si="7"/>
        <v>0</v>
      </c>
      <c r="F40" s="115">
        <f t="shared" si="7"/>
        <v>136</v>
      </c>
      <c r="G40" s="243">
        <f t="shared" si="7"/>
        <v>28</v>
      </c>
    </row>
    <row r="41" spans="1:7" x14ac:dyDescent="0.25">
      <c r="A41" s="19" t="s">
        <v>62</v>
      </c>
      <c r="B41" s="116">
        <f>SUM(C41:G41)</f>
        <v>104</v>
      </c>
      <c r="C41" s="116">
        <v>15</v>
      </c>
      <c r="D41" s="116">
        <v>51</v>
      </c>
      <c r="E41" s="116">
        <v>0</v>
      </c>
      <c r="F41" s="116">
        <v>31</v>
      </c>
      <c r="G41" s="244">
        <v>7</v>
      </c>
    </row>
    <row r="42" spans="1:7" x14ac:dyDescent="0.25">
      <c r="A42" s="19" t="s">
        <v>63</v>
      </c>
      <c r="B42" s="116">
        <f>SUM(C42:G42)</f>
        <v>94</v>
      </c>
      <c r="C42" s="116">
        <v>7</v>
      </c>
      <c r="D42" s="116">
        <v>11</v>
      </c>
      <c r="E42" s="116">
        <v>0</v>
      </c>
      <c r="F42" s="116">
        <v>57</v>
      </c>
      <c r="G42" s="244">
        <v>19</v>
      </c>
    </row>
    <row r="43" spans="1:7" x14ac:dyDescent="0.25">
      <c r="A43" s="19" t="s">
        <v>64</v>
      </c>
      <c r="B43" s="116">
        <f>SUM(C43:G43)</f>
        <v>16</v>
      </c>
      <c r="C43" s="116">
        <v>2</v>
      </c>
      <c r="D43" s="116">
        <v>4</v>
      </c>
      <c r="E43" s="116">
        <v>0</v>
      </c>
      <c r="F43" s="116">
        <v>9</v>
      </c>
      <c r="G43" s="244">
        <v>1</v>
      </c>
    </row>
    <row r="44" spans="1:7" x14ac:dyDescent="0.25">
      <c r="A44" s="19" t="s">
        <v>65</v>
      </c>
      <c r="B44" s="116">
        <f>SUM(C44:G44)</f>
        <v>90</v>
      </c>
      <c r="C44" s="116">
        <v>25</v>
      </c>
      <c r="D44" s="116">
        <v>28</v>
      </c>
      <c r="E44" s="116">
        <v>0</v>
      </c>
      <c r="F44" s="116">
        <v>36</v>
      </c>
      <c r="G44" s="244">
        <v>1</v>
      </c>
    </row>
    <row r="45" spans="1:7" x14ac:dyDescent="0.25">
      <c r="A45" s="19" t="s">
        <v>66</v>
      </c>
      <c r="B45" s="116">
        <f>SUM(C45:G45)</f>
        <v>25</v>
      </c>
      <c r="C45" s="116">
        <v>9</v>
      </c>
      <c r="D45" s="116">
        <v>13</v>
      </c>
      <c r="E45" s="116">
        <v>0</v>
      </c>
      <c r="F45" s="116">
        <v>3</v>
      </c>
      <c r="G45" s="244">
        <v>0</v>
      </c>
    </row>
    <row r="46" spans="1:7" x14ac:dyDescent="0.25">
      <c r="A46" s="27"/>
      <c r="B46" s="116"/>
      <c r="C46" s="116"/>
      <c r="D46" s="116"/>
      <c r="E46" s="116"/>
      <c r="F46" s="116"/>
      <c r="G46" s="244"/>
    </row>
    <row r="47" spans="1:7" x14ac:dyDescent="0.25">
      <c r="A47" s="22" t="s">
        <v>67</v>
      </c>
      <c r="B47" s="115">
        <f t="shared" ref="B47:G47" si="8">SUM(B48:B53)</f>
        <v>270</v>
      </c>
      <c r="C47" s="115">
        <f t="shared" si="8"/>
        <v>65</v>
      </c>
      <c r="D47" s="115">
        <f t="shared" si="8"/>
        <v>42</v>
      </c>
      <c r="E47" s="115">
        <f t="shared" si="8"/>
        <v>0</v>
      </c>
      <c r="F47" s="115">
        <f t="shared" si="8"/>
        <v>149</v>
      </c>
      <c r="G47" s="243">
        <f t="shared" si="8"/>
        <v>14</v>
      </c>
    </row>
    <row r="48" spans="1:7" x14ac:dyDescent="0.25">
      <c r="A48" s="19" t="s">
        <v>68</v>
      </c>
      <c r="B48" s="116">
        <f t="shared" ref="B48:B53" si="9">SUM(C48:G48)</f>
        <v>69</v>
      </c>
      <c r="C48" s="116">
        <v>7</v>
      </c>
      <c r="D48" s="116">
        <v>13</v>
      </c>
      <c r="E48" s="116">
        <v>0</v>
      </c>
      <c r="F48" s="116">
        <v>43</v>
      </c>
      <c r="G48" s="244">
        <v>6</v>
      </c>
    </row>
    <row r="49" spans="1:7" x14ac:dyDescent="0.25">
      <c r="A49" s="19" t="s">
        <v>69</v>
      </c>
      <c r="B49" s="116">
        <f t="shared" si="9"/>
        <v>32</v>
      </c>
      <c r="C49" s="116">
        <v>19</v>
      </c>
      <c r="D49" s="116">
        <v>4</v>
      </c>
      <c r="E49" s="116">
        <v>0</v>
      </c>
      <c r="F49" s="116">
        <v>9</v>
      </c>
      <c r="G49" s="244">
        <v>0</v>
      </c>
    </row>
    <row r="50" spans="1:7" x14ac:dyDescent="0.25">
      <c r="A50" s="19" t="s">
        <v>70</v>
      </c>
      <c r="B50" s="116">
        <f t="shared" si="9"/>
        <v>43</v>
      </c>
      <c r="C50" s="116">
        <v>11</v>
      </c>
      <c r="D50" s="116">
        <v>11</v>
      </c>
      <c r="E50" s="116">
        <v>0</v>
      </c>
      <c r="F50" s="116">
        <v>21</v>
      </c>
      <c r="G50" s="244">
        <v>0</v>
      </c>
    </row>
    <row r="51" spans="1:7" x14ac:dyDescent="0.25">
      <c r="A51" s="19" t="s">
        <v>71</v>
      </c>
      <c r="B51" s="116">
        <f t="shared" si="9"/>
        <v>6</v>
      </c>
      <c r="C51" s="116">
        <v>1</v>
      </c>
      <c r="D51" s="116">
        <v>1</v>
      </c>
      <c r="E51" s="116">
        <v>0</v>
      </c>
      <c r="F51" s="116">
        <v>3</v>
      </c>
      <c r="G51" s="244">
        <v>1</v>
      </c>
    </row>
    <row r="52" spans="1:7" x14ac:dyDescent="0.25">
      <c r="A52" s="19" t="s">
        <v>72</v>
      </c>
      <c r="B52" s="116">
        <f t="shared" si="9"/>
        <v>99</v>
      </c>
      <c r="C52" s="116">
        <v>19</v>
      </c>
      <c r="D52" s="116">
        <v>10</v>
      </c>
      <c r="E52" s="116">
        <v>0</v>
      </c>
      <c r="F52" s="116">
        <v>63</v>
      </c>
      <c r="G52" s="244">
        <v>7</v>
      </c>
    </row>
    <row r="53" spans="1:7" x14ac:dyDescent="0.25">
      <c r="A53" s="19" t="s">
        <v>73</v>
      </c>
      <c r="B53" s="116">
        <f t="shared" si="9"/>
        <v>21</v>
      </c>
      <c r="C53" s="116">
        <v>8</v>
      </c>
      <c r="D53" s="116">
        <v>3</v>
      </c>
      <c r="E53" s="116">
        <v>0</v>
      </c>
      <c r="F53" s="116">
        <v>10</v>
      </c>
      <c r="G53" s="244">
        <v>0</v>
      </c>
    </row>
    <row r="54" spans="1:7" x14ac:dyDescent="0.25">
      <c r="A54" s="19"/>
      <c r="B54" s="115"/>
      <c r="C54" s="115"/>
      <c r="D54" s="115"/>
      <c r="E54" s="115"/>
      <c r="F54" s="115"/>
      <c r="G54" s="243"/>
    </row>
    <row r="55" spans="1:7" x14ac:dyDescent="0.25">
      <c r="A55" s="22" t="s">
        <v>74</v>
      </c>
      <c r="B55" s="115">
        <f t="shared" ref="B55:G55" si="10">SUM(B56:B62)</f>
        <v>944</v>
      </c>
      <c r="C55" s="115">
        <f t="shared" si="10"/>
        <v>236</v>
      </c>
      <c r="D55" s="115">
        <f t="shared" si="10"/>
        <v>114</v>
      </c>
      <c r="E55" s="115">
        <f t="shared" si="10"/>
        <v>1</v>
      </c>
      <c r="F55" s="115">
        <f t="shared" si="10"/>
        <v>482</v>
      </c>
      <c r="G55" s="243">
        <f t="shared" si="10"/>
        <v>111</v>
      </c>
    </row>
    <row r="56" spans="1:7" x14ac:dyDescent="0.25">
      <c r="A56" s="27" t="s">
        <v>75</v>
      </c>
      <c r="B56" s="116">
        <f t="shared" ref="B56:B62" si="11">SUM(C56:G56)</f>
        <v>286</v>
      </c>
      <c r="C56" s="116">
        <v>92</v>
      </c>
      <c r="D56" s="116">
        <v>1</v>
      </c>
      <c r="E56" s="116">
        <v>0</v>
      </c>
      <c r="F56" s="116">
        <v>94</v>
      </c>
      <c r="G56" s="244">
        <v>99</v>
      </c>
    </row>
    <row r="57" spans="1:7" x14ac:dyDescent="0.25">
      <c r="A57" s="19" t="s">
        <v>76</v>
      </c>
      <c r="B57" s="116">
        <f t="shared" si="11"/>
        <v>301</v>
      </c>
      <c r="C57" s="116">
        <v>88</v>
      </c>
      <c r="D57" s="116">
        <v>51</v>
      </c>
      <c r="E57" s="116">
        <v>0</v>
      </c>
      <c r="F57" s="116">
        <v>160</v>
      </c>
      <c r="G57" s="244">
        <v>2</v>
      </c>
    </row>
    <row r="58" spans="1:7" x14ac:dyDescent="0.25">
      <c r="A58" s="19" t="s">
        <v>77</v>
      </c>
      <c r="B58" s="116">
        <f t="shared" si="11"/>
        <v>48</v>
      </c>
      <c r="C58" s="116">
        <v>8</v>
      </c>
      <c r="D58" s="116">
        <v>11</v>
      </c>
      <c r="E58" s="116">
        <v>1</v>
      </c>
      <c r="F58" s="116">
        <v>26</v>
      </c>
      <c r="G58" s="244">
        <v>2</v>
      </c>
    </row>
    <row r="59" spans="1:7" x14ac:dyDescent="0.25">
      <c r="A59" s="19" t="s">
        <v>78</v>
      </c>
      <c r="B59" s="116">
        <f t="shared" si="11"/>
        <v>25</v>
      </c>
      <c r="C59" s="116">
        <v>6</v>
      </c>
      <c r="D59" s="116">
        <v>2</v>
      </c>
      <c r="E59" s="116">
        <v>0</v>
      </c>
      <c r="F59" s="116">
        <v>17</v>
      </c>
      <c r="G59" s="244">
        <v>0</v>
      </c>
    </row>
    <row r="60" spans="1:7" x14ac:dyDescent="0.25">
      <c r="A60" s="19" t="s">
        <v>79</v>
      </c>
      <c r="B60" s="116">
        <f t="shared" si="11"/>
        <v>122</v>
      </c>
      <c r="C60" s="116">
        <v>2</v>
      </c>
      <c r="D60" s="116">
        <v>40</v>
      </c>
      <c r="E60" s="116">
        <v>0</v>
      </c>
      <c r="F60" s="116">
        <v>73</v>
      </c>
      <c r="G60" s="244">
        <v>7</v>
      </c>
    </row>
    <row r="61" spans="1:7" x14ac:dyDescent="0.25">
      <c r="A61" s="19" t="s">
        <v>80</v>
      </c>
      <c r="B61" s="116">
        <f t="shared" si="11"/>
        <v>51</v>
      </c>
      <c r="C61" s="116">
        <v>12</v>
      </c>
      <c r="D61" s="116">
        <v>8</v>
      </c>
      <c r="E61" s="116">
        <v>0</v>
      </c>
      <c r="F61" s="116">
        <v>31</v>
      </c>
      <c r="G61" s="244">
        <v>0</v>
      </c>
    </row>
    <row r="62" spans="1:7" x14ac:dyDescent="0.25">
      <c r="A62" s="19" t="s">
        <v>81</v>
      </c>
      <c r="B62" s="116">
        <f t="shared" si="11"/>
        <v>111</v>
      </c>
      <c r="C62" s="116">
        <v>28</v>
      </c>
      <c r="D62" s="116">
        <v>1</v>
      </c>
      <c r="E62" s="116">
        <v>0</v>
      </c>
      <c r="F62" s="116">
        <v>81</v>
      </c>
      <c r="G62" s="244">
        <v>1</v>
      </c>
    </row>
    <row r="63" spans="1:7" x14ac:dyDescent="0.25">
      <c r="A63" s="27"/>
      <c r="B63" s="116"/>
      <c r="C63" s="116"/>
      <c r="D63" s="116"/>
      <c r="E63" s="116"/>
      <c r="F63" s="116"/>
      <c r="G63" s="244"/>
    </row>
    <row r="64" spans="1:7" x14ac:dyDescent="0.25">
      <c r="A64" s="22" t="s">
        <v>82</v>
      </c>
      <c r="B64" s="115">
        <f t="shared" ref="B64:G64" si="12">SUM(B65:B70)</f>
        <v>970</v>
      </c>
      <c r="C64" s="115">
        <f t="shared" si="12"/>
        <v>260</v>
      </c>
      <c r="D64" s="115">
        <f t="shared" si="12"/>
        <v>308</v>
      </c>
      <c r="E64" s="115">
        <f t="shared" si="12"/>
        <v>0</v>
      </c>
      <c r="F64" s="115">
        <f t="shared" si="12"/>
        <v>370</v>
      </c>
      <c r="G64" s="243">
        <f t="shared" si="12"/>
        <v>32</v>
      </c>
    </row>
    <row r="65" spans="1:7" x14ac:dyDescent="0.25">
      <c r="A65" s="27" t="s">
        <v>83</v>
      </c>
      <c r="B65" s="116">
        <f t="shared" ref="B65:B70" si="13">SUM(C65:G65)</f>
        <v>445</v>
      </c>
      <c r="C65" s="116">
        <v>116</v>
      </c>
      <c r="D65" s="116">
        <v>175</v>
      </c>
      <c r="E65" s="116">
        <v>0</v>
      </c>
      <c r="F65" s="116">
        <v>144</v>
      </c>
      <c r="G65" s="244">
        <v>10</v>
      </c>
    </row>
    <row r="66" spans="1:7" x14ac:dyDescent="0.25">
      <c r="A66" s="19" t="s">
        <v>84</v>
      </c>
      <c r="B66" s="116">
        <f t="shared" si="13"/>
        <v>7</v>
      </c>
      <c r="C66" s="116">
        <v>5</v>
      </c>
      <c r="D66" s="116">
        <v>0</v>
      </c>
      <c r="E66" s="116">
        <v>0</v>
      </c>
      <c r="F66" s="116">
        <v>2</v>
      </c>
      <c r="G66" s="244">
        <v>0</v>
      </c>
    </row>
    <row r="67" spans="1:7" x14ac:dyDescent="0.25">
      <c r="A67" s="19" t="s">
        <v>85</v>
      </c>
      <c r="B67" s="116">
        <f t="shared" si="13"/>
        <v>53</v>
      </c>
      <c r="C67" s="116">
        <v>7</v>
      </c>
      <c r="D67" s="116">
        <v>4</v>
      </c>
      <c r="E67" s="116">
        <v>0</v>
      </c>
      <c r="F67" s="116">
        <v>40</v>
      </c>
      <c r="G67" s="244">
        <v>2</v>
      </c>
    </row>
    <row r="68" spans="1:7" x14ac:dyDescent="0.25">
      <c r="A68" s="19" t="s">
        <v>86</v>
      </c>
      <c r="B68" s="116">
        <f t="shared" si="13"/>
        <v>23</v>
      </c>
      <c r="C68" s="116">
        <v>13</v>
      </c>
      <c r="D68" s="116">
        <v>5</v>
      </c>
      <c r="E68" s="116">
        <v>0</v>
      </c>
      <c r="F68" s="116">
        <v>5</v>
      </c>
      <c r="G68" s="244">
        <v>0</v>
      </c>
    </row>
    <row r="69" spans="1:7" x14ac:dyDescent="0.25">
      <c r="A69" s="19" t="s">
        <v>87</v>
      </c>
      <c r="B69" s="116">
        <f t="shared" si="13"/>
        <v>214</v>
      </c>
      <c r="C69" s="116">
        <v>84</v>
      </c>
      <c r="D69" s="116">
        <v>58</v>
      </c>
      <c r="E69" s="116">
        <v>0</v>
      </c>
      <c r="F69" s="116">
        <v>64</v>
      </c>
      <c r="G69" s="244">
        <v>8</v>
      </c>
    </row>
    <row r="70" spans="1:7" x14ac:dyDescent="0.25">
      <c r="A70" s="19" t="s">
        <v>88</v>
      </c>
      <c r="B70" s="116">
        <f t="shared" si="13"/>
        <v>228</v>
      </c>
      <c r="C70" s="116">
        <v>35</v>
      </c>
      <c r="D70" s="116">
        <v>66</v>
      </c>
      <c r="E70" s="116">
        <v>0</v>
      </c>
      <c r="F70" s="116">
        <v>115</v>
      </c>
      <c r="G70" s="244">
        <v>12</v>
      </c>
    </row>
    <row r="71" spans="1:7" x14ac:dyDescent="0.25">
      <c r="A71" s="27"/>
      <c r="B71" s="116"/>
      <c r="C71" s="116"/>
      <c r="D71" s="116"/>
      <c r="E71" s="116"/>
      <c r="F71" s="116"/>
      <c r="G71" s="244"/>
    </row>
    <row r="72" spans="1:7" x14ac:dyDescent="0.25">
      <c r="A72" s="22" t="s">
        <v>89</v>
      </c>
      <c r="B72" s="115">
        <f t="shared" ref="B72:G72" si="14">SUM(B73:B78)</f>
        <v>296</v>
      </c>
      <c r="C72" s="115">
        <f t="shared" si="14"/>
        <v>41</v>
      </c>
      <c r="D72" s="115">
        <f t="shared" si="14"/>
        <v>83</v>
      </c>
      <c r="E72" s="115">
        <f t="shared" si="14"/>
        <v>0</v>
      </c>
      <c r="F72" s="115">
        <f t="shared" si="14"/>
        <v>156</v>
      </c>
      <c r="G72" s="243">
        <f t="shared" si="14"/>
        <v>16</v>
      </c>
    </row>
    <row r="73" spans="1:7" x14ac:dyDescent="0.25">
      <c r="A73" s="19" t="s">
        <v>90</v>
      </c>
      <c r="B73" s="116">
        <f t="shared" ref="B73:B78" si="15">SUM(C73:G73)</f>
        <v>118</v>
      </c>
      <c r="C73" s="116">
        <v>5</v>
      </c>
      <c r="D73" s="116">
        <v>34</v>
      </c>
      <c r="E73" s="116">
        <v>0</v>
      </c>
      <c r="F73" s="116">
        <v>74</v>
      </c>
      <c r="G73" s="244">
        <v>5</v>
      </c>
    </row>
    <row r="74" spans="1:7" x14ac:dyDescent="0.25">
      <c r="A74" s="19" t="s">
        <v>91</v>
      </c>
      <c r="B74" s="116">
        <f t="shared" si="15"/>
        <v>28</v>
      </c>
      <c r="C74" s="116">
        <v>12</v>
      </c>
      <c r="D74" s="116">
        <v>7</v>
      </c>
      <c r="E74" s="116">
        <v>0</v>
      </c>
      <c r="F74" s="116">
        <v>8</v>
      </c>
      <c r="G74" s="244">
        <v>1</v>
      </c>
    </row>
    <row r="75" spans="1:7" x14ac:dyDescent="0.25">
      <c r="A75" s="19" t="s">
        <v>92</v>
      </c>
      <c r="B75" s="116">
        <f t="shared" si="15"/>
        <v>37</v>
      </c>
      <c r="C75" s="116">
        <v>4</v>
      </c>
      <c r="D75" s="116">
        <v>9</v>
      </c>
      <c r="E75" s="116">
        <v>0</v>
      </c>
      <c r="F75" s="116">
        <v>19</v>
      </c>
      <c r="G75" s="244">
        <v>5</v>
      </c>
    </row>
    <row r="76" spans="1:7" x14ac:dyDescent="0.25">
      <c r="A76" s="19" t="s">
        <v>93</v>
      </c>
      <c r="B76" s="116">
        <f t="shared" si="15"/>
        <v>52</v>
      </c>
      <c r="C76" s="116">
        <v>7</v>
      </c>
      <c r="D76" s="116">
        <v>11</v>
      </c>
      <c r="E76" s="116">
        <v>0</v>
      </c>
      <c r="F76" s="116">
        <v>29</v>
      </c>
      <c r="G76" s="244">
        <v>5</v>
      </c>
    </row>
    <row r="77" spans="1:7" x14ac:dyDescent="0.25">
      <c r="A77" s="19" t="s">
        <v>94</v>
      </c>
      <c r="B77" s="116">
        <f t="shared" si="15"/>
        <v>48</v>
      </c>
      <c r="C77" s="116">
        <v>11</v>
      </c>
      <c r="D77" s="116">
        <v>17</v>
      </c>
      <c r="E77" s="116">
        <v>0</v>
      </c>
      <c r="F77" s="116">
        <v>20</v>
      </c>
      <c r="G77" s="244">
        <v>0</v>
      </c>
    </row>
    <row r="78" spans="1:7" x14ac:dyDescent="0.25">
      <c r="A78" s="19" t="s">
        <v>95</v>
      </c>
      <c r="B78" s="116">
        <f t="shared" si="15"/>
        <v>13</v>
      </c>
      <c r="C78" s="116">
        <v>2</v>
      </c>
      <c r="D78" s="116">
        <v>5</v>
      </c>
      <c r="E78" s="116">
        <v>0</v>
      </c>
      <c r="F78" s="116">
        <v>6</v>
      </c>
      <c r="G78" s="244">
        <v>0</v>
      </c>
    </row>
    <row r="79" spans="1:7" x14ac:dyDescent="0.25">
      <c r="A79" s="27"/>
      <c r="B79" s="116"/>
      <c r="C79" s="116"/>
      <c r="D79" s="116"/>
      <c r="E79" s="116"/>
      <c r="F79" s="116"/>
      <c r="G79" s="244"/>
    </row>
    <row r="80" spans="1:7" x14ac:dyDescent="0.25">
      <c r="A80" s="22" t="s">
        <v>96</v>
      </c>
      <c r="B80" s="115">
        <f t="shared" ref="B80:G80" si="16">SUM(B81:B86)</f>
        <v>140</v>
      </c>
      <c r="C80" s="115">
        <f t="shared" si="16"/>
        <v>9</v>
      </c>
      <c r="D80" s="115">
        <f t="shared" si="16"/>
        <v>37</v>
      </c>
      <c r="E80" s="115">
        <f t="shared" si="16"/>
        <v>0</v>
      </c>
      <c r="F80" s="115">
        <f t="shared" si="16"/>
        <v>83</v>
      </c>
      <c r="G80" s="243">
        <f t="shared" si="16"/>
        <v>11</v>
      </c>
    </row>
    <row r="81" spans="1:7" x14ac:dyDescent="0.25">
      <c r="A81" s="19" t="s">
        <v>97</v>
      </c>
      <c r="B81" s="116">
        <f t="shared" ref="B81:B86" si="17">SUM(C81:G81)</f>
        <v>44</v>
      </c>
      <c r="C81" s="116">
        <v>1</v>
      </c>
      <c r="D81" s="116">
        <v>14</v>
      </c>
      <c r="E81" s="116">
        <v>0</v>
      </c>
      <c r="F81" s="116">
        <v>21</v>
      </c>
      <c r="G81" s="244">
        <v>8</v>
      </c>
    </row>
    <row r="82" spans="1:7" x14ac:dyDescent="0.25">
      <c r="A82" s="19" t="s">
        <v>98</v>
      </c>
      <c r="B82" s="116">
        <f t="shared" si="17"/>
        <v>27</v>
      </c>
      <c r="C82" s="116">
        <v>0</v>
      </c>
      <c r="D82" s="116">
        <v>2</v>
      </c>
      <c r="E82" s="116">
        <v>0</v>
      </c>
      <c r="F82" s="116">
        <v>24</v>
      </c>
      <c r="G82" s="244">
        <v>1</v>
      </c>
    </row>
    <row r="83" spans="1:7" x14ac:dyDescent="0.25">
      <c r="A83" s="19" t="s">
        <v>99</v>
      </c>
      <c r="B83" s="116">
        <f t="shared" si="17"/>
        <v>19</v>
      </c>
      <c r="C83" s="116">
        <v>4</v>
      </c>
      <c r="D83" s="116">
        <v>3</v>
      </c>
      <c r="E83" s="116">
        <v>0</v>
      </c>
      <c r="F83" s="116">
        <v>12</v>
      </c>
      <c r="G83" s="244">
        <v>0</v>
      </c>
    </row>
    <row r="84" spans="1:7" x14ac:dyDescent="0.25">
      <c r="A84" s="19" t="s">
        <v>100</v>
      </c>
      <c r="B84" s="116">
        <f t="shared" si="17"/>
        <v>20</v>
      </c>
      <c r="C84" s="116">
        <v>1</v>
      </c>
      <c r="D84" s="116">
        <v>4</v>
      </c>
      <c r="E84" s="116">
        <v>0</v>
      </c>
      <c r="F84" s="116">
        <v>13</v>
      </c>
      <c r="G84" s="244">
        <v>2</v>
      </c>
    </row>
    <row r="85" spans="1:7" x14ac:dyDescent="0.25">
      <c r="A85" s="19" t="s">
        <v>101</v>
      </c>
      <c r="B85" s="116">
        <f t="shared" si="17"/>
        <v>21</v>
      </c>
      <c r="C85" s="116">
        <v>3</v>
      </c>
      <c r="D85" s="116">
        <v>14</v>
      </c>
      <c r="E85" s="116">
        <v>0</v>
      </c>
      <c r="F85" s="116">
        <v>4</v>
      </c>
      <c r="G85" s="244">
        <v>0</v>
      </c>
    </row>
    <row r="86" spans="1:7" x14ac:dyDescent="0.25">
      <c r="A86" s="19" t="s">
        <v>102</v>
      </c>
      <c r="B86" s="116">
        <f t="shared" si="17"/>
        <v>9</v>
      </c>
      <c r="C86" s="116">
        <v>0</v>
      </c>
      <c r="D86" s="116">
        <v>0</v>
      </c>
      <c r="E86" s="116">
        <v>0</v>
      </c>
      <c r="F86" s="116">
        <v>9</v>
      </c>
      <c r="G86" s="244">
        <v>0</v>
      </c>
    </row>
    <row r="87" spans="1:7" x14ac:dyDescent="0.25">
      <c r="A87" s="27"/>
      <c r="B87" s="116"/>
      <c r="C87" s="116"/>
      <c r="D87" s="116"/>
      <c r="E87" s="116"/>
      <c r="F87" s="116"/>
      <c r="G87" s="244"/>
    </row>
    <row r="88" spans="1:7" x14ac:dyDescent="0.25">
      <c r="A88" s="22" t="s">
        <v>103</v>
      </c>
      <c r="B88" s="115">
        <f t="shared" ref="B88:G88" si="18">SUM(B89:B96)</f>
        <v>387</v>
      </c>
      <c r="C88" s="115">
        <f t="shared" si="18"/>
        <v>69</v>
      </c>
      <c r="D88" s="115">
        <f t="shared" si="18"/>
        <v>79</v>
      </c>
      <c r="E88" s="115">
        <f t="shared" si="18"/>
        <v>0</v>
      </c>
      <c r="F88" s="115">
        <f t="shared" si="18"/>
        <v>210</v>
      </c>
      <c r="G88" s="243">
        <f t="shared" si="18"/>
        <v>29</v>
      </c>
    </row>
    <row r="89" spans="1:7" x14ac:dyDescent="0.25">
      <c r="A89" s="27" t="s">
        <v>104</v>
      </c>
      <c r="B89" s="116">
        <f t="shared" ref="B89:B96" si="19">SUM(C89:G89)</f>
        <v>110</v>
      </c>
      <c r="C89" s="116">
        <v>10</v>
      </c>
      <c r="D89" s="116">
        <v>2</v>
      </c>
      <c r="E89" s="116">
        <v>0</v>
      </c>
      <c r="F89" s="116">
        <v>96</v>
      </c>
      <c r="G89" s="244">
        <v>2</v>
      </c>
    </row>
    <row r="90" spans="1:7" x14ac:dyDescent="0.25">
      <c r="A90" s="19" t="s">
        <v>105</v>
      </c>
      <c r="B90" s="116">
        <f t="shared" si="19"/>
        <v>68</v>
      </c>
      <c r="C90" s="116">
        <v>20</v>
      </c>
      <c r="D90" s="116">
        <v>20</v>
      </c>
      <c r="E90" s="116">
        <v>0</v>
      </c>
      <c r="F90" s="116">
        <v>26</v>
      </c>
      <c r="G90" s="244">
        <v>2</v>
      </c>
    </row>
    <row r="91" spans="1:7" x14ac:dyDescent="0.25">
      <c r="A91" s="19" t="s">
        <v>106</v>
      </c>
      <c r="B91" s="116">
        <f t="shared" si="19"/>
        <v>19</v>
      </c>
      <c r="C91" s="116">
        <v>6</v>
      </c>
      <c r="D91" s="116">
        <v>10</v>
      </c>
      <c r="E91" s="116">
        <v>0</v>
      </c>
      <c r="F91" s="116">
        <v>3</v>
      </c>
      <c r="G91" s="244">
        <v>0</v>
      </c>
    </row>
    <row r="92" spans="1:7" x14ac:dyDescent="0.25">
      <c r="A92" s="19" t="s">
        <v>107</v>
      </c>
      <c r="B92" s="116">
        <f t="shared" si="19"/>
        <v>57</v>
      </c>
      <c r="C92" s="116">
        <v>14</v>
      </c>
      <c r="D92" s="116">
        <v>15</v>
      </c>
      <c r="E92" s="116">
        <v>0</v>
      </c>
      <c r="F92" s="116">
        <v>17</v>
      </c>
      <c r="G92" s="244">
        <v>11</v>
      </c>
    </row>
    <row r="93" spans="1:7" x14ac:dyDescent="0.25">
      <c r="A93" s="19" t="s">
        <v>108</v>
      </c>
      <c r="B93" s="116">
        <f t="shared" si="19"/>
        <v>78</v>
      </c>
      <c r="C93" s="116">
        <v>3</v>
      </c>
      <c r="D93" s="116">
        <v>18</v>
      </c>
      <c r="E93" s="116">
        <v>0</v>
      </c>
      <c r="F93" s="116">
        <v>45</v>
      </c>
      <c r="G93" s="244">
        <v>12</v>
      </c>
    </row>
    <row r="94" spans="1:7" x14ac:dyDescent="0.25">
      <c r="A94" s="19" t="s">
        <v>109</v>
      </c>
      <c r="B94" s="116">
        <f t="shared" si="19"/>
        <v>18</v>
      </c>
      <c r="C94" s="116">
        <v>9</v>
      </c>
      <c r="D94" s="116">
        <v>4</v>
      </c>
      <c r="E94" s="116">
        <v>0</v>
      </c>
      <c r="F94" s="116">
        <v>4</v>
      </c>
      <c r="G94" s="244">
        <v>1</v>
      </c>
    </row>
    <row r="95" spans="1:7" x14ac:dyDescent="0.25">
      <c r="A95" s="19" t="s">
        <v>110</v>
      </c>
      <c r="B95" s="116">
        <f t="shared" si="19"/>
        <v>11</v>
      </c>
      <c r="C95" s="116">
        <v>2</v>
      </c>
      <c r="D95" s="116">
        <v>2</v>
      </c>
      <c r="E95" s="116">
        <v>0</v>
      </c>
      <c r="F95" s="116">
        <v>6</v>
      </c>
      <c r="G95" s="244">
        <v>1</v>
      </c>
    </row>
    <row r="96" spans="1:7" x14ac:dyDescent="0.25">
      <c r="A96" s="19" t="s">
        <v>111</v>
      </c>
      <c r="B96" s="116">
        <f t="shared" si="19"/>
        <v>26</v>
      </c>
      <c r="C96" s="116">
        <v>5</v>
      </c>
      <c r="D96" s="116">
        <v>8</v>
      </c>
      <c r="E96" s="116">
        <v>0</v>
      </c>
      <c r="F96" s="116">
        <v>13</v>
      </c>
      <c r="G96" s="244">
        <v>0</v>
      </c>
    </row>
    <row r="97" spans="1:7" x14ac:dyDescent="0.25">
      <c r="A97" s="27"/>
      <c r="B97" s="117"/>
      <c r="C97" s="117"/>
      <c r="D97" s="117"/>
      <c r="E97" s="117"/>
      <c r="F97" s="117"/>
      <c r="G97" s="248"/>
    </row>
    <row r="98" spans="1:7" x14ac:dyDescent="0.25">
      <c r="A98" s="22" t="s">
        <v>112</v>
      </c>
      <c r="B98" s="115">
        <f t="shared" ref="B98:G98" si="20">SUM(B99:B100)</f>
        <v>151</v>
      </c>
      <c r="C98" s="115">
        <f t="shared" si="20"/>
        <v>35</v>
      </c>
      <c r="D98" s="115">
        <f t="shared" si="20"/>
        <v>24</v>
      </c>
      <c r="E98" s="115">
        <f t="shared" si="20"/>
        <v>0</v>
      </c>
      <c r="F98" s="115">
        <f t="shared" si="20"/>
        <v>74</v>
      </c>
      <c r="G98" s="243">
        <f t="shared" si="20"/>
        <v>18</v>
      </c>
    </row>
    <row r="99" spans="1:7" x14ac:dyDescent="0.25">
      <c r="A99" s="19" t="s">
        <v>113</v>
      </c>
      <c r="B99" s="116">
        <f>SUM(C99:G99)</f>
        <v>100</v>
      </c>
      <c r="C99" s="116">
        <v>29</v>
      </c>
      <c r="D99" s="116">
        <v>11</v>
      </c>
      <c r="E99" s="116">
        <v>0</v>
      </c>
      <c r="F99" s="116">
        <v>47</v>
      </c>
      <c r="G99" s="244">
        <v>13</v>
      </c>
    </row>
    <row r="100" spans="1:7" x14ac:dyDescent="0.25">
      <c r="A100" s="19" t="s">
        <v>114</v>
      </c>
      <c r="B100" s="116">
        <f>SUM(C100:G100)</f>
        <v>51</v>
      </c>
      <c r="C100" s="116">
        <v>6</v>
      </c>
      <c r="D100" s="116">
        <v>13</v>
      </c>
      <c r="E100" s="116">
        <v>0</v>
      </c>
      <c r="F100" s="116">
        <v>27</v>
      </c>
      <c r="G100" s="244">
        <v>5</v>
      </c>
    </row>
    <row r="101" spans="1:7" x14ac:dyDescent="0.25">
      <c r="A101" s="27"/>
      <c r="B101" s="117"/>
      <c r="C101" s="116"/>
      <c r="D101" s="116"/>
      <c r="E101" s="116"/>
      <c r="F101" s="116"/>
      <c r="G101" s="244"/>
    </row>
    <row r="102" spans="1:7" x14ac:dyDescent="0.25">
      <c r="A102" s="22" t="s">
        <v>115</v>
      </c>
      <c r="B102" s="115">
        <f t="shared" ref="B102:G102" si="21">SUM(B103:B107)</f>
        <v>200</v>
      </c>
      <c r="C102" s="115">
        <f t="shared" si="21"/>
        <v>22</v>
      </c>
      <c r="D102" s="115">
        <f t="shared" si="21"/>
        <v>41</v>
      </c>
      <c r="E102" s="115">
        <f t="shared" si="21"/>
        <v>0</v>
      </c>
      <c r="F102" s="115">
        <f t="shared" si="21"/>
        <v>120</v>
      </c>
      <c r="G102" s="243">
        <f t="shared" si="21"/>
        <v>17</v>
      </c>
    </row>
    <row r="103" spans="1:7" x14ac:dyDescent="0.25">
      <c r="A103" s="19" t="s">
        <v>116</v>
      </c>
      <c r="B103" s="116">
        <f>SUM(C103:G103)</f>
        <v>46</v>
      </c>
      <c r="C103" s="116">
        <v>1</v>
      </c>
      <c r="D103" s="116">
        <v>18</v>
      </c>
      <c r="E103" s="116">
        <v>0</v>
      </c>
      <c r="F103" s="116">
        <v>23</v>
      </c>
      <c r="G103" s="244">
        <v>4</v>
      </c>
    </row>
    <row r="104" spans="1:7" x14ac:dyDescent="0.25">
      <c r="A104" s="19" t="s">
        <v>117</v>
      </c>
      <c r="B104" s="116">
        <f>SUM(C104:G104)</f>
        <v>50</v>
      </c>
      <c r="C104" s="116">
        <v>0</v>
      </c>
      <c r="D104" s="116">
        <v>6</v>
      </c>
      <c r="E104" s="116">
        <v>0</v>
      </c>
      <c r="F104" s="116">
        <v>38</v>
      </c>
      <c r="G104" s="244">
        <v>6</v>
      </c>
    </row>
    <row r="105" spans="1:7" x14ac:dyDescent="0.25">
      <c r="A105" s="19" t="s">
        <v>118</v>
      </c>
      <c r="B105" s="116">
        <f>SUM(C105:G105)</f>
        <v>34</v>
      </c>
      <c r="C105" s="116">
        <v>8</v>
      </c>
      <c r="D105" s="116">
        <v>6</v>
      </c>
      <c r="E105" s="116">
        <v>0</v>
      </c>
      <c r="F105" s="116">
        <v>18</v>
      </c>
      <c r="G105" s="244">
        <v>2</v>
      </c>
    </row>
    <row r="106" spans="1:7" x14ac:dyDescent="0.25">
      <c r="A106" s="19" t="s">
        <v>119</v>
      </c>
      <c r="B106" s="116">
        <f>SUM(C106:G106)</f>
        <v>38</v>
      </c>
      <c r="C106" s="116">
        <v>13</v>
      </c>
      <c r="D106" s="116">
        <v>7</v>
      </c>
      <c r="E106" s="116">
        <v>0</v>
      </c>
      <c r="F106" s="116">
        <v>14</v>
      </c>
      <c r="G106" s="244">
        <v>4</v>
      </c>
    </row>
    <row r="107" spans="1:7" x14ac:dyDescent="0.25">
      <c r="A107" s="19" t="s">
        <v>120</v>
      </c>
      <c r="B107" s="116">
        <f>SUM(C107:G107)</f>
        <v>32</v>
      </c>
      <c r="C107" s="116">
        <v>0</v>
      </c>
      <c r="D107" s="116">
        <v>4</v>
      </c>
      <c r="E107" s="116">
        <v>0</v>
      </c>
      <c r="F107" s="116">
        <v>27</v>
      </c>
      <c r="G107" s="244">
        <v>1</v>
      </c>
    </row>
    <row r="108" spans="1:7" x14ac:dyDescent="0.25">
      <c r="A108" s="22"/>
      <c r="B108" s="118"/>
      <c r="C108" s="23"/>
      <c r="D108" s="23"/>
      <c r="E108" s="23"/>
      <c r="F108" s="23"/>
      <c r="G108" s="252"/>
    </row>
    <row r="109" spans="1:7" x14ac:dyDescent="0.25">
      <c r="A109" s="22" t="s">
        <v>121</v>
      </c>
      <c r="B109" s="115">
        <f t="shared" ref="B109:G109" si="22">SUM(B110:B112)</f>
        <v>483</v>
      </c>
      <c r="C109" s="115">
        <f t="shared" si="22"/>
        <v>74</v>
      </c>
      <c r="D109" s="115">
        <f t="shared" si="22"/>
        <v>35</v>
      </c>
      <c r="E109" s="115">
        <f t="shared" si="22"/>
        <v>0</v>
      </c>
      <c r="F109" s="115">
        <f t="shared" si="22"/>
        <v>294</v>
      </c>
      <c r="G109" s="243">
        <f t="shared" si="22"/>
        <v>80</v>
      </c>
    </row>
    <row r="110" spans="1:7" x14ac:dyDescent="0.25">
      <c r="A110" s="19" t="s">
        <v>122</v>
      </c>
      <c r="B110" s="116">
        <f>SUM(C110:G110)</f>
        <v>291</v>
      </c>
      <c r="C110" s="116">
        <v>1</v>
      </c>
      <c r="D110" s="116">
        <v>7</v>
      </c>
      <c r="E110" s="116">
        <v>0</v>
      </c>
      <c r="F110" s="116">
        <v>213</v>
      </c>
      <c r="G110" s="244">
        <v>70</v>
      </c>
    </row>
    <row r="111" spans="1:7" x14ac:dyDescent="0.25">
      <c r="A111" s="19" t="s">
        <v>123</v>
      </c>
      <c r="B111" s="116">
        <f>SUM(C111:G111)</f>
        <v>159</v>
      </c>
      <c r="C111" s="116">
        <v>73</v>
      </c>
      <c r="D111" s="116">
        <v>24</v>
      </c>
      <c r="E111" s="116">
        <v>0</v>
      </c>
      <c r="F111" s="116">
        <v>53</v>
      </c>
      <c r="G111" s="244">
        <v>9</v>
      </c>
    </row>
    <row r="112" spans="1:7" x14ac:dyDescent="0.25">
      <c r="A112" s="19" t="s">
        <v>124</v>
      </c>
      <c r="B112" s="116">
        <f>SUM(C112:G112)</f>
        <v>33</v>
      </c>
      <c r="C112" s="116">
        <v>0</v>
      </c>
      <c r="D112" s="116">
        <v>4</v>
      </c>
      <c r="E112" s="116">
        <v>0</v>
      </c>
      <c r="F112" s="116">
        <v>28</v>
      </c>
      <c r="G112" s="244">
        <v>1</v>
      </c>
    </row>
    <row r="113" spans="1:7" x14ac:dyDescent="0.25">
      <c r="A113" s="19"/>
      <c r="B113" s="116"/>
      <c r="C113" s="116"/>
      <c r="D113" s="116"/>
      <c r="E113" s="116"/>
      <c r="F113" s="116"/>
      <c r="G113" s="244"/>
    </row>
    <row r="114" spans="1:7" x14ac:dyDescent="0.25">
      <c r="A114" s="22" t="s">
        <v>125</v>
      </c>
      <c r="B114" s="115">
        <f t="shared" ref="B114:G114" si="23">SUM(B115:B117)</f>
        <v>148</v>
      </c>
      <c r="C114" s="115">
        <f t="shared" si="23"/>
        <v>44</v>
      </c>
      <c r="D114" s="115">
        <f t="shared" si="23"/>
        <v>13</v>
      </c>
      <c r="E114" s="115">
        <f t="shared" si="23"/>
        <v>0</v>
      </c>
      <c r="F114" s="115">
        <f t="shared" si="23"/>
        <v>67</v>
      </c>
      <c r="G114" s="243">
        <f t="shared" si="23"/>
        <v>24</v>
      </c>
    </row>
    <row r="115" spans="1:7" x14ac:dyDescent="0.25">
      <c r="A115" s="19" t="s">
        <v>126</v>
      </c>
      <c r="B115" s="116">
        <f>SUM(C115:G115)</f>
        <v>103</v>
      </c>
      <c r="C115" s="116">
        <v>34</v>
      </c>
      <c r="D115" s="116">
        <v>9</v>
      </c>
      <c r="E115" s="116">
        <v>0</v>
      </c>
      <c r="F115" s="116">
        <v>44</v>
      </c>
      <c r="G115" s="244">
        <v>16</v>
      </c>
    </row>
    <row r="116" spans="1:7" x14ac:dyDescent="0.25">
      <c r="A116" s="19" t="s">
        <v>127</v>
      </c>
      <c r="B116" s="116">
        <f>SUM(C116:G116)</f>
        <v>38</v>
      </c>
      <c r="C116" s="116">
        <v>10</v>
      </c>
      <c r="D116" s="116">
        <v>3</v>
      </c>
      <c r="E116" s="116">
        <v>0</v>
      </c>
      <c r="F116" s="116">
        <v>19</v>
      </c>
      <c r="G116" s="244">
        <v>6</v>
      </c>
    </row>
    <row r="117" spans="1:7" x14ac:dyDescent="0.25">
      <c r="A117" s="19" t="s">
        <v>128</v>
      </c>
      <c r="B117" s="116">
        <f>SUM(C117:G117)</f>
        <v>7</v>
      </c>
      <c r="C117" s="116">
        <v>0</v>
      </c>
      <c r="D117" s="116">
        <v>1</v>
      </c>
      <c r="E117" s="116">
        <v>0</v>
      </c>
      <c r="F117" s="116">
        <v>4</v>
      </c>
      <c r="G117" s="244">
        <v>2</v>
      </c>
    </row>
    <row r="118" spans="1:7" x14ac:dyDescent="0.25">
      <c r="A118" s="28"/>
      <c r="B118" s="119"/>
      <c r="C118" s="119"/>
      <c r="D118" s="119"/>
      <c r="E118" s="119"/>
      <c r="F118" s="119"/>
      <c r="G118" s="250"/>
    </row>
    <row r="119" spans="1:7" x14ac:dyDescent="0.25">
      <c r="A119" s="31" t="s">
        <v>129</v>
      </c>
    </row>
  </sheetData>
  <mergeCells count="6">
    <mergeCell ref="A3:G3"/>
    <mergeCell ref="A4:G4"/>
    <mergeCell ref="A5:G5"/>
    <mergeCell ref="A6:G6"/>
    <mergeCell ref="A8:A9"/>
    <mergeCell ref="B8:G8"/>
  </mergeCells>
  <pageMargins left="0.7" right="0.7" top="0.75" bottom="0.75" header="0.3" footer="0.3"/>
  <pageSetup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D54FD-62EF-4551-A399-39BF5C86C5D0}">
  <dimension ref="A1:XFC119"/>
  <sheetViews>
    <sheetView topLeftCell="A106" zoomScale="90" zoomScaleNormal="90" workbookViewId="0">
      <selection activeCell="A3" sqref="A3:J4"/>
    </sheetView>
  </sheetViews>
  <sheetFormatPr baseColWidth="10" defaultColWidth="0" defaultRowHeight="15.75" zeroHeight="1" x14ac:dyDescent="0.25"/>
  <cols>
    <col min="1" max="1" width="71.7109375" style="33" customWidth="1"/>
    <col min="2" max="2" width="9.85546875" style="33" customWidth="1"/>
    <col min="3" max="3" width="12.7109375" style="33" customWidth="1"/>
    <col min="4" max="4" width="9.85546875" style="33" customWidth="1"/>
    <col min="5" max="5" width="12.7109375" style="33" customWidth="1"/>
    <col min="6" max="6" width="9.85546875" style="33" customWidth="1"/>
    <col min="7" max="7" width="14.140625" style="33" customWidth="1"/>
    <col min="8" max="8" width="9.85546875" style="33" customWidth="1"/>
    <col min="9" max="9" width="12.7109375" style="33" customWidth="1"/>
    <col min="10" max="10" width="14" style="33" customWidth="1"/>
    <col min="11" max="16138" width="11.42578125" style="233" hidden="1"/>
    <col min="16139" max="16383" width="11.42578125" style="33" hidden="1"/>
    <col min="16384" max="16384" width="6.140625" style="33" hidden="1"/>
  </cols>
  <sheetData>
    <row r="1" spans="1:16138" x14ac:dyDescent="0.25">
      <c r="A1" s="4" t="s">
        <v>249</v>
      </c>
      <c r="B1" s="100"/>
      <c r="C1" s="100"/>
      <c r="D1" s="328"/>
      <c r="E1" s="328"/>
      <c r="F1" s="328"/>
      <c r="G1" s="328"/>
      <c r="H1" s="6"/>
      <c r="I1" s="6"/>
      <c r="J1" s="109"/>
    </row>
    <row r="2" spans="1:16138" x14ac:dyDescent="0.25">
      <c r="A2" s="7"/>
      <c r="B2" s="100"/>
      <c r="C2" s="100"/>
      <c r="D2" s="6"/>
      <c r="E2" s="6"/>
      <c r="F2" s="100"/>
      <c r="G2" s="6"/>
      <c r="H2" s="100"/>
      <c r="I2" s="100"/>
      <c r="J2" s="6"/>
    </row>
    <row r="3" spans="1:16138" x14ac:dyDescent="0.25">
      <c r="A3" s="295" t="s">
        <v>238</v>
      </c>
      <c r="B3" s="295"/>
      <c r="C3" s="295"/>
      <c r="D3" s="295"/>
      <c r="E3" s="295"/>
      <c r="F3" s="295"/>
      <c r="G3" s="295"/>
      <c r="H3" s="295"/>
      <c r="I3" s="295"/>
      <c r="J3" s="295"/>
    </row>
    <row r="4" spans="1:16138" x14ac:dyDescent="0.25">
      <c r="A4" s="295" t="s">
        <v>24</v>
      </c>
      <c r="B4" s="295"/>
      <c r="C4" s="295"/>
      <c r="D4" s="295"/>
      <c r="E4" s="295"/>
      <c r="F4" s="295"/>
      <c r="G4" s="295"/>
      <c r="H4" s="295"/>
      <c r="I4" s="295"/>
      <c r="J4" s="295"/>
    </row>
    <row r="5" spans="1:16138" x14ac:dyDescent="0.25">
      <c r="A5" s="295" t="s">
        <v>250</v>
      </c>
      <c r="B5" s="295"/>
      <c r="C5" s="295"/>
      <c r="D5" s="295"/>
      <c r="E5" s="295"/>
      <c r="F5" s="295"/>
      <c r="G5" s="295"/>
      <c r="H5" s="295"/>
      <c r="I5" s="295"/>
      <c r="J5" s="295"/>
    </row>
    <row r="6" spans="1:16138" x14ac:dyDescent="0.25">
      <c r="A6" s="295" t="s">
        <v>143</v>
      </c>
      <c r="B6" s="295"/>
      <c r="C6" s="295"/>
      <c r="D6" s="295"/>
      <c r="E6" s="295"/>
      <c r="F6" s="295"/>
      <c r="G6" s="295"/>
      <c r="H6" s="295"/>
      <c r="I6" s="295"/>
      <c r="J6" s="295"/>
    </row>
    <row r="7" spans="1:16138" x14ac:dyDescent="0.25">
      <c r="A7" s="100"/>
      <c r="B7" s="100"/>
      <c r="C7" s="100"/>
      <c r="D7" s="100"/>
      <c r="E7" s="100"/>
      <c r="F7" s="100"/>
      <c r="G7" s="100"/>
      <c r="H7" s="100"/>
      <c r="I7" s="100"/>
      <c r="J7" s="100"/>
    </row>
    <row r="8" spans="1:16138" x14ac:dyDescent="0.25">
      <c r="A8" s="103" t="s">
        <v>26</v>
      </c>
      <c r="B8" s="326" t="s">
        <v>251</v>
      </c>
      <c r="C8" s="327"/>
      <c r="D8" s="327"/>
      <c r="E8" s="327"/>
      <c r="F8" s="327"/>
      <c r="G8" s="327"/>
      <c r="H8" s="327"/>
      <c r="I8" s="327"/>
      <c r="J8" s="327"/>
    </row>
    <row r="9" spans="1:16138" s="237" customFormat="1" ht="31.5" x14ac:dyDescent="0.25">
      <c r="A9" s="103"/>
      <c r="B9" s="234" t="s">
        <v>252</v>
      </c>
      <c r="C9" s="234" t="s">
        <v>253</v>
      </c>
      <c r="D9" s="234" t="s">
        <v>254</v>
      </c>
      <c r="E9" s="234" t="s">
        <v>255</v>
      </c>
      <c r="F9" s="234" t="s">
        <v>256</v>
      </c>
      <c r="G9" s="234" t="s">
        <v>257</v>
      </c>
      <c r="H9" s="234" t="s">
        <v>258</v>
      </c>
      <c r="I9" s="235" t="s">
        <v>259</v>
      </c>
      <c r="J9" s="235" t="s">
        <v>260</v>
      </c>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c r="GM9" s="236"/>
      <c r="GN9" s="236"/>
      <c r="GO9" s="236"/>
      <c r="GP9" s="236"/>
      <c r="GQ9" s="236"/>
      <c r="GR9" s="236"/>
      <c r="GS9" s="236"/>
      <c r="GT9" s="236"/>
      <c r="GU9" s="236"/>
      <c r="GV9" s="236"/>
      <c r="GW9" s="236"/>
      <c r="GX9" s="236"/>
      <c r="GY9" s="236"/>
      <c r="GZ9" s="236"/>
      <c r="HA9" s="236"/>
      <c r="HB9" s="236"/>
      <c r="HC9" s="236"/>
      <c r="HD9" s="236"/>
      <c r="HE9" s="236"/>
      <c r="HF9" s="236"/>
      <c r="HG9" s="236"/>
      <c r="HH9" s="236"/>
      <c r="HI9" s="236"/>
      <c r="HJ9" s="236"/>
      <c r="HK9" s="236"/>
      <c r="HL9" s="236"/>
      <c r="HM9" s="236"/>
      <c r="HN9" s="236"/>
      <c r="HO9" s="236"/>
      <c r="HP9" s="236"/>
      <c r="HQ9" s="236"/>
      <c r="HR9" s="236"/>
      <c r="HS9" s="236"/>
      <c r="HT9" s="236"/>
      <c r="HU9" s="236"/>
      <c r="HV9" s="236"/>
      <c r="HW9" s="236"/>
      <c r="HX9" s="236"/>
      <c r="HY9" s="236"/>
      <c r="HZ9" s="236"/>
      <c r="IA9" s="236"/>
      <c r="IB9" s="236"/>
      <c r="IC9" s="236"/>
      <c r="ID9" s="236"/>
      <c r="IE9" s="236"/>
      <c r="IF9" s="236"/>
      <c r="IG9" s="236"/>
      <c r="IH9" s="236"/>
      <c r="II9" s="236"/>
      <c r="IJ9" s="236"/>
      <c r="IK9" s="236"/>
      <c r="IL9" s="236"/>
      <c r="IM9" s="236"/>
      <c r="IN9" s="236"/>
      <c r="IO9" s="236"/>
      <c r="IP9" s="236"/>
      <c r="IQ9" s="236"/>
      <c r="IR9" s="236"/>
      <c r="IS9" s="236"/>
      <c r="IT9" s="236"/>
      <c r="IU9" s="236"/>
      <c r="IV9" s="236"/>
      <c r="IW9" s="236"/>
      <c r="IX9" s="236"/>
      <c r="IY9" s="236"/>
      <c r="IZ9" s="236"/>
      <c r="JA9" s="236"/>
      <c r="JB9" s="236"/>
      <c r="JC9" s="236"/>
      <c r="JD9" s="236"/>
      <c r="JE9" s="236"/>
      <c r="JF9" s="236"/>
      <c r="JG9" s="236"/>
      <c r="JH9" s="236"/>
      <c r="JI9" s="236"/>
      <c r="JJ9" s="236"/>
      <c r="JK9" s="236"/>
      <c r="JL9" s="236"/>
      <c r="JM9" s="236"/>
      <c r="JN9" s="236"/>
      <c r="JO9" s="236"/>
      <c r="JP9" s="236"/>
      <c r="JQ9" s="236"/>
      <c r="JR9" s="236"/>
      <c r="JS9" s="236"/>
      <c r="JT9" s="236"/>
      <c r="JU9" s="236"/>
      <c r="JV9" s="236"/>
      <c r="JW9" s="236"/>
      <c r="JX9" s="236"/>
      <c r="JY9" s="236"/>
      <c r="JZ9" s="236"/>
      <c r="KA9" s="236"/>
      <c r="KB9" s="236"/>
      <c r="KC9" s="236"/>
      <c r="KD9" s="236"/>
      <c r="KE9" s="236"/>
      <c r="KF9" s="236"/>
      <c r="KG9" s="236"/>
      <c r="KH9" s="236"/>
      <c r="KI9" s="236"/>
      <c r="KJ9" s="236"/>
      <c r="KK9" s="236"/>
      <c r="KL9" s="236"/>
      <c r="KM9" s="236"/>
      <c r="KN9" s="236"/>
      <c r="KO9" s="236"/>
      <c r="KP9" s="236"/>
      <c r="KQ9" s="236"/>
      <c r="KR9" s="236"/>
      <c r="KS9" s="236"/>
      <c r="KT9" s="236"/>
      <c r="KU9" s="236"/>
      <c r="KV9" s="236"/>
      <c r="KW9" s="236"/>
      <c r="KX9" s="236"/>
      <c r="KY9" s="236"/>
      <c r="KZ9" s="236"/>
      <c r="LA9" s="236"/>
      <c r="LB9" s="236"/>
      <c r="LC9" s="236"/>
      <c r="LD9" s="236"/>
      <c r="LE9" s="236"/>
      <c r="LF9" s="236"/>
      <c r="LG9" s="236"/>
      <c r="LH9" s="236"/>
      <c r="LI9" s="236"/>
      <c r="LJ9" s="236"/>
      <c r="LK9" s="236"/>
      <c r="LL9" s="236"/>
      <c r="LM9" s="236"/>
      <c r="LN9" s="236"/>
      <c r="LO9" s="236"/>
      <c r="LP9" s="236"/>
      <c r="LQ9" s="236"/>
      <c r="LR9" s="236"/>
      <c r="LS9" s="236"/>
      <c r="LT9" s="236"/>
      <c r="LU9" s="236"/>
      <c r="LV9" s="236"/>
      <c r="LW9" s="236"/>
      <c r="LX9" s="236"/>
      <c r="LY9" s="236"/>
      <c r="LZ9" s="236"/>
      <c r="MA9" s="236"/>
      <c r="MB9" s="236"/>
      <c r="MC9" s="236"/>
      <c r="MD9" s="236"/>
      <c r="ME9" s="236"/>
      <c r="MF9" s="236"/>
      <c r="MG9" s="236"/>
      <c r="MH9" s="236"/>
      <c r="MI9" s="236"/>
      <c r="MJ9" s="236"/>
      <c r="MK9" s="236"/>
      <c r="ML9" s="236"/>
      <c r="MM9" s="236"/>
      <c r="MN9" s="236"/>
      <c r="MO9" s="236"/>
      <c r="MP9" s="236"/>
      <c r="MQ9" s="236"/>
      <c r="MR9" s="236"/>
      <c r="MS9" s="236"/>
      <c r="MT9" s="236"/>
      <c r="MU9" s="236"/>
      <c r="MV9" s="236"/>
      <c r="MW9" s="236"/>
      <c r="MX9" s="236"/>
      <c r="MY9" s="236"/>
      <c r="MZ9" s="236"/>
      <c r="NA9" s="236"/>
      <c r="NB9" s="236"/>
      <c r="NC9" s="236"/>
      <c r="ND9" s="236"/>
      <c r="NE9" s="236"/>
      <c r="NF9" s="236"/>
      <c r="NG9" s="236"/>
      <c r="NH9" s="236"/>
      <c r="NI9" s="236"/>
      <c r="NJ9" s="236"/>
      <c r="NK9" s="236"/>
      <c r="NL9" s="236"/>
      <c r="NM9" s="236"/>
      <c r="NN9" s="236"/>
      <c r="NO9" s="236"/>
      <c r="NP9" s="236"/>
      <c r="NQ9" s="236"/>
      <c r="NR9" s="236"/>
      <c r="NS9" s="236"/>
      <c r="NT9" s="236"/>
      <c r="NU9" s="236"/>
      <c r="NV9" s="236"/>
      <c r="NW9" s="236"/>
      <c r="NX9" s="236"/>
      <c r="NY9" s="236"/>
      <c r="NZ9" s="236"/>
      <c r="OA9" s="236"/>
      <c r="OB9" s="236"/>
      <c r="OC9" s="236"/>
      <c r="OD9" s="236"/>
      <c r="OE9" s="236"/>
      <c r="OF9" s="236"/>
      <c r="OG9" s="236"/>
      <c r="OH9" s="236"/>
      <c r="OI9" s="236"/>
      <c r="OJ9" s="236"/>
      <c r="OK9" s="236"/>
      <c r="OL9" s="236"/>
      <c r="OM9" s="236"/>
      <c r="ON9" s="236"/>
      <c r="OO9" s="236"/>
      <c r="OP9" s="236"/>
      <c r="OQ9" s="236"/>
      <c r="OR9" s="236"/>
      <c r="OS9" s="236"/>
      <c r="OT9" s="236"/>
      <c r="OU9" s="236"/>
      <c r="OV9" s="236"/>
      <c r="OW9" s="236"/>
      <c r="OX9" s="236"/>
      <c r="OY9" s="236"/>
      <c r="OZ9" s="236"/>
      <c r="PA9" s="236"/>
      <c r="PB9" s="236"/>
      <c r="PC9" s="236"/>
      <c r="PD9" s="236"/>
      <c r="PE9" s="236"/>
      <c r="PF9" s="236"/>
      <c r="PG9" s="236"/>
      <c r="PH9" s="236"/>
      <c r="PI9" s="236"/>
      <c r="PJ9" s="236"/>
      <c r="PK9" s="236"/>
      <c r="PL9" s="236"/>
      <c r="PM9" s="236"/>
      <c r="PN9" s="236"/>
      <c r="PO9" s="236"/>
      <c r="PP9" s="236"/>
      <c r="PQ9" s="236"/>
      <c r="PR9" s="236"/>
      <c r="PS9" s="236"/>
      <c r="PT9" s="236"/>
      <c r="PU9" s="236"/>
      <c r="PV9" s="236"/>
      <c r="PW9" s="236"/>
      <c r="PX9" s="236"/>
      <c r="PY9" s="236"/>
      <c r="PZ9" s="236"/>
      <c r="QA9" s="236"/>
      <c r="QB9" s="236"/>
      <c r="QC9" s="236"/>
      <c r="QD9" s="236"/>
      <c r="QE9" s="236"/>
      <c r="QF9" s="236"/>
      <c r="QG9" s="236"/>
      <c r="QH9" s="236"/>
      <c r="QI9" s="236"/>
      <c r="QJ9" s="236"/>
      <c r="QK9" s="236"/>
      <c r="QL9" s="236"/>
      <c r="QM9" s="236"/>
      <c r="QN9" s="236"/>
      <c r="QO9" s="236"/>
      <c r="QP9" s="236"/>
      <c r="QQ9" s="236"/>
      <c r="QR9" s="236"/>
      <c r="QS9" s="236"/>
      <c r="QT9" s="236"/>
      <c r="QU9" s="236"/>
      <c r="QV9" s="236"/>
      <c r="QW9" s="236"/>
      <c r="QX9" s="236"/>
      <c r="QY9" s="236"/>
      <c r="QZ9" s="236"/>
      <c r="RA9" s="236"/>
      <c r="RB9" s="236"/>
      <c r="RC9" s="236"/>
      <c r="RD9" s="236"/>
      <c r="RE9" s="236"/>
      <c r="RF9" s="236"/>
      <c r="RG9" s="236"/>
      <c r="RH9" s="236"/>
      <c r="RI9" s="236"/>
      <c r="RJ9" s="236"/>
      <c r="RK9" s="236"/>
      <c r="RL9" s="236"/>
      <c r="RM9" s="236"/>
      <c r="RN9" s="236"/>
      <c r="RO9" s="236"/>
      <c r="RP9" s="236"/>
      <c r="RQ9" s="236"/>
      <c r="RR9" s="236"/>
      <c r="RS9" s="236"/>
      <c r="RT9" s="236"/>
      <c r="RU9" s="236"/>
      <c r="RV9" s="236"/>
      <c r="RW9" s="236"/>
      <c r="RX9" s="236"/>
      <c r="RY9" s="236"/>
      <c r="RZ9" s="236"/>
      <c r="SA9" s="236"/>
      <c r="SB9" s="236"/>
      <c r="SC9" s="236"/>
      <c r="SD9" s="236"/>
      <c r="SE9" s="236"/>
      <c r="SF9" s="236"/>
      <c r="SG9" s="236"/>
      <c r="SH9" s="236"/>
      <c r="SI9" s="236"/>
      <c r="SJ9" s="236"/>
      <c r="SK9" s="236"/>
      <c r="SL9" s="236"/>
      <c r="SM9" s="236"/>
      <c r="SN9" s="236"/>
      <c r="SO9" s="236"/>
      <c r="SP9" s="236"/>
      <c r="SQ9" s="236"/>
      <c r="SR9" s="236"/>
      <c r="SS9" s="236"/>
      <c r="ST9" s="236"/>
      <c r="SU9" s="236"/>
      <c r="SV9" s="236"/>
      <c r="SW9" s="236"/>
      <c r="SX9" s="236"/>
      <c r="SY9" s="236"/>
      <c r="SZ9" s="236"/>
      <c r="TA9" s="236"/>
      <c r="TB9" s="236"/>
      <c r="TC9" s="236"/>
      <c r="TD9" s="236"/>
      <c r="TE9" s="236"/>
      <c r="TF9" s="236"/>
      <c r="TG9" s="236"/>
      <c r="TH9" s="236"/>
      <c r="TI9" s="236"/>
      <c r="TJ9" s="236"/>
      <c r="TK9" s="236"/>
      <c r="TL9" s="236"/>
      <c r="TM9" s="236"/>
      <c r="TN9" s="236"/>
      <c r="TO9" s="236"/>
      <c r="TP9" s="236"/>
      <c r="TQ9" s="236"/>
      <c r="TR9" s="236"/>
      <c r="TS9" s="236"/>
      <c r="TT9" s="236"/>
      <c r="TU9" s="236"/>
      <c r="TV9" s="236"/>
      <c r="TW9" s="236"/>
      <c r="TX9" s="236"/>
      <c r="TY9" s="236"/>
      <c r="TZ9" s="236"/>
      <c r="UA9" s="236"/>
      <c r="UB9" s="236"/>
      <c r="UC9" s="236"/>
      <c r="UD9" s="236"/>
      <c r="UE9" s="236"/>
      <c r="UF9" s="236"/>
      <c r="UG9" s="236"/>
      <c r="UH9" s="236"/>
      <c r="UI9" s="236"/>
      <c r="UJ9" s="236"/>
      <c r="UK9" s="236"/>
      <c r="UL9" s="236"/>
      <c r="UM9" s="236"/>
      <c r="UN9" s="236"/>
      <c r="UO9" s="236"/>
      <c r="UP9" s="236"/>
      <c r="UQ9" s="236"/>
      <c r="UR9" s="236"/>
      <c r="US9" s="236"/>
      <c r="UT9" s="236"/>
      <c r="UU9" s="236"/>
      <c r="UV9" s="236"/>
      <c r="UW9" s="236"/>
      <c r="UX9" s="236"/>
      <c r="UY9" s="236"/>
      <c r="UZ9" s="236"/>
      <c r="VA9" s="236"/>
      <c r="VB9" s="236"/>
      <c r="VC9" s="236"/>
      <c r="VD9" s="236"/>
      <c r="VE9" s="236"/>
      <c r="VF9" s="236"/>
      <c r="VG9" s="236"/>
      <c r="VH9" s="236"/>
      <c r="VI9" s="236"/>
      <c r="VJ9" s="236"/>
      <c r="VK9" s="236"/>
      <c r="VL9" s="236"/>
      <c r="VM9" s="236"/>
      <c r="VN9" s="236"/>
      <c r="VO9" s="236"/>
      <c r="VP9" s="236"/>
      <c r="VQ9" s="236"/>
      <c r="VR9" s="236"/>
      <c r="VS9" s="236"/>
      <c r="VT9" s="236"/>
      <c r="VU9" s="236"/>
      <c r="VV9" s="236"/>
      <c r="VW9" s="236"/>
      <c r="VX9" s="236"/>
      <c r="VY9" s="236"/>
      <c r="VZ9" s="236"/>
      <c r="WA9" s="236"/>
      <c r="WB9" s="236"/>
      <c r="WC9" s="236"/>
      <c r="WD9" s="236"/>
      <c r="WE9" s="236"/>
      <c r="WF9" s="236"/>
      <c r="WG9" s="236"/>
      <c r="WH9" s="236"/>
      <c r="WI9" s="236"/>
      <c r="WJ9" s="236"/>
      <c r="WK9" s="236"/>
      <c r="WL9" s="236"/>
      <c r="WM9" s="236"/>
      <c r="WN9" s="236"/>
      <c r="WO9" s="236"/>
      <c r="WP9" s="236"/>
      <c r="WQ9" s="236"/>
      <c r="WR9" s="236"/>
      <c r="WS9" s="236"/>
      <c r="WT9" s="236"/>
      <c r="WU9" s="236"/>
      <c r="WV9" s="236"/>
      <c r="WW9" s="236"/>
      <c r="WX9" s="236"/>
      <c r="WY9" s="236"/>
      <c r="WZ9" s="236"/>
      <c r="XA9" s="236"/>
      <c r="XB9" s="236"/>
      <c r="XC9" s="236"/>
      <c r="XD9" s="236"/>
      <c r="XE9" s="236"/>
      <c r="XF9" s="236"/>
      <c r="XG9" s="236"/>
      <c r="XH9" s="236"/>
      <c r="XI9" s="236"/>
      <c r="XJ9" s="236"/>
      <c r="XK9" s="236"/>
      <c r="XL9" s="236"/>
      <c r="XM9" s="236"/>
      <c r="XN9" s="236"/>
      <c r="XO9" s="236"/>
      <c r="XP9" s="236"/>
      <c r="XQ9" s="236"/>
      <c r="XR9" s="236"/>
      <c r="XS9" s="236"/>
      <c r="XT9" s="236"/>
      <c r="XU9" s="236"/>
      <c r="XV9" s="236"/>
      <c r="XW9" s="236"/>
      <c r="XX9" s="236"/>
      <c r="XY9" s="236"/>
      <c r="XZ9" s="236"/>
      <c r="YA9" s="236"/>
      <c r="YB9" s="236"/>
      <c r="YC9" s="236"/>
      <c r="YD9" s="236"/>
      <c r="YE9" s="236"/>
      <c r="YF9" s="236"/>
      <c r="YG9" s="236"/>
      <c r="YH9" s="236"/>
      <c r="YI9" s="236"/>
      <c r="YJ9" s="236"/>
      <c r="YK9" s="236"/>
      <c r="YL9" s="236"/>
      <c r="YM9" s="236"/>
      <c r="YN9" s="236"/>
      <c r="YO9" s="236"/>
      <c r="YP9" s="236"/>
      <c r="YQ9" s="236"/>
      <c r="YR9" s="236"/>
      <c r="YS9" s="236"/>
      <c r="YT9" s="236"/>
      <c r="YU9" s="236"/>
      <c r="YV9" s="236"/>
      <c r="YW9" s="236"/>
      <c r="YX9" s="236"/>
      <c r="YY9" s="236"/>
      <c r="YZ9" s="236"/>
      <c r="ZA9" s="236"/>
      <c r="ZB9" s="236"/>
      <c r="ZC9" s="236"/>
      <c r="ZD9" s="236"/>
      <c r="ZE9" s="236"/>
      <c r="ZF9" s="236"/>
      <c r="ZG9" s="236"/>
      <c r="ZH9" s="236"/>
      <c r="ZI9" s="236"/>
      <c r="ZJ9" s="236"/>
      <c r="ZK9" s="236"/>
      <c r="ZL9" s="236"/>
      <c r="ZM9" s="236"/>
      <c r="ZN9" s="236"/>
      <c r="ZO9" s="236"/>
      <c r="ZP9" s="236"/>
      <c r="ZQ9" s="236"/>
      <c r="ZR9" s="236"/>
      <c r="ZS9" s="236"/>
      <c r="ZT9" s="236"/>
      <c r="ZU9" s="236"/>
      <c r="ZV9" s="236"/>
      <c r="ZW9" s="236"/>
      <c r="ZX9" s="236"/>
      <c r="ZY9" s="236"/>
      <c r="ZZ9" s="236"/>
      <c r="AAA9" s="236"/>
      <c r="AAB9" s="236"/>
      <c r="AAC9" s="236"/>
      <c r="AAD9" s="236"/>
      <c r="AAE9" s="236"/>
      <c r="AAF9" s="236"/>
      <c r="AAG9" s="236"/>
      <c r="AAH9" s="236"/>
      <c r="AAI9" s="236"/>
      <c r="AAJ9" s="236"/>
      <c r="AAK9" s="236"/>
      <c r="AAL9" s="236"/>
      <c r="AAM9" s="236"/>
      <c r="AAN9" s="236"/>
      <c r="AAO9" s="236"/>
      <c r="AAP9" s="236"/>
      <c r="AAQ9" s="236"/>
      <c r="AAR9" s="236"/>
      <c r="AAS9" s="236"/>
      <c r="AAT9" s="236"/>
      <c r="AAU9" s="236"/>
      <c r="AAV9" s="236"/>
      <c r="AAW9" s="236"/>
      <c r="AAX9" s="236"/>
      <c r="AAY9" s="236"/>
      <c r="AAZ9" s="236"/>
      <c r="ABA9" s="236"/>
      <c r="ABB9" s="236"/>
      <c r="ABC9" s="236"/>
      <c r="ABD9" s="236"/>
      <c r="ABE9" s="236"/>
      <c r="ABF9" s="236"/>
      <c r="ABG9" s="236"/>
      <c r="ABH9" s="236"/>
      <c r="ABI9" s="236"/>
      <c r="ABJ9" s="236"/>
      <c r="ABK9" s="236"/>
      <c r="ABL9" s="236"/>
      <c r="ABM9" s="236"/>
      <c r="ABN9" s="236"/>
      <c r="ABO9" s="236"/>
      <c r="ABP9" s="236"/>
      <c r="ABQ9" s="236"/>
      <c r="ABR9" s="236"/>
      <c r="ABS9" s="236"/>
      <c r="ABT9" s="236"/>
      <c r="ABU9" s="236"/>
      <c r="ABV9" s="236"/>
      <c r="ABW9" s="236"/>
      <c r="ABX9" s="236"/>
      <c r="ABY9" s="236"/>
      <c r="ABZ9" s="236"/>
      <c r="ACA9" s="236"/>
      <c r="ACB9" s="236"/>
      <c r="ACC9" s="236"/>
      <c r="ACD9" s="236"/>
      <c r="ACE9" s="236"/>
      <c r="ACF9" s="236"/>
      <c r="ACG9" s="236"/>
      <c r="ACH9" s="236"/>
      <c r="ACI9" s="236"/>
      <c r="ACJ9" s="236"/>
      <c r="ACK9" s="236"/>
      <c r="ACL9" s="236"/>
      <c r="ACM9" s="236"/>
      <c r="ACN9" s="236"/>
      <c r="ACO9" s="236"/>
      <c r="ACP9" s="236"/>
      <c r="ACQ9" s="236"/>
      <c r="ACR9" s="236"/>
      <c r="ACS9" s="236"/>
      <c r="ACT9" s="236"/>
      <c r="ACU9" s="236"/>
      <c r="ACV9" s="236"/>
      <c r="ACW9" s="236"/>
      <c r="ACX9" s="236"/>
      <c r="ACY9" s="236"/>
      <c r="ACZ9" s="236"/>
      <c r="ADA9" s="236"/>
      <c r="ADB9" s="236"/>
      <c r="ADC9" s="236"/>
      <c r="ADD9" s="236"/>
      <c r="ADE9" s="236"/>
      <c r="ADF9" s="236"/>
      <c r="ADG9" s="236"/>
      <c r="ADH9" s="236"/>
      <c r="ADI9" s="236"/>
      <c r="ADJ9" s="236"/>
      <c r="ADK9" s="236"/>
      <c r="ADL9" s="236"/>
      <c r="ADM9" s="236"/>
      <c r="ADN9" s="236"/>
      <c r="ADO9" s="236"/>
      <c r="ADP9" s="236"/>
      <c r="ADQ9" s="236"/>
      <c r="ADR9" s="236"/>
      <c r="ADS9" s="236"/>
      <c r="ADT9" s="236"/>
      <c r="ADU9" s="236"/>
      <c r="ADV9" s="236"/>
      <c r="ADW9" s="236"/>
      <c r="ADX9" s="236"/>
      <c r="ADY9" s="236"/>
      <c r="ADZ9" s="236"/>
      <c r="AEA9" s="236"/>
      <c r="AEB9" s="236"/>
      <c r="AEC9" s="236"/>
      <c r="AED9" s="236"/>
      <c r="AEE9" s="236"/>
      <c r="AEF9" s="236"/>
      <c r="AEG9" s="236"/>
      <c r="AEH9" s="236"/>
      <c r="AEI9" s="236"/>
      <c r="AEJ9" s="236"/>
      <c r="AEK9" s="236"/>
      <c r="AEL9" s="236"/>
      <c r="AEM9" s="236"/>
      <c r="AEN9" s="236"/>
      <c r="AEO9" s="236"/>
      <c r="AEP9" s="236"/>
      <c r="AEQ9" s="236"/>
      <c r="AER9" s="236"/>
      <c r="AES9" s="236"/>
      <c r="AET9" s="236"/>
      <c r="AEU9" s="236"/>
      <c r="AEV9" s="236"/>
      <c r="AEW9" s="236"/>
      <c r="AEX9" s="236"/>
      <c r="AEY9" s="236"/>
      <c r="AEZ9" s="236"/>
      <c r="AFA9" s="236"/>
      <c r="AFB9" s="236"/>
      <c r="AFC9" s="236"/>
      <c r="AFD9" s="236"/>
      <c r="AFE9" s="236"/>
      <c r="AFF9" s="236"/>
      <c r="AFG9" s="236"/>
      <c r="AFH9" s="236"/>
      <c r="AFI9" s="236"/>
      <c r="AFJ9" s="236"/>
      <c r="AFK9" s="236"/>
      <c r="AFL9" s="236"/>
      <c r="AFM9" s="236"/>
      <c r="AFN9" s="236"/>
      <c r="AFO9" s="236"/>
      <c r="AFP9" s="236"/>
      <c r="AFQ9" s="236"/>
      <c r="AFR9" s="236"/>
      <c r="AFS9" s="236"/>
      <c r="AFT9" s="236"/>
      <c r="AFU9" s="236"/>
      <c r="AFV9" s="236"/>
      <c r="AFW9" s="236"/>
      <c r="AFX9" s="236"/>
      <c r="AFY9" s="236"/>
      <c r="AFZ9" s="236"/>
      <c r="AGA9" s="236"/>
      <c r="AGB9" s="236"/>
      <c r="AGC9" s="236"/>
      <c r="AGD9" s="236"/>
      <c r="AGE9" s="236"/>
      <c r="AGF9" s="236"/>
      <c r="AGG9" s="236"/>
      <c r="AGH9" s="236"/>
      <c r="AGI9" s="236"/>
      <c r="AGJ9" s="236"/>
      <c r="AGK9" s="236"/>
      <c r="AGL9" s="236"/>
      <c r="AGM9" s="236"/>
      <c r="AGN9" s="236"/>
      <c r="AGO9" s="236"/>
      <c r="AGP9" s="236"/>
      <c r="AGQ9" s="236"/>
      <c r="AGR9" s="236"/>
      <c r="AGS9" s="236"/>
      <c r="AGT9" s="236"/>
      <c r="AGU9" s="236"/>
      <c r="AGV9" s="236"/>
      <c r="AGW9" s="236"/>
      <c r="AGX9" s="236"/>
      <c r="AGY9" s="236"/>
      <c r="AGZ9" s="236"/>
      <c r="AHA9" s="236"/>
      <c r="AHB9" s="236"/>
      <c r="AHC9" s="236"/>
      <c r="AHD9" s="236"/>
      <c r="AHE9" s="236"/>
      <c r="AHF9" s="236"/>
      <c r="AHG9" s="236"/>
      <c r="AHH9" s="236"/>
      <c r="AHI9" s="236"/>
      <c r="AHJ9" s="236"/>
      <c r="AHK9" s="236"/>
      <c r="AHL9" s="236"/>
      <c r="AHM9" s="236"/>
      <c r="AHN9" s="236"/>
      <c r="AHO9" s="236"/>
      <c r="AHP9" s="236"/>
      <c r="AHQ9" s="236"/>
      <c r="AHR9" s="236"/>
      <c r="AHS9" s="236"/>
      <c r="AHT9" s="236"/>
      <c r="AHU9" s="236"/>
      <c r="AHV9" s="236"/>
      <c r="AHW9" s="236"/>
      <c r="AHX9" s="236"/>
      <c r="AHY9" s="236"/>
      <c r="AHZ9" s="236"/>
      <c r="AIA9" s="236"/>
      <c r="AIB9" s="236"/>
      <c r="AIC9" s="236"/>
      <c r="AID9" s="236"/>
      <c r="AIE9" s="236"/>
      <c r="AIF9" s="236"/>
      <c r="AIG9" s="236"/>
      <c r="AIH9" s="236"/>
      <c r="AII9" s="236"/>
      <c r="AIJ9" s="236"/>
      <c r="AIK9" s="236"/>
      <c r="AIL9" s="236"/>
      <c r="AIM9" s="236"/>
      <c r="AIN9" s="236"/>
      <c r="AIO9" s="236"/>
      <c r="AIP9" s="236"/>
      <c r="AIQ9" s="236"/>
      <c r="AIR9" s="236"/>
      <c r="AIS9" s="236"/>
      <c r="AIT9" s="236"/>
      <c r="AIU9" s="236"/>
      <c r="AIV9" s="236"/>
      <c r="AIW9" s="236"/>
      <c r="AIX9" s="236"/>
      <c r="AIY9" s="236"/>
      <c r="AIZ9" s="236"/>
      <c r="AJA9" s="236"/>
      <c r="AJB9" s="236"/>
      <c r="AJC9" s="236"/>
      <c r="AJD9" s="236"/>
      <c r="AJE9" s="236"/>
      <c r="AJF9" s="236"/>
      <c r="AJG9" s="236"/>
      <c r="AJH9" s="236"/>
      <c r="AJI9" s="236"/>
      <c r="AJJ9" s="236"/>
      <c r="AJK9" s="236"/>
      <c r="AJL9" s="236"/>
      <c r="AJM9" s="236"/>
      <c r="AJN9" s="236"/>
      <c r="AJO9" s="236"/>
      <c r="AJP9" s="236"/>
      <c r="AJQ9" s="236"/>
      <c r="AJR9" s="236"/>
      <c r="AJS9" s="236"/>
      <c r="AJT9" s="236"/>
      <c r="AJU9" s="236"/>
      <c r="AJV9" s="236"/>
      <c r="AJW9" s="236"/>
      <c r="AJX9" s="236"/>
      <c r="AJY9" s="236"/>
      <c r="AJZ9" s="236"/>
      <c r="AKA9" s="236"/>
      <c r="AKB9" s="236"/>
      <c r="AKC9" s="236"/>
      <c r="AKD9" s="236"/>
      <c r="AKE9" s="236"/>
      <c r="AKF9" s="236"/>
      <c r="AKG9" s="236"/>
      <c r="AKH9" s="236"/>
      <c r="AKI9" s="236"/>
      <c r="AKJ9" s="236"/>
      <c r="AKK9" s="236"/>
      <c r="AKL9" s="236"/>
      <c r="AKM9" s="236"/>
      <c r="AKN9" s="236"/>
      <c r="AKO9" s="236"/>
      <c r="AKP9" s="236"/>
      <c r="AKQ9" s="236"/>
      <c r="AKR9" s="236"/>
      <c r="AKS9" s="236"/>
      <c r="AKT9" s="236"/>
      <c r="AKU9" s="236"/>
      <c r="AKV9" s="236"/>
      <c r="AKW9" s="236"/>
      <c r="AKX9" s="236"/>
      <c r="AKY9" s="236"/>
      <c r="AKZ9" s="236"/>
      <c r="ALA9" s="236"/>
      <c r="ALB9" s="236"/>
      <c r="ALC9" s="236"/>
      <c r="ALD9" s="236"/>
      <c r="ALE9" s="236"/>
      <c r="ALF9" s="236"/>
      <c r="ALG9" s="236"/>
      <c r="ALH9" s="236"/>
      <c r="ALI9" s="236"/>
      <c r="ALJ9" s="236"/>
      <c r="ALK9" s="236"/>
      <c r="ALL9" s="236"/>
      <c r="ALM9" s="236"/>
      <c r="ALN9" s="236"/>
      <c r="ALO9" s="236"/>
      <c r="ALP9" s="236"/>
      <c r="ALQ9" s="236"/>
      <c r="ALR9" s="236"/>
      <c r="ALS9" s="236"/>
      <c r="ALT9" s="236"/>
      <c r="ALU9" s="236"/>
      <c r="ALV9" s="236"/>
      <c r="ALW9" s="236"/>
      <c r="ALX9" s="236"/>
      <c r="ALY9" s="236"/>
      <c r="ALZ9" s="236"/>
      <c r="AMA9" s="236"/>
      <c r="AMB9" s="236"/>
      <c r="AMC9" s="236"/>
      <c r="AMD9" s="236"/>
      <c r="AME9" s="236"/>
      <c r="AMF9" s="236"/>
      <c r="AMG9" s="236"/>
      <c r="AMH9" s="236"/>
      <c r="AMI9" s="236"/>
      <c r="AMJ9" s="236"/>
      <c r="AMK9" s="236"/>
      <c r="AML9" s="236"/>
      <c r="AMM9" s="236"/>
      <c r="AMN9" s="236"/>
      <c r="AMO9" s="236"/>
      <c r="AMP9" s="236"/>
      <c r="AMQ9" s="236"/>
      <c r="AMR9" s="236"/>
      <c r="AMS9" s="236"/>
      <c r="AMT9" s="236"/>
      <c r="AMU9" s="236"/>
      <c r="AMV9" s="236"/>
      <c r="AMW9" s="236"/>
      <c r="AMX9" s="236"/>
      <c r="AMY9" s="236"/>
      <c r="AMZ9" s="236"/>
      <c r="ANA9" s="236"/>
      <c r="ANB9" s="236"/>
      <c r="ANC9" s="236"/>
      <c r="AND9" s="236"/>
      <c r="ANE9" s="236"/>
      <c r="ANF9" s="236"/>
      <c r="ANG9" s="236"/>
      <c r="ANH9" s="236"/>
      <c r="ANI9" s="236"/>
      <c r="ANJ9" s="236"/>
      <c r="ANK9" s="236"/>
      <c r="ANL9" s="236"/>
      <c r="ANM9" s="236"/>
      <c r="ANN9" s="236"/>
      <c r="ANO9" s="236"/>
      <c r="ANP9" s="236"/>
      <c r="ANQ9" s="236"/>
      <c r="ANR9" s="236"/>
      <c r="ANS9" s="236"/>
      <c r="ANT9" s="236"/>
      <c r="ANU9" s="236"/>
      <c r="ANV9" s="236"/>
      <c r="ANW9" s="236"/>
      <c r="ANX9" s="236"/>
      <c r="ANY9" s="236"/>
      <c r="ANZ9" s="236"/>
      <c r="AOA9" s="236"/>
      <c r="AOB9" s="236"/>
      <c r="AOC9" s="236"/>
      <c r="AOD9" s="236"/>
      <c r="AOE9" s="236"/>
      <c r="AOF9" s="236"/>
      <c r="AOG9" s="236"/>
      <c r="AOH9" s="236"/>
      <c r="AOI9" s="236"/>
      <c r="AOJ9" s="236"/>
      <c r="AOK9" s="236"/>
      <c r="AOL9" s="236"/>
      <c r="AOM9" s="236"/>
      <c r="AON9" s="236"/>
      <c r="AOO9" s="236"/>
      <c r="AOP9" s="236"/>
      <c r="AOQ9" s="236"/>
      <c r="AOR9" s="236"/>
      <c r="AOS9" s="236"/>
      <c r="AOT9" s="236"/>
      <c r="AOU9" s="236"/>
      <c r="AOV9" s="236"/>
      <c r="AOW9" s="236"/>
      <c r="AOX9" s="236"/>
      <c r="AOY9" s="236"/>
      <c r="AOZ9" s="236"/>
      <c r="APA9" s="236"/>
      <c r="APB9" s="236"/>
      <c r="APC9" s="236"/>
      <c r="APD9" s="236"/>
      <c r="APE9" s="236"/>
      <c r="APF9" s="236"/>
      <c r="APG9" s="236"/>
      <c r="APH9" s="236"/>
      <c r="API9" s="236"/>
      <c r="APJ9" s="236"/>
      <c r="APK9" s="236"/>
      <c r="APL9" s="236"/>
      <c r="APM9" s="236"/>
      <c r="APN9" s="236"/>
      <c r="APO9" s="236"/>
      <c r="APP9" s="236"/>
      <c r="APQ9" s="236"/>
      <c r="APR9" s="236"/>
      <c r="APS9" s="236"/>
      <c r="APT9" s="236"/>
      <c r="APU9" s="236"/>
      <c r="APV9" s="236"/>
      <c r="APW9" s="236"/>
      <c r="APX9" s="236"/>
      <c r="APY9" s="236"/>
      <c r="APZ9" s="236"/>
      <c r="AQA9" s="236"/>
      <c r="AQB9" s="236"/>
      <c r="AQC9" s="236"/>
      <c r="AQD9" s="236"/>
      <c r="AQE9" s="236"/>
      <c r="AQF9" s="236"/>
      <c r="AQG9" s="236"/>
      <c r="AQH9" s="236"/>
      <c r="AQI9" s="236"/>
      <c r="AQJ9" s="236"/>
      <c r="AQK9" s="236"/>
      <c r="AQL9" s="236"/>
      <c r="AQM9" s="236"/>
      <c r="AQN9" s="236"/>
      <c r="AQO9" s="236"/>
      <c r="AQP9" s="236"/>
      <c r="AQQ9" s="236"/>
      <c r="AQR9" s="236"/>
      <c r="AQS9" s="236"/>
      <c r="AQT9" s="236"/>
      <c r="AQU9" s="236"/>
      <c r="AQV9" s="236"/>
      <c r="AQW9" s="236"/>
      <c r="AQX9" s="236"/>
      <c r="AQY9" s="236"/>
      <c r="AQZ9" s="236"/>
      <c r="ARA9" s="236"/>
      <c r="ARB9" s="236"/>
      <c r="ARC9" s="236"/>
      <c r="ARD9" s="236"/>
      <c r="ARE9" s="236"/>
      <c r="ARF9" s="236"/>
      <c r="ARG9" s="236"/>
      <c r="ARH9" s="236"/>
      <c r="ARI9" s="236"/>
      <c r="ARJ9" s="236"/>
      <c r="ARK9" s="236"/>
      <c r="ARL9" s="236"/>
      <c r="ARM9" s="236"/>
      <c r="ARN9" s="236"/>
      <c r="ARO9" s="236"/>
      <c r="ARP9" s="236"/>
      <c r="ARQ9" s="236"/>
      <c r="ARR9" s="236"/>
      <c r="ARS9" s="236"/>
      <c r="ART9" s="236"/>
      <c r="ARU9" s="236"/>
      <c r="ARV9" s="236"/>
      <c r="ARW9" s="236"/>
      <c r="ARX9" s="236"/>
      <c r="ARY9" s="236"/>
      <c r="ARZ9" s="236"/>
      <c r="ASA9" s="236"/>
      <c r="ASB9" s="236"/>
      <c r="ASC9" s="236"/>
      <c r="ASD9" s="236"/>
      <c r="ASE9" s="236"/>
      <c r="ASF9" s="236"/>
      <c r="ASG9" s="236"/>
      <c r="ASH9" s="236"/>
      <c r="ASI9" s="236"/>
      <c r="ASJ9" s="236"/>
      <c r="ASK9" s="236"/>
      <c r="ASL9" s="236"/>
      <c r="ASM9" s="236"/>
      <c r="ASN9" s="236"/>
      <c r="ASO9" s="236"/>
      <c r="ASP9" s="236"/>
      <c r="ASQ9" s="236"/>
      <c r="ASR9" s="236"/>
      <c r="ASS9" s="236"/>
      <c r="AST9" s="236"/>
      <c r="ASU9" s="236"/>
      <c r="ASV9" s="236"/>
      <c r="ASW9" s="236"/>
      <c r="ASX9" s="236"/>
      <c r="ASY9" s="236"/>
      <c r="ASZ9" s="236"/>
      <c r="ATA9" s="236"/>
      <c r="ATB9" s="236"/>
      <c r="ATC9" s="236"/>
      <c r="ATD9" s="236"/>
      <c r="ATE9" s="236"/>
      <c r="ATF9" s="236"/>
      <c r="ATG9" s="236"/>
      <c r="ATH9" s="236"/>
      <c r="ATI9" s="236"/>
      <c r="ATJ9" s="236"/>
      <c r="ATK9" s="236"/>
      <c r="ATL9" s="236"/>
      <c r="ATM9" s="236"/>
      <c r="ATN9" s="236"/>
      <c r="ATO9" s="236"/>
      <c r="ATP9" s="236"/>
      <c r="ATQ9" s="236"/>
      <c r="ATR9" s="236"/>
      <c r="ATS9" s="236"/>
      <c r="ATT9" s="236"/>
      <c r="ATU9" s="236"/>
      <c r="ATV9" s="236"/>
      <c r="ATW9" s="236"/>
      <c r="ATX9" s="236"/>
      <c r="ATY9" s="236"/>
      <c r="ATZ9" s="236"/>
      <c r="AUA9" s="236"/>
      <c r="AUB9" s="236"/>
      <c r="AUC9" s="236"/>
      <c r="AUD9" s="236"/>
      <c r="AUE9" s="236"/>
      <c r="AUF9" s="236"/>
      <c r="AUG9" s="236"/>
      <c r="AUH9" s="236"/>
      <c r="AUI9" s="236"/>
      <c r="AUJ9" s="236"/>
      <c r="AUK9" s="236"/>
      <c r="AUL9" s="236"/>
      <c r="AUM9" s="236"/>
      <c r="AUN9" s="236"/>
      <c r="AUO9" s="236"/>
      <c r="AUP9" s="236"/>
      <c r="AUQ9" s="236"/>
      <c r="AUR9" s="236"/>
      <c r="AUS9" s="236"/>
      <c r="AUT9" s="236"/>
      <c r="AUU9" s="236"/>
      <c r="AUV9" s="236"/>
      <c r="AUW9" s="236"/>
      <c r="AUX9" s="236"/>
      <c r="AUY9" s="236"/>
      <c r="AUZ9" s="236"/>
      <c r="AVA9" s="236"/>
      <c r="AVB9" s="236"/>
      <c r="AVC9" s="236"/>
      <c r="AVD9" s="236"/>
      <c r="AVE9" s="236"/>
      <c r="AVF9" s="236"/>
      <c r="AVG9" s="236"/>
      <c r="AVH9" s="236"/>
      <c r="AVI9" s="236"/>
      <c r="AVJ9" s="236"/>
      <c r="AVK9" s="236"/>
      <c r="AVL9" s="236"/>
      <c r="AVM9" s="236"/>
      <c r="AVN9" s="236"/>
      <c r="AVO9" s="236"/>
      <c r="AVP9" s="236"/>
      <c r="AVQ9" s="236"/>
      <c r="AVR9" s="236"/>
      <c r="AVS9" s="236"/>
      <c r="AVT9" s="236"/>
      <c r="AVU9" s="236"/>
      <c r="AVV9" s="236"/>
      <c r="AVW9" s="236"/>
      <c r="AVX9" s="236"/>
      <c r="AVY9" s="236"/>
      <c r="AVZ9" s="236"/>
      <c r="AWA9" s="236"/>
      <c r="AWB9" s="236"/>
      <c r="AWC9" s="236"/>
      <c r="AWD9" s="236"/>
      <c r="AWE9" s="236"/>
      <c r="AWF9" s="236"/>
      <c r="AWG9" s="236"/>
      <c r="AWH9" s="236"/>
      <c r="AWI9" s="236"/>
      <c r="AWJ9" s="236"/>
      <c r="AWK9" s="236"/>
      <c r="AWL9" s="236"/>
      <c r="AWM9" s="236"/>
      <c r="AWN9" s="236"/>
      <c r="AWO9" s="236"/>
      <c r="AWP9" s="236"/>
      <c r="AWQ9" s="236"/>
      <c r="AWR9" s="236"/>
      <c r="AWS9" s="236"/>
      <c r="AWT9" s="236"/>
      <c r="AWU9" s="236"/>
      <c r="AWV9" s="236"/>
      <c r="AWW9" s="236"/>
      <c r="AWX9" s="236"/>
      <c r="AWY9" s="236"/>
      <c r="AWZ9" s="236"/>
      <c r="AXA9" s="236"/>
      <c r="AXB9" s="236"/>
      <c r="AXC9" s="236"/>
      <c r="AXD9" s="236"/>
      <c r="AXE9" s="236"/>
      <c r="AXF9" s="236"/>
      <c r="AXG9" s="236"/>
      <c r="AXH9" s="236"/>
      <c r="AXI9" s="236"/>
      <c r="AXJ9" s="236"/>
      <c r="AXK9" s="236"/>
      <c r="AXL9" s="236"/>
      <c r="AXM9" s="236"/>
      <c r="AXN9" s="236"/>
      <c r="AXO9" s="236"/>
      <c r="AXP9" s="236"/>
      <c r="AXQ9" s="236"/>
      <c r="AXR9" s="236"/>
      <c r="AXS9" s="236"/>
      <c r="AXT9" s="236"/>
      <c r="AXU9" s="236"/>
      <c r="AXV9" s="236"/>
      <c r="AXW9" s="236"/>
      <c r="AXX9" s="236"/>
      <c r="AXY9" s="236"/>
      <c r="AXZ9" s="236"/>
      <c r="AYA9" s="236"/>
      <c r="AYB9" s="236"/>
      <c r="AYC9" s="236"/>
      <c r="AYD9" s="236"/>
      <c r="AYE9" s="236"/>
      <c r="AYF9" s="236"/>
      <c r="AYG9" s="236"/>
      <c r="AYH9" s="236"/>
      <c r="AYI9" s="236"/>
      <c r="AYJ9" s="236"/>
      <c r="AYK9" s="236"/>
      <c r="AYL9" s="236"/>
      <c r="AYM9" s="236"/>
      <c r="AYN9" s="236"/>
      <c r="AYO9" s="236"/>
      <c r="AYP9" s="236"/>
      <c r="AYQ9" s="236"/>
      <c r="AYR9" s="236"/>
      <c r="AYS9" s="236"/>
      <c r="AYT9" s="236"/>
      <c r="AYU9" s="236"/>
      <c r="AYV9" s="236"/>
      <c r="AYW9" s="236"/>
      <c r="AYX9" s="236"/>
      <c r="AYY9" s="236"/>
      <c r="AYZ9" s="236"/>
      <c r="AZA9" s="236"/>
      <c r="AZB9" s="236"/>
      <c r="AZC9" s="236"/>
      <c r="AZD9" s="236"/>
      <c r="AZE9" s="236"/>
      <c r="AZF9" s="236"/>
      <c r="AZG9" s="236"/>
      <c r="AZH9" s="236"/>
      <c r="AZI9" s="236"/>
      <c r="AZJ9" s="236"/>
      <c r="AZK9" s="236"/>
      <c r="AZL9" s="236"/>
      <c r="AZM9" s="236"/>
      <c r="AZN9" s="236"/>
      <c r="AZO9" s="236"/>
      <c r="AZP9" s="236"/>
      <c r="AZQ9" s="236"/>
      <c r="AZR9" s="236"/>
      <c r="AZS9" s="236"/>
      <c r="AZT9" s="236"/>
      <c r="AZU9" s="236"/>
      <c r="AZV9" s="236"/>
      <c r="AZW9" s="236"/>
      <c r="AZX9" s="236"/>
      <c r="AZY9" s="236"/>
      <c r="AZZ9" s="236"/>
      <c r="BAA9" s="236"/>
      <c r="BAB9" s="236"/>
      <c r="BAC9" s="236"/>
      <c r="BAD9" s="236"/>
      <c r="BAE9" s="236"/>
      <c r="BAF9" s="236"/>
      <c r="BAG9" s="236"/>
      <c r="BAH9" s="236"/>
      <c r="BAI9" s="236"/>
      <c r="BAJ9" s="236"/>
      <c r="BAK9" s="236"/>
      <c r="BAL9" s="236"/>
      <c r="BAM9" s="236"/>
      <c r="BAN9" s="236"/>
      <c r="BAO9" s="236"/>
      <c r="BAP9" s="236"/>
      <c r="BAQ9" s="236"/>
      <c r="BAR9" s="236"/>
      <c r="BAS9" s="236"/>
      <c r="BAT9" s="236"/>
      <c r="BAU9" s="236"/>
      <c r="BAV9" s="236"/>
      <c r="BAW9" s="236"/>
      <c r="BAX9" s="236"/>
      <c r="BAY9" s="236"/>
      <c r="BAZ9" s="236"/>
      <c r="BBA9" s="236"/>
      <c r="BBB9" s="236"/>
      <c r="BBC9" s="236"/>
      <c r="BBD9" s="236"/>
      <c r="BBE9" s="236"/>
      <c r="BBF9" s="236"/>
      <c r="BBG9" s="236"/>
      <c r="BBH9" s="236"/>
      <c r="BBI9" s="236"/>
      <c r="BBJ9" s="236"/>
      <c r="BBK9" s="236"/>
      <c r="BBL9" s="236"/>
      <c r="BBM9" s="236"/>
      <c r="BBN9" s="236"/>
      <c r="BBO9" s="236"/>
      <c r="BBP9" s="236"/>
      <c r="BBQ9" s="236"/>
      <c r="BBR9" s="236"/>
      <c r="BBS9" s="236"/>
      <c r="BBT9" s="236"/>
      <c r="BBU9" s="236"/>
      <c r="BBV9" s="236"/>
      <c r="BBW9" s="236"/>
      <c r="BBX9" s="236"/>
      <c r="BBY9" s="236"/>
      <c r="BBZ9" s="236"/>
      <c r="BCA9" s="236"/>
      <c r="BCB9" s="236"/>
      <c r="BCC9" s="236"/>
      <c r="BCD9" s="236"/>
      <c r="BCE9" s="236"/>
      <c r="BCF9" s="236"/>
      <c r="BCG9" s="236"/>
      <c r="BCH9" s="236"/>
      <c r="BCI9" s="236"/>
      <c r="BCJ9" s="236"/>
      <c r="BCK9" s="236"/>
      <c r="BCL9" s="236"/>
      <c r="BCM9" s="236"/>
      <c r="BCN9" s="236"/>
      <c r="BCO9" s="236"/>
      <c r="BCP9" s="236"/>
      <c r="BCQ9" s="236"/>
      <c r="BCR9" s="236"/>
      <c r="BCS9" s="236"/>
      <c r="BCT9" s="236"/>
      <c r="BCU9" s="236"/>
      <c r="BCV9" s="236"/>
      <c r="BCW9" s="236"/>
      <c r="BCX9" s="236"/>
      <c r="BCY9" s="236"/>
      <c r="BCZ9" s="236"/>
      <c r="BDA9" s="236"/>
      <c r="BDB9" s="236"/>
      <c r="BDC9" s="236"/>
      <c r="BDD9" s="236"/>
      <c r="BDE9" s="236"/>
      <c r="BDF9" s="236"/>
      <c r="BDG9" s="236"/>
      <c r="BDH9" s="236"/>
      <c r="BDI9" s="236"/>
      <c r="BDJ9" s="236"/>
      <c r="BDK9" s="236"/>
      <c r="BDL9" s="236"/>
      <c r="BDM9" s="236"/>
      <c r="BDN9" s="236"/>
      <c r="BDO9" s="236"/>
      <c r="BDP9" s="236"/>
      <c r="BDQ9" s="236"/>
      <c r="BDR9" s="236"/>
      <c r="BDS9" s="236"/>
      <c r="BDT9" s="236"/>
      <c r="BDU9" s="236"/>
      <c r="BDV9" s="236"/>
      <c r="BDW9" s="236"/>
      <c r="BDX9" s="236"/>
      <c r="BDY9" s="236"/>
      <c r="BDZ9" s="236"/>
      <c r="BEA9" s="236"/>
      <c r="BEB9" s="236"/>
      <c r="BEC9" s="236"/>
      <c r="BED9" s="236"/>
      <c r="BEE9" s="236"/>
      <c r="BEF9" s="236"/>
      <c r="BEG9" s="236"/>
      <c r="BEH9" s="236"/>
      <c r="BEI9" s="236"/>
      <c r="BEJ9" s="236"/>
      <c r="BEK9" s="236"/>
      <c r="BEL9" s="236"/>
      <c r="BEM9" s="236"/>
      <c r="BEN9" s="236"/>
      <c r="BEO9" s="236"/>
      <c r="BEP9" s="236"/>
      <c r="BEQ9" s="236"/>
      <c r="BER9" s="236"/>
      <c r="BES9" s="236"/>
      <c r="BET9" s="236"/>
      <c r="BEU9" s="236"/>
      <c r="BEV9" s="236"/>
      <c r="BEW9" s="236"/>
      <c r="BEX9" s="236"/>
      <c r="BEY9" s="236"/>
      <c r="BEZ9" s="236"/>
      <c r="BFA9" s="236"/>
      <c r="BFB9" s="236"/>
      <c r="BFC9" s="236"/>
      <c r="BFD9" s="236"/>
      <c r="BFE9" s="236"/>
      <c r="BFF9" s="236"/>
      <c r="BFG9" s="236"/>
      <c r="BFH9" s="236"/>
      <c r="BFI9" s="236"/>
      <c r="BFJ9" s="236"/>
      <c r="BFK9" s="236"/>
      <c r="BFL9" s="236"/>
      <c r="BFM9" s="236"/>
      <c r="BFN9" s="236"/>
      <c r="BFO9" s="236"/>
      <c r="BFP9" s="236"/>
      <c r="BFQ9" s="236"/>
      <c r="BFR9" s="236"/>
      <c r="BFS9" s="236"/>
      <c r="BFT9" s="236"/>
      <c r="BFU9" s="236"/>
      <c r="BFV9" s="236"/>
      <c r="BFW9" s="236"/>
      <c r="BFX9" s="236"/>
      <c r="BFY9" s="236"/>
      <c r="BFZ9" s="236"/>
      <c r="BGA9" s="236"/>
      <c r="BGB9" s="236"/>
      <c r="BGC9" s="236"/>
      <c r="BGD9" s="236"/>
      <c r="BGE9" s="236"/>
      <c r="BGF9" s="236"/>
      <c r="BGG9" s="236"/>
      <c r="BGH9" s="236"/>
      <c r="BGI9" s="236"/>
      <c r="BGJ9" s="236"/>
      <c r="BGK9" s="236"/>
      <c r="BGL9" s="236"/>
      <c r="BGM9" s="236"/>
      <c r="BGN9" s="236"/>
      <c r="BGO9" s="236"/>
      <c r="BGP9" s="236"/>
      <c r="BGQ9" s="236"/>
      <c r="BGR9" s="236"/>
      <c r="BGS9" s="236"/>
      <c r="BGT9" s="236"/>
      <c r="BGU9" s="236"/>
      <c r="BGV9" s="236"/>
      <c r="BGW9" s="236"/>
      <c r="BGX9" s="236"/>
      <c r="BGY9" s="236"/>
      <c r="BGZ9" s="236"/>
      <c r="BHA9" s="236"/>
      <c r="BHB9" s="236"/>
      <c r="BHC9" s="236"/>
      <c r="BHD9" s="236"/>
      <c r="BHE9" s="236"/>
      <c r="BHF9" s="236"/>
      <c r="BHG9" s="236"/>
      <c r="BHH9" s="236"/>
      <c r="BHI9" s="236"/>
      <c r="BHJ9" s="236"/>
      <c r="BHK9" s="236"/>
      <c r="BHL9" s="236"/>
      <c r="BHM9" s="236"/>
      <c r="BHN9" s="236"/>
      <c r="BHO9" s="236"/>
      <c r="BHP9" s="236"/>
      <c r="BHQ9" s="236"/>
      <c r="BHR9" s="236"/>
      <c r="BHS9" s="236"/>
      <c r="BHT9" s="236"/>
      <c r="BHU9" s="236"/>
      <c r="BHV9" s="236"/>
      <c r="BHW9" s="236"/>
      <c r="BHX9" s="236"/>
      <c r="BHY9" s="236"/>
      <c r="BHZ9" s="236"/>
      <c r="BIA9" s="236"/>
      <c r="BIB9" s="236"/>
      <c r="BIC9" s="236"/>
      <c r="BID9" s="236"/>
      <c r="BIE9" s="236"/>
      <c r="BIF9" s="236"/>
      <c r="BIG9" s="236"/>
      <c r="BIH9" s="236"/>
      <c r="BII9" s="236"/>
      <c r="BIJ9" s="236"/>
      <c r="BIK9" s="236"/>
      <c r="BIL9" s="236"/>
      <c r="BIM9" s="236"/>
      <c r="BIN9" s="236"/>
      <c r="BIO9" s="236"/>
      <c r="BIP9" s="236"/>
      <c r="BIQ9" s="236"/>
      <c r="BIR9" s="236"/>
      <c r="BIS9" s="236"/>
      <c r="BIT9" s="236"/>
      <c r="BIU9" s="236"/>
      <c r="BIV9" s="236"/>
      <c r="BIW9" s="236"/>
      <c r="BIX9" s="236"/>
      <c r="BIY9" s="236"/>
      <c r="BIZ9" s="236"/>
      <c r="BJA9" s="236"/>
      <c r="BJB9" s="236"/>
      <c r="BJC9" s="236"/>
      <c r="BJD9" s="236"/>
      <c r="BJE9" s="236"/>
      <c r="BJF9" s="236"/>
      <c r="BJG9" s="236"/>
      <c r="BJH9" s="236"/>
      <c r="BJI9" s="236"/>
      <c r="BJJ9" s="236"/>
      <c r="BJK9" s="236"/>
      <c r="BJL9" s="236"/>
      <c r="BJM9" s="236"/>
      <c r="BJN9" s="236"/>
      <c r="BJO9" s="236"/>
      <c r="BJP9" s="236"/>
      <c r="BJQ9" s="236"/>
      <c r="BJR9" s="236"/>
      <c r="BJS9" s="236"/>
      <c r="BJT9" s="236"/>
      <c r="BJU9" s="236"/>
      <c r="BJV9" s="236"/>
      <c r="BJW9" s="236"/>
      <c r="BJX9" s="236"/>
      <c r="BJY9" s="236"/>
      <c r="BJZ9" s="236"/>
      <c r="BKA9" s="236"/>
      <c r="BKB9" s="236"/>
      <c r="BKC9" s="236"/>
      <c r="BKD9" s="236"/>
      <c r="BKE9" s="236"/>
      <c r="BKF9" s="236"/>
      <c r="BKG9" s="236"/>
      <c r="BKH9" s="236"/>
      <c r="BKI9" s="236"/>
      <c r="BKJ9" s="236"/>
      <c r="BKK9" s="236"/>
      <c r="BKL9" s="236"/>
      <c r="BKM9" s="236"/>
      <c r="BKN9" s="236"/>
      <c r="BKO9" s="236"/>
      <c r="BKP9" s="236"/>
      <c r="BKQ9" s="236"/>
      <c r="BKR9" s="236"/>
      <c r="BKS9" s="236"/>
      <c r="BKT9" s="236"/>
      <c r="BKU9" s="236"/>
      <c r="BKV9" s="236"/>
      <c r="BKW9" s="236"/>
      <c r="BKX9" s="236"/>
      <c r="BKY9" s="236"/>
      <c r="BKZ9" s="236"/>
      <c r="BLA9" s="236"/>
      <c r="BLB9" s="236"/>
      <c r="BLC9" s="236"/>
      <c r="BLD9" s="236"/>
      <c r="BLE9" s="236"/>
      <c r="BLF9" s="236"/>
      <c r="BLG9" s="236"/>
      <c r="BLH9" s="236"/>
      <c r="BLI9" s="236"/>
      <c r="BLJ9" s="236"/>
      <c r="BLK9" s="236"/>
      <c r="BLL9" s="236"/>
      <c r="BLM9" s="236"/>
      <c r="BLN9" s="236"/>
      <c r="BLO9" s="236"/>
      <c r="BLP9" s="236"/>
      <c r="BLQ9" s="236"/>
      <c r="BLR9" s="236"/>
      <c r="BLS9" s="236"/>
      <c r="BLT9" s="236"/>
      <c r="BLU9" s="236"/>
      <c r="BLV9" s="236"/>
      <c r="BLW9" s="236"/>
      <c r="BLX9" s="236"/>
      <c r="BLY9" s="236"/>
      <c r="BLZ9" s="236"/>
      <c r="BMA9" s="236"/>
      <c r="BMB9" s="236"/>
      <c r="BMC9" s="236"/>
      <c r="BMD9" s="236"/>
      <c r="BME9" s="236"/>
      <c r="BMF9" s="236"/>
      <c r="BMG9" s="236"/>
      <c r="BMH9" s="236"/>
      <c r="BMI9" s="236"/>
      <c r="BMJ9" s="236"/>
      <c r="BMK9" s="236"/>
      <c r="BML9" s="236"/>
      <c r="BMM9" s="236"/>
      <c r="BMN9" s="236"/>
      <c r="BMO9" s="236"/>
      <c r="BMP9" s="236"/>
      <c r="BMQ9" s="236"/>
      <c r="BMR9" s="236"/>
      <c r="BMS9" s="236"/>
      <c r="BMT9" s="236"/>
      <c r="BMU9" s="236"/>
      <c r="BMV9" s="236"/>
      <c r="BMW9" s="236"/>
      <c r="BMX9" s="236"/>
      <c r="BMY9" s="236"/>
      <c r="BMZ9" s="236"/>
      <c r="BNA9" s="236"/>
      <c r="BNB9" s="236"/>
      <c r="BNC9" s="236"/>
      <c r="BND9" s="236"/>
      <c r="BNE9" s="236"/>
      <c r="BNF9" s="236"/>
      <c r="BNG9" s="236"/>
      <c r="BNH9" s="236"/>
      <c r="BNI9" s="236"/>
      <c r="BNJ9" s="236"/>
      <c r="BNK9" s="236"/>
      <c r="BNL9" s="236"/>
      <c r="BNM9" s="236"/>
      <c r="BNN9" s="236"/>
      <c r="BNO9" s="236"/>
      <c r="BNP9" s="236"/>
      <c r="BNQ9" s="236"/>
      <c r="BNR9" s="236"/>
      <c r="BNS9" s="236"/>
      <c r="BNT9" s="236"/>
      <c r="BNU9" s="236"/>
      <c r="BNV9" s="236"/>
      <c r="BNW9" s="236"/>
      <c r="BNX9" s="236"/>
      <c r="BNY9" s="236"/>
      <c r="BNZ9" s="236"/>
      <c r="BOA9" s="236"/>
      <c r="BOB9" s="236"/>
      <c r="BOC9" s="236"/>
      <c r="BOD9" s="236"/>
      <c r="BOE9" s="236"/>
      <c r="BOF9" s="236"/>
      <c r="BOG9" s="236"/>
      <c r="BOH9" s="236"/>
      <c r="BOI9" s="236"/>
      <c r="BOJ9" s="236"/>
      <c r="BOK9" s="236"/>
      <c r="BOL9" s="236"/>
      <c r="BOM9" s="236"/>
      <c r="BON9" s="236"/>
      <c r="BOO9" s="236"/>
      <c r="BOP9" s="236"/>
      <c r="BOQ9" s="236"/>
      <c r="BOR9" s="236"/>
      <c r="BOS9" s="236"/>
      <c r="BOT9" s="236"/>
      <c r="BOU9" s="236"/>
      <c r="BOV9" s="236"/>
      <c r="BOW9" s="236"/>
      <c r="BOX9" s="236"/>
      <c r="BOY9" s="236"/>
      <c r="BOZ9" s="236"/>
      <c r="BPA9" s="236"/>
      <c r="BPB9" s="236"/>
      <c r="BPC9" s="236"/>
      <c r="BPD9" s="236"/>
      <c r="BPE9" s="236"/>
      <c r="BPF9" s="236"/>
      <c r="BPG9" s="236"/>
      <c r="BPH9" s="236"/>
      <c r="BPI9" s="236"/>
      <c r="BPJ9" s="236"/>
      <c r="BPK9" s="236"/>
      <c r="BPL9" s="236"/>
      <c r="BPM9" s="236"/>
      <c r="BPN9" s="236"/>
      <c r="BPO9" s="236"/>
      <c r="BPP9" s="236"/>
      <c r="BPQ9" s="236"/>
      <c r="BPR9" s="236"/>
      <c r="BPS9" s="236"/>
      <c r="BPT9" s="236"/>
      <c r="BPU9" s="236"/>
      <c r="BPV9" s="236"/>
      <c r="BPW9" s="236"/>
      <c r="BPX9" s="236"/>
      <c r="BPY9" s="236"/>
      <c r="BPZ9" s="236"/>
      <c r="BQA9" s="236"/>
      <c r="BQB9" s="236"/>
      <c r="BQC9" s="236"/>
      <c r="BQD9" s="236"/>
      <c r="BQE9" s="236"/>
      <c r="BQF9" s="236"/>
      <c r="BQG9" s="236"/>
      <c r="BQH9" s="236"/>
      <c r="BQI9" s="236"/>
      <c r="BQJ9" s="236"/>
      <c r="BQK9" s="236"/>
      <c r="BQL9" s="236"/>
      <c r="BQM9" s="236"/>
      <c r="BQN9" s="236"/>
      <c r="BQO9" s="236"/>
      <c r="BQP9" s="236"/>
      <c r="BQQ9" s="236"/>
      <c r="BQR9" s="236"/>
      <c r="BQS9" s="236"/>
      <c r="BQT9" s="236"/>
      <c r="BQU9" s="236"/>
      <c r="BQV9" s="236"/>
      <c r="BQW9" s="236"/>
      <c r="BQX9" s="236"/>
      <c r="BQY9" s="236"/>
      <c r="BQZ9" s="236"/>
      <c r="BRA9" s="236"/>
      <c r="BRB9" s="236"/>
      <c r="BRC9" s="236"/>
      <c r="BRD9" s="236"/>
      <c r="BRE9" s="236"/>
      <c r="BRF9" s="236"/>
      <c r="BRG9" s="236"/>
      <c r="BRH9" s="236"/>
      <c r="BRI9" s="236"/>
      <c r="BRJ9" s="236"/>
      <c r="BRK9" s="236"/>
      <c r="BRL9" s="236"/>
      <c r="BRM9" s="236"/>
      <c r="BRN9" s="236"/>
      <c r="BRO9" s="236"/>
      <c r="BRP9" s="236"/>
      <c r="BRQ9" s="236"/>
      <c r="BRR9" s="236"/>
      <c r="BRS9" s="236"/>
      <c r="BRT9" s="236"/>
      <c r="BRU9" s="236"/>
      <c r="BRV9" s="236"/>
      <c r="BRW9" s="236"/>
      <c r="BRX9" s="236"/>
      <c r="BRY9" s="236"/>
      <c r="BRZ9" s="236"/>
      <c r="BSA9" s="236"/>
      <c r="BSB9" s="236"/>
      <c r="BSC9" s="236"/>
      <c r="BSD9" s="236"/>
      <c r="BSE9" s="236"/>
      <c r="BSF9" s="236"/>
      <c r="BSG9" s="236"/>
      <c r="BSH9" s="236"/>
      <c r="BSI9" s="236"/>
      <c r="BSJ9" s="236"/>
      <c r="BSK9" s="236"/>
      <c r="BSL9" s="236"/>
      <c r="BSM9" s="236"/>
      <c r="BSN9" s="236"/>
      <c r="BSO9" s="236"/>
      <c r="BSP9" s="236"/>
      <c r="BSQ9" s="236"/>
      <c r="BSR9" s="236"/>
      <c r="BSS9" s="236"/>
      <c r="BST9" s="236"/>
      <c r="BSU9" s="236"/>
      <c r="BSV9" s="236"/>
      <c r="BSW9" s="236"/>
      <c r="BSX9" s="236"/>
      <c r="BSY9" s="236"/>
      <c r="BSZ9" s="236"/>
      <c r="BTA9" s="236"/>
      <c r="BTB9" s="236"/>
      <c r="BTC9" s="236"/>
      <c r="BTD9" s="236"/>
      <c r="BTE9" s="236"/>
      <c r="BTF9" s="236"/>
      <c r="BTG9" s="236"/>
      <c r="BTH9" s="236"/>
      <c r="BTI9" s="236"/>
      <c r="BTJ9" s="236"/>
      <c r="BTK9" s="236"/>
      <c r="BTL9" s="236"/>
      <c r="BTM9" s="236"/>
      <c r="BTN9" s="236"/>
      <c r="BTO9" s="236"/>
      <c r="BTP9" s="236"/>
      <c r="BTQ9" s="236"/>
      <c r="BTR9" s="236"/>
      <c r="BTS9" s="236"/>
      <c r="BTT9" s="236"/>
      <c r="BTU9" s="236"/>
      <c r="BTV9" s="236"/>
      <c r="BTW9" s="236"/>
      <c r="BTX9" s="236"/>
      <c r="BTY9" s="236"/>
      <c r="BTZ9" s="236"/>
      <c r="BUA9" s="236"/>
      <c r="BUB9" s="236"/>
      <c r="BUC9" s="236"/>
      <c r="BUD9" s="236"/>
      <c r="BUE9" s="236"/>
      <c r="BUF9" s="236"/>
      <c r="BUG9" s="236"/>
      <c r="BUH9" s="236"/>
      <c r="BUI9" s="236"/>
      <c r="BUJ9" s="236"/>
      <c r="BUK9" s="236"/>
      <c r="BUL9" s="236"/>
      <c r="BUM9" s="236"/>
      <c r="BUN9" s="236"/>
      <c r="BUO9" s="236"/>
      <c r="BUP9" s="236"/>
      <c r="BUQ9" s="236"/>
      <c r="BUR9" s="236"/>
      <c r="BUS9" s="236"/>
      <c r="BUT9" s="236"/>
      <c r="BUU9" s="236"/>
      <c r="BUV9" s="236"/>
      <c r="BUW9" s="236"/>
      <c r="BUX9" s="236"/>
      <c r="BUY9" s="236"/>
      <c r="BUZ9" s="236"/>
      <c r="BVA9" s="236"/>
      <c r="BVB9" s="236"/>
      <c r="BVC9" s="236"/>
      <c r="BVD9" s="236"/>
      <c r="BVE9" s="236"/>
      <c r="BVF9" s="236"/>
      <c r="BVG9" s="236"/>
      <c r="BVH9" s="236"/>
      <c r="BVI9" s="236"/>
      <c r="BVJ9" s="236"/>
      <c r="BVK9" s="236"/>
      <c r="BVL9" s="236"/>
      <c r="BVM9" s="236"/>
      <c r="BVN9" s="236"/>
      <c r="BVO9" s="236"/>
      <c r="BVP9" s="236"/>
      <c r="BVQ9" s="236"/>
      <c r="BVR9" s="236"/>
      <c r="BVS9" s="236"/>
      <c r="BVT9" s="236"/>
      <c r="BVU9" s="236"/>
      <c r="BVV9" s="236"/>
      <c r="BVW9" s="236"/>
      <c r="BVX9" s="236"/>
      <c r="BVY9" s="236"/>
      <c r="BVZ9" s="236"/>
      <c r="BWA9" s="236"/>
      <c r="BWB9" s="236"/>
      <c r="BWC9" s="236"/>
      <c r="BWD9" s="236"/>
      <c r="BWE9" s="236"/>
      <c r="BWF9" s="236"/>
      <c r="BWG9" s="236"/>
      <c r="BWH9" s="236"/>
      <c r="BWI9" s="236"/>
      <c r="BWJ9" s="236"/>
      <c r="BWK9" s="236"/>
      <c r="BWL9" s="236"/>
      <c r="BWM9" s="236"/>
      <c r="BWN9" s="236"/>
      <c r="BWO9" s="236"/>
      <c r="BWP9" s="236"/>
      <c r="BWQ9" s="236"/>
      <c r="BWR9" s="236"/>
      <c r="BWS9" s="236"/>
      <c r="BWT9" s="236"/>
      <c r="BWU9" s="236"/>
      <c r="BWV9" s="236"/>
      <c r="BWW9" s="236"/>
      <c r="BWX9" s="236"/>
      <c r="BWY9" s="236"/>
      <c r="BWZ9" s="236"/>
      <c r="BXA9" s="236"/>
      <c r="BXB9" s="236"/>
      <c r="BXC9" s="236"/>
      <c r="BXD9" s="236"/>
      <c r="BXE9" s="236"/>
      <c r="BXF9" s="236"/>
      <c r="BXG9" s="236"/>
      <c r="BXH9" s="236"/>
      <c r="BXI9" s="236"/>
      <c r="BXJ9" s="236"/>
      <c r="BXK9" s="236"/>
      <c r="BXL9" s="236"/>
      <c r="BXM9" s="236"/>
      <c r="BXN9" s="236"/>
      <c r="BXO9" s="236"/>
      <c r="BXP9" s="236"/>
      <c r="BXQ9" s="236"/>
      <c r="BXR9" s="236"/>
      <c r="BXS9" s="236"/>
      <c r="BXT9" s="236"/>
      <c r="BXU9" s="236"/>
      <c r="BXV9" s="236"/>
      <c r="BXW9" s="236"/>
      <c r="BXX9" s="236"/>
      <c r="BXY9" s="236"/>
      <c r="BXZ9" s="236"/>
      <c r="BYA9" s="236"/>
      <c r="BYB9" s="236"/>
      <c r="BYC9" s="236"/>
      <c r="BYD9" s="236"/>
      <c r="BYE9" s="236"/>
      <c r="BYF9" s="236"/>
      <c r="BYG9" s="236"/>
      <c r="BYH9" s="236"/>
      <c r="BYI9" s="236"/>
      <c r="BYJ9" s="236"/>
      <c r="BYK9" s="236"/>
      <c r="BYL9" s="236"/>
      <c r="BYM9" s="236"/>
      <c r="BYN9" s="236"/>
      <c r="BYO9" s="236"/>
      <c r="BYP9" s="236"/>
      <c r="BYQ9" s="236"/>
      <c r="BYR9" s="236"/>
      <c r="BYS9" s="236"/>
      <c r="BYT9" s="236"/>
      <c r="BYU9" s="236"/>
      <c r="BYV9" s="236"/>
      <c r="BYW9" s="236"/>
      <c r="BYX9" s="236"/>
      <c r="BYY9" s="236"/>
      <c r="BYZ9" s="236"/>
      <c r="BZA9" s="236"/>
      <c r="BZB9" s="236"/>
      <c r="BZC9" s="236"/>
      <c r="BZD9" s="236"/>
      <c r="BZE9" s="236"/>
      <c r="BZF9" s="236"/>
      <c r="BZG9" s="236"/>
      <c r="BZH9" s="236"/>
      <c r="BZI9" s="236"/>
      <c r="BZJ9" s="236"/>
      <c r="BZK9" s="236"/>
      <c r="BZL9" s="236"/>
      <c r="BZM9" s="236"/>
      <c r="BZN9" s="236"/>
      <c r="BZO9" s="236"/>
      <c r="BZP9" s="236"/>
      <c r="BZQ9" s="236"/>
      <c r="BZR9" s="236"/>
      <c r="BZS9" s="236"/>
      <c r="BZT9" s="236"/>
      <c r="BZU9" s="236"/>
      <c r="BZV9" s="236"/>
      <c r="BZW9" s="236"/>
      <c r="BZX9" s="236"/>
      <c r="BZY9" s="236"/>
      <c r="BZZ9" s="236"/>
      <c r="CAA9" s="236"/>
      <c r="CAB9" s="236"/>
      <c r="CAC9" s="236"/>
      <c r="CAD9" s="236"/>
      <c r="CAE9" s="236"/>
      <c r="CAF9" s="236"/>
      <c r="CAG9" s="236"/>
      <c r="CAH9" s="236"/>
      <c r="CAI9" s="236"/>
      <c r="CAJ9" s="236"/>
      <c r="CAK9" s="236"/>
      <c r="CAL9" s="236"/>
      <c r="CAM9" s="236"/>
      <c r="CAN9" s="236"/>
      <c r="CAO9" s="236"/>
      <c r="CAP9" s="236"/>
      <c r="CAQ9" s="236"/>
      <c r="CAR9" s="236"/>
      <c r="CAS9" s="236"/>
      <c r="CAT9" s="236"/>
      <c r="CAU9" s="236"/>
      <c r="CAV9" s="236"/>
      <c r="CAW9" s="236"/>
      <c r="CAX9" s="236"/>
      <c r="CAY9" s="236"/>
      <c r="CAZ9" s="236"/>
      <c r="CBA9" s="236"/>
      <c r="CBB9" s="236"/>
      <c r="CBC9" s="236"/>
      <c r="CBD9" s="236"/>
      <c r="CBE9" s="236"/>
      <c r="CBF9" s="236"/>
      <c r="CBG9" s="236"/>
      <c r="CBH9" s="236"/>
      <c r="CBI9" s="236"/>
      <c r="CBJ9" s="236"/>
      <c r="CBK9" s="236"/>
      <c r="CBL9" s="236"/>
      <c r="CBM9" s="236"/>
      <c r="CBN9" s="236"/>
      <c r="CBO9" s="236"/>
      <c r="CBP9" s="236"/>
      <c r="CBQ9" s="236"/>
      <c r="CBR9" s="236"/>
      <c r="CBS9" s="236"/>
      <c r="CBT9" s="236"/>
      <c r="CBU9" s="236"/>
      <c r="CBV9" s="236"/>
      <c r="CBW9" s="236"/>
      <c r="CBX9" s="236"/>
      <c r="CBY9" s="236"/>
      <c r="CBZ9" s="236"/>
      <c r="CCA9" s="236"/>
      <c r="CCB9" s="236"/>
      <c r="CCC9" s="236"/>
      <c r="CCD9" s="236"/>
      <c r="CCE9" s="236"/>
      <c r="CCF9" s="236"/>
      <c r="CCG9" s="236"/>
      <c r="CCH9" s="236"/>
      <c r="CCI9" s="236"/>
      <c r="CCJ9" s="236"/>
      <c r="CCK9" s="236"/>
      <c r="CCL9" s="236"/>
      <c r="CCM9" s="236"/>
      <c r="CCN9" s="236"/>
      <c r="CCO9" s="236"/>
      <c r="CCP9" s="236"/>
      <c r="CCQ9" s="236"/>
      <c r="CCR9" s="236"/>
      <c r="CCS9" s="236"/>
      <c r="CCT9" s="236"/>
      <c r="CCU9" s="236"/>
      <c r="CCV9" s="236"/>
      <c r="CCW9" s="236"/>
      <c r="CCX9" s="236"/>
      <c r="CCY9" s="236"/>
      <c r="CCZ9" s="236"/>
      <c r="CDA9" s="236"/>
      <c r="CDB9" s="236"/>
      <c r="CDC9" s="236"/>
      <c r="CDD9" s="236"/>
      <c r="CDE9" s="236"/>
      <c r="CDF9" s="236"/>
      <c r="CDG9" s="236"/>
      <c r="CDH9" s="236"/>
      <c r="CDI9" s="236"/>
      <c r="CDJ9" s="236"/>
      <c r="CDK9" s="236"/>
      <c r="CDL9" s="236"/>
      <c r="CDM9" s="236"/>
      <c r="CDN9" s="236"/>
      <c r="CDO9" s="236"/>
      <c r="CDP9" s="236"/>
      <c r="CDQ9" s="236"/>
      <c r="CDR9" s="236"/>
      <c r="CDS9" s="236"/>
      <c r="CDT9" s="236"/>
      <c r="CDU9" s="236"/>
      <c r="CDV9" s="236"/>
      <c r="CDW9" s="236"/>
      <c r="CDX9" s="236"/>
      <c r="CDY9" s="236"/>
      <c r="CDZ9" s="236"/>
      <c r="CEA9" s="236"/>
      <c r="CEB9" s="236"/>
      <c r="CEC9" s="236"/>
      <c r="CED9" s="236"/>
      <c r="CEE9" s="236"/>
      <c r="CEF9" s="236"/>
      <c r="CEG9" s="236"/>
      <c r="CEH9" s="236"/>
      <c r="CEI9" s="236"/>
      <c r="CEJ9" s="236"/>
      <c r="CEK9" s="236"/>
      <c r="CEL9" s="236"/>
      <c r="CEM9" s="236"/>
      <c r="CEN9" s="236"/>
      <c r="CEO9" s="236"/>
      <c r="CEP9" s="236"/>
      <c r="CEQ9" s="236"/>
      <c r="CER9" s="236"/>
      <c r="CES9" s="236"/>
      <c r="CET9" s="236"/>
      <c r="CEU9" s="236"/>
      <c r="CEV9" s="236"/>
      <c r="CEW9" s="236"/>
      <c r="CEX9" s="236"/>
      <c r="CEY9" s="236"/>
      <c r="CEZ9" s="236"/>
      <c r="CFA9" s="236"/>
      <c r="CFB9" s="236"/>
      <c r="CFC9" s="236"/>
      <c r="CFD9" s="236"/>
      <c r="CFE9" s="236"/>
      <c r="CFF9" s="236"/>
      <c r="CFG9" s="236"/>
      <c r="CFH9" s="236"/>
      <c r="CFI9" s="236"/>
      <c r="CFJ9" s="236"/>
      <c r="CFK9" s="236"/>
      <c r="CFL9" s="236"/>
      <c r="CFM9" s="236"/>
      <c r="CFN9" s="236"/>
      <c r="CFO9" s="236"/>
      <c r="CFP9" s="236"/>
      <c r="CFQ9" s="236"/>
      <c r="CFR9" s="236"/>
      <c r="CFS9" s="236"/>
      <c r="CFT9" s="236"/>
      <c r="CFU9" s="236"/>
      <c r="CFV9" s="236"/>
      <c r="CFW9" s="236"/>
      <c r="CFX9" s="236"/>
      <c r="CFY9" s="236"/>
      <c r="CFZ9" s="236"/>
      <c r="CGA9" s="236"/>
      <c r="CGB9" s="236"/>
      <c r="CGC9" s="236"/>
      <c r="CGD9" s="236"/>
      <c r="CGE9" s="236"/>
      <c r="CGF9" s="236"/>
      <c r="CGG9" s="236"/>
      <c r="CGH9" s="236"/>
      <c r="CGI9" s="236"/>
      <c r="CGJ9" s="236"/>
      <c r="CGK9" s="236"/>
      <c r="CGL9" s="236"/>
      <c r="CGM9" s="236"/>
      <c r="CGN9" s="236"/>
      <c r="CGO9" s="236"/>
      <c r="CGP9" s="236"/>
      <c r="CGQ9" s="236"/>
      <c r="CGR9" s="236"/>
      <c r="CGS9" s="236"/>
      <c r="CGT9" s="236"/>
      <c r="CGU9" s="236"/>
      <c r="CGV9" s="236"/>
      <c r="CGW9" s="236"/>
      <c r="CGX9" s="236"/>
      <c r="CGY9" s="236"/>
      <c r="CGZ9" s="236"/>
      <c r="CHA9" s="236"/>
      <c r="CHB9" s="236"/>
      <c r="CHC9" s="236"/>
      <c r="CHD9" s="236"/>
      <c r="CHE9" s="236"/>
      <c r="CHF9" s="236"/>
      <c r="CHG9" s="236"/>
      <c r="CHH9" s="236"/>
      <c r="CHI9" s="236"/>
      <c r="CHJ9" s="236"/>
      <c r="CHK9" s="236"/>
      <c r="CHL9" s="236"/>
      <c r="CHM9" s="236"/>
      <c r="CHN9" s="236"/>
      <c r="CHO9" s="236"/>
      <c r="CHP9" s="236"/>
      <c r="CHQ9" s="236"/>
      <c r="CHR9" s="236"/>
      <c r="CHS9" s="236"/>
      <c r="CHT9" s="236"/>
      <c r="CHU9" s="236"/>
      <c r="CHV9" s="236"/>
      <c r="CHW9" s="236"/>
      <c r="CHX9" s="236"/>
      <c r="CHY9" s="236"/>
      <c r="CHZ9" s="236"/>
      <c r="CIA9" s="236"/>
      <c r="CIB9" s="236"/>
      <c r="CIC9" s="236"/>
      <c r="CID9" s="236"/>
      <c r="CIE9" s="236"/>
      <c r="CIF9" s="236"/>
      <c r="CIG9" s="236"/>
      <c r="CIH9" s="236"/>
      <c r="CII9" s="236"/>
      <c r="CIJ9" s="236"/>
      <c r="CIK9" s="236"/>
      <c r="CIL9" s="236"/>
      <c r="CIM9" s="236"/>
      <c r="CIN9" s="236"/>
      <c r="CIO9" s="236"/>
      <c r="CIP9" s="236"/>
      <c r="CIQ9" s="236"/>
      <c r="CIR9" s="236"/>
      <c r="CIS9" s="236"/>
      <c r="CIT9" s="236"/>
      <c r="CIU9" s="236"/>
      <c r="CIV9" s="236"/>
      <c r="CIW9" s="236"/>
      <c r="CIX9" s="236"/>
      <c r="CIY9" s="236"/>
      <c r="CIZ9" s="236"/>
      <c r="CJA9" s="236"/>
      <c r="CJB9" s="236"/>
      <c r="CJC9" s="236"/>
      <c r="CJD9" s="236"/>
      <c r="CJE9" s="236"/>
      <c r="CJF9" s="236"/>
      <c r="CJG9" s="236"/>
      <c r="CJH9" s="236"/>
      <c r="CJI9" s="236"/>
      <c r="CJJ9" s="236"/>
      <c r="CJK9" s="236"/>
      <c r="CJL9" s="236"/>
      <c r="CJM9" s="236"/>
      <c r="CJN9" s="236"/>
      <c r="CJO9" s="236"/>
      <c r="CJP9" s="236"/>
      <c r="CJQ9" s="236"/>
      <c r="CJR9" s="236"/>
      <c r="CJS9" s="236"/>
      <c r="CJT9" s="236"/>
      <c r="CJU9" s="236"/>
      <c r="CJV9" s="236"/>
      <c r="CJW9" s="236"/>
      <c r="CJX9" s="236"/>
      <c r="CJY9" s="236"/>
      <c r="CJZ9" s="236"/>
      <c r="CKA9" s="236"/>
      <c r="CKB9" s="236"/>
      <c r="CKC9" s="236"/>
      <c r="CKD9" s="236"/>
      <c r="CKE9" s="236"/>
      <c r="CKF9" s="236"/>
      <c r="CKG9" s="236"/>
      <c r="CKH9" s="236"/>
      <c r="CKI9" s="236"/>
      <c r="CKJ9" s="236"/>
      <c r="CKK9" s="236"/>
      <c r="CKL9" s="236"/>
      <c r="CKM9" s="236"/>
      <c r="CKN9" s="236"/>
      <c r="CKO9" s="236"/>
      <c r="CKP9" s="236"/>
      <c r="CKQ9" s="236"/>
      <c r="CKR9" s="236"/>
      <c r="CKS9" s="236"/>
      <c r="CKT9" s="236"/>
      <c r="CKU9" s="236"/>
      <c r="CKV9" s="236"/>
      <c r="CKW9" s="236"/>
      <c r="CKX9" s="236"/>
      <c r="CKY9" s="236"/>
      <c r="CKZ9" s="236"/>
      <c r="CLA9" s="236"/>
      <c r="CLB9" s="236"/>
      <c r="CLC9" s="236"/>
      <c r="CLD9" s="236"/>
      <c r="CLE9" s="236"/>
      <c r="CLF9" s="236"/>
      <c r="CLG9" s="236"/>
      <c r="CLH9" s="236"/>
      <c r="CLI9" s="236"/>
      <c r="CLJ9" s="236"/>
      <c r="CLK9" s="236"/>
      <c r="CLL9" s="236"/>
      <c r="CLM9" s="236"/>
      <c r="CLN9" s="236"/>
      <c r="CLO9" s="236"/>
      <c r="CLP9" s="236"/>
      <c r="CLQ9" s="236"/>
      <c r="CLR9" s="236"/>
      <c r="CLS9" s="236"/>
      <c r="CLT9" s="236"/>
      <c r="CLU9" s="236"/>
      <c r="CLV9" s="236"/>
      <c r="CLW9" s="236"/>
      <c r="CLX9" s="236"/>
      <c r="CLY9" s="236"/>
      <c r="CLZ9" s="236"/>
      <c r="CMA9" s="236"/>
      <c r="CMB9" s="236"/>
      <c r="CMC9" s="236"/>
      <c r="CMD9" s="236"/>
      <c r="CME9" s="236"/>
      <c r="CMF9" s="236"/>
      <c r="CMG9" s="236"/>
      <c r="CMH9" s="236"/>
      <c r="CMI9" s="236"/>
      <c r="CMJ9" s="236"/>
      <c r="CMK9" s="236"/>
      <c r="CML9" s="236"/>
      <c r="CMM9" s="236"/>
      <c r="CMN9" s="236"/>
      <c r="CMO9" s="236"/>
      <c r="CMP9" s="236"/>
      <c r="CMQ9" s="236"/>
      <c r="CMR9" s="236"/>
      <c r="CMS9" s="236"/>
      <c r="CMT9" s="236"/>
      <c r="CMU9" s="236"/>
      <c r="CMV9" s="236"/>
      <c r="CMW9" s="236"/>
      <c r="CMX9" s="236"/>
      <c r="CMY9" s="236"/>
      <c r="CMZ9" s="236"/>
      <c r="CNA9" s="236"/>
      <c r="CNB9" s="236"/>
      <c r="CNC9" s="236"/>
      <c r="CND9" s="236"/>
      <c r="CNE9" s="236"/>
      <c r="CNF9" s="236"/>
      <c r="CNG9" s="236"/>
      <c r="CNH9" s="236"/>
      <c r="CNI9" s="236"/>
      <c r="CNJ9" s="236"/>
      <c r="CNK9" s="236"/>
      <c r="CNL9" s="236"/>
      <c r="CNM9" s="236"/>
      <c r="CNN9" s="236"/>
      <c r="CNO9" s="236"/>
      <c r="CNP9" s="236"/>
      <c r="CNQ9" s="236"/>
      <c r="CNR9" s="236"/>
      <c r="CNS9" s="236"/>
      <c r="CNT9" s="236"/>
      <c r="CNU9" s="236"/>
      <c r="CNV9" s="236"/>
      <c r="CNW9" s="236"/>
      <c r="CNX9" s="236"/>
      <c r="CNY9" s="236"/>
      <c r="CNZ9" s="236"/>
      <c r="COA9" s="236"/>
      <c r="COB9" s="236"/>
      <c r="COC9" s="236"/>
      <c r="COD9" s="236"/>
      <c r="COE9" s="236"/>
      <c r="COF9" s="236"/>
      <c r="COG9" s="236"/>
      <c r="COH9" s="236"/>
      <c r="COI9" s="236"/>
      <c r="COJ9" s="236"/>
      <c r="COK9" s="236"/>
      <c r="COL9" s="236"/>
      <c r="COM9" s="236"/>
      <c r="CON9" s="236"/>
      <c r="COO9" s="236"/>
      <c r="COP9" s="236"/>
      <c r="COQ9" s="236"/>
      <c r="COR9" s="236"/>
      <c r="COS9" s="236"/>
      <c r="COT9" s="236"/>
      <c r="COU9" s="236"/>
      <c r="COV9" s="236"/>
      <c r="COW9" s="236"/>
      <c r="COX9" s="236"/>
      <c r="COY9" s="236"/>
      <c r="COZ9" s="236"/>
      <c r="CPA9" s="236"/>
      <c r="CPB9" s="236"/>
      <c r="CPC9" s="236"/>
      <c r="CPD9" s="236"/>
      <c r="CPE9" s="236"/>
      <c r="CPF9" s="236"/>
      <c r="CPG9" s="236"/>
      <c r="CPH9" s="236"/>
      <c r="CPI9" s="236"/>
      <c r="CPJ9" s="236"/>
      <c r="CPK9" s="236"/>
      <c r="CPL9" s="236"/>
      <c r="CPM9" s="236"/>
      <c r="CPN9" s="236"/>
      <c r="CPO9" s="236"/>
      <c r="CPP9" s="236"/>
      <c r="CPQ9" s="236"/>
      <c r="CPR9" s="236"/>
      <c r="CPS9" s="236"/>
      <c r="CPT9" s="236"/>
      <c r="CPU9" s="236"/>
      <c r="CPV9" s="236"/>
      <c r="CPW9" s="236"/>
      <c r="CPX9" s="236"/>
      <c r="CPY9" s="236"/>
      <c r="CPZ9" s="236"/>
      <c r="CQA9" s="236"/>
      <c r="CQB9" s="236"/>
      <c r="CQC9" s="236"/>
      <c r="CQD9" s="236"/>
      <c r="CQE9" s="236"/>
      <c r="CQF9" s="236"/>
      <c r="CQG9" s="236"/>
      <c r="CQH9" s="236"/>
      <c r="CQI9" s="236"/>
      <c r="CQJ9" s="236"/>
      <c r="CQK9" s="236"/>
      <c r="CQL9" s="236"/>
      <c r="CQM9" s="236"/>
      <c r="CQN9" s="236"/>
      <c r="CQO9" s="236"/>
      <c r="CQP9" s="236"/>
      <c r="CQQ9" s="236"/>
      <c r="CQR9" s="236"/>
      <c r="CQS9" s="236"/>
      <c r="CQT9" s="236"/>
      <c r="CQU9" s="236"/>
      <c r="CQV9" s="236"/>
      <c r="CQW9" s="236"/>
      <c r="CQX9" s="236"/>
      <c r="CQY9" s="236"/>
      <c r="CQZ9" s="236"/>
      <c r="CRA9" s="236"/>
      <c r="CRB9" s="236"/>
      <c r="CRC9" s="236"/>
      <c r="CRD9" s="236"/>
      <c r="CRE9" s="236"/>
      <c r="CRF9" s="236"/>
      <c r="CRG9" s="236"/>
      <c r="CRH9" s="236"/>
      <c r="CRI9" s="236"/>
      <c r="CRJ9" s="236"/>
      <c r="CRK9" s="236"/>
      <c r="CRL9" s="236"/>
      <c r="CRM9" s="236"/>
      <c r="CRN9" s="236"/>
      <c r="CRO9" s="236"/>
      <c r="CRP9" s="236"/>
      <c r="CRQ9" s="236"/>
      <c r="CRR9" s="236"/>
      <c r="CRS9" s="236"/>
      <c r="CRT9" s="236"/>
      <c r="CRU9" s="236"/>
      <c r="CRV9" s="236"/>
      <c r="CRW9" s="236"/>
      <c r="CRX9" s="236"/>
      <c r="CRY9" s="236"/>
      <c r="CRZ9" s="236"/>
      <c r="CSA9" s="236"/>
      <c r="CSB9" s="236"/>
      <c r="CSC9" s="236"/>
      <c r="CSD9" s="236"/>
      <c r="CSE9" s="236"/>
      <c r="CSF9" s="236"/>
      <c r="CSG9" s="236"/>
      <c r="CSH9" s="236"/>
      <c r="CSI9" s="236"/>
      <c r="CSJ9" s="236"/>
      <c r="CSK9" s="236"/>
      <c r="CSL9" s="236"/>
      <c r="CSM9" s="236"/>
      <c r="CSN9" s="236"/>
      <c r="CSO9" s="236"/>
      <c r="CSP9" s="236"/>
      <c r="CSQ9" s="236"/>
      <c r="CSR9" s="236"/>
      <c r="CSS9" s="236"/>
      <c r="CST9" s="236"/>
      <c r="CSU9" s="236"/>
      <c r="CSV9" s="236"/>
      <c r="CSW9" s="236"/>
      <c r="CSX9" s="236"/>
      <c r="CSY9" s="236"/>
      <c r="CSZ9" s="236"/>
      <c r="CTA9" s="236"/>
      <c r="CTB9" s="236"/>
      <c r="CTC9" s="236"/>
      <c r="CTD9" s="236"/>
      <c r="CTE9" s="236"/>
      <c r="CTF9" s="236"/>
      <c r="CTG9" s="236"/>
      <c r="CTH9" s="236"/>
      <c r="CTI9" s="236"/>
      <c r="CTJ9" s="236"/>
      <c r="CTK9" s="236"/>
      <c r="CTL9" s="236"/>
      <c r="CTM9" s="236"/>
      <c r="CTN9" s="236"/>
      <c r="CTO9" s="236"/>
      <c r="CTP9" s="236"/>
      <c r="CTQ9" s="236"/>
      <c r="CTR9" s="236"/>
      <c r="CTS9" s="236"/>
      <c r="CTT9" s="236"/>
      <c r="CTU9" s="236"/>
      <c r="CTV9" s="236"/>
      <c r="CTW9" s="236"/>
      <c r="CTX9" s="236"/>
      <c r="CTY9" s="236"/>
      <c r="CTZ9" s="236"/>
      <c r="CUA9" s="236"/>
      <c r="CUB9" s="236"/>
      <c r="CUC9" s="236"/>
      <c r="CUD9" s="236"/>
      <c r="CUE9" s="236"/>
      <c r="CUF9" s="236"/>
      <c r="CUG9" s="236"/>
      <c r="CUH9" s="236"/>
      <c r="CUI9" s="236"/>
      <c r="CUJ9" s="236"/>
      <c r="CUK9" s="236"/>
      <c r="CUL9" s="236"/>
      <c r="CUM9" s="236"/>
      <c r="CUN9" s="236"/>
      <c r="CUO9" s="236"/>
      <c r="CUP9" s="236"/>
      <c r="CUQ9" s="236"/>
      <c r="CUR9" s="236"/>
      <c r="CUS9" s="236"/>
      <c r="CUT9" s="236"/>
      <c r="CUU9" s="236"/>
      <c r="CUV9" s="236"/>
      <c r="CUW9" s="236"/>
      <c r="CUX9" s="236"/>
      <c r="CUY9" s="236"/>
      <c r="CUZ9" s="236"/>
      <c r="CVA9" s="236"/>
      <c r="CVB9" s="236"/>
      <c r="CVC9" s="236"/>
      <c r="CVD9" s="236"/>
      <c r="CVE9" s="236"/>
      <c r="CVF9" s="236"/>
      <c r="CVG9" s="236"/>
      <c r="CVH9" s="236"/>
      <c r="CVI9" s="236"/>
      <c r="CVJ9" s="236"/>
      <c r="CVK9" s="236"/>
      <c r="CVL9" s="236"/>
      <c r="CVM9" s="236"/>
      <c r="CVN9" s="236"/>
      <c r="CVO9" s="236"/>
      <c r="CVP9" s="236"/>
      <c r="CVQ9" s="236"/>
      <c r="CVR9" s="236"/>
      <c r="CVS9" s="236"/>
      <c r="CVT9" s="236"/>
      <c r="CVU9" s="236"/>
      <c r="CVV9" s="236"/>
      <c r="CVW9" s="236"/>
      <c r="CVX9" s="236"/>
      <c r="CVY9" s="236"/>
      <c r="CVZ9" s="236"/>
      <c r="CWA9" s="236"/>
      <c r="CWB9" s="236"/>
      <c r="CWC9" s="236"/>
      <c r="CWD9" s="236"/>
      <c r="CWE9" s="236"/>
      <c r="CWF9" s="236"/>
      <c r="CWG9" s="236"/>
      <c r="CWH9" s="236"/>
      <c r="CWI9" s="236"/>
      <c r="CWJ9" s="236"/>
      <c r="CWK9" s="236"/>
      <c r="CWL9" s="236"/>
      <c r="CWM9" s="236"/>
      <c r="CWN9" s="236"/>
      <c r="CWO9" s="236"/>
      <c r="CWP9" s="236"/>
      <c r="CWQ9" s="236"/>
      <c r="CWR9" s="236"/>
      <c r="CWS9" s="236"/>
      <c r="CWT9" s="236"/>
      <c r="CWU9" s="236"/>
      <c r="CWV9" s="236"/>
      <c r="CWW9" s="236"/>
      <c r="CWX9" s="236"/>
      <c r="CWY9" s="236"/>
      <c r="CWZ9" s="236"/>
      <c r="CXA9" s="236"/>
      <c r="CXB9" s="236"/>
      <c r="CXC9" s="236"/>
      <c r="CXD9" s="236"/>
      <c r="CXE9" s="236"/>
      <c r="CXF9" s="236"/>
      <c r="CXG9" s="236"/>
      <c r="CXH9" s="236"/>
      <c r="CXI9" s="236"/>
      <c r="CXJ9" s="236"/>
      <c r="CXK9" s="236"/>
      <c r="CXL9" s="236"/>
      <c r="CXM9" s="236"/>
      <c r="CXN9" s="236"/>
      <c r="CXO9" s="236"/>
      <c r="CXP9" s="236"/>
      <c r="CXQ9" s="236"/>
      <c r="CXR9" s="236"/>
      <c r="CXS9" s="236"/>
      <c r="CXT9" s="236"/>
      <c r="CXU9" s="236"/>
      <c r="CXV9" s="236"/>
      <c r="CXW9" s="236"/>
      <c r="CXX9" s="236"/>
      <c r="CXY9" s="236"/>
      <c r="CXZ9" s="236"/>
      <c r="CYA9" s="236"/>
      <c r="CYB9" s="236"/>
      <c r="CYC9" s="236"/>
      <c r="CYD9" s="236"/>
      <c r="CYE9" s="236"/>
      <c r="CYF9" s="236"/>
      <c r="CYG9" s="236"/>
      <c r="CYH9" s="236"/>
      <c r="CYI9" s="236"/>
      <c r="CYJ9" s="236"/>
      <c r="CYK9" s="236"/>
      <c r="CYL9" s="236"/>
      <c r="CYM9" s="236"/>
      <c r="CYN9" s="236"/>
      <c r="CYO9" s="236"/>
      <c r="CYP9" s="236"/>
      <c r="CYQ9" s="236"/>
      <c r="CYR9" s="236"/>
      <c r="CYS9" s="236"/>
      <c r="CYT9" s="236"/>
      <c r="CYU9" s="236"/>
      <c r="CYV9" s="236"/>
      <c r="CYW9" s="236"/>
      <c r="CYX9" s="236"/>
      <c r="CYY9" s="236"/>
      <c r="CYZ9" s="236"/>
      <c r="CZA9" s="236"/>
      <c r="CZB9" s="236"/>
      <c r="CZC9" s="236"/>
      <c r="CZD9" s="236"/>
      <c r="CZE9" s="236"/>
      <c r="CZF9" s="236"/>
      <c r="CZG9" s="236"/>
      <c r="CZH9" s="236"/>
      <c r="CZI9" s="236"/>
      <c r="CZJ9" s="236"/>
      <c r="CZK9" s="236"/>
      <c r="CZL9" s="236"/>
      <c r="CZM9" s="236"/>
      <c r="CZN9" s="236"/>
      <c r="CZO9" s="236"/>
      <c r="CZP9" s="236"/>
      <c r="CZQ9" s="236"/>
      <c r="CZR9" s="236"/>
      <c r="CZS9" s="236"/>
      <c r="CZT9" s="236"/>
      <c r="CZU9" s="236"/>
      <c r="CZV9" s="236"/>
      <c r="CZW9" s="236"/>
      <c r="CZX9" s="236"/>
      <c r="CZY9" s="236"/>
      <c r="CZZ9" s="236"/>
      <c r="DAA9" s="236"/>
      <c r="DAB9" s="236"/>
      <c r="DAC9" s="236"/>
      <c r="DAD9" s="236"/>
      <c r="DAE9" s="236"/>
      <c r="DAF9" s="236"/>
      <c r="DAG9" s="236"/>
      <c r="DAH9" s="236"/>
      <c r="DAI9" s="236"/>
      <c r="DAJ9" s="236"/>
      <c r="DAK9" s="236"/>
      <c r="DAL9" s="236"/>
      <c r="DAM9" s="236"/>
      <c r="DAN9" s="236"/>
      <c r="DAO9" s="236"/>
      <c r="DAP9" s="236"/>
      <c r="DAQ9" s="236"/>
      <c r="DAR9" s="236"/>
      <c r="DAS9" s="236"/>
      <c r="DAT9" s="236"/>
      <c r="DAU9" s="236"/>
      <c r="DAV9" s="236"/>
      <c r="DAW9" s="236"/>
      <c r="DAX9" s="236"/>
      <c r="DAY9" s="236"/>
      <c r="DAZ9" s="236"/>
      <c r="DBA9" s="236"/>
      <c r="DBB9" s="236"/>
      <c r="DBC9" s="236"/>
      <c r="DBD9" s="236"/>
      <c r="DBE9" s="236"/>
      <c r="DBF9" s="236"/>
      <c r="DBG9" s="236"/>
      <c r="DBH9" s="236"/>
      <c r="DBI9" s="236"/>
      <c r="DBJ9" s="236"/>
      <c r="DBK9" s="236"/>
      <c r="DBL9" s="236"/>
      <c r="DBM9" s="236"/>
      <c r="DBN9" s="236"/>
      <c r="DBO9" s="236"/>
      <c r="DBP9" s="236"/>
      <c r="DBQ9" s="236"/>
      <c r="DBR9" s="236"/>
      <c r="DBS9" s="236"/>
      <c r="DBT9" s="236"/>
      <c r="DBU9" s="236"/>
      <c r="DBV9" s="236"/>
      <c r="DBW9" s="236"/>
      <c r="DBX9" s="236"/>
      <c r="DBY9" s="236"/>
      <c r="DBZ9" s="236"/>
      <c r="DCA9" s="236"/>
      <c r="DCB9" s="236"/>
      <c r="DCC9" s="236"/>
      <c r="DCD9" s="236"/>
      <c r="DCE9" s="236"/>
      <c r="DCF9" s="236"/>
      <c r="DCG9" s="236"/>
      <c r="DCH9" s="236"/>
      <c r="DCI9" s="236"/>
      <c r="DCJ9" s="236"/>
      <c r="DCK9" s="236"/>
      <c r="DCL9" s="236"/>
      <c r="DCM9" s="236"/>
      <c r="DCN9" s="236"/>
      <c r="DCO9" s="236"/>
      <c r="DCP9" s="236"/>
      <c r="DCQ9" s="236"/>
      <c r="DCR9" s="236"/>
      <c r="DCS9" s="236"/>
      <c r="DCT9" s="236"/>
      <c r="DCU9" s="236"/>
      <c r="DCV9" s="236"/>
      <c r="DCW9" s="236"/>
      <c r="DCX9" s="236"/>
      <c r="DCY9" s="236"/>
      <c r="DCZ9" s="236"/>
      <c r="DDA9" s="236"/>
      <c r="DDB9" s="236"/>
      <c r="DDC9" s="236"/>
      <c r="DDD9" s="236"/>
      <c r="DDE9" s="236"/>
      <c r="DDF9" s="236"/>
      <c r="DDG9" s="236"/>
      <c r="DDH9" s="236"/>
      <c r="DDI9" s="236"/>
      <c r="DDJ9" s="236"/>
      <c r="DDK9" s="236"/>
      <c r="DDL9" s="236"/>
      <c r="DDM9" s="236"/>
      <c r="DDN9" s="236"/>
      <c r="DDO9" s="236"/>
      <c r="DDP9" s="236"/>
      <c r="DDQ9" s="236"/>
      <c r="DDR9" s="236"/>
      <c r="DDS9" s="236"/>
      <c r="DDT9" s="236"/>
      <c r="DDU9" s="236"/>
      <c r="DDV9" s="236"/>
      <c r="DDW9" s="236"/>
      <c r="DDX9" s="236"/>
      <c r="DDY9" s="236"/>
      <c r="DDZ9" s="236"/>
      <c r="DEA9" s="236"/>
      <c r="DEB9" s="236"/>
      <c r="DEC9" s="236"/>
      <c r="DED9" s="236"/>
      <c r="DEE9" s="236"/>
      <c r="DEF9" s="236"/>
      <c r="DEG9" s="236"/>
      <c r="DEH9" s="236"/>
      <c r="DEI9" s="236"/>
      <c r="DEJ9" s="236"/>
      <c r="DEK9" s="236"/>
      <c r="DEL9" s="236"/>
      <c r="DEM9" s="236"/>
      <c r="DEN9" s="236"/>
      <c r="DEO9" s="236"/>
      <c r="DEP9" s="236"/>
      <c r="DEQ9" s="236"/>
      <c r="DER9" s="236"/>
      <c r="DES9" s="236"/>
      <c r="DET9" s="236"/>
      <c r="DEU9" s="236"/>
      <c r="DEV9" s="236"/>
      <c r="DEW9" s="236"/>
      <c r="DEX9" s="236"/>
      <c r="DEY9" s="236"/>
      <c r="DEZ9" s="236"/>
      <c r="DFA9" s="236"/>
      <c r="DFB9" s="236"/>
      <c r="DFC9" s="236"/>
      <c r="DFD9" s="236"/>
      <c r="DFE9" s="236"/>
      <c r="DFF9" s="236"/>
      <c r="DFG9" s="236"/>
      <c r="DFH9" s="236"/>
      <c r="DFI9" s="236"/>
      <c r="DFJ9" s="236"/>
      <c r="DFK9" s="236"/>
      <c r="DFL9" s="236"/>
      <c r="DFM9" s="236"/>
      <c r="DFN9" s="236"/>
      <c r="DFO9" s="236"/>
      <c r="DFP9" s="236"/>
      <c r="DFQ9" s="236"/>
      <c r="DFR9" s="236"/>
      <c r="DFS9" s="236"/>
      <c r="DFT9" s="236"/>
      <c r="DFU9" s="236"/>
      <c r="DFV9" s="236"/>
      <c r="DFW9" s="236"/>
      <c r="DFX9" s="236"/>
      <c r="DFY9" s="236"/>
      <c r="DFZ9" s="236"/>
      <c r="DGA9" s="236"/>
      <c r="DGB9" s="236"/>
      <c r="DGC9" s="236"/>
      <c r="DGD9" s="236"/>
      <c r="DGE9" s="236"/>
      <c r="DGF9" s="236"/>
      <c r="DGG9" s="236"/>
      <c r="DGH9" s="236"/>
      <c r="DGI9" s="236"/>
      <c r="DGJ9" s="236"/>
      <c r="DGK9" s="236"/>
      <c r="DGL9" s="236"/>
      <c r="DGM9" s="236"/>
      <c r="DGN9" s="236"/>
      <c r="DGO9" s="236"/>
      <c r="DGP9" s="236"/>
      <c r="DGQ9" s="236"/>
      <c r="DGR9" s="236"/>
      <c r="DGS9" s="236"/>
      <c r="DGT9" s="236"/>
      <c r="DGU9" s="236"/>
      <c r="DGV9" s="236"/>
      <c r="DGW9" s="236"/>
      <c r="DGX9" s="236"/>
      <c r="DGY9" s="236"/>
      <c r="DGZ9" s="236"/>
      <c r="DHA9" s="236"/>
      <c r="DHB9" s="236"/>
      <c r="DHC9" s="236"/>
      <c r="DHD9" s="236"/>
      <c r="DHE9" s="236"/>
      <c r="DHF9" s="236"/>
      <c r="DHG9" s="236"/>
      <c r="DHH9" s="236"/>
      <c r="DHI9" s="236"/>
      <c r="DHJ9" s="236"/>
      <c r="DHK9" s="236"/>
      <c r="DHL9" s="236"/>
      <c r="DHM9" s="236"/>
      <c r="DHN9" s="236"/>
      <c r="DHO9" s="236"/>
      <c r="DHP9" s="236"/>
      <c r="DHQ9" s="236"/>
      <c r="DHR9" s="236"/>
      <c r="DHS9" s="236"/>
      <c r="DHT9" s="236"/>
      <c r="DHU9" s="236"/>
      <c r="DHV9" s="236"/>
      <c r="DHW9" s="236"/>
      <c r="DHX9" s="236"/>
      <c r="DHY9" s="236"/>
      <c r="DHZ9" s="236"/>
      <c r="DIA9" s="236"/>
      <c r="DIB9" s="236"/>
      <c r="DIC9" s="236"/>
      <c r="DID9" s="236"/>
      <c r="DIE9" s="236"/>
      <c r="DIF9" s="236"/>
      <c r="DIG9" s="236"/>
      <c r="DIH9" s="236"/>
      <c r="DII9" s="236"/>
      <c r="DIJ9" s="236"/>
      <c r="DIK9" s="236"/>
      <c r="DIL9" s="236"/>
      <c r="DIM9" s="236"/>
      <c r="DIN9" s="236"/>
      <c r="DIO9" s="236"/>
      <c r="DIP9" s="236"/>
      <c r="DIQ9" s="236"/>
      <c r="DIR9" s="236"/>
      <c r="DIS9" s="236"/>
      <c r="DIT9" s="236"/>
      <c r="DIU9" s="236"/>
      <c r="DIV9" s="236"/>
      <c r="DIW9" s="236"/>
      <c r="DIX9" s="236"/>
      <c r="DIY9" s="236"/>
      <c r="DIZ9" s="236"/>
      <c r="DJA9" s="236"/>
      <c r="DJB9" s="236"/>
      <c r="DJC9" s="236"/>
      <c r="DJD9" s="236"/>
      <c r="DJE9" s="236"/>
      <c r="DJF9" s="236"/>
      <c r="DJG9" s="236"/>
      <c r="DJH9" s="236"/>
      <c r="DJI9" s="236"/>
      <c r="DJJ9" s="236"/>
      <c r="DJK9" s="236"/>
      <c r="DJL9" s="236"/>
      <c r="DJM9" s="236"/>
      <c r="DJN9" s="236"/>
      <c r="DJO9" s="236"/>
      <c r="DJP9" s="236"/>
      <c r="DJQ9" s="236"/>
      <c r="DJR9" s="236"/>
      <c r="DJS9" s="236"/>
      <c r="DJT9" s="236"/>
      <c r="DJU9" s="236"/>
      <c r="DJV9" s="236"/>
      <c r="DJW9" s="236"/>
      <c r="DJX9" s="236"/>
      <c r="DJY9" s="236"/>
      <c r="DJZ9" s="236"/>
      <c r="DKA9" s="236"/>
      <c r="DKB9" s="236"/>
      <c r="DKC9" s="236"/>
      <c r="DKD9" s="236"/>
      <c r="DKE9" s="236"/>
      <c r="DKF9" s="236"/>
      <c r="DKG9" s="236"/>
      <c r="DKH9" s="236"/>
      <c r="DKI9" s="236"/>
      <c r="DKJ9" s="236"/>
      <c r="DKK9" s="236"/>
      <c r="DKL9" s="236"/>
      <c r="DKM9" s="236"/>
      <c r="DKN9" s="236"/>
      <c r="DKO9" s="236"/>
      <c r="DKP9" s="236"/>
      <c r="DKQ9" s="236"/>
      <c r="DKR9" s="236"/>
      <c r="DKS9" s="236"/>
      <c r="DKT9" s="236"/>
      <c r="DKU9" s="236"/>
      <c r="DKV9" s="236"/>
      <c r="DKW9" s="236"/>
      <c r="DKX9" s="236"/>
      <c r="DKY9" s="236"/>
      <c r="DKZ9" s="236"/>
      <c r="DLA9" s="236"/>
      <c r="DLB9" s="236"/>
      <c r="DLC9" s="236"/>
      <c r="DLD9" s="236"/>
      <c r="DLE9" s="236"/>
      <c r="DLF9" s="236"/>
      <c r="DLG9" s="236"/>
      <c r="DLH9" s="236"/>
      <c r="DLI9" s="236"/>
      <c r="DLJ9" s="236"/>
      <c r="DLK9" s="236"/>
      <c r="DLL9" s="236"/>
      <c r="DLM9" s="236"/>
      <c r="DLN9" s="236"/>
      <c r="DLO9" s="236"/>
      <c r="DLP9" s="236"/>
      <c r="DLQ9" s="236"/>
      <c r="DLR9" s="236"/>
      <c r="DLS9" s="236"/>
      <c r="DLT9" s="236"/>
      <c r="DLU9" s="236"/>
      <c r="DLV9" s="236"/>
      <c r="DLW9" s="236"/>
      <c r="DLX9" s="236"/>
      <c r="DLY9" s="236"/>
      <c r="DLZ9" s="236"/>
      <c r="DMA9" s="236"/>
      <c r="DMB9" s="236"/>
      <c r="DMC9" s="236"/>
      <c r="DMD9" s="236"/>
      <c r="DME9" s="236"/>
      <c r="DMF9" s="236"/>
      <c r="DMG9" s="236"/>
      <c r="DMH9" s="236"/>
      <c r="DMI9" s="236"/>
      <c r="DMJ9" s="236"/>
      <c r="DMK9" s="236"/>
      <c r="DML9" s="236"/>
      <c r="DMM9" s="236"/>
      <c r="DMN9" s="236"/>
      <c r="DMO9" s="236"/>
      <c r="DMP9" s="236"/>
      <c r="DMQ9" s="236"/>
      <c r="DMR9" s="236"/>
      <c r="DMS9" s="236"/>
      <c r="DMT9" s="236"/>
      <c r="DMU9" s="236"/>
      <c r="DMV9" s="236"/>
      <c r="DMW9" s="236"/>
      <c r="DMX9" s="236"/>
      <c r="DMY9" s="236"/>
      <c r="DMZ9" s="236"/>
      <c r="DNA9" s="236"/>
      <c r="DNB9" s="236"/>
      <c r="DNC9" s="236"/>
      <c r="DND9" s="236"/>
      <c r="DNE9" s="236"/>
      <c r="DNF9" s="236"/>
      <c r="DNG9" s="236"/>
      <c r="DNH9" s="236"/>
      <c r="DNI9" s="236"/>
      <c r="DNJ9" s="236"/>
      <c r="DNK9" s="236"/>
      <c r="DNL9" s="236"/>
      <c r="DNM9" s="236"/>
      <c r="DNN9" s="236"/>
      <c r="DNO9" s="236"/>
      <c r="DNP9" s="236"/>
      <c r="DNQ9" s="236"/>
      <c r="DNR9" s="236"/>
      <c r="DNS9" s="236"/>
      <c r="DNT9" s="236"/>
      <c r="DNU9" s="236"/>
      <c r="DNV9" s="236"/>
      <c r="DNW9" s="236"/>
      <c r="DNX9" s="236"/>
      <c r="DNY9" s="236"/>
      <c r="DNZ9" s="236"/>
      <c r="DOA9" s="236"/>
      <c r="DOB9" s="236"/>
      <c r="DOC9" s="236"/>
      <c r="DOD9" s="236"/>
      <c r="DOE9" s="236"/>
      <c r="DOF9" s="236"/>
      <c r="DOG9" s="236"/>
      <c r="DOH9" s="236"/>
      <c r="DOI9" s="236"/>
      <c r="DOJ9" s="236"/>
      <c r="DOK9" s="236"/>
      <c r="DOL9" s="236"/>
      <c r="DOM9" s="236"/>
      <c r="DON9" s="236"/>
      <c r="DOO9" s="236"/>
      <c r="DOP9" s="236"/>
      <c r="DOQ9" s="236"/>
      <c r="DOR9" s="236"/>
      <c r="DOS9" s="236"/>
      <c r="DOT9" s="236"/>
      <c r="DOU9" s="236"/>
      <c r="DOV9" s="236"/>
      <c r="DOW9" s="236"/>
      <c r="DOX9" s="236"/>
      <c r="DOY9" s="236"/>
      <c r="DOZ9" s="236"/>
      <c r="DPA9" s="236"/>
      <c r="DPB9" s="236"/>
      <c r="DPC9" s="236"/>
      <c r="DPD9" s="236"/>
      <c r="DPE9" s="236"/>
      <c r="DPF9" s="236"/>
      <c r="DPG9" s="236"/>
      <c r="DPH9" s="236"/>
      <c r="DPI9" s="236"/>
      <c r="DPJ9" s="236"/>
      <c r="DPK9" s="236"/>
      <c r="DPL9" s="236"/>
      <c r="DPM9" s="236"/>
      <c r="DPN9" s="236"/>
      <c r="DPO9" s="236"/>
      <c r="DPP9" s="236"/>
      <c r="DPQ9" s="236"/>
      <c r="DPR9" s="236"/>
      <c r="DPS9" s="236"/>
      <c r="DPT9" s="236"/>
      <c r="DPU9" s="236"/>
      <c r="DPV9" s="236"/>
      <c r="DPW9" s="236"/>
      <c r="DPX9" s="236"/>
      <c r="DPY9" s="236"/>
      <c r="DPZ9" s="236"/>
      <c r="DQA9" s="236"/>
      <c r="DQB9" s="236"/>
      <c r="DQC9" s="236"/>
      <c r="DQD9" s="236"/>
      <c r="DQE9" s="236"/>
      <c r="DQF9" s="236"/>
      <c r="DQG9" s="236"/>
      <c r="DQH9" s="236"/>
      <c r="DQI9" s="236"/>
      <c r="DQJ9" s="236"/>
      <c r="DQK9" s="236"/>
      <c r="DQL9" s="236"/>
      <c r="DQM9" s="236"/>
      <c r="DQN9" s="236"/>
      <c r="DQO9" s="236"/>
      <c r="DQP9" s="236"/>
      <c r="DQQ9" s="236"/>
      <c r="DQR9" s="236"/>
      <c r="DQS9" s="236"/>
      <c r="DQT9" s="236"/>
      <c r="DQU9" s="236"/>
      <c r="DQV9" s="236"/>
      <c r="DQW9" s="236"/>
      <c r="DQX9" s="236"/>
      <c r="DQY9" s="236"/>
      <c r="DQZ9" s="236"/>
      <c r="DRA9" s="236"/>
      <c r="DRB9" s="236"/>
      <c r="DRC9" s="236"/>
      <c r="DRD9" s="236"/>
      <c r="DRE9" s="236"/>
      <c r="DRF9" s="236"/>
      <c r="DRG9" s="236"/>
      <c r="DRH9" s="236"/>
      <c r="DRI9" s="236"/>
      <c r="DRJ9" s="236"/>
      <c r="DRK9" s="236"/>
      <c r="DRL9" s="236"/>
      <c r="DRM9" s="236"/>
      <c r="DRN9" s="236"/>
      <c r="DRO9" s="236"/>
      <c r="DRP9" s="236"/>
      <c r="DRQ9" s="236"/>
      <c r="DRR9" s="236"/>
      <c r="DRS9" s="236"/>
      <c r="DRT9" s="236"/>
      <c r="DRU9" s="236"/>
      <c r="DRV9" s="236"/>
      <c r="DRW9" s="236"/>
      <c r="DRX9" s="236"/>
      <c r="DRY9" s="236"/>
      <c r="DRZ9" s="236"/>
      <c r="DSA9" s="236"/>
      <c r="DSB9" s="236"/>
      <c r="DSC9" s="236"/>
      <c r="DSD9" s="236"/>
      <c r="DSE9" s="236"/>
      <c r="DSF9" s="236"/>
      <c r="DSG9" s="236"/>
      <c r="DSH9" s="236"/>
      <c r="DSI9" s="236"/>
      <c r="DSJ9" s="236"/>
      <c r="DSK9" s="236"/>
      <c r="DSL9" s="236"/>
      <c r="DSM9" s="236"/>
      <c r="DSN9" s="236"/>
      <c r="DSO9" s="236"/>
      <c r="DSP9" s="236"/>
      <c r="DSQ9" s="236"/>
      <c r="DSR9" s="236"/>
      <c r="DSS9" s="236"/>
      <c r="DST9" s="236"/>
      <c r="DSU9" s="236"/>
      <c r="DSV9" s="236"/>
      <c r="DSW9" s="236"/>
      <c r="DSX9" s="236"/>
      <c r="DSY9" s="236"/>
      <c r="DSZ9" s="236"/>
      <c r="DTA9" s="236"/>
      <c r="DTB9" s="236"/>
      <c r="DTC9" s="236"/>
      <c r="DTD9" s="236"/>
      <c r="DTE9" s="236"/>
      <c r="DTF9" s="236"/>
      <c r="DTG9" s="236"/>
      <c r="DTH9" s="236"/>
      <c r="DTI9" s="236"/>
      <c r="DTJ9" s="236"/>
      <c r="DTK9" s="236"/>
      <c r="DTL9" s="236"/>
      <c r="DTM9" s="236"/>
      <c r="DTN9" s="236"/>
      <c r="DTO9" s="236"/>
      <c r="DTP9" s="236"/>
      <c r="DTQ9" s="236"/>
      <c r="DTR9" s="236"/>
      <c r="DTS9" s="236"/>
      <c r="DTT9" s="236"/>
      <c r="DTU9" s="236"/>
      <c r="DTV9" s="236"/>
      <c r="DTW9" s="236"/>
      <c r="DTX9" s="236"/>
      <c r="DTY9" s="236"/>
      <c r="DTZ9" s="236"/>
      <c r="DUA9" s="236"/>
      <c r="DUB9" s="236"/>
      <c r="DUC9" s="236"/>
      <c r="DUD9" s="236"/>
      <c r="DUE9" s="236"/>
      <c r="DUF9" s="236"/>
      <c r="DUG9" s="236"/>
      <c r="DUH9" s="236"/>
      <c r="DUI9" s="236"/>
      <c r="DUJ9" s="236"/>
      <c r="DUK9" s="236"/>
      <c r="DUL9" s="236"/>
      <c r="DUM9" s="236"/>
      <c r="DUN9" s="236"/>
      <c r="DUO9" s="236"/>
      <c r="DUP9" s="236"/>
      <c r="DUQ9" s="236"/>
      <c r="DUR9" s="236"/>
      <c r="DUS9" s="236"/>
      <c r="DUT9" s="236"/>
      <c r="DUU9" s="236"/>
      <c r="DUV9" s="236"/>
      <c r="DUW9" s="236"/>
      <c r="DUX9" s="236"/>
      <c r="DUY9" s="236"/>
      <c r="DUZ9" s="236"/>
      <c r="DVA9" s="236"/>
      <c r="DVB9" s="236"/>
      <c r="DVC9" s="236"/>
      <c r="DVD9" s="236"/>
      <c r="DVE9" s="236"/>
      <c r="DVF9" s="236"/>
      <c r="DVG9" s="236"/>
      <c r="DVH9" s="236"/>
      <c r="DVI9" s="236"/>
      <c r="DVJ9" s="236"/>
      <c r="DVK9" s="236"/>
      <c r="DVL9" s="236"/>
      <c r="DVM9" s="236"/>
      <c r="DVN9" s="236"/>
      <c r="DVO9" s="236"/>
      <c r="DVP9" s="236"/>
      <c r="DVQ9" s="236"/>
      <c r="DVR9" s="236"/>
      <c r="DVS9" s="236"/>
      <c r="DVT9" s="236"/>
      <c r="DVU9" s="236"/>
      <c r="DVV9" s="236"/>
      <c r="DVW9" s="236"/>
      <c r="DVX9" s="236"/>
      <c r="DVY9" s="236"/>
      <c r="DVZ9" s="236"/>
      <c r="DWA9" s="236"/>
      <c r="DWB9" s="236"/>
      <c r="DWC9" s="236"/>
      <c r="DWD9" s="236"/>
      <c r="DWE9" s="236"/>
      <c r="DWF9" s="236"/>
      <c r="DWG9" s="236"/>
      <c r="DWH9" s="236"/>
      <c r="DWI9" s="236"/>
      <c r="DWJ9" s="236"/>
      <c r="DWK9" s="236"/>
      <c r="DWL9" s="236"/>
      <c r="DWM9" s="236"/>
      <c r="DWN9" s="236"/>
      <c r="DWO9" s="236"/>
      <c r="DWP9" s="236"/>
      <c r="DWQ9" s="236"/>
      <c r="DWR9" s="236"/>
      <c r="DWS9" s="236"/>
      <c r="DWT9" s="236"/>
      <c r="DWU9" s="236"/>
      <c r="DWV9" s="236"/>
      <c r="DWW9" s="236"/>
      <c r="DWX9" s="236"/>
      <c r="DWY9" s="236"/>
      <c r="DWZ9" s="236"/>
      <c r="DXA9" s="236"/>
      <c r="DXB9" s="236"/>
      <c r="DXC9" s="236"/>
      <c r="DXD9" s="236"/>
      <c r="DXE9" s="236"/>
      <c r="DXF9" s="236"/>
      <c r="DXG9" s="236"/>
      <c r="DXH9" s="236"/>
      <c r="DXI9" s="236"/>
      <c r="DXJ9" s="236"/>
      <c r="DXK9" s="236"/>
      <c r="DXL9" s="236"/>
      <c r="DXM9" s="236"/>
      <c r="DXN9" s="236"/>
      <c r="DXO9" s="236"/>
      <c r="DXP9" s="236"/>
      <c r="DXQ9" s="236"/>
      <c r="DXR9" s="236"/>
      <c r="DXS9" s="236"/>
      <c r="DXT9" s="236"/>
      <c r="DXU9" s="236"/>
      <c r="DXV9" s="236"/>
      <c r="DXW9" s="236"/>
      <c r="DXX9" s="236"/>
      <c r="DXY9" s="236"/>
      <c r="DXZ9" s="236"/>
      <c r="DYA9" s="236"/>
      <c r="DYB9" s="236"/>
      <c r="DYC9" s="236"/>
      <c r="DYD9" s="236"/>
      <c r="DYE9" s="236"/>
      <c r="DYF9" s="236"/>
      <c r="DYG9" s="236"/>
      <c r="DYH9" s="236"/>
      <c r="DYI9" s="236"/>
      <c r="DYJ9" s="236"/>
      <c r="DYK9" s="236"/>
      <c r="DYL9" s="236"/>
      <c r="DYM9" s="236"/>
      <c r="DYN9" s="236"/>
      <c r="DYO9" s="236"/>
      <c r="DYP9" s="236"/>
      <c r="DYQ9" s="236"/>
      <c r="DYR9" s="236"/>
      <c r="DYS9" s="236"/>
      <c r="DYT9" s="236"/>
      <c r="DYU9" s="236"/>
      <c r="DYV9" s="236"/>
      <c r="DYW9" s="236"/>
      <c r="DYX9" s="236"/>
      <c r="DYY9" s="236"/>
      <c r="DYZ9" s="236"/>
      <c r="DZA9" s="236"/>
      <c r="DZB9" s="236"/>
      <c r="DZC9" s="236"/>
      <c r="DZD9" s="236"/>
      <c r="DZE9" s="236"/>
      <c r="DZF9" s="236"/>
      <c r="DZG9" s="236"/>
      <c r="DZH9" s="236"/>
      <c r="DZI9" s="236"/>
      <c r="DZJ9" s="236"/>
      <c r="DZK9" s="236"/>
      <c r="DZL9" s="236"/>
      <c r="DZM9" s="236"/>
      <c r="DZN9" s="236"/>
      <c r="DZO9" s="236"/>
      <c r="DZP9" s="236"/>
      <c r="DZQ9" s="236"/>
      <c r="DZR9" s="236"/>
      <c r="DZS9" s="236"/>
      <c r="DZT9" s="236"/>
      <c r="DZU9" s="236"/>
      <c r="DZV9" s="236"/>
      <c r="DZW9" s="236"/>
      <c r="DZX9" s="236"/>
      <c r="DZY9" s="236"/>
      <c r="DZZ9" s="236"/>
      <c r="EAA9" s="236"/>
      <c r="EAB9" s="236"/>
      <c r="EAC9" s="236"/>
      <c r="EAD9" s="236"/>
      <c r="EAE9" s="236"/>
      <c r="EAF9" s="236"/>
      <c r="EAG9" s="236"/>
      <c r="EAH9" s="236"/>
      <c r="EAI9" s="236"/>
      <c r="EAJ9" s="236"/>
      <c r="EAK9" s="236"/>
      <c r="EAL9" s="236"/>
      <c r="EAM9" s="236"/>
      <c r="EAN9" s="236"/>
      <c r="EAO9" s="236"/>
      <c r="EAP9" s="236"/>
      <c r="EAQ9" s="236"/>
      <c r="EAR9" s="236"/>
      <c r="EAS9" s="236"/>
      <c r="EAT9" s="236"/>
      <c r="EAU9" s="236"/>
      <c r="EAV9" s="236"/>
      <c r="EAW9" s="236"/>
      <c r="EAX9" s="236"/>
      <c r="EAY9" s="236"/>
      <c r="EAZ9" s="236"/>
      <c r="EBA9" s="236"/>
      <c r="EBB9" s="236"/>
      <c r="EBC9" s="236"/>
      <c r="EBD9" s="236"/>
      <c r="EBE9" s="236"/>
      <c r="EBF9" s="236"/>
      <c r="EBG9" s="236"/>
      <c r="EBH9" s="236"/>
      <c r="EBI9" s="236"/>
      <c r="EBJ9" s="236"/>
      <c r="EBK9" s="236"/>
      <c r="EBL9" s="236"/>
      <c r="EBM9" s="236"/>
      <c r="EBN9" s="236"/>
      <c r="EBO9" s="236"/>
      <c r="EBP9" s="236"/>
      <c r="EBQ9" s="236"/>
      <c r="EBR9" s="236"/>
      <c r="EBS9" s="236"/>
      <c r="EBT9" s="236"/>
      <c r="EBU9" s="236"/>
      <c r="EBV9" s="236"/>
      <c r="EBW9" s="236"/>
      <c r="EBX9" s="236"/>
      <c r="EBY9" s="236"/>
      <c r="EBZ9" s="236"/>
      <c r="ECA9" s="236"/>
      <c r="ECB9" s="236"/>
      <c r="ECC9" s="236"/>
      <c r="ECD9" s="236"/>
      <c r="ECE9" s="236"/>
      <c r="ECF9" s="236"/>
      <c r="ECG9" s="236"/>
      <c r="ECH9" s="236"/>
      <c r="ECI9" s="236"/>
      <c r="ECJ9" s="236"/>
      <c r="ECK9" s="236"/>
      <c r="ECL9" s="236"/>
      <c r="ECM9" s="236"/>
      <c r="ECN9" s="236"/>
      <c r="ECO9" s="236"/>
      <c r="ECP9" s="236"/>
      <c r="ECQ9" s="236"/>
      <c r="ECR9" s="236"/>
      <c r="ECS9" s="236"/>
      <c r="ECT9" s="236"/>
      <c r="ECU9" s="236"/>
      <c r="ECV9" s="236"/>
      <c r="ECW9" s="236"/>
      <c r="ECX9" s="236"/>
      <c r="ECY9" s="236"/>
      <c r="ECZ9" s="236"/>
      <c r="EDA9" s="236"/>
      <c r="EDB9" s="236"/>
      <c r="EDC9" s="236"/>
      <c r="EDD9" s="236"/>
      <c r="EDE9" s="236"/>
      <c r="EDF9" s="236"/>
      <c r="EDG9" s="236"/>
      <c r="EDH9" s="236"/>
      <c r="EDI9" s="236"/>
      <c r="EDJ9" s="236"/>
      <c r="EDK9" s="236"/>
      <c r="EDL9" s="236"/>
      <c r="EDM9" s="236"/>
      <c r="EDN9" s="236"/>
      <c r="EDO9" s="236"/>
      <c r="EDP9" s="236"/>
      <c r="EDQ9" s="236"/>
      <c r="EDR9" s="236"/>
      <c r="EDS9" s="236"/>
      <c r="EDT9" s="236"/>
      <c r="EDU9" s="236"/>
      <c r="EDV9" s="236"/>
      <c r="EDW9" s="236"/>
      <c r="EDX9" s="236"/>
      <c r="EDY9" s="236"/>
      <c r="EDZ9" s="236"/>
      <c r="EEA9" s="236"/>
      <c r="EEB9" s="236"/>
      <c r="EEC9" s="236"/>
      <c r="EED9" s="236"/>
      <c r="EEE9" s="236"/>
      <c r="EEF9" s="236"/>
      <c r="EEG9" s="236"/>
      <c r="EEH9" s="236"/>
      <c r="EEI9" s="236"/>
      <c r="EEJ9" s="236"/>
      <c r="EEK9" s="236"/>
      <c r="EEL9" s="236"/>
      <c r="EEM9" s="236"/>
      <c r="EEN9" s="236"/>
      <c r="EEO9" s="236"/>
      <c r="EEP9" s="236"/>
      <c r="EEQ9" s="236"/>
      <c r="EER9" s="236"/>
      <c r="EES9" s="236"/>
      <c r="EET9" s="236"/>
      <c r="EEU9" s="236"/>
      <c r="EEV9" s="236"/>
      <c r="EEW9" s="236"/>
      <c r="EEX9" s="236"/>
      <c r="EEY9" s="236"/>
      <c r="EEZ9" s="236"/>
      <c r="EFA9" s="236"/>
      <c r="EFB9" s="236"/>
      <c r="EFC9" s="236"/>
      <c r="EFD9" s="236"/>
      <c r="EFE9" s="236"/>
      <c r="EFF9" s="236"/>
      <c r="EFG9" s="236"/>
      <c r="EFH9" s="236"/>
      <c r="EFI9" s="236"/>
      <c r="EFJ9" s="236"/>
      <c r="EFK9" s="236"/>
      <c r="EFL9" s="236"/>
      <c r="EFM9" s="236"/>
      <c r="EFN9" s="236"/>
      <c r="EFO9" s="236"/>
      <c r="EFP9" s="236"/>
      <c r="EFQ9" s="236"/>
      <c r="EFR9" s="236"/>
      <c r="EFS9" s="236"/>
      <c r="EFT9" s="236"/>
      <c r="EFU9" s="236"/>
      <c r="EFV9" s="236"/>
      <c r="EFW9" s="236"/>
      <c r="EFX9" s="236"/>
      <c r="EFY9" s="236"/>
      <c r="EFZ9" s="236"/>
      <c r="EGA9" s="236"/>
      <c r="EGB9" s="236"/>
      <c r="EGC9" s="236"/>
      <c r="EGD9" s="236"/>
      <c r="EGE9" s="236"/>
      <c r="EGF9" s="236"/>
      <c r="EGG9" s="236"/>
      <c r="EGH9" s="236"/>
      <c r="EGI9" s="236"/>
      <c r="EGJ9" s="236"/>
      <c r="EGK9" s="236"/>
      <c r="EGL9" s="236"/>
      <c r="EGM9" s="236"/>
      <c r="EGN9" s="236"/>
      <c r="EGO9" s="236"/>
      <c r="EGP9" s="236"/>
      <c r="EGQ9" s="236"/>
      <c r="EGR9" s="236"/>
      <c r="EGS9" s="236"/>
      <c r="EGT9" s="236"/>
      <c r="EGU9" s="236"/>
      <c r="EGV9" s="236"/>
      <c r="EGW9" s="236"/>
      <c r="EGX9" s="236"/>
      <c r="EGY9" s="236"/>
      <c r="EGZ9" s="236"/>
      <c r="EHA9" s="236"/>
      <c r="EHB9" s="236"/>
      <c r="EHC9" s="236"/>
      <c r="EHD9" s="236"/>
      <c r="EHE9" s="236"/>
      <c r="EHF9" s="236"/>
      <c r="EHG9" s="236"/>
      <c r="EHH9" s="236"/>
      <c r="EHI9" s="236"/>
      <c r="EHJ9" s="236"/>
      <c r="EHK9" s="236"/>
      <c r="EHL9" s="236"/>
      <c r="EHM9" s="236"/>
      <c r="EHN9" s="236"/>
      <c r="EHO9" s="236"/>
      <c r="EHP9" s="236"/>
      <c r="EHQ9" s="236"/>
      <c r="EHR9" s="236"/>
      <c r="EHS9" s="236"/>
      <c r="EHT9" s="236"/>
      <c r="EHU9" s="236"/>
      <c r="EHV9" s="236"/>
      <c r="EHW9" s="236"/>
      <c r="EHX9" s="236"/>
      <c r="EHY9" s="236"/>
      <c r="EHZ9" s="236"/>
      <c r="EIA9" s="236"/>
      <c r="EIB9" s="236"/>
      <c r="EIC9" s="236"/>
      <c r="EID9" s="236"/>
      <c r="EIE9" s="236"/>
      <c r="EIF9" s="236"/>
      <c r="EIG9" s="236"/>
      <c r="EIH9" s="236"/>
      <c r="EII9" s="236"/>
      <c r="EIJ9" s="236"/>
      <c r="EIK9" s="236"/>
      <c r="EIL9" s="236"/>
      <c r="EIM9" s="236"/>
      <c r="EIN9" s="236"/>
      <c r="EIO9" s="236"/>
      <c r="EIP9" s="236"/>
      <c r="EIQ9" s="236"/>
      <c r="EIR9" s="236"/>
      <c r="EIS9" s="236"/>
      <c r="EIT9" s="236"/>
      <c r="EIU9" s="236"/>
      <c r="EIV9" s="236"/>
      <c r="EIW9" s="236"/>
      <c r="EIX9" s="236"/>
      <c r="EIY9" s="236"/>
      <c r="EIZ9" s="236"/>
      <c r="EJA9" s="236"/>
      <c r="EJB9" s="236"/>
      <c r="EJC9" s="236"/>
      <c r="EJD9" s="236"/>
      <c r="EJE9" s="236"/>
      <c r="EJF9" s="236"/>
      <c r="EJG9" s="236"/>
      <c r="EJH9" s="236"/>
      <c r="EJI9" s="236"/>
      <c r="EJJ9" s="236"/>
      <c r="EJK9" s="236"/>
      <c r="EJL9" s="236"/>
      <c r="EJM9" s="236"/>
      <c r="EJN9" s="236"/>
      <c r="EJO9" s="236"/>
      <c r="EJP9" s="236"/>
      <c r="EJQ9" s="236"/>
      <c r="EJR9" s="236"/>
      <c r="EJS9" s="236"/>
      <c r="EJT9" s="236"/>
      <c r="EJU9" s="236"/>
      <c r="EJV9" s="236"/>
      <c r="EJW9" s="236"/>
      <c r="EJX9" s="236"/>
      <c r="EJY9" s="236"/>
      <c r="EJZ9" s="236"/>
      <c r="EKA9" s="236"/>
      <c r="EKB9" s="236"/>
      <c r="EKC9" s="236"/>
      <c r="EKD9" s="236"/>
      <c r="EKE9" s="236"/>
      <c r="EKF9" s="236"/>
      <c r="EKG9" s="236"/>
      <c r="EKH9" s="236"/>
      <c r="EKI9" s="236"/>
      <c r="EKJ9" s="236"/>
      <c r="EKK9" s="236"/>
      <c r="EKL9" s="236"/>
      <c r="EKM9" s="236"/>
      <c r="EKN9" s="236"/>
      <c r="EKO9" s="236"/>
      <c r="EKP9" s="236"/>
      <c r="EKQ9" s="236"/>
      <c r="EKR9" s="236"/>
      <c r="EKS9" s="236"/>
      <c r="EKT9" s="236"/>
      <c r="EKU9" s="236"/>
      <c r="EKV9" s="236"/>
      <c r="EKW9" s="236"/>
      <c r="EKX9" s="236"/>
      <c r="EKY9" s="236"/>
      <c r="EKZ9" s="236"/>
      <c r="ELA9" s="236"/>
      <c r="ELB9" s="236"/>
      <c r="ELC9" s="236"/>
      <c r="ELD9" s="236"/>
      <c r="ELE9" s="236"/>
      <c r="ELF9" s="236"/>
      <c r="ELG9" s="236"/>
      <c r="ELH9" s="236"/>
      <c r="ELI9" s="236"/>
      <c r="ELJ9" s="236"/>
      <c r="ELK9" s="236"/>
      <c r="ELL9" s="236"/>
      <c r="ELM9" s="236"/>
      <c r="ELN9" s="236"/>
      <c r="ELO9" s="236"/>
      <c r="ELP9" s="236"/>
      <c r="ELQ9" s="236"/>
      <c r="ELR9" s="236"/>
      <c r="ELS9" s="236"/>
      <c r="ELT9" s="236"/>
      <c r="ELU9" s="236"/>
      <c r="ELV9" s="236"/>
      <c r="ELW9" s="236"/>
      <c r="ELX9" s="236"/>
      <c r="ELY9" s="236"/>
      <c r="ELZ9" s="236"/>
      <c r="EMA9" s="236"/>
      <c r="EMB9" s="236"/>
      <c r="EMC9" s="236"/>
      <c r="EMD9" s="236"/>
      <c r="EME9" s="236"/>
      <c r="EMF9" s="236"/>
      <c r="EMG9" s="236"/>
      <c r="EMH9" s="236"/>
      <c r="EMI9" s="236"/>
      <c r="EMJ9" s="236"/>
      <c r="EMK9" s="236"/>
      <c r="EML9" s="236"/>
      <c r="EMM9" s="236"/>
      <c r="EMN9" s="236"/>
      <c r="EMO9" s="236"/>
      <c r="EMP9" s="236"/>
      <c r="EMQ9" s="236"/>
      <c r="EMR9" s="236"/>
      <c r="EMS9" s="236"/>
      <c r="EMT9" s="236"/>
      <c r="EMU9" s="236"/>
      <c r="EMV9" s="236"/>
      <c r="EMW9" s="236"/>
      <c r="EMX9" s="236"/>
      <c r="EMY9" s="236"/>
      <c r="EMZ9" s="236"/>
      <c r="ENA9" s="236"/>
      <c r="ENB9" s="236"/>
      <c r="ENC9" s="236"/>
      <c r="END9" s="236"/>
      <c r="ENE9" s="236"/>
      <c r="ENF9" s="236"/>
      <c r="ENG9" s="236"/>
      <c r="ENH9" s="236"/>
      <c r="ENI9" s="236"/>
      <c r="ENJ9" s="236"/>
      <c r="ENK9" s="236"/>
      <c r="ENL9" s="236"/>
      <c r="ENM9" s="236"/>
      <c r="ENN9" s="236"/>
      <c r="ENO9" s="236"/>
      <c r="ENP9" s="236"/>
      <c r="ENQ9" s="236"/>
      <c r="ENR9" s="236"/>
      <c r="ENS9" s="236"/>
      <c r="ENT9" s="236"/>
      <c r="ENU9" s="236"/>
      <c r="ENV9" s="236"/>
      <c r="ENW9" s="236"/>
      <c r="ENX9" s="236"/>
      <c r="ENY9" s="236"/>
      <c r="ENZ9" s="236"/>
      <c r="EOA9" s="236"/>
      <c r="EOB9" s="236"/>
      <c r="EOC9" s="236"/>
      <c r="EOD9" s="236"/>
      <c r="EOE9" s="236"/>
      <c r="EOF9" s="236"/>
      <c r="EOG9" s="236"/>
      <c r="EOH9" s="236"/>
      <c r="EOI9" s="236"/>
      <c r="EOJ9" s="236"/>
      <c r="EOK9" s="236"/>
      <c r="EOL9" s="236"/>
      <c r="EOM9" s="236"/>
      <c r="EON9" s="236"/>
      <c r="EOO9" s="236"/>
      <c r="EOP9" s="236"/>
      <c r="EOQ9" s="236"/>
      <c r="EOR9" s="236"/>
      <c r="EOS9" s="236"/>
      <c r="EOT9" s="236"/>
      <c r="EOU9" s="236"/>
      <c r="EOV9" s="236"/>
      <c r="EOW9" s="236"/>
      <c r="EOX9" s="236"/>
      <c r="EOY9" s="236"/>
      <c r="EOZ9" s="236"/>
      <c r="EPA9" s="236"/>
      <c r="EPB9" s="236"/>
      <c r="EPC9" s="236"/>
      <c r="EPD9" s="236"/>
      <c r="EPE9" s="236"/>
      <c r="EPF9" s="236"/>
      <c r="EPG9" s="236"/>
      <c r="EPH9" s="236"/>
      <c r="EPI9" s="236"/>
      <c r="EPJ9" s="236"/>
      <c r="EPK9" s="236"/>
      <c r="EPL9" s="236"/>
      <c r="EPM9" s="236"/>
      <c r="EPN9" s="236"/>
      <c r="EPO9" s="236"/>
      <c r="EPP9" s="236"/>
      <c r="EPQ9" s="236"/>
      <c r="EPR9" s="236"/>
      <c r="EPS9" s="236"/>
      <c r="EPT9" s="236"/>
      <c r="EPU9" s="236"/>
      <c r="EPV9" s="236"/>
      <c r="EPW9" s="236"/>
      <c r="EPX9" s="236"/>
      <c r="EPY9" s="236"/>
      <c r="EPZ9" s="236"/>
      <c r="EQA9" s="236"/>
      <c r="EQB9" s="236"/>
      <c r="EQC9" s="236"/>
      <c r="EQD9" s="236"/>
      <c r="EQE9" s="236"/>
      <c r="EQF9" s="236"/>
      <c r="EQG9" s="236"/>
      <c r="EQH9" s="236"/>
      <c r="EQI9" s="236"/>
      <c r="EQJ9" s="236"/>
      <c r="EQK9" s="236"/>
      <c r="EQL9" s="236"/>
      <c r="EQM9" s="236"/>
      <c r="EQN9" s="236"/>
      <c r="EQO9" s="236"/>
      <c r="EQP9" s="236"/>
      <c r="EQQ9" s="236"/>
      <c r="EQR9" s="236"/>
      <c r="EQS9" s="236"/>
      <c r="EQT9" s="236"/>
      <c r="EQU9" s="236"/>
      <c r="EQV9" s="236"/>
      <c r="EQW9" s="236"/>
      <c r="EQX9" s="236"/>
      <c r="EQY9" s="236"/>
      <c r="EQZ9" s="236"/>
      <c r="ERA9" s="236"/>
      <c r="ERB9" s="236"/>
      <c r="ERC9" s="236"/>
      <c r="ERD9" s="236"/>
      <c r="ERE9" s="236"/>
      <c r="ERF9" s="236"/>
      <c r="ERG9" s="236"/>
      <c r="ERH9" s="236"/>
      <c r="ERI9" s="236"/>
      <c r="ERJ9" s="236"/>
      <c r="ERK9" s="236"/>
      <c r="ERL9" s="236"/>
      <c r="ERM9" s="236"/>
      <c r="ERN9" s="236"/>
      <c r="ERO9" s="236"/>
      <c r="ERP9" s="236"/>
      <c r="ERQ9" s="236"/>
      <c r="ERR9" s="236"/>
      <c r="ERS9" s="236"/>
      <c r="ERT9" s="236"/>
      <c r="ERU9" s="236"/>
      <c r="ERV9" s="236"/>
      <c r="ERW9" s="236"/>
      <c r="ERX9" s="236"/>
      <c r="ERY9" s="236"/>
      <c r="ERZ9" s="236"/>
      <c r="ESA9" s="236"/>
      <c r="ESB9" s="236"/>
      <c r="ESC9" s="236"/>
      <c r="ESD9" s="236"/>
      <c r="ESE9" s="236"/>
      <c r="ESF9" s="236"/>
      <c r="ESG9" s="236"/>
      <c r="ESH9" s="236"/>
      <c r="ESI9" s="236"/>
      <c r="ESJ9" s="236"/>
      <c r="ESK9" s="236"/>
      <c r="ESL9" s="236"/>
      <c r="ESM9" s="236"/>
      <c r="ESN9" s="236"/>
      <c r="ESO9" s="236"/>
      <c r="ESP9" s="236"/>
      <c r="ESQ9" s="236"/>
      <c r="ESR9" s="236"/>
      <c r="ESS9" s="236"/>
      <c r="EST9" s="236"/>
      <c r="ESU9" s="236"/>
      <c r="ESV9" s="236"/>
      <c r="ESW9" s="236"/>
      <c r="ESX9" s="236"/>
      <c r="ESY9" s="236"/>
      <c r="ESZ9" s="236"/>
      <c r="ETA9" s="236"/>
      <c r="ETB9" s="236"/>
      <c r="ETC9" s="236"/>
      <c r="ETD9" s="236"/>
      <c r="ETE9" s="236"/>
      <c r="ETF9" s="236"/>
      <c r="ETG9" s="236"/>
      <c r="ETH9" s="236"/>
      <c r="ETI9" s="236"/>
      <c r="ETJ9" s="236"/>
      <c r="ETK9" s="236"/>
      <c r="ETL9" s="236"/>
      <c r="ETM9" s="236"/>
      <c r="ETN9" s="236"/>
      <c r="ETO9" s="236"/>
      <c r="ETP9" s="236"/>
      <c r="ETQ9" s="236"/>
      <c r="ETR9" s="236"/>
      <c r="ETS9" s="236"/>
      <c r="ETT9" s="236"/>
      <c r="ETU9" s="236"/>
      <c r="ETV9" s="236"/>
      <c r="ETW9" s="236"/>
      <c r="ETX9" s="236"/>
      <c r="ETY9" s="236"/>
      <c r="ETZ9" s="236"/>
      <c r="EUA9" s="236"/>
      <c r="EUB9" s="236"/>
      <c r="EUC9" s="236"/>
      <c r="EUD9" s="236"/>
      <c r="EUE9" s="236"/>
      <c r="EUF9" s="236"/>
      <c r="EUG9" s="236"/>
      <c r="EUH9" s="236"/>
      <c r="EUI9" s="236"/>
      <c r="EUJ9" s="236"/>
      <c r="EUK9" s="236"/>
      <c r="EUL9" s="236"/>
      <c r="EUM9" s="236"/>
      <c r="EUN9" s="236"/>
      <c r="EUO9" s="236"/>
      <c r="EUP9" s="236"/>
      <c r="EUQ9" s="236"/>
      <c r="EUR9" s="236"/>
      <c r="EUS9" s="236"/>
      <c r="EUT9" s="236"/>
      <c r="EUU9" s="236"/>
      <c r="EUV9" s="236"/>
      <c r="EUW9" s="236"/>
      <c r="EUX9" s="236"/>
      <c r="EUY9" s="236"/>
      <c r="EUZ9" s="236"/>
      <c r="EVA9" s="236"/>
      <c r="EVB9" s="236"/>
      <c r="EVC9" s="236"/>
      <c r="EVD9" s="236"/>
      <c r="EVE9" s="236"/>
      <c r="EVF9" s="236"/>
      <c r="EVG9" s="236"/>
      <c r="EVH9" s="236"/>
      <c r="EVI9" s="236"/>
      <c r="EVJ9" s="236"/>
      <c r="EVK9" s="236"/>
      <c r="EVL9" s="236"/>
      <c r="EVM9" s="236"/>
      <c r="EVN9" s="236"/>
      <c r="EVO9" s="236"/>
      <c r="EVP9" s="236"/>
      <c r="EVQ9" s="236"/>
      <c r="EVR9" s="236"/>
      <c r="EVS9" s="236"/>
      <c r="EVT9" s="236"/>
      <c r="EVU9" s="236"/>
      <c r="EVV9" s="236"/>
      <c r="EVW9" s="236"/>
      <c r="EVX9" s="236"/>
      <c r="EVY9" s="236"/>
      <c r="EVZ9" s="236"/>
      <c r="EWA9" s="236"/>
      <c r="EWB9" s="236"/>
      <c r="EWC9" s="236"/>
      <c r="EWD9" s="236"/>
      <c r="EWE9" s="236"/>
      <c r="EWF9" s="236"/>
      <c r="EWG9" s="236"/>
      <c r="EWH9" s="236"/>
      <c r="EWI9" s="236"/>
      <c r="EWJ9" s="236"/>
      <c r="EWK9" s="236"/>
      <c r="EWL9" s="236"/>
      <c r="EWM9" s="236"/>
      <c r="EWN9" s="236"/>
      <c r="EWO9" s="236"/>
      <c r="EWP9" s="236"/>
      <c r="EWQ9" s="236"/>
      <c r="EWR9" s="236"/>
      <c r="EWS9" s="236"/>
      <c r="EWT9" s="236"/>
      <c r="EWU9" s="236"/>
      <c r="EWV9" s="236"/>
      <c r="EWW9" s="236"/>
      <c r="EWX9" s="236"/>
      <c r="EWY9" s="236"/>
      <c r="EWZ9" s="236"/>
      <c r="EXA9" s="236"/>
      <c r="EXB9" s="236"/>
      <c r="EXC9" s="236"/>
      <c r="EXD9" s="236"/>
      <c r="EXE9" s="236"/>
      <c r="EXF9" s="236"/>
      <c r="EXG9" s="236"/>
      <c r="EXH9" s="236"/>
      <c r="EXI9" s="236"/>
      <c r="EXJ9" s="236"/>
      <c r="EXK9" s="236"/>
      <c r="EXL9" s="236"/>
      <c r="EXM9" s="236"/>
      <c r="EXN9" s="236"/>
      <c r="EXO9" s="236"/>
      <c r="EXP9" s="236"/>
      <c r="EXQ9" s="236"/>
      <c r="EXR9" s="236"/>
      <c r="EXS9" s="236"/>
      <c r="EXT9" s="236"/>
      <c r="EXU9" s="236"/>
      <c r="EXV9" s="236"/>
      <c r="EXW9" s="236"/>
      <c r="EXX9" s="236"/>
      <c r="EXY9" s="236"/>
      <c r="EXZ9" s="236"/>
      <c r="EYA9" s="236"/>
      <c r="EYB9" s="236"/>
      <c r="EYC9" s="236"/>
      <c r="EYD9" s="236"/>
      <c r="EYE9" s="236"/>
      <c r="EYF9" s="236"/>
      <c r="EYG9" s="236"/>
      <c r="EYH9" s="236"/>
      <c r="EYI9" s="236"/>
      <c r="EYJ9" s="236"/>
      <c r="EYK9" s="236"/>
      <c r="EYL9" s="236"/>
      <c r="EYM9" s="236"/>
      <c r="EYN9" s="236"/>
      <c r="EYO9" s="236"/>
      <c r="EYP9" s="236"/>
      <c r="EYQ9" s="236"/>
      <c r="EYR9" s="236"/>
      <c r="EYS9" s="236"/>
      <c r="EYT9" s="236"/>
      <c r="EYU9" s="236"/>
      <c r="EYV9" s="236"/>
      <c r="EYW9" s="236"/>
      <c r="EYX9" s="236"/>
      <c r="EYY9" s="236"/>
      <c r="EYZ9" s="236"/>
      <c r="EZA9" s="236"/>
      <c r="EZB9" s="236"/>
      <c r="EZC9" s="236"/>
      <c r="EZD9" s="236"/>
      <c r="EZE9" s="236"/>
      <c r="EZF9" s="236"/>
      <c r="EZG9" s="236"/>
      <c r="EZH9" s="236"/>
      <c r="EZI9" s="236"/>
      <c r="EZJ9" s="236"/>
      <c r="EZK9" s="236"/>
      <c r="EZL9" s="236"/>
      <c r="EZM9" s="236"/>
      <c r="EZN9" s="236"/>
      <c r="EZO9" s="236"/>
      <c r="EZP9" s="236"/>
      <c r="EZQ9" s="236"/>
      <c r="EZR9" s="236"/>
      <c r="EZS9" s="236"/>
      <c r="EZT9" s="236"/>
      <c r="EZU9" s="236"/>
      <c r="EZV9" s="236"/>
      <c r="EZW9" s="236"/>
      <c r="EZX9" s="236"/>
      <c r="EZY9" s="236"/>
      <c r="EZZ9" s="236"/>
      <c r="FAA9" s="236"/>
      <c r="FAB9" s="236"/>
      <c r="FAC9" s="236"/>
      <c r="FAD9" s="236"/>
      <c r="FAE9" s="236"/>
      <c r="FAF9" s="236"/>
      <c r="FAG9" s="236"/>
      <c r="FAH9" s="236"/>
      <c r="FAI9" s="236"/>
      <c r="FAJ9" s="236"/>
      <c r="FAK9" s="236"/>
      <c r="FAL9" s="236"/>
      <c r="FAM9" s="236"/>
      <c r="FAN9" s="236"/>
      <c r="FAO9" s="236"/>
      <c r="FAP9" s="236"/>
      <c r="FAQ9" s="236"/>
      <c r="FAR9" s="236"/>
      <c r="FAS9" s="236"/>
      <c r="FAT9" s="236"/>
      <c r="FAU9" s="236"/>
      <c r="FAV9" s="236"/>
      <c r="FAW9" s="236"/>
      <c r="FAX9" s="236"/>
      <c r="FAY9" s="236"/>
      <c r="FAZ9" s="236"/>
      <c r="FBA9" s="236"/>
      <c r="FBB9" s="236"/>
      <c r="FBC9" s="236"/>
      <c r="FBD9" s="236"/>
      <c r="FBE9" s="236"/>
      <c r="FBF9" s="236"/>
      <c r="FBG9" s="236"/>
      <c r="FBH9" s="236"/>
      <c r="FBI9" s="236"/>
      <c r="FBJ9" s="236"/>
      <c r="FBK9" s="236"/>
      <c r="FBL9" s="236"/>
      <c r="FBM9" s="236"/>
      <c r="FBN9" s="236"/>
      <c r="FBO9" s="236"/>
      <c r="FBP9" s="236"/>
      <c r="FBQ9" s="236"/>
      <c r="FBR9" s="236"/>
      <c r="FBS9" s="236"/>
      <c r="FBT9" s="236"/>
      <c r="FBU9" s="236"/>
      <c r="FBV9" s="236"/>
      <c r="FBW9" s="236"/>
      <c r="FBX9" s="236"/>
      <c r="FBY9" s="236"/>
      <c r="FBZ9" s="236"/>
      <c r="FCA9" s="236"/>
      <c r="FCB9" s="236"/>
      <c r="FCC9" s="236"/>
      <c r="FCD9" s="236"/>
      <c r="FCE9" s="236"/>
      <c r="FCF9" s="236"/>
      <c r="FCG9" s="236"/>
      <c r="FCH9" s="236"/>
      <c r="FCI9" s="236"/>
      <c r="FCJ9" s="236"/>
      <c r="FCK9" s="236"/>
      <c r="FCL9" s="236"/>
      <c r="FCM9" s="236"/>
      <c r="FCN9" s="236"/>
      <c r="FCO9" s="236"/>
      <c r="FCP9" s="236"/>
      <c r="FCQ9" s="236"/>
      <c r="FCR9" s="236"/>
      <c r="FCS9" s="236"/>
      <c r="FCT9" s="236"/>
      <c r="FCU9" s="236"/>
      <c r="FCV9" s="236"/>
      <c r="FCW9" s="236"/>
      <c r="FCX9" s="236"/>
      <c r="FCY9" s="236"/>
      <c r="FCZ9" s="236"/>
      <c r="FDA9" s="236"/>
      <c r="FDB9" s="236"/>
      <c r="FDC9" s="236"/>
      <c r="FDD9" s="236"/>
      <c r="FDE9" s="236"/>
      <c r="FDF9" s="236"/>
      <c r="FDG9" s="236"/>
      <c r="FDH9" s="236"/>
      <c r="FDI9" s="236"/>
      <c r="FDJ9" s="236"/>
      <c r="FDK9" s="236"/>
      <c r="FDL9" s="236"/>
      <c r="FDM9" s="236"/>
      <c r="FDN9" s="236"/>
      <c r="FDO9" s="236"/>
      <c r="FDP9" s="236"/>
      <c r="FDQ9" s="236"/>
      <c r="FDR9" s="236"/>
      <c r="FDS9" s="236"/>
      <c r="FDT9" s="236"/>
      <c r="FDU9" s="236"/>
      <c r="FDV9" s="236"/>
      <c r="FDW9" s="236"/>
      <c r="FDX9" s="236"/>
      <c r="FDY9" s="236"/>
      <c r="FDZ9" s="236"/>
      <c r="FEA9" s="236"/>
      <c r="FEB9" s="236"/>
      <c r="FEC9" s="236"/>
      <c r="FED9" s="236"/>
      <c r="FEE9" s="236"/>
      <c r="FEF9" s="236"/>
      <c r="FEG9" s="236"/>
      <c r="FEH9" s="236"/>
      <c r="FEI9" s="236"/>
      <c r="FEJ9" s="236"/>
      <c r="FEK9" s="236"/>
      <c r="FEL9" s="236"/>
      <c r="FEM9" s="236"/>
      <c r="FEN9" s="236"/>
      <c r="FEO9" s="236"/>
      <c r="FEP9" s="236"/>
      <c r="FEQ9" s="236"/>
      <c r="FER9" s="236"/>
      <c r="FES9" s="236"/>
      <c r="FET9" s="236"/>
      <c r="FEU9" s="236"/>
      <c r="FEV9" s="236"/>
      <c r="FEW9" s="236"/>
      <c r="FEX9" s="236"/>
      <c r="FEY9" s="236"/>
      <c r="FEZ9" s="236"/>
      <c r="FFA9" s="236"/>
      <c r="FFB9" s="236"/>
      <c r="FFC9" s="236"/>
      <c r="FFD9" s="236"/>
      <c r="FFE9" s="236"/>
      <c r="FFF9" s="236"/>
      <c r="FFG9" s="236"/>
      <c r="FFH9" s="236"/>
      <c r="FFI9" s="236"/>
      <c r="FFJ9" s="236"/>
      <c r="FFK9" s="236"/>
      <c r="FFL9" s="236"/>
      <c r="FFM9" s="236"/>
      <c r="FFN9" s="236"/>
      <c r="FFO9" s="236"/>
      <c r="FFP9" s="236"/>
      <c r="FFQ9" s="236"/>
      <c r="FFR9" s="236"/>
      <c r="FFS9" s="236"/>
      <c r="FFT9" s="236"/>
      <c r="FFU9" s="236"/>
      <c r="FFV9" s="236"/>
      <c r="FFW9" s="236"/>
      <c r="FFX9" s="236"/>
      <c r="FFY9" s="236"/>
      <c r="FFZ9" s="236"/>
      <c r="FGA9" s="236"/>
      <c r="FGB9" s="236"/>
      <c r="FGC9" s="236"/>
      <c r="FGD9" s="236"/>
      <c r="FGE9" s="236"/>
      <c r="FGF9" s="236"/>
      <c r="FGG9" s="236"/>
      <c r="FGH9" s="236"/>
      <c r="FGI9" s="236"/>
      <c r="FGJ9" s="236"/>
      <c r="FGK9" s="236"/>
      <c r="FGL9" s="236"/>
      <c r="FGM9" s="236"/>
      <c r="FGN9" s="236"/>
      <c r="FGO9" s="236"/>
      <c r="FGP9" s="236"/>
      <c r="FGQ9" s="236"/>
      <c r="FGR9" s="236"/>
      <c r="FGS9" s="236"/>
      <c r="FGT9" s="236"/>
      <c r="FGU9" s="236"/>
      <c r="FGV9" s="236"/>
      <c r="FGW9" s="236"/>
      <c r="FGX9" s="236"/>
      <c r="FGY9" s="236"/>
      <c r="FGZ9" s="236"/>
      <c r="FHA9" s="236"/>
      <c r="FHB9" s="236"/>
      <c r="FHC9" s="236"/>
      <c r="FHD9" s="236"/>
      <c r="FHE9" s="236"/>
      <c r="FHF9" s="236"/>
      <c r="FHG9" s="236"/>
      <c r="FHH9" s="236"/>
      <c r="FHI9" s="236"/>
      <c r="FHJ9" s="236"/>
      <c r="FHK9" s="236"/>
      <c r="FHL9" s="236"/>
      <c r="FHM9" s="236"/>
      <c r="FHN9" s="236"/>
      <c r="FHO9" s="236"/>
      <c r="FHP9" s="236"/>
      <c r="FHQ9" s="236"/>
      <c r="FHR9" s="236"/>
      <c r="FHS9" s="236"/>
      <c r="FHT9" s="236"/>
      <c r="FHU9" s="236"/>
      <c r="FHV9" s="236"/>
      <c r="FHW9" s="236"/>
      <c r="FHX9" s="236"/>
      <c r="FHY9" s="236"/>
      <c r="FHZ9" s="236"/>
      <c r="FIA9" s="236"/>
      <c r="FIB9" s="236"/>
      <c r="FIC9" s="236"/>
      <c r="FID9" s="236"/>
      <c r="FIE9" s="236"/>
      <c r="FIF9" s="236"/>
      <c r="FIG9" s="236"/>
      <c r="FIH9" s="236"/>
      <c r="FII9" s="236"/>
      <c r="FIJ9" s="236"/>
      <c r="FIK9" s="236"/>
      <c r="FIL9" s="236"/>
      <c r="FIM9" s="236"/>
      <c r="FIN9" s="236"/>
      <c r="FIO9" s="236"/>
      <c r="FIP9" s="236"/>
      <c r="FIQ9" s="236"/>
      <c r="FIR9" s="236"/>
      <c r="FIS9" s="236"/>
      <c r="FIT9" s="236"/>
      <c r="FIU9" s="236"/>
      <c r="FIV9" s="236"/>
      <c r="FIW9" s="236"/>
      <c r="FIX9" s="236"/>
      <c r="FIY9" s="236"/>
      <c r="FIZ9" s="236"/>
      <c r="FJA9" s="236"/>
      <c r="FJB9" s="236"/>
      <c r="FJC9" s="236"/>
      <c r="FJD9" s="236"/>
      <c r="FJE9" s="236"/>
      <c r="FJF9" s="236"/>
      <c r="FJG9" s="236"/>
      <c r="FJH9" s="236"/>
      <c r="FJI9" s="236"/>
      <c r="FJJ9" s="236"/>
      <c r="FJK9" s="236"/>
      <c r="FJL9" s="236"/>
      <c r="FJM9" s="236"/>
      <c r="FJN9" s="236"/>
      <c r="FJO9" s="236"/>
      <c r="FJP9" s="236"/>
      <c r="FJQ9" s="236"/>
      <c r="FJR9" s="236"/>
      <c r="FJS9" s="236"/>
      <c r="FJT9" s="236"/>
      <c r="FJU9" s="236"/>
      <c r="FJV9" s="236"/>
      <c r="FJW9" s="236"/>
      <c r="FJX9" s="236"/>
      <c r="FJY9" s="236"/>
      <c r="FJZ9" s="236"/>
      <c r="FKA9" s="236"/>
      <c r="FKB9" s="236"/>
      <c r="FKC9" s="236"/>
      <c r="FKD9" s="236"/>
      <c r="FKE9" s="236"/>
      <c r="FKF9" s="236"/>
      <c r="FKG9" s="236"/>
      <c r="FKH9" s="236"/>
      <c r="FKI9" s="236"/>
      <c r="FKJ9" s="236"/>
      <c r="FKK9" s="236"/>
      <c r="FKL9" s="236"/>
      <c r="FKM9" s="236"/>
      <c r="FKN9" s="236"/>
      <c r="FKO9" s="236"/>
      <c r="FKP9" s="236"/>
      <c r="FKQ9" s="236"/>
      <c r="FKR9" s="236"/>
      <c r="FKS9" s="236"/>
      <c r="FKT9" s="236"/>
      <c r="FKU9" s="236"/>
      <c r="FKV9" s="236"/>
      <c r="FKW9" s="236"/>
      <c r="FKX9" s="236"/>
      <c r="FKY9" s="236"/>
      <c r="FKZ9" s="236"/>
      <c r="FLA9" s="236"/>
      <c r="FLB9" s="236"/>
      <c r="FLC9" s="236"/>
      <c r="FLD9" s="236"/>
      <c r="FLE9" s="236"/>
      <c r="FLF9" s="236"/>
      <c r="FLG9" s="236"/>
      <c r="FLH9" s="236"/>
      <c r="FLI9" s="236"/>
      <c r="FLJ9" s="236"/>
      <c r="FLK9" s="236"/>
      <c r="FLL9" s="236"/>
      <c r="FLM9" s="236"/>
      <c r="FLN9" s="236"/>
      <c r="FLO9" s="236"/>
      <c r="FLP9" s="236"/>
      <c r="FLQ9" s="236"/>
      <c r="FLR9" s="236"/>
      <c r="FLS9" s="236"/>
      <c r="FLT9" s="236"/>
      <c r="FLU9" s="236"/>
      <c r="FLV9" s="236"/>
      <c r="FLW9" s="236"/>
      <c r="FLX9" s="236"/>
      <c r="FLY9" s="236"/>
      <c r="FLZ9" s="236"/>
      <c r="FMA9" s="236"/>
      <c r="FMB9" s="236"/>
      <c r="FMC9" s="236"/>
      <c r="FMD9" s="236"/>
      <c r="FME9" s="236"/>
      <c r="FMF9" s="236"/>
      <c r="FMG9" s="236"/>
      <c r="FMH9" s="236"/>
      <c r="FMI9" s="236"/>
      <c r="FMJ9" s="236"/>
      <c r="FMK9" s="236"/>
      <c r="FML9" s="236"/>
      <c r="FMM9" s="236"/>
      <c r="FMN9" s="236"/>
      <c r="FMO9" s="236"/>
      <c r="FMP9" s="236"/>
      <c r="FMQ9" s="236"/>
      <c r="FMR9" s="236"/>
      <c r="FMS9" s="236"/>
      <c r="FMT9" s="236"/>
      <c r="FMU9" s="236"/>
      <c r="FMV9" s="236"/>
      <c r="FMW9" s="236"/>
      <c r="FMX9" s="236"/>
      <c r="FMY9" s="236"/>
      <c r="FMZ9" s="236"/>
      <c r="FNA9" s="236"/>
      <c r="FNB9" s="236"/>
      <c r="FNC9" s="236"/>
      <c r="FND9" s="236"/>
      <c r="FNE9" s="236"/>
      <c r="FNF9" s="236"/>
      <c r="FNG9" s="236"/>
      <c r="FNH9" s="236"/>
      <c r="FNI9" s="236"/>
      <c r="FNJ9" s="236"/>
      <c r="FNK9" s="236"/>
      <c r="FNL9" s="236"/>
      <c r="FNM9" s="236"/>
      <c r="FNN9" s="236"/>
      <c r="FNO9" s="236"/>
      <c r="FNP9" s="236"/>
      <c r="FNQ9" s="236"/>
      <c r="FNR9" s="236"/>
      <c r="FNS9" s="236"/>
      <c r="FNT9" s="236"/>
      <c r="FNU9" s="236"/>
      <c r="FNV9" s="236"/>
      <c r="FNW9" s="236"/>
      <c r="FNX9" s="236"/>
      <c r="FNY9" s="236"/>
      <c r="FNZ9" s="236"/>
      <c r="FOA9" s="236"/>
      <c r="FOB9" s="236"/>
      <c r="FOC9" s="236"/>
      <c r="FOD9" s="236"/>
      <c r="FOE9" s="236"/>
      <c r="FOF9" s="236"/>
      <c r="FOG9" s="236"/>
      <c r="FOH9" s="236"/>
      <c r="FOI9" s="236"/>
      <c r="FOJ9" s="236"/>
      <c r="FOK9" s="236"/>
      <c r="FOL9" s="236"/>
      <c r="FOM9" s="236"/>
      <c r="FON9" s="236"/>
      <c r="FOO9" s="236"/>
      <c r="FOP9" s="236"/>
      <c r="FOQ9" s="236"/>
      <c r="FOR9" s="236"/>
      <c r="FOS9" s="236"/>
      <c r="FOT9" s="236"/>
      <c r="FOU9" s="236"/>
      <c r="FOV9" s="236"/>
      <c r="FOW9" s="236"/>
      <c r="FOX9" s="236"/>
      <c r="FOY9" s="236"/>
      <c r="FOZ9" s="236"/>
      <c r="FPA9" s="236"/>
      <c r="FPB9" s="236"/>
      <c r="FPC9" s="236"/>
      <c r="FPD9" s="236"/>
      <c r="FPE9" s="236"/>
      <c r="FPF9" s="236"/>
      <c r="FPG9" s="236"/>
      <c r="FPH9" s="236"/>
      <c r="FPI9" s="236"/>
      <c r="FPJ9" s="236"/>
      <c r="FPK9" s="236"/>
      <c r="FPL9" s="236"/>
      <c r="FPM9" s="236"/>
      <c r="FPN9" s="236"/>
      <c r="FPO9" s="236"/>
      <c r="FPP9" s="236"/>
      <c r="FPQ9" s="236"/>
      <c r="FPR9" s="236"/>
      <c r="FPS9" s="236"/>
      <c r="FPT9" s="236"/>
      <c r="FPU9" s="236"/>
      <c r="FPV9" s="236"/>
      <c r="FPW9" s="236"/>
      <c r="FPX9" s="236"/>
      <c r="FPY9" s="236"/>
      <c r="FPZ9" s="236"/>
      <c r="FQA9" s="236"/>
      <c r="FQB9" s="236"/>
      <c r="FQC9" s="236"/>
      <c r="FQD9" s="236"/>
      <c r="FQE9" s="236"/>
      <c r="FQF9" s="236"/>
      <c r="FQG9" s="236"/>
      <c r="FQH9" s="236"/>
      <c r="FQI9" s="236"/>
      <c r="FQJ9" s="236"/>
      <c r="FQK9" s="236"/>
      <c r="FQL9" s="236"/>
      <c r="FQM9" s="236"/>
      <c r="FQN9" s="236"/>
      <c r="FQO9" s="236"/>
      <c r="FQP9" s="236"/>
      <c r="FQQ9" s="236"/>
      <c r="FQR9" s="236"/>
      <c r="FQS9" s="236"/>
      <c r="FQT9" s="236"/>
      <c r="FQU9" s="236"/>
      <c r="FQV9" s="236"/>
      <c r="FQW9" s="236"/>
      <c r="FQX9" s="236"/>
      <c r="FQY9" s="236"/>
      <c r="FQZ9" s="236"/>
      <c r="FRA9" s="236"/>
      <c r="FRB9" s="236"/>
      <c r="FRC9" s="236"/>
      <c r="FRD9" s="236"/>
      <c r="FRE9" s="236"/>
      <c r="FRF9" s="236"/>
      <c r="FRG9" s="236"/>
      <c r="FRH9" s="236"/>
      <c r="FRI9" s="236"/>
      <c r="FRJ9" s="236"/>
      <c r="FRK9" s="236"/>
      <c r="FRL9" s="236"/>
      <c r="FRM9" s="236"/>
      <c r="FRN9" s="236"/>
      <c r="FRO9" s="236"/>
      <c r="FRP9" s="236"/>
      <c r="FRQ9" s="236"/>
      <c r="FRR9" s="236"/>
      <c r="FRS9" s="236"/>
      <c r="FRT9" s="236"/>
      <c r="FRU9" s="236"/>
      <c r="FRV9" s="236"/>
      <c r="FRW9" s="236"/>
      <c r="FRX9" s="236"/>
      <c r="FRY9" s="236"/>
      <c r="FRZ9" s="236"/>
      <c r="FSA9" s="236"/>
      <c r="FSB9" s="236"/>
      <c r="FSC9" s="236"/>
      <c r="FSD9" s="236"/>
      <c r="FSE9" s="236"/>
      <c r="FSF9" s="236"/>
      <c r="FSG9" s="236"/>
      <c r="FSH9" s="236"/>
      <c r="FSI9" s="236"/>
      <c r="FSJ9" s="236"/>
      <c r="FSK9" s="236"/>
      <c r="FSL9" s="236"/>
      <c r="FSM9" s="236"/>
      <c r="FSN9" s="236"/>
      <c r="FSO9" s="236"/>
      <c r="FSP9" s="236"/>
      <c r="FSQ9" s="236"/>
      <c r="FSR9" s="236"/>
      <c r="FSS9" s="236"/>
      <c r="FST9" s="236"/>
      <c r="FSU9" s="236"/>
      <c r="FSV9" s="236"/>
      <c r="FSW9" s="236"/>
      <c r="FSX9" s="236"/>
      <c r="FSY9" s="236"/>
      <c r="FSZ9" s="236"/>
      <c r="FTA9" s="236"/>
      <c r="FTB9" s="236"/>
      <c r="FTC9" s="236"/>
      <c r="FTD9" s="236"/>
      <c r="FTE9" s="236"/>
      <c r="FTF9" s="236"/>
      <c r="FTG9" s="236"/>
      <c r="FTH9" s="236"/>
      <c r="FTI9" s="236"/>
      <c r="FTJ9" s="236"/>
      <c r="FTK9" s="236"/>
      <c r="FTL9" s="236"/>
      <c r="FTM9" s="236"/>
      <c r="FTN9" s="236"/>
      <c r="FTO9" s="236"/>
      <c r="FTP9" s="236"/>
      <c r="FTQ9" s="236"/>
      <c r="FTR9" s="236"/>
      <c r="FTS9" s="236"/>
      <c r="FTT9" s="236"/>
      <c r="FTU9" s="236"/>
      <c r="FTV9" s="236"/>
      <c r="FTW9" s="236"/>
      <c r="FTX9" s="236"/>
      <c r="FTY9" s="236"/>
      <c r="FTZ9" s="236"/>
      <c r="FUA9" s="236"/>
      <c r="FUB9" s="236"/>
      <c r="FUC9" s="236"/>
      <c r="FUD9" s="236"/>
      <c r="FUE9" s="236"/>
      <c r="FUF9" s="236"/>
      <c r="FUG9" s="236"/>
      <c r="FUH9" s="236"/>
      <c r="FUI9" s="236"/>
      <c r="FUJ9" s="236"/>
      <c r="FUK9" s="236"/>
      <c r="FUL9" s="236"/>
      <c r="FUM9" s="236"/>
      <c r="FUN9" s="236"/>
      <c r="FUO9" s="236"/>
      <c r="FUP9" s="236"/>
      <c r="FUQ9" s="236"/>
      <c r="FUR9" s="236"/>
      <c r="FUS9" s="236"/>
      <c r="FUT9" s="236"/>
      <c r="FUU9" s="236"/>
      <c r="FUV9" s="236"/>
      <c r="FUW9" s="236"/>
      <c r="FUX9" s="236"/>
      <c r="FUY9" s="236"/>
      <c r="FUZ9" s="236"/>
      <c r="FVA9" s="236"/>
      <c r="FVB9" s="236"/>
      <c r="FVC9" s="236"/>
      <c r="FVD9" s="236"/>
      <c r="FVE9" s="236"/>
      <c r="FVF9" s="236"/>
      <c r="FVG9" s="236"/>
      <c r="FVH9" s="236"/>
      <c r="FVI9" s="236"/>
      <c r="FVJ9" s="236"/>
      <c r="FVK9" s="236"/>
      <c r="FVL9" s="236"/>
      <c r="FVM9" s="236"/>
      <c r="FVN9" s="236"/>
      <c r="FVO9" s="236"/>
      <c r="FVP9" s="236"/>
      <c r="FVQ9" s="236"/>
      <c r="FVR9" s="236"/>
      <c r="FVS9" s="236"/>
      <c r="FVT9" s="236"/>
      <c r="FVU9" s="236"/>
      <c r="FVV9" s="236"/>
      <c r="FVW9" s="236"/>
      <c r="FVX9" s="236"/>
      <c r="FVY9" s="236"/>
      <c r="FVZ9" s="236"/>
      <c r="FWA9" s="236"/>
      <c r="FWB9" s="236"/>
      <c r="FWC9" s="236"/>
      <c r="FWD9" s="236"/>
      <c r="FWE9" s="236"/>
      <c r="FWF9" s="236"/>
      <c r="FWG9" s="236"/>
      <c r="FWH9" s="236"/>
      <c r="FWI9" s="236"/>
      <c r="FWJ9" s="236"/>
      <c r="FWK9" s="236"/>
      <c r="FWL9" s="236"/>
      <c r="FWM9" s="236"/>
      <c r="FWN9" s="236"/>
      <c r="FWO9" s="236"/>
      <c r="FWP9" s="236"/>
      <c r="FWQ9" s="236"/>
      <c r="FWR9" s="236"/>
      <c r="FWS9" s="236"/>
      <c r="FWT9" s="236"/>
      <c r="FWU9" s="236"/>
      <c r="FWV9" s="236"/>
      <c r="FWW9" s="236"/>
      <c r="FWX9" s="236"/>
      <c r="FWY9" s="236"/>
      <c r="FWZ9" s="236"/>
      <c r="FXA9" s="236"/>
      <c r="FXB9" s="236"/>
      <c r="FXC9" s="236"/>
      <c r="FXD9" s="236"/>
      <c r="FXE9" s="236"/>
      <c r="FXF9" s="236"/>
      <c r="FXG9" s="236"/>
      <c r="FXH9" s="236"/>
      <c r="FXI9" s="236"/>
      <c r="FXJ9" s="236"/>
      <c r="FXK9" s="236"/>
      <c r="FXL9" s="236"/>
      <c r="FXM9" s="236"/>
      <c r="FXN9" s="236"/>
      <c r="FXO9" s="236"/>
      <c r="FXP9" s="236"/>
      <c r="FXQ9" s="236"/>
      <c r="FXR9" s="236"/>
      <c r="FXS9" s="236"/>
      <c r="FXT9" s="236"/>
      <c r="FXU9" s="236"/>
      <c r="FXV9" s="236"/>
      <c r="FXW9" s="236"/>
      <c r="FXX9" s="236"/>
      <c r="FXY9" s="236"/>
      <c r="FXZ9" s="236"/>
      <c r="FYA9" s="236"/>
      <c r="FYB9" s="236"/>
      <c r="FYC9" s="236"/>
      <c r="FYD9" s="236"/>
      <c r="FYE9" s="236"/>
      <c r="FYF9" s="236"/>
      <c r="FYG9" s="236"/>
      <c r="FYH9" s="236"/>
      <c r="FYI9" s="236"/>
      <c r="FYJ9" s="236"/>
      <c r="FYK9" s="236"/>
      <c r="FYL9" s="236"/>
      <c r="FYM9" s="236"/>
      <c r="FYN9" s="236"/>
      <c r="FYO9" s="236"/>
      <c r="FYP9" s="236"/>
      <c r="FYQ9" s="236"/>
      <c r="FYR9" s="236"/>
      <c r="FYS9" s="236"/>
      <c r="FYT9" s="236"/>
      <c r="FYU9" s="236"/>
      <c r="FYV9" s="236"/>
      <c r="FYW9" s="236"/>
      <c r="FYX9" s="236"/>
      <c r="FYY9" s="236"/>
      <c r="FYZ9" s="236"/>
      <c r="FZA9" s="236"/>
      <c r="FZB9" s="236"/>
      <c r="FZC9" s="236"/>
      <c r="FZD9" s="236"/>
      <c r="FZE9" s="236"/>
      <c r="FZF9" s="236"/>
      <c r="FZG9" s="236"/>
      <c r="FZH9" s="236"/>
      <c r="FZI9" s="236"/>
      <c r="FZJ9" s="236"/>
      <c r="FZK9" s="236"/>
      <c r="FZL9" s="236"/>
      <c r="FZM9" s="236"/>
      <c r="FZN9" s="236"/>
      <c r="FZO9" s="236"/>
      <c r="FZP9" s="236"/>
      <c r="FZQ9" s="236"/>
      <c r="FZR9" s="236"/>
      <c r="FZS9" s="236"/>
      <c r="FZT9" s="236"/>
      <c r="FZU9" s="236"/>
      <c r="FZV9" s="236"/>
      <c r="FZW9" s="236"/>
      <c r="FZX9" s="236"/>
      <c r="FZY9" s="236"/>
      <c r="FZZ9" s="236"/>
      <c r="GAA9" s="236"/>
      <c r="GAB9" s="236"/>
      <c r="GAC9" s="236"/>
      <c r="GAD9" s="236"/>
      <c r="GAE9" s="236"/>
      <c r="GAF9" s="236"/>
      <c r="GAG9" s="236"/>
      <c r="GAH9" s="236"/>
      <c r="GAI9" s="236"/>
      <c r="GAJ9" s="236"/>
      <c r="GAK9" s="236"/>
      <c r="GAL9" s="236"/>
      <c r="GAM9" s="236"/>
      <c r="GAN9" s="236"/>
      <c r="GAO9" s="236"/>
      <c r="GAP9" s="236"/>
      <c r="GAQ9" s="236"/>
      <c r="GAR9" s="236"/>
      <c r="GAS9" s="236"/>
      <c r="GAT9" s="236"/>
      <c r="GAU9" s="236"/>
      <c r="GAV9" s="236"/>
      <c r="GAW9" s="236"/>
      <c r="GAX9" s="236"/>
      <c r="GAY9" s="236"/>
      <c r="GAZ9" s="236"/>
      <c r="GBA9" s="236"/>
      <c r="GBB9" s="236"/>
      <c r="GBC9" s="236"/>
      <c r="GBD9" s="236"/>
      <c r="GBE9" s="236"/>
      <c r="GBF9" s="236"/>
      <c r="GBG9" s="236"/>
      <c r="GBH9" s="236"/>
      <c r="GBI9" s="236"/>
      <c r="GBJ9" s="236"/>
      <c r="GBK9" s="236"/>
      <c r="GBL9" s="236"/>
      <c r="GBM9" s="236"/>
      <c r="GBN9" s="236"/>
      <c r="GBO9" s="236"/>
      <c r="GBP9" s="236"/>
      <c r="GBQ9" s="236"/>
      <c r="GBR9" s="236"/>
      <c r="GBS9" s="236"/>
      <c r="GBT9" s="236"/>
      <c r="GBU9" s="236"/>
      <c r="GBV9" s="236"/>
      <c r="GBW9" s="236"/>
      <c r="GBX9" s="236"/>
      <c r="GBY9" s="236"/>
      <c r="GBZ9" s="236"/>
      <c r="GCA9" s="236"/>
      <c r="GCB9" s="236"/>
      <c r="GCC9" s="236"/>
      <c r="GCD9" s="236"/>
      <c r="GCE9" s="236"/>
      <c r="GCF9" s="236"/>
      <c r="GCG9" s="236"/>
      <c r="GCH9" s="236"/>
      <c r="GCI9" s="236"/>
      <c r="GCJ9" s="236"/>
      <c r="GCK9" s="236"/>
      <c r="GCL9" s="236"/>
      <c r="GCM9" s="236"/>
      <c r="GCN9" s="236"/>
      <c r="GCO9" s="236"/>
      <c r="GCP9" s="236"/>
      <c r="GCQ9" s="236"/>
      <c r="GCR9" s="236"/>
      <c r="GCS9" s="236"/>
      <c r="GCT9" s="236"/>
      <c r="GCU9" s="236"/>
      <c r="GCV9" s="236"/>
      <c r="GCW9" s="236"/>
      <c r="GCX9" s="236"/>
      <c r="GCY9" s="236"/>
      <c r="GCZ9" s="236"/>
      <c r="GDA9" s="236"/>
      <c r="GDB9" s="236"/>
      <c r="GDC9" s="236"/>
      <c r="GDD9" s="236"/>
      <c r="GDE9" s="236"/>
      <c r="GDF9" s="236"/>
      <c r="GDG9" s="236"/>
      <c r="GDH9" s="236"/>
      <c r="GDI9" s="236"/>
      <c r="GDJ9" s="236"/>
      <c r="GDK9" s="236"/>
      <c r="GDL9" s="236"/>
      <c r="GDM9" s="236"/>
      <c r="GDN9" s="236"/>
      <c r="GDO9" s="236"/>
      <c r="GDP9" s="236"/>
      <c r="GDQ9" s="236"/>
      <c r="GDR9" s="236"/>
      <c r="GDS9" s="236"/>
      <c r="GDT9" s="236"/>
      <c r="GDU9" s="236"/>
      <c r="GDV9" s="236"/>
      <c r="GDW9" s="236"/>
      <c r="GDX9" s="236"/>
      <c r="GDY9" s="236"/>
      <c r="GDZ9" s="236"/>
      <c r="GEA9" s="236"/>
      <c r="GEB9" s="236"/>
      <c r="GEC9" s="236"/>
      <c r="GED9" s="236"/>
      <c r="GEE9" s="236"/>
      <c r="GEF9" s="236"/>
      <c r="GEG9" s="236"/>
      <c r="GEH9" s="236"/>
      <c r="GEI9" s="236"/>
      <c r="GEJ9" s="236"/>
      <c r="GEK9" s="236"/>
      <c r="GEL9" s="236"/>
      <c r="GEM9" s="236"/>
      <c r="GEN9" s="236"/>
      <c r="GEO9" s="236"/>
      <c r="GEP9" s="236"/>
      <c r="GEQ9" s="236"/>
      <c r="GER9" s="236"/>
      <c r="GES9" s="236"/>
      <c r="GET9" s="236"/>
      <c r="GEU9" s="236"/>
      <c r="GEV9" s="236"/>
      <c r="GEW9" s="236"/>
      <c r="GEX9" s="236"/>
      <c r="GEY9" s="236"/>
      <c r="GEZ9" s="236"/>
      <c r="GFA9" s="236"/>
      <c r="GFB9" s="236"/>
      <c r="GFC9" s="236"/>
      <c r="GFD9" s="236"/>
      <c r="GFE9" s="236"/>
      <c r="GFF9" s="236"/>
      <c r="GFG9" s="236"/>
      <c r="GFH9" s="236"/>
      <c r="GFI9" s="236"/>
      <c r="GFJ9" s="236"/>
      <c r="GFK9" s="236"/>
      <c r="GFL9" s="236"/>
      <c r="GFM9" s="236"/>
      <c r="GFN9" s="236"/>
      <c r="GFO9" s="236"/>
      <c r="GFP9" s="236"/>
      <c r="GFQ9" s="236"/>
      <c r="GFR9" s="236"/>
      <c r="GFS9" s="236"/>
      <c r="GFT9" s="236"/>
      <c r="GFU9" s="236"/>
      <c r="GFV9" s="236"/>
      <c r="GFW9" s="236"/>
      <c r="GFX9" s="236"/>
      <c r="GFY9" s="236"/>
      <c r="GFZ9" s="236"/>
      <c r="GGA9" s="236"/>
      <c r="GGB9" s="236"/>
      <c r="GGC9" s="236"/>
      <c r="GGD9" s="236"/>
      <c r="GGE9" s="236"/>
      <c r="GGF9" s="236"/>
      <c r="GGG9" s="236"/>
      <c r="GGH9" s="236"/>
      <c r="GGI9" s="236"/>
      <c r="GGJ9" s="236"/>
      <c r="GGK9" s="236"/>
      <c r="GGL9" s="236"/>
      <c r="GGM9" s="236"/>
      <c r="GGN9" s="236"/>
      <c r="GGO9" s="236"/>
      <c r="GGP9" s="236"/>
      <c r="GGQ9" s="236"/>
      <c r="GGR9" s="236"/>
      <c r="GGS9" s="236"/>
      <c r="GGT9" s="236"/>
      <c r="GGU9" s="236"/>
      <c r="GGV9" s="236"/>
      <c r="GGW9" s="236"/>
      <c r="GGX9" s="236"/>
      <c r="GGY9" s="236"/>
      <c r="GGZ9" s="236"/>
      <c r="GHA9" s="236"/>
      <c r="GHB9" s="236"/>
      <c r="GHC9" s="236"/>
      <c r="GHD9" s="236"/>
      <c r="GHE9" s="236"/>
      <c r="GHF9" s="236"/>
      <c r="GHG9" s="236"/>
      <c r="GHH9" s="236"/>
      <c r="GHI9" s="236"/>
      <c r="GHJ9" s="236"/>
      <c r="GHK9" s="236"/>
      <c r="GHL9" s="236"/>
      <c r="GHM9" s="236"/>
      <c r="GHN9" s="236"/>
      <c r="GHO9" s="236"/>
      <c r="GHP9" s="236"/>
      <c r="GHQ9" s="236"/>
      <c r="GHR9" s="236"/>
      <c r="GHS9" s="236"/>
      <c r="GHT9" s="236"/>
      <c r="GHU9" s="236"/>
      <c r="GHV9" s="236"/>
      <c r="GHW9" s="236"/>
      <c r="GHX9" s="236"/>
      <c r="GHY9" s="236"/>
      <c r="GHZ9" s="236"/>
      <c r="GIA9" s="236"/>
      <c r="GIB9" s="236"/>
      <c r="GIC9" s="236"/>
      <c r="GID9" s="236"/>
      <c r="GIE9" s="236"/>
      <c r="GIF9" s="236"/>
      <c r="GIG9" s="236"/>
      <c r="GIH9" s="236"/>
      <c r="GII9" s="236"/>
      <c r="GIJ9" s="236"/>
      <c r="GIK9" s="236"/>
      <c r="GIL9" s="236"/>
      <c r="GIM9" s="236"/>
      <c r="GIN9" s="236"/>
      <c r="GIO9" s="236"/>
      <c r="GIP9" s="236"/>
      <c r="GIQ9" s="236"/>
      <c r="GIR9" s="236"/>
      <c r="GIS9" s="236"/>
      <c r="GIT9" s="236"/>
      <c r="GIU9" s="236"/>
      <c r="GIV9" s="236"/>
      <c r="GIW9" s="236"/>
      <c r="GIX9" s="236"/>
      <c r="GIY9" s="236"/>
      <c r="GIZ9" s="236"/>
      <c r="GJA9" s="236"/>
      <c r="GJB9" s="236"/>
      <c r="GJC9" s="236"/>
      <c r="GJD9" s="236"/>
      <c r="GJE9" s="236"/>
      <c r="GJF9" s="236"/>
      <c r="GJG9" s="236"/>
      <c r="GJH9" s="236"/>
      <c r="GJI9" s="236"/>
      <c r="GJJ9" s="236"/>
      <c r="GJK9" s="236"/>
      <c r="GJL9" s="236"/>
      <c r="GJM9" s="236"/>
      <c r="GJN9" s="236"/>
      <c r="GJO9" s="236"/>
      <c r="GJP9" s="236"/>
      <c r="GJQ9" s="236"/>
      <c r="GJR9" s="236"/>
      <c r="GJS9" s="236"/>
      <c r="GJT9" s="236"/>
      <c r="GJU9" s="236"/>
      <c r="GJV9" s="236"/>
      <c r="GJW9" s="236"/>
      <c r="GJX9" s="236"/>
      <c r="GJY9" s="236"/>
      <c r="GJZ9" s="236"/>
      <c r="GKA9" s="236"/>
      <c r="GKB9" s="236"/>
      <c r="GKC9" s="236"/>
      <c r="GKD9" s="236"/>
      <c r="GKE9" s="236"/>
      <c r="GKF9" s="236"/>
      <c r="GKG9" s="236"/>
      <c r="GKH9" s="236"/>
      <c r="GKI9" s="236"/>
      <c r="GKJ9" s="236"/>
      <c r="GKK9" s="236"/>
      <c r="GKL9" s="236"/>
      <c r="GKM9" s="236"/>
      <c r="GKN9" s="236"/>
      <c r="GKO9" s="236"/>
      <c r="GKP9" s="236"/>
      <c r="GKQ9" s="236"/>
      <c r="GKR9" s="236"/>
      <c r="GKS9" s="236"/>
      <c r="GKT9" s="236"/>
      <c r="GKU9" s="236"/>
      <c r="GKV9" s="236"/>
      <c r="GKW9" s="236"/>
      <c r="GKX9" s="236"/>
      <c r="GKY9" s="236"/>
      <c r="GKZ9" s="236"/>
      <c r="GLA9" s="236"/>
      <c r="GLB9" s="236"/>
      <c r="GLC9" s="236"/>
      <c r="GLD9" s="236"/>
      <c r="GLE9" s="236"/>
      <c r="GLF9" s="236"/>
      <c r="GLG9" s="236"/>
      <c r="GLH9" s="236"/>
      <c r="GLI9" s="236"/>
      <c r="GLJ9" s="236"/>
      <c r="GLK9" s="236"/>
      <c r="GLL9" s="236"/>
      <c r="GLM9" s="236"/>
      <c r="GLN9" s="236"/>
      <c r="GLO9" s="236"/>
      <c r="GLP9" s="236"/>
      <c r="GLQ9" s="236"/>
      <c r="GLR9" s="236"/>
      <c r="GLS9" s="236"/>
      <c r="GLT9" s="236"/>
      <c r="GLU9" s="236"/>
      <c r="GLV9" s="236"/>
      <c r="GLW9" s="236"/>
      <c r="GLX9" s="236"/>
      <c r="GLY9" s="236"/>
      <c r="GLZ9" s="236"/>
      <c r="GMA9" s="236"/>
      <c r="GMB9" s="236"/>
      <c r="GMC9" s="236"/>
      <c r="GMD9" s="236"/>
      <c r="GME9" s="236"/>
      <c r="GMF9" s="236"/>
      <c r="GMG9" s="236"/>
      <c r="GMH9" s="236"/>
      <c r="GMI9" s="236"/>
      <c r="GMJ9" s="236"/>
      <c r="GMK9" s="236"/>
      <c r="GML9" s="236"/>
      <c r="GMM9" s="236"/>
      <c r="GMN9" s="236"/>
      <c r="GMO9" s="236"/>
      <c r="GMP9" s="236"/>
      <c r="GMQ9" s="236"/>
      <c r="GMR9" s="236"/>
      <c r="GMS9" s="236"/>
      <c r="GMT9" s="236"/>
      <c r="GMU9" s="236"/>
      <c r="GMV9" s="236"/>
      <c r="GMW9" s="236"/>
      <c r="GMX9" s="236"/>
      <c r="GMY9" s="236"/>
      <c r="GMZ9" s="236"/>
      <c r="GNA9" s="236"/>
      <c r="GNB9" s="236"/>
      <c r="GNC9" s="236"/>
      <c r="GND9" s="236"/>
      <c r="GNE9" s="236"/>
      <c r="GNF9" s="236"/>
      <c r="GNG9" s="236"/>
      <c r="GNH9" s="236"/>
      <c r="GNI9" s="236"/>
      <c r="GNJ9" s="236"/>
      <c r="GNK9" s="236"/>
      <c r="GNL9" s="236"/>
      <c r="GNM9" s="236"/>
      <c r="GNN9" s="236"/>
      <c r="GNO9" s="236"/>
      <c r="GNP9" s="236"/>
      <c r="GNQ9" s="236"/>
      <c r="GNR9" s="236"/>
      <c r="GNS9" s="236"/>
      <c r="GNT9" s="236"/>
      <c r="GNU9" s="236"/>
      <c r="GNV9" s="236"/>
      <c r="GNW9" s="236"/>
      <c r="GNX9" s="236"/>
      <c r="GNY9" s="236"/>
      <c r="GNZ9" s="236"/>
      <c r="GOA9" s="236"/>
      <c r="GOB9" s="236"/>
      <c r="GOC9" s="236"/>
      <c r="GOD9" s="236"/>
      <c r="GOE9" s="236"/>
      <c r="GOF9" s="236"/>
      <c r="GOG9" s="236"/>
      <c r="GOH9" s="236"/>
      <c r="GOI9" s="236"/>
      <c r="GOJ9" s="236"/>
      <c r="GOK9" s="236"/>
      <c r="GOL9" s="236"/>
      <c r="GOM9" s="236"/>
      <c r="GON9" s="236"/>
      <c r="GOO9" s="236"/>
      <c r="GOP9" s="236"/>
      <c r="GOQ9" s="236"/>
      <c r="GOR9" s="236"/>
      <c r="GOS9" s="236"/>
      <c r="GOT9" s="236"/>
      <c r="GOU9" s="236"/>
      <c r="GOV9" s="236"/>
      <c r="GOW9" s="236"/>
      <c r="GOX9" s="236"/>
      <c r="GOY9" s="236"/>
      <c r="GOZ9" s="236"/>
      <c r="GPA9" s="236"/>
      <c r="GPB9" s="236"/>
      <c r="GPC9" s="236"/>
      <c r="GPD9" s="236"/>
      <c r="GPE9" s="236"/>
      <c r="GPF9" s="236"/>
      <c r="GPG9" s="236"/>
      <c r="GPH9" s="236"/>
      <c r="GPI9" s="236"/>
      <c r="GPJ9" s="236"/>
      <c r="GPK9" s="236"/>
      <c r="GPL9" s="236"/>
      <c r="GPM9" s="236"/>
      <c r="GPN9" s="236"/>
      <c r="GPO9" s="236"/>
      <c r="GPP9" s="236"/>
      <c r="GPQ9" s="236"/>
      <c r="GPR9" s="236"/>
      <c r="GPS9" s="236"/>
      <c r="GPT9" s="236"/>
      <c r="GPU9" s="236"/>
      <c r="GPV9" s="236"/>
      <c r="GPW9" s="236"/>
      <c r="GPX9" s="236"/>
      <c r="GPY9" s="236"/>
      <c r="GPZ9" s="236"/>
      <c r="GQA9" s="236"/>
      <c r="GQB9" s="236"/>
      <c r="GQC9" s="236"/>
      <c r="GQD9" s="236"/>
      <c r="GQE9" s="236"/>
      <c r="GQF9" s="236"/>
      <c r="GQG9" s="236"/>
      <c r="GQH9" s="236"/>
      <c r="GQI9" s="236"/>
      <c r="GQJ9" s="236"/>
      <c r="GQK9" s="236"/>
      <c r="GQL9" s="236"/>
      <c r="GQM9" s="236"/>
      <c r="GQN9" s="236"/>
      <c r="GQO9" s="236"/>
      <c r="GQP9" s="236"/>
      <c r="GQQ9" s="236"/>
      <c r="GQR9" s="236"/>
      <c r="GQS9" s="236"/>
      <c r="GQT9" s="236"/>
      <c r="GQU9" s="236"/>
      <c r="GQV9" s="236"/>
      <c r="GQW9" s="236"/>
      <c r="GQX9" s="236"/>
      <c r="GQY9" s="236"/>
      <c r="GQZ9" s="236"/>
      <c r="GRA9" s="236"/>
      <c r="GRB9" s="236"/>
      <c r="GRC9" s="236"/>
      <c r="GRD9" s="236"/>
      <c r="GRE9" s="236"/>
      <c r="GRF9" s="236"/>
      <c r="GRG9" s="236"/>
      <c r="GRH9" s="236"/>
      <c r="GRI9" s="236"/>
      <c r="GRJ9" s="236"/>
      <c r="GRK9" s="236"/>
      <c r="GRL9" s="236"/>
      <c r="GRM9" s="236"/>
      <c r="GRN9" s="236"/>
      <c r="GRO9" s="236"/>
      <c r="GRP9" s="236"/>
      <c r="GRQ9" s="236"/>
      <c r="GRR9" s="236"/>
      <c r="GRS9" s="236"/>
      <c r="GRT9" s="236"/>
      <c r="GRU9" s="236"/>
      <c r="GRV9" s="236"/>
      <c r="GRW9" s="236"/>
      <c r="GRX9" s="236"/>
      <c r="GRY9" s="236"/>
      <c r="GRZ9" s="236"/>
      <c r="GSA9" s="236"/>
      <c r="GSB9" s="236"/>
      <c r="GSC9" s="236"/>
      <c r="GSD9" s="236"/>
      <c r="GSE9" s="236"/>
      <c r="GSF9" s="236"/>
      <c r="GSG9" s="236"/>
      <c r="GSH9" s="236"/>
      <c r="GSI9" s="236"/>
      <c r="GSJ9" s="236"/>
      <c r="GSK9" s="236"/>
      <c r="GSL9" s="236"/>
      <c r="GSM9" s="236"/>
      <c r="GSN9" s="236"/>
      <c r="GSO9" s="236"/>
      <c r="GSP9" s="236"/>
      <c r="GSQ9" s="236"/>
      <c r="GSR9" s="236"/>
      <c r="GSS9" s="236"/>
      <c r="GST9" s="236"/>
      <c r="GSU9" s="236"/>
      <c r="GSV9" s="236"/>
      <c r="GSW9" s="236"/>
      <c r="GSX9" s="236"/>
      <c r="GSY9" s="236"/>
      <c r="GSZ9" s="236"/>
      <c r="GTA9" s="236"/>
      <c r="GTB9" s="236"/>
      <c r="GTC9" s="236"/>
      <c r="GTD9" s="236"/>
      <c r="GTE9" s="236"/>
      <c r="GTF9" s="236"/>
      <c r="GTG9" s="236"/>
      <c r="GTH9" s="236"/>
      <c r="GTI9" s="236"/>
      <c r="GTJ9" s="236"/>
      <c r="GTK9" s="236"/>
      <c r="GTL9" s="236"/>
      <c r="GTM9" s="236"/>
      <c r="GTN9" s="236"/>
      <c r="GTO9" s="236"/>
      <c r="GTP9" s="236"/>
      <c r="GTQ9" s="236"/>
      <c r="GTR9" s="236"/>
      <c r="GTS9" s="236"/>
      <c r="GTT9" s="236"/>
      <c r="GTU9" s="236"/>
      <c r="GTV9" s="236"/>
      <c r="GTW9" s="236"/>
      <c r="GTX9" s="236"/>
      <c r="GTY9" s="236"/>
      <c r="GTZ9" s="236"/>
      <c r="GUA9" s="236"/>
      <c r="GUB9" s="236"/>
      <c r="GUC9" s="236"/>
      <c r="GUD9" s="236"/>
      <c r="GUE9" s="236"/>
      <c r="GUF9" s="236"/>
      <c r="GUG9" s="236"/>
      <c r="GUH9" s="236"/>
      <c r="GUI9" s="236"/>
      <c r="GUJ9" s="236"/>
      <c r="GUK9" s="236"/>
      <c r="GUL9" s="236"/>
      <c r="GUM9" s="236"/>
      <c r="GUN9" s="236"/>
      <c r="GUO9" s="236"/>
      <c r="GUP9" s="236"/>
      <c r="GUQ9" s="236"/>
      <c r="GUR9" s="236"/>
      <c r="GUS9" s="236"/>
      <c r="GUT9" s="236"/>
      <c r="GUU9" s="236"/>
      <c r="GUV9" s="236"/>
      <c r="GUW9" s="236"/>
      <c r="GUX9" s="236"/>
      <c r="GUY9" s="236"/>
      <c r="GUZ9" s="236"/>
      <c r="GVA9" s="236"/>
      <c r="GVB9" s="236"/>
      <c r="GVC9" s="236"/>
      <c r="GVD9" s="236"/>
      <c r="GVE9" s="236"/>
      <c r="GVF9" s="236"/>
      <c r="GVG9" s="236"/>
      <c r="GVH9" s="236"/>
      <c r="GVI9" s="236"/>
      <c r="GVJ9" s="236"/>
      <c r="GVK9" s="236"/>
      <c r="GVL9" s="236"/>
      <c r="GVM9" s="236"/>
      <c r="GVN9" s="236"/>
      <c r="GVO9" s="236"/>
      <c r="GVP9" s="236"/>
      <c r="GVQ9" s="236"/>
      <c r="GVR9" s="236"/>
      <c r="GVS9" s="236"/>
      <c r="GVT9" s="236"/>
      <c r="GVU9" s="236"/>
      <c r="GVV9" s="236"/>
      <c r="GVW9" s="236"/>
      <c r="GVX9" s="236"/>
      <c r="GVY9" s="236"/>
      <c r="GVZ9" s="236"/>
      <c r="GWA9" s="236"/>
      <c r="GWB9" s="236"/>
      <c r="GWC9" s="236"/>
      <c r="GWD9" s="236"/>
      <c r="GWE9" s="236"/>
      <c r="GWF9" s="236"/>
      <c r="GWG9" s="236"/>
      <c r="GWH9" s="236"/>
      <c r="GWI9" s="236"/>
      <c r="GWJ9" s="236"/>
      <c r="GWK9" s="236"/>
      <c r="GWL9" s="236"/>
      <c r="GWM9" s="236"/>
      <c r="GWN9" s="236"/>
      <c r="GWO9" s="236"/>
      <c r="GWP9" s="236"/>
      <c r="GWQ9" s="236"/>
      <c r="GWR9" s="236"/>
      <c r="GWS9" s="236"/>
      <c r="GWT9" s="236"/>
      <c r="GWU9" s="236"/>
      <c r="GWV9" s="236"/>
      <c r="GWW9" s="236"/>
      <c r="GWX9" s="236"/>
      <c r="GWY9" s="236"/>
      <c r="GWZ9" s="236"/>
      <c r="GXA9" s="236"/>
      <c r="GXB9" s="236"/>
      <c r="GXC9" s="236"/>
      <c r="GXD9" s="236"/>
      <c r="GXE9" s="236"/>
      <c r="GXF9" s="236"/>
      <c r="GXG9" s="236"/>
      <c r="GXH9" s="236"/>
      <c r="GXI9" s="236"/>
      <c r="GXJ9" s="236"/>
      <c r="GXK9" s="236"/>
      <c r="GXL9" s="236"/>
      <c r="GXM9" s="236"/>
      <c r="GXN9" s="236"/>
      <c r="GXO9" s="236"/>
      <c r="GXP9" s="236"/>
      <c r="GXQ9" s="236"/>
      <c r="GXR9" s="236"/>
      <c r="GXS9" s="236"/>
      <c r="GXT9" s="236"/>
      <c r="GXU9" s="236"/>
      <c r="GXV9" s="236"/>
      <c r="GXW9" s="236"/>
      <c r="GXX9" s="236"/>
      <c r="GXY9" s="236"/>
      <c r="GXZ9" s="236"/>
      <c r="GYA9" s="236"/>
      <c r="GYB9" s="236"/>
      <c r="GYC9" s="236"/>
      <c r="GYD9" s="236"/>
      <c r="GYE9" s="236"/>
      <c r="GYF9" s="236"/>
      <c r="GYG9" s="236"/>
      <c r="GYH9" s="236"/>
      <c r="GYI9" s="236"/>
      <c r="GYJ9" s="236"/>
      <c r="GYK9" s="236"/>
      <c r="GYL9" s="236"/>
      <c r="GYM9" s="236"/>
      <c r="GYN9" s="236"/>
      <c r="GYO9" s="236"/>
      <c r="GYP9" s="236"/>
      <c r="GYQ9" s="236"/>
      <c r="GYR9" s="236"/>
      <c r="GYS9" s="236"/>
      <c r="GYT9" s="236"/>
      <c r="GYU9" s="236"/>
      <c r="GYV9" s="236"/>
      <c r="GYW9" s="236"/>
      <c r="GYX9" s="236"/>
      <c r="GYY9" s="236"/>
      <c r="GYZ9" s="236"/>
      <c r="GZA9" s="236"/>
      <c r="GZB9" s="236"/>
      <c r="GZC9" s="236"/>
      <c r="GZD9" s="236"/>
      <c r="GZE9" s="236"/>
      <c r="GZF9" s="236"/>
      <c r="GZG9" s="236"/>
      <c r="GZH9" s="236"/>
      <c r="GZI9" s="236"/>
      <c r="GZJ9" s="236"/>
      <c r="GZK9" s="236"/>
      <c r="GZL9" s="236"/>
      <c r="GZM9" s="236"/>
      <c r="GZN9" s="236"/>
      <c r="GZO9" s="236"/>
      <c r="GZP9" s="236"/>
      <c r="GZQ9" s="236"/>
      <c r="GZR9" s="236"/>
      <c r="GZS9" s="236"/>
      <c r="GZT9" s="236"/>
      <c r="GZU9" s="236"/>
      <c r="GZV9" s="236"/>
      <c r="GZW9" s="236"/>
      <c r="GZX9" s="236"/>
      <c r="GZY9" s="236"/>
      <c r="GZZ9" s="236"/>
      <c r="HAA9" s="236"/>
      <c r="HAB9" s="236"/>
      <c r="HAC9" s="236"/>
      <c r="HAD9" s="236"/>
      <c r="HAE9" s="236"/>
      <c r="HAF9" s="236"/>
      <c r="HAG9" s="236"/>
      <c r="HAH9" s="236"/>
      <c r="HAI9" s="236"/>
      <c r="HAJ9" s="236"/>
      <c r="HAK9" s="236"/>
      <c r="HAL9" s="236"/>
      <c r="HAM9" s="236"/>
      <c r="HAN9" s="236"/>
      <c r="HAO9" s="236"/>
      <c r="HAP9" s="236"/>
      <c r="HAQ9" s="236"/>
      <c r="HAR9" s="236"/>
      <c r="HAS9" s="236"/>
      <c r="HAT9" s="236"/>
      <c r="HAU9" s="236"/>
      <c r="HAV9" s="236"/>
      <c r="HAW9" s="236"/>
      <c r="HAX9" s="236"/>
      <c r="HAY9" s="236"/>
      <c r="HAZ9" s="236"/>
      <c r="HBA9" s="236"/>
      <c r="HBB9" s="236"/>
      <c r="HBC9" s="236"/>
      <c r="HBD9" s="236"/>
      <c r="HBE9" s="236"/>
      <c r="HBF9" s="236"/>
      <c r="HBG9" s="236"/>
      <c r="HBH9" s="236"/>
      <c r="HBI9" s="236"/>
      <c r="HBJ9" s="236"/>
      <c r="HBK9" s="236"/>
      <c r="HBL9" s="236"/>
      <c r="HBM9" s="236"/>
      <c r="HBN9" s="236"/>
      <c r="HBO9" s="236"/>
      <c r="HBP9" s="236"/>
      <c r="HBQ9" s="236"/>
      <c r="HBR9" s="236"/>
      <c r="HBS9" s="236"/>
      <c r="HBT9" s="236"/>
      <c r="HBU9" s="236"/>
      <c r="HBV9" s="236"/>
      <c r="HBW9" s="236"/>
      <c r="HBX9" s="236"/>
      <c r="HBY9" s="236"/>
      <c r="HBZ9" s="236"/>
      <c r="HCA9" s="236"/>
      <c r="HCB9" s="236"/>
      <c r="HCC9" s="236"/>
      <c r="HCD9" s="236"/>
      <c r="HCE9" s="236"/>
      <c r="HCF9" s="236"/>
      <c r="HCG9" s="236"/>
      <c r="HCH9" s="236"/>
      <c r="HCI9" s="236"/>
      <c r="HCJ9" s="236"/>
      <c r="HCK9" s="236"/>
      <c r="HCL9" s="236"/>
      <c r="HCM9" s="236"/>
      <c r="HCN9" s="236"/>
      <c r="HCO9" s="236"/>
      <c r="HCP9" s="236"/>
      <c r="HCQ9" s="236"/>
      <c r="HCR9" s="236"/>
      <c r="HCS9" s="236"/>
      <c r="HCT9" s="236"/>
      <c r="HCU9" s="236"/>
      <c r="HCV9" s="236"/>
      <c r="HCW9" s="236"/>
      <c r="HCX9" s="236"/>
      <c r="HCY9" s="236"/>
      <c r="HCZ9" s="236"/>
      <c r="HDA9" s="236"/>
      <c r="HDB9" s="236"/>
      <c r="HDC9" s="236"/>
      <c r="HDD9" s="236"/>
      <c r="HDE9" s="236"/>
      <c r="HDF9" s="236"/>
      <c r="HDG9" s="236"/>
      <c r="HDH9" s="236"/>
      <c r="HDI9" s="236"/>
      <c r="HDJ9" s="236"/>
      <c r="HDK9" s="236"/>
      <c r="HDL9" s="236"/>
      <c r="HDM9" s="236"/>
      <c r="HDN9" s="236"/>
      <c r="HDO9" s="236"/>
      <c r="HDP9" s="236"/>
      <c r="HDQ9" s="236"/>
      <c r="HDR9" s="236"/>
      <c r="HDS9" s="236"/>
      <c r="HDT9" s="236"/>
      <c r="HDU9" s="236"/>
      <c r="HDV9" s="236"/>
      <c r="HDW9" s="236"/>
      <c r="HDX9" s="236"/>
      <c r="HDY9" s="236"/>
      <c r="HDZ9" s="236"/>
      <c r="HEA9" s="236"/>
      <c r="HEB9" s="236"/>
      <c r="HEC9" s="236"/>
      <c r="HED9" s="236"/>
      <c r="HEE9" s="236"/>
      <c r="HEF9" s="236"/>
      <c r="HEG9" s="236"/>
      <c r="HEH9" s="236"/>
      <c r="HEI9" s="236"/>
      <c r="HEJ9" s="236"/>
      <c r="HEK9" s="236"/>
      <c r="HEL9" s="236"/>
      <c r="HEM9" s="236"/>
      <c r="HEN9" s="236"/>
      <c r="HEO9" s="236"/>
      <c r="HEP9" s="236"/>
      <c r="HEQ9" s="236"/>
      <c r="HER9" s="236"/>
      <c r="HES9" s="236"/>
      <c r="HET9" s="236"/>
      <c r="HEU9" s="236"/>
      <c r="HEV9" s="236"/>
      <c r="HEW9" s="236"/>
      <c r="HEX9" s="236"/>
      <c r="HEY9" s="236"/>
      <c r="HEZ9" s="236"/>
      <c r="HFA9" s="236"/>
      <c r="HFB9" s="236"/>
      <c r="HFC9" s="236"/>
      <c r="HFD9" s="236"/>
      <c r="HFE9" s="236"/>
      <c r="HFF9" s="236"/>
      <c r="HFG9" s="236"/>
      <c r="HFH9" s="236"/>
      <c r="HFI9" s="236"/>
      <c r="HFJ9" s="236"/>
      <c r="HFK9" s="236"/>
      <c r="HFL9" s="236"/>
      <c r="HFM9" s="236"/>
      <c r="HFN9" s="236"/>
      <c r="HFO9" s="236"/>
      <c r="HFP9" s="236"/>
      <c r="HFQ9" s="236"/>
      <c r="HFR9" s="236"/>
      <c r="HFS9" s="236"/>
      <c r="HFT9" s="236"/>
      <c r="HFU9" s="236"/>
      <c r="HFV9" s="236"/>
      <c r="HFW9" s="236"/>
      <c r="HFX9" s="236"/>
      <c r="HFY9" s="236"/>
      <c r="HFZ9" s="236"/>
      <c r="HGA9" s="236"/>
      <c r="HGB9" s="236"/>
      <c r="HGC9" s="236"/>
      <c r="HGD9" s="236"/>
      <c r="HGE9" s="236"/>
      <c r="HGF9" s="236"/>
      <c r="HGG9" s="236"/>
      <c r="HGH9" s="236"/>
      <c r="HGI9" s="236"/>
      <c r="HGJ9" s="236"/>
      <c r="HGK9" s="236"/>
      <c r="HGL9" s="236"/>
      <c r="HGM9" s="236"/>
      <c r="HGN9" s="236"/>
      <c r="HGO9" s="236"/>
      <c r="HGP9" s="236"/>
      <c r="HGQ9" s="236"/>
      <c r="HGR9" s="236"/>
      <c r="HGS9" s="236"/>
      <c r="HGT9" s="236"/>
      <c r="HGU9" s="236"/>
      <c r="HGV9" s="236"/>
      <c r="HGW9" s="236"/>
      <c r="HGX9" s="236"/>
      <c r="HGY9" s="236"/>
      <c r="HGZ9" s="236"/>
      <c r="HHA9" s="236"/>
      <c r="HHB9" s="236"/>
      <c r="HHC9" s="236"/>
      <c r="HHD9" s="236"/>
      <c r="HHE9" s="236"/>
      <c r="HHF9" s="236"/>
      <c r="HHG9" s="236"/>
      <c r="HHH9" s="236"/>
      <c r="HHI9" s="236"/>
      <c r="HHJ9" s="236"/>
      <c r="HHK9" s="236"/>
      <c r="HHL9" s="236"/>
      <c r="HHM9" s="236"/>
      <c r="HHN9" s="236"/>
      <c r="HHO9" s="236"/>
      <c r="HHP9" s="236"/>
      <c r="HHQ9" s="236"/>
      <c r="HHR9" s="236"/>
      <c r="HHS9" s="236"/>
      <c r="HHT9" s="236"/>
      <c r="HHU9" s="236"/>
      <c r="HHV9" s="236"/>
      <c r="HHW9" s="236"/>
      <c r="HHX9" s="236"/>
      <c r="HHY9" s="236"/>
      <c r="HHZ9" s="236"/>
      <c r="HIA9" s="236"/>
      <c r="HIB9" s="236"/>
      <c r="HIC9" s="236"/>
      <c r="HID9" s="236"/>
      <c r="HIE9" s="236"/>
      <c r="HIF9" s="236"/>
      <c r="HIG9" s="236"/>
      <c r="HIH9" s="236"/>
      <c r="HII9" s="236"/>
      <c r="HIJ9" s="236"/>
      <c r="HIK9" s="236"/>
      <c r="HIL9" s="236"/>
      <c r="HIM9" s="236"/>
      <c r="HIN9" s="236"/>
      <c r="HIO9" s="236"/>
      <c r="HIP9" s="236"/>
      <c r="HIQ9" s="236"/>
      <c r="HIR9" s="236"/>
      <c r="HIS9" s="236"/>
      <c r="HIT9" s="236"/>
      <c r="HIU9" s="236"/>
      <c r="HIV9" s="236"/>
      <c r="HIW9" s="236"/>
      <c r="HIX9" s="236"/>
      <c r="HIY9" s="236"/>
      <c r="HIZ9" s="236"/>
      <c r="HJA9" s="236"/>
      <c r="HJB9" s="236"/>
      <c r="HJC9" s="236"/>
      <c r="HJD9" s="236"/>
      <c r="HJE9" s="236"/>
      <c r="HJF9" s="236"/>
      <c r="HJG9" s="236"/>
      <c r="HJH9" s="236"/>
      <c r="HJI9" s="236"/>
      <c r="HJJ9" s="236"/>
      <c r="HJK9" s="236"/>
      <c r="HJL9" s="236"/>
      <c r="HJM9" s="236"/>
      <c r="HJN9" s="236"/>
      <c r="HJO9" s="236"/>
      <c r="HJP9" s="236"/>
      <c r="HJQ9" s="236"/>
      <c r="HJR9" s="236"/>
      <c r="HJS9" s="236"/>
      <c r="HJT9" s="236"/>
      <c r="HJU9" s="236"/>
      <c r="HJV9" s="236"/>
      <c r="HJW9" s="236"/>
      <c r="HJX9" s="236"/>
      <c r="HJY9" s="236"/>
      <c r="HJZ9" s="236"/>
      <c r="HKA9" s="236"/>
      <c r="HKB9" s="236"/>
      <c r="HKC9" s="236"/>
      <c r="HKD9" s="236"/>
      <c r="HKE9" s="236"/>
      <c r="HKF9" s="236"/>
      <c r="HKG9" s="236"/>
      <c r="HKH9" s="236"/>
      <c r="HKI9" s="236"/>
      <c r="HKJ9" s="236"/>
      <c r="HKK9" s="236"/>
      <c r="HKL9" s="236"/>
      <c r="HKM9" s="236"/>
      <c r="HKN9" s="236"/>
      <c r="HKO9" s="236"/>
      <c r="HKP9" s="236"/>
      <c r="HKQ9" s="236"/>
      <c r="HKR9" s="236"/>
      <c r="HKS9" s="236"/>
      <c r="HKT9" s="236"/>
      <c r="HKU9" s="236"/>
      <c r="HKV9" s="236"/>
      <c r="HKW9" s="236"/>
      <c r="HKX9" s="236"/>
      <c r="HKY9" s="236"/>
      <c r="HKZ9" s="236"/>
      <c r="HLA9" s="236"/>
      <c r="HLB9" s="236"/>
      <c r="HLC9" s="236"/>
      <c r="HLD9" s="236"/>
      <c r="HLE9" s="236"/>
      <c r="HLF9" s="236"/>
      <c r="HLG9" s="236"/>
      <c r="HLH9" s="236"/>
      <c r="HLI9" s="236"/>
      <c r="HLJ9" s="236"/>
      <c r="HLK9" s="236"/>
      <c r="HLL9" s="236"/>
      <c r="HLM9" s="236"/>
      <c r="HLN9" s="236"/>
      <c r="HLO9" s="236"/>
      <c r="HLP9" s="236"/>
      <c r="HLQ9" s="236"/>
      <c r="HLR9" s="236"/>
      <c r="HLS9" s="236"/>
      <c r="HLT9" s="236"/>
      <c r="HLU9" s="236"/>
      <c r="HLV9" s="236"/>
      <c r="HLW9" s="236"/>
      <c r="HLX9" s="236"/>
      <c r="HLY9" s="236"/>
      <c r="HLZ9" s="236"/>
      <c r="HMA9" s="236"/>
      <c r="HMB9" s="236"/>
      <c r="HMC9" s="236"/>
      <c r="HMD9" s="236"/>
      <c r="HME9" s="236"/>
      <c r="HMF9" s="236"/>
      <c r="HMG9" s="236"/>
      <c r="HMH9" s="236"/>
      <c r="HMI9" s="236"/>
      <c r="HMJ9" s="236"/>
      <c r="HMK9" s="236"/>
      <c r="HML9" s="236"/>
      <c r="HMM9" s="236"/>
      <c r="HMN9" s="236"/>
      <c r="HMO9" s="236"/>
      <c r="HMP9" s="236"/>
      <c r="HMQ9" s="236"/>
      <c r="HMR9" s="236"/>
      <c r="HMS9" s="236"/>
      <c r="HMT9" s="236"/>
      <c r="HMU9" s="236"/>
      <c r="HMV9" s="236"/>
      <c r="HMW9" s="236"/>
      <c r="HMX9" s="236"/>
      <c r="HMY9" s="236"/>
      <c r="HMZ9" s="236"/>
      <c r="HNA9" s="236"/>
      <c r="HNB9" s="236"/>
      <c r="HNC9" s="236"/>
      <c r="HND9" s="236"/>
      <c r="HNE9" s="236"/>
      <c r="HNF9" s="236"/>
      <c r="HNG9" s="236"/>
      <c r="HNH9" s="236"/>
      <c r="HNI9" s="236"/>
      <c r="HNJ9" s="236"/>
      <c r="HNK9" s="236"/>
      <c r="HNL9" s="236"/>
      <c r="HNM9" s="236"/>
      <c r="HNN9" s="236"/>
      <c r="HNO9" s="236"/>
      <c r="HNP9" s="236"/>
      <c r="HNQ9" s="236"/>
      <c r="HNR9" s="236"/>
      <c r="HNS9" s="236"/>
      <c r="HNT9" s="236"/>
      <c r="HNU9" s="236"/>
      <c r="HNV9" s="236"/>
      <c r="HNW9" s="236"/>
      <c r="HNX9" s="236"/>
      <c r="HNY9" s="236"/>
      <c r="HNZ9" s="236"/>
      <c r="HOA9" s="236"/>
      <c r="HOB9" s="236"/>
      <c r="HOC9" s="236"/>
      <c r="HOD9" s="236"/>
      <c r="HOE9" s="236"/>
      <c r="HOF9" s="236"/>
      <c r="HOG9" s="236"/>
      <c r="HOH9" s="236"/>
      <c r="HOI9" s="236"/>
      <c r="HOJ9" s="236"/>
      <c r="HOK9" s="236"/>
      <c r="HOL9" s="236"/>
      <c r="HOM9" s="236"/>
      <c r="HON9" s="236"/>
      <c r="HOO9" s="236"/>
      <c r="HOP9" s="236"/>
      <c r="HOQ9" s="236"/>
      <c r="HOR9" s="236"/>
      <c r="HOS9" s="236"/>
      <c r="HOT9" s="236"/>
      <c r="HOU9" s="236"/>
      <c r="HOV9" s="236"/>
      <c r="HOW9" s="236"/>
      <c r="HOX9" s="236"/>
      <c r="HOY9" s="236"/>
      <c r="HOZ9" s="236"/>
      <c r="HPA9" s="236"/>
      <c r="HPB9" s="236"/>
      <c r="HPC9" s="236"/>
      <c r="HPD9" s="236"/>
      <c r="HPE9" s="236"/>
      <c r="HPF9" s="236"/>
      <c r="HPG9" s="236"/>
      <c r="HPH9" s="236"/>
      <c r="HPI9" s="236"/>
      <c r="HPJ9" s="236"/>
      <c r="HPK9" s="236"/>
      <c r="HPL9" s="236"/>
      <c r="HPM9" s="236"/>
      <c r="HPN9" s="236"/>
      <c r="HPO9" s="236"/>
      <c r="HPP9" s="236"/>
      <c r="HPQ9" s="236"/>
      <c r="HPR9" s="236"/>
      <c r="HPS9" s="236"/>
      <c r="HPT9" s="236"/>
      <c r="HPU9" s="236"/>
      <c r="HPV9" s="236"/>
      <c r="HPW9" s="236"/>
      <c r="HPX9" s="236"/>
      <c r="HPY9" s="236"/>
      <c r="HPZ9" s="236"/>
      <c r="HQA9" s="236"/>
      <c r="HQB9" s="236"/>
      <c r="HQC9" s="236"/>
      <c r="HQD9" s="236"/>
      <c r="HQE9" s="236"/>
      <c r="HQF9" s="236"/>
      <c r="HQG9" s="236"/>
      <c r="HQH9" s="236"/>
      <c r="HQI9" s="236"/>
      <c r="HQJ9" s="236"/>
      <c r="HQK9" s="236"/>
      <c r="HQL9" s="236"/>
      <c r="HQM9" s="236"/>
      <c r="HQN9" s="236"/>
      <c r="HQO9" s="236"/>
      <c r="HQP9" s="236"/>
      <c r="HQQ9" s="236"/>
      <c r="HQR9" s="236"/>
      <c r="HQS9" s="236"/>
      <c r="HQT9" s="236"/>
      <c r="HQU9" s="236"/>
      <c r="HQV9" s="236"/>
      <c r="HQW9" s="236"/>
      <c r="HQX9" s="236"/>
      <c r="HQY9" s="236"/>
      <c r="HQZ9" s="236"/>
      <c r="HRA9" s="236"/>
      <c r="HRB9" s="236"/>
      <c r="HRC9" s="236"/>
      <c r="HRD9" s="236"/>
      <c r="HRE9" s="236"/>
      <c r="HRF9" s="236"/>
      <c r="HRG9" s="236"/>
      <c r="HRH9" s="236"/>
      <c r="HRI9" s="236"/>
      <c r="HRJ9" s="236"/>
      <c r="HRK9" s="236"/>
      <c r="HRL9" s="236"/>
      <c r="HRM9" s="236"/>
      <c r="HRN9" s="236"/>
      <c r="HRO9" s="236"/>
      <c r="HRP9" s="236"/>
      <c r="HRQ9" s="236"/>
      <c r="HRR9" s="236"/>
      <c r="HRS9" s="236"/>
      <c r="HRT9" s="236"/>
      <c r="HRU9" s="236"/>
      <c r="HRV9" s="236"/>
      <c r="HRW9" s="236"/>
      <c r="HRX9" s="236"/>
      <c r="HRY9" s="236"/>
      <c r="HRZ9" s="236"/>
      <c r="HSA9" s="236"/>
      <c r="HSB9" s="236"/>
      <c r="HSC9" s="236"/>
      <c r="HSD9" s="236"/>
      <c r="HSE9" s="236"/>
      <c r="HSF9" s="236"/>
      <c r="HSG9" s="236"/>
      <c r="HSH9" s="236"/>
      <c r="HSI9" s="236"/>
      <c r="HSJ9" s="236"/>
      <c r="HSK9" s="236"/>
      <c r="HSL9" s="236"/>
      <c r="HSM9" s="236"/>
      <c r="HSN9" s="236"/>
      <c r="HSO9" s="236"/>
      <c r="HSP9" s="236"/>
      <c r="HSQ9" s="236"/>
      <c r="HSR9" s="236"/>
      <c r="HSS9" s="236"/>
      <c r="HST9" s="236"/>
      <c r="HSU9" s="236"/>
      <c r="HSV9" s="236"/>
      <c r="HSW9" s="236"/>
      <c r="HSX9" s="236"/>
      <c r="HSY9" s="236"/>
      <c r="HSZ9" s="236"/>
      <c r="HTA9" s="236"/>
      <c r="HTB9" s="236"/>
      <c r="HTC9" s="236"/>
      <c r="HTD9" s="236"/>
      <c r="HTE9" s="236"/>
      <c r="HTF9" s="236"/>
      <c r="HTG9" s="236"/>
      <c r="HTH9" s="236"/>
      <c r="HTI9" s="236"/>
      <c r="HTJ9" s="236"/>
      <c r="HTK9" s="236"/>
      <c r="HTL9" s="236"/>
      <c r="HTM9" s="236"/>
      <c r="HTN9" s="236"/>
      <c r="HTO9" s="236"/>
      <c r="HTP9" s="236"/>
      <c r="HTQ9" s="236"/>
      <c r="HTR9" s="236"/>
      <c r="HTS9" s="236"/>
      <c r="HTT9" s="236"/>
      <c r="HTU9" s="236"/>
      <c r="HTV9" s="236"/>
      <c r="HTW9" s="236"/>
      <c r="HTX9" s="236"/>
      <c r="HTY9" s="236"/>
      <c r="HTZ9" s="236"/>
      <c r="HUA9" s="236"/>
      <c r="HUB9" s="236"/>
      <c r="HUC9" s="236"/>
      <c r="HUD9" s="236"/>
      <c r="HUE9" s="236"/>
      <c r="HUF9" s="236"/>
      <c r="HUG9" s="236"/>
      <c r="HUH9" s="236"/>
      <c r="HUI9" s="236"/>
      <c r="HUJ9" s="236"/>
      <c r="HUK9" s="236"/>
      <c r="HUL9" s="236"/>
      <c r="HUM9" s="236"/>
      <c r="HUN9" s="236"/>
      <c r="HUO9" s="236"/>
      <c r="HUP9" s="236"/>
      <c r="HUQ9" s="236"/>
      <c r="HUR9" s="236"/>
      <c r="HUS9" s="236"/>
      <c r="HUT9" s="236"/>
      <c r="HUU9" s="236"/>
      <c r="HUV9" s="236"/>
      <c r="HUW9" s="236"/>
      <c r="HUX9" s="236"/>
      <c r="HUY9" s="236"/>
      <c r="HUZ9" s="236"/>
      <c r="HVA9" s="236"/>
      <c r="HVB9" s="236"/>
      <c r="HVC9" s="236"/>
      <c r="HVD9" s="236"/>
      <c r="HVE9" s="236"/>
      <c r="HVF9" s="236"/>
      <c r="HVG9" s="236"/>
      <c r="HVH9" s="236"/>
      <c r="HVI9" s="236"/>
      <c r="HVJ9" s="236"/>
      <c r="HVK9" s="236"/>
      <c r="HVL9" s="236"/>
      <c r="HVM9" s="236"/>
      <c r="HVN9" s="236"/>
      <c r="HVO9" s="236"/>
      <c r="HVP9" s="236"/>
      <c r="HVQ9" s="236"/>
      <c r="HVR9" s="236"/>
      <c r="HVS9" s="236"/>
      <c r="HVT9" s="236"/>
      <c r="HVU9" s="236"/>
      <c r="HVV9" s="236"/>
      <c r="HVW9" s="236"/>
      <c r="HVX9" s="236"/>
      <c r="HVY9" s="236"/>
      <c r="HVZ9" s="236"/>
      <c r="HWA9" s="236"/>
      <c r="HWB9" s="236"/>
      <c r="HWC9" s="236"/>
      <c r="HWD9" s="236"/>
      <c r="HWE9" s="236"/>
      <c r="HWF9" s="236"/>
      <c r="HWG9" s="236"/>
      <c r="HWH9" s="236"/>
      <c r="HWI9" s="236"/>
      <c r="HWJ9" s="236"/>
      <c r="HWK9" s="236"/>
      <c r="HWL9" s="236"/>
      <c r="HWM9" s="236"/>
      <c r="HWN9" s="236"/>
      <c r="HWO9" s="236"/>
      <c r="HWP9" s="236"/>
      <c r="HWQ9" s="236"/>
      <c r="HWR9" s="236"/>
      <c r="HWS9" s="236"/>
      <c r="HWT9" s="236"/>
      <c r="HWU9" s="236"/>
      <c r="HWV9" s="236"/>
      <c r="HWW9" s="236"/>
      <c r="HWX9" s="236"/>
      <c r="HWY9" s="236"/>
      <c r="HWZ9" s="236"/>
      <c r="HXA9" s="236"/>
      <c r="HXB9" s="236"/>
      <c r="HXC9" s="236"/>
      <c r="HXD9" s="236"/>
      <c r="HXE9" s="236"/>
      <c r="HXF9" s="236"/>
      <c r="HXG9" s="236"/>
      <c r="HXH9" s="236"/>
      <c r="HXI9" s="236"/>
      <c r="HXJ9" s="236"/>
      <c r="HXK9" s="236"/>
      <c r="HXL9" s="236"/>
      <c r="HXM9" s="236"/>
      <c r="HXN9" s="236"/>
      <c r="HXO9" s="236"/>
      <c r="HXP9" s="236"/>
      <c r="HXQ9" s="236"/>
      <c r="HXR9" s="236"/>
      <c r="HXS9" s="236"/>
      <c r="HXT9" s="236"/>
      <c r="HXU9" s="236"/>
      <c r="HXV9" s="236"/>
      <c r="HXW9" s="236"/>
      <c r="HXX9" s="236"/>
      <c r="HXY9" s="236"/>
      <c r="HXZ9" s="236"/>
      <c r="HYA9" s="236"/>
      <c r="HYB9" s="236"/>
      <c r="HYC9" s="236"/>
      <c r="HYD9" s="236"/>
      <c r="HYE9" s="236"/>
      <c r="HYF9" s="236"/>
      <c r="HYG9" s="236"/>
      <c r="HYH9" s="236"/>
      <c r="HYI9" s="236"/>
      <c r="HYJ9" s="236"/>
      <c r="HYK9" s="236"/>
      <c r="HYL9" s="236"/>
      <c r="HYM9" s="236"/>
      <c r="HYN9" s="236"/>
      <c r="HYO9" s="236"/>
      <c r="HYP9" s="236"/>
      <c r="HYQ9" s="236"/>
      <c r="HYR9" s="236"/>
      <c r="HYS9" s="236"/>
      <c r="HYT9" s="236"/>
      <c r="HYU9" s="236"/>
      <c r="HYV9" s="236"/>
      <c r="HYW9" s="236"/>
      <c r="HYX9" s="236"/>
      <c r="HYY9" s="236"/>
      <c r="HYZ9" s="236"/>
      <c r="HZA9" s="236"/>
      <c r="HZB9" s="236"/>
      <c r="HZC9" s="236"/>
      <c r="HZD9" s="236"/>
      <c r="HZE9" s="236"/>
      <c r="HZF9" s="236"/>
      <c r="HZG9" s="236"/>
      <c r="HZH9" s="236"/>
      <c r="HZI9" s="236"/>
      <c r="HZJ9" s="236"/>
      <c r="HZK9" s="236"/>
      <c r="HZL9" s="236"/>
      <c r="HZM9" s="236"/>
      <c r="HZN9" s="236"/>
      <c r="HZO9" s="236"/>
      <c r="HZP9" s="236"/>
      <c r="HZQ9" s="236"/>
      <c r="HZR9" s="236"/>
      <c r="HZS9" s="236"/>
      <c r="HZT9" s="236"/>
      <c r="HZU9" s="236"/>
      <c r="HZV9" s="236"/>
      <c r="HZW9" s="236"/>
      <c r="HZX9" s="236"/>
      <c r="HZY9" s="236"/>
      <c r="HZZ9" s="236"/>
      <c r="IAA9" s="236"/>
      <c r="IAB9" s="236"/>
      <c r="IAC9" s="236"/>
      <c r="IAD9" s="236"/>
      <c r="IAE9" s="236"/>
      <c r="IAF9" s="236"/>
      <c r="IAG9" s="236"/>
      <c r="IAH9" s="236"/>
      <c r="IAI9" s="236"/>
      <c r="IAJ9" s="236"/>
      <c r="IAK9" s="236"/>
      <c r="IAL9" s="236"/>
      <c r="IAM9" s="236"/>
      <c r="IAN9" s="236"/>
      <c r="IAO9" s="236"/>
      <c r="IAP9" s="236"/>
      <c r="IAQ9" s="236"/>
      <c r="IAR9" s="236"/>
      <c r="IAS9" s="236"/>
      <c r="IAT9" s="236"/>
      <c r="IAU9" s="236"/>
      <c r="IAV9" s="236"/>
      <c r="IAW9" s="236"/>
      <c r="IAX9" s="236"/>
      <c r="IAY9" s="236"/>
      <c r="IAZ9" s="236"/>
      <c r="IBA9" s="236"/>
      <c r="IBB9" s="236"/>
      <c r="IBC9" s="236"/>
      <c r="IBD9" s="236"/>
      <c r="IBE9" s="236"/>
      <c r="IBF9" s="236"/>
      <c r="IBG9" s="236"/>
      <c r="IBH9" s="236"/>
      <c r="IBI9" s="236"/>
      <c r="IBJ9" s="236"/>
      <c r="IBK9" s="236"/>
      <c r="IBL9" s="236"/>
      <c r="IBM9" s="236"/>
      <c r="IBN9" s="236"/>
      <c r="IBO9" s="236"/>
      <c r="IBP9" s="236"/>
      <c r="IBQ9" s="236"/>
      <c r="IBR9" s="236"/>
      <c r="IBS9" s="236"/>
      <c r="IBT9" s="236"/>
      <c r="IBU9" s="236"/>
      <c r="IBV9" s="236"/>
      <c r="IBW9" s="236"/>
      <c r="IBX9" s="236"/>
      <c r="IBY9" s="236"/>
      <c r="IBZ9" s="236"/>
      <c r="ICA9" s="236"/>
      <c r="ICB9" s="236"/>
      <c r="ICC9" s="236"/>
      <c r="ICD9" s="236"/>
      <c r="ICE9" s="236"/>
      <c r="ICF9" s="236"/>
      <c r="ICG9" s="236"/>
      <c r="ICH9" s="236"/>
      <c r="ICI9" s="236"/>
      <c r="ICJ9" s="236"/>
      <c r="ICK9" s="236"/>
      <c r="ICL9" s="236"/>
      <c r="ICM9" s="236"/>
      <c r="ICN9" s="236"/>
      <c r="ICO9" s="236"/>
      <c r="ICP9" s="236"/>
      <c r="ICQ9" s="236"/>
      <c r="ICR9" s="236"/>
      <c r="ICS9" s="236"/>
      <c r="ICT9" s="236"/>
      <c r="ICU9" s="236"/>
      <c r="ICV9" s="236"/>
      <c r="ICW9" s="236"/>
      <c r="ICX9" s="236"/>
      <c r="ICY9" s="236"/>
      <c r="ICZ9" s="236"/>
      <c r="IDA9" s="236"/>
      <c r="IDB9" s="236"/>
      <c r="IDC9" s="236"/>
      <c r="IDD9" s="236"/>
      <c r="IDE9" s="236"/>
      <c r="IDF9" s="236"/>
      <c r="IDG9" s="236"/>
      <c r="IDH9" s="236"/>
      <c r="IDI9" s="236"/>
      <c r="IDJ9" s="236"/>
      <c r="IDK9" s="236"/>
      <c r="IDL9" s="236"/>
      <c r="IDM9" s="236"/>
      <c r="IDN9" s="236"/>
      <c r="IDO9" s="236"/>
      <c r="IDP9" s="236"/>
      <c r="IDQ9" s="236"/>
      <c r="IDR9" s="236"/>
      <c r="IDS9" s="236"/>
      <c r="IDT9" s="236"/>
      <c r="IDU9" s="236"/>
      <c r="IDV9" s="236"/>
      <c r="IDW9" s="236"/>
      <c r="IDX9" s="236"/>
      <c r="IDY9" s="236"/>
      <c r="IDZ9" s="236"/>
      <c r="IEA9" s="236"/>
      <c r="IEB9" s="236"/>
      <c r="IEC9" s="236"/>
      <c r="IED9" s="236"/>
      <c r="IEE9" s="236"/>
      <c r="IEF9" s="236"/>
      <c r="IEG9" s="236"/>
      <c r="IEH9" s="236"/>
      <c r="IEI9" s="236"/>
      <c r="IEJ9" s="236"/>
      <c r="IEK9" s="236"/>
      <c r="IEL9" s="236"/>
      <c r="IEM9" s="236"/>
      <c r="IEN9" s="236"/>
      <c r="IEO9" s="236"/>
      <c r="IEP9" s="236"/>
      <c r="IEQ9" s="236"/>
      <c r="IER9" s="236"/>
      <c r="IES9" s="236"/>
      <c r="IET9" s="236"/>
      <c r="IEU9" s="236"/>
      <c r="IEV9" s="236"/>
      <c r="IEW9" s="236"/>
      <c r="IEX9" s="236"/>
      <c r="IEY9" s="236"/>
      <c r="IEZ9" s="236"/>
      <c r="IFA9" s="236"/>
      <c r="IFB9" s="236"/>
      <c r="IFC9" s="236"/>
      <c r="IFD9" s="236"/>
      <c r="IFE9" s="236"/>
      <c r="IFF9" s="236"/>
      <c r="IFG9" s="236"/>
      <c r="IFH9" s="236"/>
      <c r="IFI9" s="236"/>
      <c r="IFJ9" s="236"/>
      <c r="IFK9" s="236"/>
      <c r="IFL9" s="236"/>
      <c r="IFM9" s="236"/>
      <c r="IFN9" s="236"/>
      <c r="IFO9" s="236"/>
      <c r="IFP9" s="236"/>
      <c r="IFQ9" s="236"/>
      <c r="IFR9" s="236"/>
      <c r="IFS9" s="236"/>
      <c r="IFT9" s="236"/>
      <c r="IFU9" s="236"/>
      <c r="IFV9" s="236"/>
      <c r="IFW9" s="236"/>
      <c r="IFX9" s="236"/>
      <c r="IFY9" s="236"/>
      <c r="IFZ9" s="236"/>
      <c r="IGA9" s="236"/>
      <c r="IGB9" s="236"/>
      <c r="IGC9" s="236"/>
      <c r="IGD9" s="236"/>
      <c r="IGE9" s="236"/>
      <c r="IGF9" s="236"/>
      <c r="IGG9" s="236"/>
      <c r="IGH9" s="236"/>
      <c r="IGI9" s="236"/>
      <c r="IGJ9" s="236"/>
      <c r="IGK9" s="236"/>
      <c r="IGL9" s="236"/>
      <c r="IGM9" s="236"/>
      <c r="IGN9" s="236"/>
      <c r="IGO9" s="236"/>
      <c r="IGP9" s="236"/>
      <c r="IGQ9" s="236"/>
      <c r="IGR9" s="236"/>
      <c r="IGS9" s="236"/>
      <c r="IGT9" s="236"/>
      <c r="IGU9" s="236"/>
      <c r="IGV9" s="236"/>
      <c r="IGW9" s="236"/>
      <c r="IGX9" s="236"/>
      <c r="IGY9" s="236"/>
      <c r="IGZ9" s="236"/>
      <c r="IHA9" s="236"/>
      <c r="IHB9" s="236"/>
      <c r="IHC9" s="236"/>
      <c r="IHD9" s="236"/>
      <c r="IHE9" s="236"/>
      <c r="IHF9" s="236"/>
      <c r="IHG9" s="236"/>
      <c r="IHH9" s="236"/>
      <c r="IHI9" s="236"/>
      <c r="IHJ9" s="236"/>
      <c r="IHK9" s="236"/>
      <c r="IHL9" s="236"/>
      <c r="IHM9" s="236"/>
      <c r="IHN9" s="236"/>
      <c r="IHO9" s="236"/>
      <c r="IHP9" s="236"/>
      <c r="IHQ9" s="236"/>
      <c r="IHR9" s="236"/>
      <c r="IHS9" s="236"/>
      <c r="IHT9" s="236"/>
      <c r="IHU9" s="236"/>
      <c r="IHV9" s="236"/>
      <c r="IHW9" s="236"/>
      <c r="IHX9" s="236"/>
      <c r="IHY9" s="236"/>
      <c r="IHZ9" s="236"/>
      <c r="IIA9" s="236"/>
      <c r="IIB9" s="236"/>
      <c r="IIC9" s="236"/>
      <c r="IID9" s="236"/>
      <c r="IIE9" s="236"/>
      <c r="IIF9" s="236"/>
      <c r="IIG9" s="236"/>
      <c r="IIH9" s="236"/>
      <c r="III9" s="236"/>
      <c r="IIJ9" s="236"/>
      <c r="IIK9" s="236"/>
      <c r="IIL9" s="236"/>
      <c r="IIM9" s="236"/>
      <c r="IIN9" s="236"/>
      <c r="IIO9" s="236"/>
      <c r="IIP9" s="236"/>
      <c r="IIQ9" s="236"/>
      <c r="IIR9" s="236"/>
      <c r="IIS9" s="236"/>
      <c r="IIT9" s="236"/>
      <c r="IIU9" s="236"/>
      <c r="IIV9" s="236"/>
      <c r="IIW9" s="236"/>
      <c r="IIX9" s="236"/>
      <c r="IIY9" s="236"/>
      <c r="IIZ9" s="236"/>
      <c r="IJA9" s="236"/>
      <c r="IJB9" s="236"/>
      <c r="IJC9" s="236"/>
      <c r="IJD9" s="236"/>
      <c r="IJE9" s="236"/>
      <c r="IJF9" s="236"/>
      <c r="IJG9" s="236"/>
      <c r="IJH9" s="236"/>
      <c r="IJI9" s="236"/>
      <c r="IJJ9" s="236"/>
      <c r="IJK9" s="236"/>
      <c r="IJL9" s="236"/>
      <c r="IJM9" s="236"/>
      <c r="IJN9" s="236"/>
      <c r="IJO9" s="236"/>
      <c r="IJP9" s="236"/>
      <c r="IJQ9" s="236"/>
      <c r="IJR9" s="236"/>
      <c r="IJS9" s="236"/>
      <c r="IJT9" s="236"/>
      <c r="IJU9" s="236"/>
      <c r="IJV9" s="236"/>
      <c r="IJW9" s="236"/>
      <c r="IJX9" s="236"/>
      <c r="IJY9" s="236"/>
      <c r="IJZ9" s="236"/>
      <c r="IKA9" s="236"/>
      <c r="IKB9" s="236"/>
      <c r="IKC9" s="236"/>
      <c r="IKD9" s="236"/>
      <c r="IKE9" s="236"/>
      <c r="IKF9" s="236"/>
      <c r="IKG9" s="236"/>
      <c r="IKH9" s="236"/>
      <c r="IKI9" s="236"/>
      <c r="IKJ9" s="236"/>
      <c r="IKK9" s="236"/>
      <c r="IKL9" s="236"/>
      <c r="IKM9" s="236"/>
      <c r="IKN9" s="236"/>
      <c r="IKO9" s="236"/>
      <c r="IKP9" s="236"/>
      <c r="IKQ9" s="236"/>
      <c r="IKR9" s="236"/>
      <c r="IKS9" s="236"/>
      <c r="IKT9" s="236"/>
      <c r="IKU9" s="236"/>
      <c r="IKV9" s="236"/>
      <c r="IKW9" s="236"/>
      <c r="IKX9" s="236"/>
      <c r="IKY9" s="236"/>
      <c r="IKZ9" s="236"/>
      <c r="ILA9" s="236"/>
      <c r="ILB9" s="236"/>
      <c r="ILC9" s="236"/>
      <c r="ILD9" s="236"/>
      <c r="ILE9" s="236"/>
      <c r="ILF9" s="236"/>
      <c r="ILG9" s="236"/>
      <c r="ILH9" s="236"/>
      <c r="ILI9" s="236"/>
      <c r="ILJ9" s="236"/>
      <c r="ILK9" s="236"/>
      <c r="ILL9" s="236"/>
      <c r="ILM9" s="236"/>
      <c r="ILN9" s="236"/>
      <c r="ILO9" s="236"/>
      <c r="ILP9" s="236"/>
      <c r="ILQ9" s="236"/>
      <c r="ILR9" s="236"/>
      <c r="ILS9" s="236"/>
      <c r="ILT9" s="236"/>
      <c r="ILU9" s="236"/>
      <c r="ILV9" s="236"/>
      <c r="ILW9" s="236"/>
      <c r="ILX9" s="236"/>
      <c r="ILY9" s="236"/>
      <c r="ILZ9" s="236"/>
      <c r="IMA9" s="236"/>
      <c r="IMB9" s="236"/>
      <c r="IMC9" s="236"/>
      <c r="IMD9" s="236"/>
      <c r="IME9" s="236"/>
      <c r="IMF9" s="236"/>
      <c r="IMG9" s="236"/>
      <c r="IMH9" s="236"/>
      <c r="IMI9" s="236"/>
      <c r="IMJ9" s="236"/>
      <c r="IMK9" s="236"/>
      <c r="IML9" s="236"/>
      <c r="IMM9" s="236"/>
      <c r="IMN9" s="236"/>
      <c r="IMO9" s="236"/>
      <c r="IMP9" s="236"/>
      <c r="IMQ9" s="236"/>
      <c r="IMR9" s="236"/>
      <c r="IMS9" s="236"/>
      <c r="IMT9" s="236"/>
      <c r="IMU9" s="236"/>
      <c r="IMV9" s="236"/>
      <c r="IMW9" s="236"/>
      <c r="IMX9" s="236"/>
      <c r="IMY9" s="236"/>
      <c r="IMZ9" s="236"/>
      <c r="INA9" s="236"/>
      <c r="INB9" s="236"/>
      <c r="INC9" s="236"/>
      <c r="IND9" s="236"/>
      <c r="INE9" s="236"/>
      <c r="INF9" s="236"/>
      <c r="ING9" s="236"/>
      <c r="INH9" s="236"/>
      <c r="INI9" s="236"/>
      <c r="INJ9" s="236"/>
      <c r="INK9" s="236"/>
      <c r="INL9" s="236"/>
      <c r="INM9" s="236"/>
      <c r="INN9" s="236"/>
      <c r="INO9" s="236"/>
      <c r="INP9" s="236"/>
      <c r="INQ9" s="236"/>
      <c r="INR9" s="236"/>
      <c r="INS9" s="236"/>
      <c r="INT9" s="236"/>
      <c r="INU9" s="236"/>
      <c r="INV9" s="236"/>
      <c r="INW9" s="236"/>
      <c r="INX9" s="236"/>
      <c r="INY9" s="236"/>
      <c r="INZ9" s="236"/>
      <c r="IOA9" s="236"/>
      <c r="IOB9" s="236"/>
      <c r="IOC9" s="236"/>
      <c r="IOD9" s="236"/>
      <c r="IOE9" s="236"/>
      <c r="IOF9" s="236"/>
      <c r="IOG9" s="236"/>
      <c r="IOH9" s="236"/>
      <c r="IOI9" s="236"/>
      <c r="IOJ9" s="236"/>
      <c r="IOK9" s="236"/>
      <c r="IOL9" s="236"/>
      <c r="IOM9" s="236"/>
      <c r="ION9" s="236"/>
      <c r="IOO9" s="236"/>
      <c r="IOP9" s="236"/>
      <c r="IOQ9" s="236"/>
      <c r="IOR9" s="236"/>
      <c r="IOS9" s="236"/>
      <c r="IOT9" s="236"/>
      <c r="IOU9" s="236"/>
      <c r="IOV9" s="236"/>
      <c r="IOW9" s="236"/>
      <c r="IOX9" s="236"/>
      <c r="IOY9" s="236"/>
      <c r="IOZ9" s="236"/>
      <c r="IPA9" s="236"/>
      <c r="IPB9" s="236"/>
      <c r="IPC9" s="236"/>
      <c r="IPD9" s="236"/>
      <c r="IPE9" s="236"/>
      <c r="IPF9" s="236"/>
      <c r="IPG9" s="236"/>
      <c r="IPH9" s="236"/>
      <c r="IPI9" s="236"/>
      <c r="IPJ9" s="236"/>
      <c r="IPK9" s="236"/>
      <c r="IPL9" s="236"/>
      <c r="IPM9" s="236"/>
      <c r="IPN9" s="236"/>
      <c r="IPO9" s="236"/>
      <c r="IPP9" s="236"/>
      <c r="IPQ9" s="236"/>
      <c r="IPR9" s="236"/>
      <c r="IPS9" s="236"/>
      <c r="IPT9" s="236"/>
      <c r="IPU9" s="236"/>
      <c r="IPV9" s="236"/>
      <c r="IPW9" s="236"/>
      <c r="IPX9" s="236"/>
      <c r="IPY9" s="236"/>
      <c r="IPZ9" s="236"/>
      <c r="IQA9" s="236"/>
      <c r="IQB9" s="236"/>
      <c r="IQC9" s="236"/>
      <c r="IQD9" s="236"/>
      <c r="IQE9" s="236"/>
      <c r="IQF9" s="236"/>
      <c r="IQG9" s="236"/>
      <c r="IQH9" s="236"/>
      <c r="IQI9" s="236"/>
      <c r="IQJ9" s="236"/>
      <c r="IQK9" s="236"/>
      <c r="IQL9" s="236"/>
      <c r="IQM9" s="236"/>
      <c r="IQN9" s="236"/>
      <c r="IQO9" s="236"/>
      <c r="IQP9" s="236"/>
      <c r="IQQ9" s="236"/>
      <c r="IQR9" s="236"/>
      <c r="IQS9" s="236"/>
      <c r="IQT9" s="236"/>
      <c r="IQU9" s="236"/>
      <c r="IQV9" s="236"/>
      <c r="IQW9" s="236"/>
      <c r="IQX9" s="236"/>
      <c r="IQY9" s="236"/>
      <c r="IQZ9" s="236"/>
      <c r="IRA9" s="236"/>
      <c r="IRB9" s="236"/>
      <c r="IRC9" s="236"/>
      <c r="IRD9" s="236"/>
      <c r="IRE9" s="236"/>
      <c r="IRF9" s="236"/>
      <c r="IRG9" s="236"/>
      <c r="IRH9" s="236"/>
      <c r="IRI9" s="236"/>
      <c r="IRJ9" s="236"/>
      <c r="IRK9" s="236"/>
      <c r="IRL9" s="236"/>
      <c r="IRM9" s="236"/>
      <c r="IRN9" s="236"/>
      <c r="IRO9" s="236"/>
      <c r="IRP9" s="236"/>
      <c r="IRQ9" s="236"/>
      <c r="IRR9" s="236"/>
      <c r="IRS9" s="236"/>
      <c r="IRT9" s="236"/>
      <c r="IRU9" s="236"/>
      <c r="IRV9" s="236"/>
      <c r="IRW9" s="236"/>
      <c r="IRX9" s="236"/>
      <c r="IRY9" s="236"/>
      <c r="IRZ9" s="236"/>
      <c r="ISA9" s="236"/>
      <c r="ISB9" s="236"/>
      <c r="ISC9" s="236"/>
      <c r="ISD9" s="236"/>
      <c r="ISE9" s="236"/>
      <c r="ISF9" s="236"/>
      <c r="ISG9" s="236"/>
      <c r="ISH9" s="236"/>
      <c r="ISI9" s="236"/>
      <c r="ISJ9" s="236"/>
      <c r="ISK9" s="236"/>
      <c r="ISL9" s="236"/>
      <c r="ISM9" s="236"/>
      <c r="ISN9" s="236"/>
      <c r="ISO9" s="236"/>
      <c r="ISP9" s="236"/>
      <c r="ISQ9" s="236"/>
      <c r="ISR9" s="236"/>
      <c r="ISS9" s="236"/>
      <c r="IST9" s="236"/>
      <c r="ISU9" s="236"/>
      <c r="ISV9" s="236"/>
      <c r="ISW9" s="236"/>
      <c r="ISX9" s="236"/>
      <c r="ISY9" s="236"/>
      <c r="ISZ9" s="236"/>
      <c r="ITA9" s="236"/>
      <c r="ITB9" s="236"/>
      <c r="ITC9" s="236"/>
      <c r="ITD9" s="236"/>
      <c r="ITE9" s="236"/>
      <c r="ITF9" s="236"/>
      <c r="ITG9" s="236"/>
      <c r="ITH9" s="236"/>
      <c r="ITI9" s="236"/>
      <c r="ITJ9" s="236"/>
      <c r="ITK9" s="236"/>
      <c r="ITL9" s="236"/>
      <c r="ITM9" s="236"/>
      <c r="ITN9" s="236"/>
      <c r="ITO9" s="236"/>
      <c r="ITP9" s="236"/>
      <c r="ITQ9" s="236"/>
      <c r="ITR9" s="236"/>
      <c r="ITS9" s="236"/>
      <c r="ITT9" s="236"/>
      <c r="ITU9" s="236"/>
      <c r="ITV9" s="236"/>
      <c r="ITW9" s="236"/>
      <c r="ITX9" s="236"/>
      <c r="ITY9" s="236"/>
      <c r="ITZ9" s="236"/>
      <c r="IUA9" s="236"/>
      <c r="IUB9" s="236"/>
      <c r="IUC9" s="236"/>
      <c r="IUD9" s="236"/>
      <c r="IUE9" s="236"/>
      <c r="IUF9" s="236"/>
      <c r="IUG9" s="236"/>
      <c r="IUH9" s="236"/>
      <c r="IUI9" s="236"/>
      <c r="IUJ9" s="236"/>
      <c r="IUK9" s="236"/>
      <c r="IUL9" s="236"/>
      <c r="IUM9" s="236"/>
      <c r="IUN9" s="236"/>
      <c r="IUO9" s="236"/>
      <c r="IUP9" s="236"/>
      <c r="IUQ9" s="236"/>
      <c r="IUR9" s="236"/>
      <c r="IUS9" s="236"/>
      <c r="IUT9" s="236"/>
      <c r="IUU9" s="236"/>
      <c r="IUV9" s="236"/>
      <c r="IUW9" s="236"/>
      <c r="IUX9" s="236"/>
      <c r="IUY9" s="236"/>
      <c r="IUZ9" s="236"/>
      <c r="IVA9" s="236"/>
      <c r="IVB9" s="236"/>
      <c r="IVC9" s="236"/>
      <c r="IVD9" s="236"/>
      <c r="IVE9" s="236"/>
      <c r="IVF9" s="236"/>
      <c r="IVG9" s="236"/>
      <c r="IVH9" s="236"/>
      <c r="IVI9" s="236"/>
      <c r="IVJ9" s="236"/>
      <c r="IVK9" s="236"/>
      <c r="IVL9" s="236"/>
      <c r="IVM9" s="236"/>
      <c r="IVN9" s="236"/>
      <c r="IVO9" s="236"/>
      <c r="IVP9" s="236"/>
      <c r="IVQ9" s="236"/>
      <c r="IVR9" s="236"/>
      <c r="IVS9" s="236"/>
      <c r="IVT9" s="236"/>
      <c r="IVU9" s="236"/>
      <c r="IVV9" s="236"/>
      <c r="IVW9" s="236"/>
      <c r="IVX9" s="236"/>
      <c r="IVY9" s="236"/>
      <c r="IVZ9" s="236"/>
      <c r="IWA9" s="236"/>
      <c r="IWB9" s="236"/>
      <c r="IWC9" s="236"/>
      <c r="IWD9" s="236"/>
      <c r="IWE9" s="236"/>
      <c r="IWF9" s="236"/>
      <c r="IWG9" s="236"/>
      <c r="IWH9" s="236"/>
      <c r="IWI9" s="236"/>
      <c r="IWJ9" s="236"/>
      <c r="IWK9" s="236"/>
      <c r="IWL9" s="236"/>
      <c r="IWM9" s="236"/>
      <c r="IWN9" s="236"/>
      <c r="IWO9" s="236"/>
      <c r="IWP9" s="236"/>
      <c r="IWQ9" s="236"/>
      <c r="IWR9" s="236"/>
      <c r="IWS9" s="236"/>
      <c r="IWT9" s="236"/>
      <c r="IWU9" s="236"/>
      <c r="IWV9" s="236"/>
      <c r="IWW9" s="236"/>
      <c r="IWX9" s="236"/>
      <c r="IWY9" s="236"/>
      <c r="IWZ9" s="236"/>
      <c r="IXA9" s="236"/>
      <c r="IXB9" s="236"/>
      <c r="IXC9" s="236"/>
      <c r="IXD9" s="236"/>
      <c r="IXE9" s="236"/>
      <c r="IXF9" s="236"/>
      <c r="IXG9" s="236"/>
      <c r="IXH9" s="236"/>
      <c r="IXI9" s="236"/>
      <c r="IXJ9" s="236"/>
      <c r="IXK9" s="236"/>
      <c r="IXL9" s="236"/>
      <c r="IXM9" s="236"/>
      <c r="IXN9" s="236"/>
      <c r="IXO9" s="236"/>
      <c r="IXP9" s="236"/>
      <c r="IXQ9" s="236"/>
      <c r="IXR9" s="236"/>
      <c r="IXS9" s="236"/>
      <c r="IXT9" s="236"/>
      <c r="IXU9" s="236"/>
      <c r="IXV9" s="236"/>
      <c r="IXW9" s="236"/>
      <c r="IXX9" s="236"/>
      <c r="IXY9" s="236"/>
      <c r="IXZ9" s="236"/>
      <c r="IYA9" s="236"/>
      <c r="IYB9" s="236"/>
      <c r="IYC9" s="236"/>
      <c r="IYD9" s="236"/>
      <c r="IYE9" s="236"/>
      <c r="IYF9" s="236"/>
      <c r="IYG9" s="236"/>
      <c r="IYH9" s="236"/>
      <c r="IYI9" s="236"/>
      <c r="IYJ9" s="236"/>
      <c r="IYK9" s="236"/>
      <c r="IYL9" s="236"/>
      <c r="IYM9" s="236"/>
      <c r="IYN9" s="236"/>
      <c r="IYO9" s="236"/>
      <c r="IYP9" s="236"/>
      <c r="IYQ9" s="236"/>
      <c r="IYR9" s="236"/>
      <c r="IYS9" s="236"/>
      <c r="IYT9" s="236"/>
      <c r="IYU9" s="236"/>
      <c r="IYV9" s="236"/>
      <c r="IYW9" s="236"/>
      <c r="IYX9" s="236"/>
      <c r="IYY9" s="236"/>
      <c r="IYZ9" s="236"/>
      <c r="IZA9" s="236"/>
      <c r="IZB9" s="236"/>
      <c r="IZC9" s="236"/>
      <c r="IZD9" s="236"/>
      <c r="IZE9" s="236"/>
      <c r="IZF9" s="236"/>
      <c r="IZG9" s="236"/>
      <c r="IZH9" s="236"/>
      <c r="IZI9" s="236"/>
      <c r="IZJ9" s="236"/>
      <c r="IZK9" s="236"/>
      <c r="IZL9" s="236"/>
      <c r="IZM9" s="236"/>
      <c r="IZN9" s="236"/>
      <c r="IZO9" s="236"/>
      <c r="IZP9" s="236"/>
      <c r="IZQ9" s="236"/>
      <c r="IZR9" s="236"/>
      <c r="IZS9" s="236"/>
      <c r="IZT9" s="236"/>
      <c r="IZU9" s="236"/>
      <c r="IZV9" s="236"/>
      <c r="IZW9" s="236"/>
      <c r="IZX9" s="236"/>
      <c r="IZY9" s="236"/>
      <c r="IZZ9" s="236"/>
      <c r="JAA9" s="236"/>
      <c r="JAB9" s="236"/>
      <c r="JAC9" s="236"/>
      <c r="JAD9" s="236"/>
      <c r="JAE9" s="236"/>
      <c r="JAF9" s="236"/>
      <c r="JAG9" s="236"/>
      <c r="JAH9" s="236"/>
      <c r="JAI9" s="236"/>
      <c r="JAJ9" s="236"/>
      <c r="JAK9" s="236"/>
      <c r="JAL9" s="236"/>
      <c r="JAM9" s="236"/>
      <c r="JAN9" s="236"/>
      <c r="JAO9" s="236"/>
      <c r="JAP9" s="236"/>
      <c r="JAQ9" s="236"/>
      <c r="JAR9" s="236"/>
      <c r="JAS9" s="236"/>
      <c r="JAT9" s="236"/>
      <c r="JAU9" s="236"/>
      <c r="JAV9" s="236"/>
      <c r="JAW9" s="236"/>
      <c r="JAX9" s="236"/>
      <c r="JAY9" s="236"/>
      <c r="JAZ9" s="236"/>
      <c r="JBA9" s="236"/>
      <c r="JBB9" s="236"/>
      <c r="JBC9" s="236"/>
      <c r="JBD9" s="236"/>
      <c r="JBE9" s="236"/>
      <c r="JBF9" s="236"/>
      <c r="JBG9" s="236"/>
      <c r="JBH9" s="236"/>
      <c r="JBI9" s="236"/>
      <c r="JBJ9" s="236"/>
      <c r="JBK9" s="236"/>
      <c r="JBL9" s="236"/>
      <c r="JBM9" s="236"/>
      <c r="JBN9" s="236"/>
      <c r="JBO9" s="236"/>
      <c r="JBP9" s="236"/>
      <c r="JBQ9" s="236"/>
      <c r="JBR9" s="236"/>
      <c r="JBS9" s="236"/>
      <c r="JBT9" s="236"/>
      <c r="JBU9" s="236"/>
      <c r="JBV9" s="236"/>
      <c r="JBW9" s="236"/>
      <c r="JBX9" s="236"/>
      <c r="JBY9" s="236"/>
      <c r="JBZ9" s="236"/>
      <c r="JCA9" s="236"/>
      <c r="JCB9" s="236"/>
      <c r="JCC9" s="236"/>
      <c r="JCD9" s="236"/>
      <c r="JCE9" s="236"/>
      <c r="JCF9" s="236"/>
      <c r="JCG9" s="236"/>
      <c r="JCH9" s="236"/>
      <c r="JCI9" s="236"/>
      <c r="JCJ9" s="236"/>
      <c r="JCK9" s="236"/>
      <c r="JCL9" s="236"/>
      <c r="JCM9" s="236"/>
      <c r="JCN9" s="236"/>
      <c r="JCO9" s="236"/>
      <c r="JCP9" s="236"/>
      <c r="JCQ9" s="236"/>
      <c r="JCR9" s="236"/>
      <c r="JCS9" s="236"/>
      <c r="JCT9" s="236"/>
      <c r="JCU9" s="236"/>
      <c r="JCV9" s="236"/>
      <c r="JCW9" s="236"/>
      <c r="JCX9" s="236"/>
      <c r="JCY9" s="236"/>
      <c r="JCZ9" s="236"/>
      <c r="JDA9" s="236"/>
      <c r="JDB9" s="236"/>
      <c r="JDC9" s="236"/>
      <c r="JDD9" s="236"/>
      <c r="JDE9" s="236"/>
      <c r="JDF9" s="236"/>
      <c r="JDG9" s="236"/>
      <c r="JDH9" s="236"/>
      <c r="JDI9" s="236"/>
      <c r="JDJ9" s="236"/>
      <c r="JDK9" s="236"/>
      <c r="JDL9" s="236"/>
      <c r="JDM9" s="236"/>
      <c r="JDN9" s="236"/>
      <c r="JDO9" s="236"/>
      <c r="JDP9" s="236"/>
      <c r="JDQ9" s="236"/>
      <c r="JDR9" s="236"/>
      <c r="JDS9" s="236"/>
      <c r="JDT9" s="236"/>
      <c r="JDU9" s="236"/>
      <c r="JDV9" s="236"/>
      <c r="JDW9" s="236"/>
      <c r="JDX9" s="236"/>
      <c r="JDY9" s="236"/>
      <c r="JDZ9" s="236"/>
      <c r="JEA9" s="236"/>
      <c r="JEB9" s="236"/>
      <c r="JEC9" s="236"/>
      <c r="JED9" s="236"/>
      <c r="JEE9" s="236"/>
      <c r="JEF9" s="236"/>
      <c r="JEG9" s="236"/>
      <c r="JEH9" s="236"/>
      <c r="JEI9" s="236"/>
      <c r="JEJ9" s="236"/>
      <c r="JEK9" s="236"/>
      <c r="JEL9" s="236"/>
      <c r="JEM9" s="236"/>
      <c r="JEN9" s="236"/>
      <c r="JEO9" s="236"/>
      <c r="JEP9" s="236"/>
      <c r="JEQ9" s="236"/>
      <c r="JER9" s="236"/>
      <c r="JES9" s="236"/>
      <c r="JET9" s="236"/>
      <c r="JEU9" s="236"/>
      <c r="JEV9" s="236"/>
      <c r="JEW9" s="236"/>
      <c r="JEX9" s="236"/>
      <c r="JEY9" s="236"/>
      <c r="JEZ9" s="236"/>
      <c r="JFA9" s="236"/>
      <c r="JFB9" s="236"/>
      <c r="JFC9" s="236"/>
      <c r="JFD9" s="236"/>
      <c r="JFE9" s="236"/>
      <c r="JFF9" s="236"/>
      <c r="JFG9" s="236"/>
      <c r="JFH9" s="236"/>
      <c r="JFI9" s="236"/>
      <c r="JFJ9" s="236"/>
      <c r="JFK9" s="236"/>
      <c r="JFL9" s="236"/>
      <c r="JFM9" s="236"/>
      <c r="JFN9" s="236"/>
      <c r="JFO9" s="236"/>
      <c r="JFP9" s="236"/>
      <c r="JFQ9" s="236"/>
      <c r="JFR9" s="236"/>
      <c r="JFS9" s="236"/>
      <c r="JFT9" s="236"/>
      <c r="JFU9" s="236"/>
      <c r="JFV9" s="236"/>
      <c r="JFW9" s="236"/>
      <c r="JFX9" s="236"/>
      <c r="JFY9" s="236"/>
      <c r="JFZ9" s="236"/>
      <c r="JGA9" s="236"/>
      <c r="JGB9" s="236"/>
      <c r="JGC9" s="236"/>
      <c r="JGD9" s="236"/>
      <c r="JGE9" s="236"/>
      <c r="JGF9" s="236"/>
      <c r="JGG9" s="236"/>
      <c r="JGH9" s="236"/>
      <c r="JGI9" s="236"/>
      <c r="JGJ9" s="236"/>
      <c r="JGK9" s="236"/>
      <c r="JGL9" s="236"/>
      <c r="JGM9" s="236"/>
      <c r="JGN9" s="236"/>
      <c r="JGO9" s="236"/>
      <c r="JGP9" s="236"/>
      <c r="JGQ9" s="236"/>
      <c r="JGR9" s="236"/>
      <c r="JGS9" s="236"/>
      <c r="JGT9" s="236"/>
      <c r="JGU9" s="236"/>
      <c r="JGV9" s="236"/>
      <c r="JGW9" s="236"/>
      <c r="JGX9" s="236"/>
      <c r="JGY9" s="236"/>
      <c r="JGZ9" s="236"/>
      <c r="JHA9" s="236"/>
      <c r="JHB9" s="236"/>
      <c r="JHC9" s="236"/>
      <c r="JHD9" s="236"/>
      <c r="JHE9" s="236"/>
      <c r="JHF9" s="236"/>
      <c r="JHG9" s="236"/>
      <c r="JHH9" s="236"/>
      <c r="JHI9" s="236"/>
      <c r="JHJ9" s="236"/>
      <c r="JHK9" s="236"/>
      <c r="JHL9" s="236"/>
      <c r="JHM9" s="236"/>
      <c r="JHN9" s="236"/>
      <c r="JHO9" s="236"/>
      <c r="JHP9" s="236"/>
      <c r="JHQ9" s="236"/>
      <c r="JHR9" s="236"/>
      <c r="JHS9" s="236"/>
      <c r="JHT9" s="236"/>
      <c r="JHU9" s="236"/>
      <c r="JHV9" s="236"/>
      <c r="JHW9" s="236"/>
      <c r="JHX9" s="236"/>
      <c r="JHY9" s="236"/>
      <c r="JHZ9" s="236"/>
      <c r="JIA9" s="236"/>
      <c r="JIB9" s="236"/>
      <c r="JIC9" s="236"/>
      <c r="JID9" s="236"/>
      <c r="JIE9" s="236"/>
      <c r="JIF9" s="236"/>
      <c r="JIG9" s="236"/>
      <c r="JIH9" s="236"/>
      <c r="JII9" s="236"/>
      <c r="JIJ9" s="236"/>
      <c r="JIK9" s="236"/>
      <c r="JIL9" s="236"/>
      <c r="JIM9" s="236"/>
      <c r="JIN9" s="236"/>
      <c r="JIO9" s="236"/>
      <c r="JIP9" s="236"/>
      <c r="JIQ9" s="236"/>
      <c r="JIR9" s="236"/>
      <c r="JIS9" s="236"/>
      <c r="JIT9" s="236"/>
      <c r="JIU9" s="236"/>
      <c r="JIV9" s="236"/>
      <c r="JIW9" s="236"/>
      <c r="JIX9" s="236"/>
      <c r="JIY9" s="236"/>
      <c r="JIZ9" s="236"/>
      <c r="JJA9" s="236"/>
      <c r="JJB9" s="236"/>
      <c r="JJC9" s="236"/>
      <c r="JJD9" s="236"/>
      <c r="JJE9" s="236"/>
      <c r="JJF9" s="236"/>
      <c r="JJG9" s="236"/>
      <c r="JJH9" s="236"/>
      <c r="JJI9" s="236"/>
      <c r="JJJ9" s="236"/>
      <c r="JJK9" s="236"/>
      <c r="JJL9" s="236"/>
      <c r="JJM9" s="236"/>
      <c r="JJN9" s="236"/>
      <c r="JJO9" s="236"/>
      <c r="JJP9" s="236"/>
      <c r="JJQ9" s="236"/>
      <c r="JJR9" s="236"/>
      <c r="JJS9" s="236"/>
      <c r="JJT9" s="236"/>
      <c r="JJU9" s="236"/>
      <c r="JJV9" s="236"/>
      <c r="JJW9" s="236"/>
      <c r="JJX9" s="236"/>
      <c r="JJY9" s="236"/>
      <c r="JJZ9" s="236"/>
      <c r="JKA9" s="236"/>
      <c r="JKB9" s="236"/>
      <c r="JKC9" s="236"/>
      <c r="JKD9" s="236"/>
      <c r="JKE9" s="236"/>
      <c r="JKF9" s="236"/>
      <c r="JKG9" s="236"/>
      <c r="JKH9" s="236"/>
      <c r="JKI9" s="236"/>
      <c r="JKJ9" s="236"/>
      <c r="JKK9" s="236"/>
      <c r="JKL9" s="236"/>
      <c r="JKM9" s="236"/>
      <c r="JKN9" s="236"/>
      <c r="JKO9" s="236"/>
      <c r="JKP9" s="236"/>
      <c r="JKQ9" s="236"/>
      <c r="JKR9" s="236"/>
      <c r="JKS9" s="236"/>
      <c r="JKT9" s="236"/>
      <c r="JKU9" s="236"/>
      <c r="JKV9" s="236"/>
      <c r="JKW9" s="236"/>
      <c r="JKX9" s="236"/>
      <c r="JKY9" s="236"/>
      <c r="JKZ9" s="236"/>
      <c r="JLA9" s="236"/>
      <c r="JLB9" s="236"/>
      <c r="JLC9" s="236"/>
      <c r="JLD9" s="236"/>
      <c r="JLE9" s="236"/>
      <c r="JLF9" s="236"/>
      <c r="JLG9" s="236"/>
      <c r="JLH9" s="236"/>
      <c r="JLI9" s="236"/>
      <c r="JLJ9" s="236"/>
      <c r="JLK9" s="236"/>
      <c r="JLL9" s="236"/>
      <c r="JLM9" s="236"/>
      <c r="JLN9" s="236"/>
      <c r="JLO9" s="236"/>
      <c r="JLP9" s="236"/>
      <c r="JLQ9" s="236"/>
      <c r="JLR9" s="236"/>
      <c r="JLS9" s="236"/>
      <c r="JLT9" s="236"/>
      <c r="JLU9" s="236"/>
      <c r="JLV9" s="236"/>
      <c r="JLW9" s="236"/>
      <c r="JLX9" s="236"/>
      <c r="JLY9" s="236"/>
      <c r="JLZ9" s="236"/>
      <c r="JMA9" s="236"/>
      <c r="JMB9" s="236"/>
      <c r="JMC9" s="236"/>
      <c r="JMD9" s="236"/>
      <c r="JME9" s="236"/>
      <c r="JMF9" s="236"/>
      <c r="JMG9" s="236"/>
      <c r="JMH9" s="236"/>
      <c r="JMI9" s="236"/>
      <c r="JMJ9" s="236"/>
      <c r="JMK9" s="236"/>
      <c r="JML9" s="236"/>
      <c r="JMM9" s="236"/>
      <c r="JMN9" s="236"/>
      <c r="JMO9" s="236"/>
      <c r="JMP9" s="236"/>
      <c r="JMQ9" s="236"/>
      <c r="JMR9" s="236"/>
      <c r="JMS9" s="236"/>
      <c r="JMT9" s="236"/>
      <c r="JMU9" s="236"/>
      <c r="JMV9" s="236"/>
      <c r="JMW9" s="236"/>
      <c r="JMX9" s="236"/>
      <c r="JMY9" s="236"/>
      <c r="JMZ9" s="236"/>
      <c r="JNA9" s="236"/>
      <c r="JNB9" s="236"/>
      <c r="JNC9" s="236"/>
      <c r="JND9" s="236"/>
      <c r="JNE9" s="236"/>
      <c r="JNF9" s="236"/>
      <c r="JNG9" s="236"/>
      <c r="JNH9" s="236"/>
      <c r="JNI9" s="236"/>
      <c r="JNJ9" s="236"/>
      <c r="JNK9" s="236"/>
      <c r="JNL9" s="236"/>
      <c r="JNM9" s="236"/>
      <c r="JNN9" s="236"/>
      <c r="JNO9" s="236"/>
      <c r="JNP9" s="236"/>
      <c r="JNQ9" s="236"/>
      <c r="JNR9" s="236"/>
      <c r="JNS9" s="236"/>
      <c r="JNT9" s="236"/>
      <c r="JNU9" s="236"/>
      <c r="JNV9" s="236"/>
      <c r="JNW9" s="236"/>
      <c r="JNX9" s="236"/>
      <c r="JNY9" s="236"/>
      <c r="JNZ9" s="236"/>
      <c r="JOA9" s="236"/>
      <c r="JOB9" s="236"/>
      <c r="JOC9" s="236"/>
      <c r="JOD9" s="236"/>
      <c r="JOE9" s="236"/>
      <c r="JOF9" s="236"/>
      <c r="JOG9" s="236"/>
      <c r="JOH9" s="236"/>
      <c r="JOI9" s="236"/>
      <c r="JOJ9" s="236"/>
      <c r="JOK9" s="236"/>
      <c r="JOL9" s="236"/>
      <c r="JOM9" s="236"/>
      <c r="JON9" s="236"/>
      <c r="JOO9" s="236"/>
      <c r="JOP9" s="236"/>
      <c r="JOQ9" s="236"/>
      <c r="JOR9" s="236"/>
      <c r="JOS9" s="236"/>
      <c r="JOT9" s="236"/>
      <c r="JOU9" s="236"/>
      <c r="JOV9" s="236"/>
      <c r="JOW9" s="236"/>
      <c r="JOX9" s="236"/>
      <c r="JOY9" s="236"/>
      <c r="JOZ9" s="236"/>
      <c r="JPA9" s="236"/>
      <c r="JPB9" s="236"/>
      <c r="JPC9" s="236"/>
      <c r="JPD9" s="236"/>
      <c r="JPE9" s="236"/>
      <c r="JPF9" s="236"/>
      <c r="JPG9" s="236"/>
      <c r="JPH9" s="236"/>
      <c r="JPI9" s="236"/>
      <c r="JPJ9" s="236"/>
      <c r="JPK9" s="236"/>
      <c r="JPL9" s="236"/>
      <c r="JPM9" s="236"/>
      <c r="JPN9" s="236"/>
      <c r="JPO9" s="236"/>
      <c r="JPP9" s="236"/>
      <c r="JPQ9" s="236"/>
      <c r="JPR9" s="236"/>
      <c r="JPS9" s="236"/>
      <c r="JPT9" s="236"/>
      <c r="JPU9" s="236"/>
      <c r="JPV9" s="236"/>
      <c r="JPW9" s="236"/>
      <c r="JPX9" s="236"/>
      <c r="JPY9" s="236"/>
      <c r="JPZ9" s="236"/>
      <c r="JQA9" s="236"/>
      <c r="JQB9" s="236"/>
      <c r="JQC9" s="236"/>
      <c r="JQD9" s="236"/>
      <c r="JQE9" s="236"/>
      <c r="JQF9" s="236"/>
      <c r="JQG9" s="236"/>
      <c r="JQH9" s="236"/>
      <c r="JQI9" s="236"/>
      <c r="JQJ9" s="236"/>
      <c r="JQK9" s="236"/>
      <c r="JQL9" s="236"/>
      <c r="JQM9" s="236"/>
      <c r="JQN9" s="236"/>
      <c r="JQO9" s="236"/>
      <c r="JQP9" s="236"/>
      <c r="JQQ9" s="236"/>
      <c r="JQR9" s="236"/>
      <c r="JQS9" s="236"/>
      <c r="JQT9" s="236"/>
      <c r="JQU9" s="236"/>
      <c r="JQV9" s="236"/>
      <c r="JQW9" s="236"/>
      <c r="JQX9" s="236"/>
      <c r="JQY9" s="236"/>
      <c r="JQZ9" s="236"/>
      <c r="JRA9" s="236"/>
      <c r="JRB9" s="236"/>
      <c r="JRC9" s="236"/>
      <c r="JRD9" s="236"/>
      <c r="JRE9" s="236"/>
      <c r="JRF9" s="236"/>
      <c r="JRG9" s="236"/>
      <c r="JRH9" s="236"/>
      <c r="JRI9" s="236"/>
      <c r="JRJ9" s="236"/>
      <c r="JRK9" s="236"/>
      <c r="JRL9" s="236"/>
      <c r="JRM9" s="236"/>
      <c r="JRN9" s="236"/>
      <c r="JRO9" s="236"/>
      <c r="JRP9" s="236"/>
      <c r="JRQ9" s="236"/>
      <c r="JRR9" s="236"/>
      <c r="JRS9" s="236"/>
      <c r="JRT9" s="236"/>
      <c r="JRU9" s="236"/>
      <c r="JRV9" s="236"/>
      <c r="JRW9" s="236"/>
      <c r="JRX9" s="236"/>
      <c r="JRY9" s="236"/>
      <c r="JRZ9" s="236"/>
      <c r="JSA9" s="236"/>
      <c r="JSB9" s="236"/>
      <c r="JSC9" s="236"/>
      <c r="JSD9" s="236"/>
      <c r="JSE9" s="236"/>
      <c r="JSF9" s="236"/>
      <c r="JSG9" s="236"/>
      <c r="JSH9" s="236"/>
      <c r="JSI9" s="236"/>
      <c r="JSJ9" s="236"/>
      <c r="JSK9" s="236"/>
      <c r="JSL9" s="236"/>
      <c r="JSM9" s="236"/>
      <c r="JSN9" s="236"/>
      <c r="JSO9" s="236"/>
      <c r="JSP9" s="236"/>
      <c r="JSQ9" s="236"/>
      <c r="JSR9" s="236"/>
      <c r="JSS9" s="236"/>
      <c r="JST9" s="236"/>
      <c r="JSU9" s="236"/>
      <c r="JSV9" s="236"/>
      <c r="JSW9" s="236"/>
      <c r="JSX9" s="236"/>
      <c r="JSY9" s="236"/>
      <c r="JSZ9" s="236"/>
      <c r="JTA9" s="236"/>
      <c r="JTB9" s="236"/>
      <c r="JTC9" s="236"/>
      <c r="JTD9" s="236"/>
      <c r="JTE9" s="236"/>
      <c r="JTF9" s="236"/>
      <c r="JTG9" s="236"/>
      <c r="JTH9" s="236"/>
      <c r="JTI9" s="236"/>
      <c r="JTJ9" s="236"/>
      <c r="JTK9" s="236"/>
      <c r="JTL9" s="236"/>
      <c r="JTM9" s="236"/>
      <c r="JTN9" s="236"/>
      <c r="JTO9" s="236"/>
      <c r="JTP9" s="236"/>
      <c r="JTQ9" s="236"/>
      <c r="JTR9" s="236"/>
      <c r="JTS9" s="236"/>
      <c r="JTT9" s="236"/>
      <c r="JTU9" s="236"/>
      <c r="JTV9" s="236"/>
      <c r="JTW9" s="236"/>
      <c r="JTX9" s="236"/>
      <c r="JTY9" s="236"/>
      <c r="JTZ9" s="236"/>
      <c r="JUA9" s="236"/>
      <c r="JUB9" s="236"/>
      <c r="JUC9" s="236"/>
      <c r="JUD9" s="236"/>
      <c r="JUE9" s="236"/>
      <c r="JUF9" s="236"/>
      <c r="JUG9" s="236"/>
      <c r="JUH9" s="236"/>
      <c r="JUI9" s="236"/>
      <c r="JUJ9" s="236"/>
      <c r="JUK9" s="236"/>
      <c r="JUL9" s="236"/>
      <c r="JUM9" s="236"/>
      <c r="JUN9" s="236"/>
      <c r="JUO9" s="236"/>
      <c r="JUP9" s="236"/>
      <c r="JUQ9" s="236"/>
      <c r="JUR9" s="236"/>
      <c r="JUS9" s="236"/>
      <c r="JUT9" s="236"/>
      <c r="JUU9" s="236"/>
      <c r="JUV9" s="236"/>
      <c r="JUW9" s="236"/>
      <c r="JUX9" s="236"/>
      <c r="JUY9" s="236"/>
      <c r="JUZ9" s="236"/>
      <c r="JVA9" s="236"/>
      <c r="JVB9" s="236"/>
      <c r="JVC9" s="236"/>
      <c r="JVD9" s="236"/>
      <c r="JVE9" s="236"/>
      <c r="JVF9" s="236"/>
      <c r="JVG9" s="236"/>
      <c r="JVH9" s="236"/>
      <c r="JVI9" s="236"/>
      <c r="JVJ9" s="236"/>
      <c r="JVK9" s="236"/>
      <c r="JVL9" s="236"/>
      <c r="JVM9" s="236"/>
      <c r="JVN9" s="236"/>
      <c r="JVO9" s="236"/>
      <c r="JVP9" s="236"/>
      <c r="JVQ9" s="236"/>
      <c r="JVR9" s="236"/>
      <c r="JVS9" s="236"/>
      <c r="JVT9" s="236"/>
      <c r="JVU9" s="236"/>
      <c r="JVV9" s="236"/>
      <c r="JVW9" s="236"/>
      <c r="JVX9" s="236"/>
      <c r="JVY9" s="236"/>
      <c r="JVZ9" s="236"/>
      <c r="JWA9" s="236"/>
      <c r="JWB9" s="236"/>
      <c r="JWC9" s="236"/>
      <c r="JWD9" s="236"/>
      <c r="JWE9" s="236"/>
      <c r="JWF9" s="236"/>
      <c r="JWG9" s="236"/>
      <c r="JWH9" s="236"/>
      <c r="JWI9" s="236"/>
      <c r="JWJ9" s="236"/>
      <c r="JWK9" s="236"/>
      <c r="JWL9" s="236"/>
      <c r="JWM9" s="236"/>
      <c r="JWN9" s="236"/>
      <c r="JWO9" s="236"/>
      <c r="JWP9" s="236"/>
      <c r="JWQ9" s="236"/>
      <c r="JWR9" s="236"/>
      <c r="JWS9" s="236"/>
      <c r="JWT9" s="236"/>
      <c r="JWU9" s="236"/>
      <c r="JWV9" s="236"/>
      <c r="JWW9" s="236"/>
      <c r="JWX9" s="236"/>
      <c r="JWY9" s="236"/>
      <c r="JWZ9" s="236"/>
      <c r="JXA9" s="236"/>
      <c r="JXB9" s="236"/>
      <c r="JXC9" s="236"/>
      <c r="JXD9" s="236"/>
      <c r="JXE9" s="236"/>
      <c r="JXF9" s="236"/>
      <c r="JXG9" s="236"/>
      <c r="JXH9" s="236"/>
      <c r="JXI9" s="236"/>
      <c r="JXJ9" s="236"/>
      <c r="JXK9" s="236"/>
      <c r="JXL9" s="236"/>
      <c r="JXM9" s="236"/>
      <c r="JXN9" s="236"/>
      <c r="JXO9" s="236"/>
      <c r="JXP9" s="236"/>
      <c r="JXQ9" s="236"/>
      <c r="JXR9" s="236"/>
      <c r="JXS9" s="236"/>
      <c r="JXT9" s="236"/>
      <c r="JXU9" s="236"/>
      <c r="JXV9" s="236"/>
      <c r="JXW9" s="236"/>
      <c r="JXX9" s="236"/>
      <c r="JXY9" s="236"/>
      <c r="JXZ9" s="236"/>
      <c r="JYA9" s="236"/>
      <c r="JYB9" s="236"/>
      <c r="JYC9" s="236"/>
      <c r="JYD9" s="236"/>
      <c r="JYE9" s="236"/>
      <c r="JYF9" s="236"/>
      <c r="JYG9" s="236"/>
      <c r="JYH9" s="236"/>
      <c r="JYI9" s="236"/>
      <c r="JYJ9" s="236"/>
      <c r="JYK9" s="236"/>
      <c r="JYL9" s="236"/>
      <c r="JYM9" s="236"/>
      <c r="JYN9" s="236"/>
      <c r="JYO9" s="236"/>
      <c r="JYP9" s="236"/>
      <c r="JYQ9" s="236"/>
      <c r="JYR9" s="236"/>
      <c r="JYS9" s="236"/>
      <c r="JYT9" s="236"/>
      <c r="JYU9" s="236"/>
      <c r="JYV9" s="236"/>
      <c r="JYW9" s="236"/>
      <c r="JYX9" s="236"/>
      <c r="JYY9" s="236"/>
      <c r="JYZ9" s="236"/>
      <c r="JZA9" s="236"/>
      <c r="JZB9" s="236"/>
      <c r="JZC9" s="236"/>
      <c r="JZD9" s="236"/>
      <c r="JZE9" s="236"/>
      <c r="JZF9" s="236"/>
      <c r="JZG9" s="236"/>
      <c r="JZH9" s="236"/>
      <c r="JZI9" s="236"/>
      <c r="JZJ9" s="236"/>
      <c r="JZK9" s="236"/>
      <c r="JZL9" s="236"/>
      <c r="JZM9" s="236"/>
      <c r="JZN9" s="236"/>
      <c r="JZO9" s="236"/>
      <c r="JZP9" s="236"/>
      <c r="JZQ9" s="236"/>
      <c r="JZR9" s="236"/>
      <c r="JZS9" s="236"/>
      <c r="JZT9" s="236"/>
      <c r="JZU9" s="236"/>
      <c r="JZV9" s="236"/>
      <c r="JZW9" s="236"/>
      <c r="JZX9" s="236"/>
      <c r="JZY9" s="236"/>
      <c r="JZZ9" s="236"/>
      <c r="KAA9" s="236"/>
      <c r="KAB9" s="236"/>
      <c r="KAC9" s="236"/>
      <c r="KAD9" s="236"/>
      <c r="KAE9" s="236"/>
      <c r="KAF9" s="236"/>
      <c r="KAG9" s="236"/>
      <c r="KAH9" s="236"/>
      <c r="KAI9" s="236"/>
      <c r="KAJ9" s="236"/>
      <c r="KAK9" s="236"/>
      <c r="KAL9" s="236"/>
      <c r="KAM9" s="236"/>
      <c r="KAN9" s="236"/>
      <c r="KAO9" s="236"/>
      <c r="KAP9" s="236"/>
      <c r="KAQ9" s="236"/>
      <c r="KAR9" s="236"/>
      <c r="KAS9" s="236"/>
      <c r="KAT9" s="236"/>
      <c r="KAU9" s="236"/>
      <c r="KAV9" s="236"/>
      <c r="KAW9" s="236"/>
      <c r="KAX9" s="236"/>
      <c r="KAY9" s="236"/>
      <c r="KAZ9" s="236"/>
      <c r="KBA9" s="236"/>
      <c r="KBB9" s="236"/>
      <c r="KBC9" s="236"/>
      <c r="KBD9" s="236"/>
      <c r="KBE9" s="236"/>
      <c r="KBF9" s="236"/>
      <c r="KBG9" s="236"/>
      <c r="KBH9" s="236"/>
      <c r="KBI9" s="236"/>
      <c r="KBJ9" s="236"/>
      <c r="KBK9" s="236"/>
      <c r="KBL9" s="236"/>
      <c r="KBM9" s="236"/>
      <c r="KBN9" s="236"/>
      <c r="KBO9" s="236"/>
      <c r="KBP9" s="236"/>
      <c r="KBQ9" s="236"/>
      <c r="KBR9" s="236"/>
      <c r="KBS9" s="236"/>
      <c r="KBT9" s="236"/>
      <c r="KBU9" s="236"/>
      <c r="KBV9" s="236"/>
      <c r="KBW9" s="236"/>
      <c r="KBX9" s="236"/>
      <c r="KBY9" s="236"/>
      <c r="KBZ9" s="236"/>
      <c r="KCA9" s="236"/>
      <c r="KCB9" s="236"/>
      <c r="KCC9" s="236"/>
      <c r="KCD9" s="236"/>
      <c r="KCE9" s="236"/>
      <c r="KCF9" s="236"/>
      <c r="KCG9" s="236"/>
      <c r="KCH9" s="236"/>
      <c r="KCI9" s="236"/>
      <c r="KCJ9" s="236"/>
      <c r="KCK9" s="236"/>
      <c r="KCL9" s="236"/>
      <c r="KCM9" s="236"/>
      <c r="KCN9" s="236"/>
      <c r="KCO9" s="236"/>
      <c r="KCP9" s="236"/>
      <c r="KCQ9" s="236"/>
      <c r="KCR9" s="236"/>
      <c r="KCS9" s="236"/>
      <c r="KCT9" s="236"/>
      <c r="KCU9" s="236"/>
      <c r="KCV9" s="236"/>
      <c r="KCW9" s="236"/>
      <c r="KCX9" s="236"/>
      <c r="KCY9" s="236"/>
      <c r="KCZ9" s="236"/>
      <c r="KDA9" s="236"/>
      <c r="KDB9" s="236"/>
      <c r="KDC9" s="236"/>
      <c r="KDD9" s="236"/>
      <c r="KDE9" s="236"/>
      <c r="KDF9" s="236"/>
      <c r="KDG9" s="236"/>
      <c r="KDH9" s="236"/>
      <c r="KDI9" s="236"/>
      <c r="KDJ9" s="236"/>
      <c r="KDK9" s="236"/>
      <c r="KDL9" s="236"/>
      <c r="KDM9" s="236"/>
      <c r="KDN9" s="236"/>
      <c r="KDO9" s="236"/>
      <c r="KDP9" s="236"/>
      <c r="KDQ9" s="236"/>
      <c r="KDR9" s="236"/>
      <c r="KDS9" s="236"/>
      <c r="KDT9" s="236"/>
      <c r="KDU9" s="236"/>
      <c r="KDV9" s="236"/>
      <c r="KDW9" s="236"/>
      <c r="KDX9" s="236"/>
      <c r="KDY9" s="236"/>
      <c r="KDZ9" s="236"/>
      <c r="KEA9" s="236"/>
      <c r="KEB9" s="236"/>
      <c r="KEC9" s="236"/>
      <c r="KED9" s="236"/>
      <c r="KEE9" s="236"/>
      <c r="KEF9" s="236"/>
      <c r="KEG9" s="236"/>
      <c r="KEH9" s="236"/>
      <c r="KEI9" s="236"/>
      <c r="KEJ9" s="236"/>
      <c r="KEK9" s="236"/>
      <c r="KEL9" s="236"/>
      <c r="KEM9" s="236"/>
      <c r="KEN9" s="236"/>
      <c r="KEO9" s="236"/>
      <c r="KEP9" s="236"/>
      <c r="KEQ9" s="236"/>
      <c r="KER9" s="236"/>
      <c r="KES9" s="236"/>
      <c r="KET9" s="236"/>
      <c r="KEU9" s="236"/>
      <c r="KEV9" s="236"/>
      <c r="KEW9" s="236"/>
      <c r="KEX9" s="236"/>
      <c r="KEY9" s="236"/>
      <c r="KEZ9" s="236"/>
      <c r="KFA9" s="236"/>
      <c r="KFB9" s="236"/>
      <c r="KFC9" s="236"/>
      <c r="KFD9" s="236"/>
      <c r="KFE9" s="236"/>
      <c r="KFF9" s="236"/>
      <c r="KFG9" s="236"/>
      <c r="KFH9" s="236"/>
      <c r="KFI9" s="236"/>
      <c r="KFJ9" s="236"/>
      <c r="KFK9" s="236"/>
      <c r="KFL9" s="236"/>
      <c r="KFM9" s="236"/>
      <c r="KFN9" s="236"/>
      <c r="KFO9" s="236"/>
      <c r="KFP9" s="236"/>
      <c r="KFQ9" s="236"/>
      <c r="KFR9" s="236"/>
      <c r="KFS9" s="236"/>
      <c r="KFT9" s="236"/>
      <c r="KFU9" s="236"/>
      <c r="KFV9" s="236"/>
      <c r="KFW9" s="236"/>
      <c r="KFX9" s="236"/>
      <c r="KFY9" s="236"/>
      <c r="KFZ9" s="236"/>
      <c r="KGA9" s="236"/>
      <c r="KGB9" s="236"/>
      <c r="KGC9" s="236"/>
      <c r="KGD9" s="236"/>
      <c r="KGE9" s="236"/>
      <c r="KGF9" s="236"/>
      <c r="KGG9" s="236"/>
      <c r="KGH9" s="236"/>
      <c r="KGI9" s="236"/>
      <c r="KGJ9" s="236"/>
      <c r="KGK9" s="236"/>
      <c r="KGL9" s="236"/>
      <c r="KGM9" s="236"/>
      <c r="KGN9" s="236"/>
      <c r="KGO9" s="236"/>
      <c r="KGP9" s="236"/>
      <c r="KGQ9" s="236"/>
      <c r="KGR9" s="236"/>
      <c r="KGS9" s="236"/>
      <c r="KGT9" s="236"/>
      <c r="KGU9" s="236"/>
      <c r="KGV9" s="236"/>
      <c r="KGW9" s="236"/>
      <c r="KGX9" s="236"/>
      <c r="KGY9" s="236"/>
      <c r="KGZ9" s="236"/>
      <c r="KHA9" s="236"/>
      <c r="KHB9" s="236"/>
      <c r="KHC9" s="236"/>
      <c r="KHD9" s="236"/>
      <c r="KHE9" s="236"/>
      <c r="KHF9" s="236"/>
      <c r="KHG9" s="236"/>
      <c r="KHH9" s="236"/>
      <c r="KHI9" s="236"/>
      <c r="KHJ9" s="236"/>
      <c r="KHK9" s="236"/>
      <c r="KHL9" s="236"/>
      <c r="KHM9" s="236"/>
      <c r="KHN9" s="236"/>
      <c r="KHO9" s="236"/>
      <c r="KHP9" s="236"/>
      <c r="KHQ9" s="236"/>
      <c r="KHR9" s="236"/>
      <c r="KHS9" s="236"/>
      <c r="KHT9" s="236"/>
      <c r="KHU9" s="236"/>
      <c r="KHV9" s="236"/>
      <c r="KHW9" s="236"/>
      <c r="KHX9" s="236"/>
      <c r="KHY9" s="236"/>
      <c r="KHZ9" s="236"/>
      <c r="KIA9" s="236"/>
      <c r="KIB9" s="236"/>
      <c r="KIC9" s="236"/>
      <c r="KID9" s="236"/>
      <c r="KIE9" s="236"/>
      <c r="KIF9" s="236"/>
      <c r="KIG9" s="236"/>
      <c r="KIH9" s="236"/>
      <c r="KII9" s="236"/>
      <c r="KIJ9" s="236"/>
      <c r="KIK9" s="236"/>
      <c r="KIL9" s="236"/>
      <c r="KIM9" s="236"/>
      <c r="KIN9" s="236"/>
      <c r="KIO9" s="236"/>
      <c r="KIP9" s="236"/>
      <c r="KIQ9" s="236"/>
      <c r="KIR9" s="236"/>
      <c r="KIS9" s="236"/>
      <c r="KIT9" s="236"/>
      <c r="KIU9" s="236"/>
      <c r="KIV9" s="236"/>
      <c r="KIW9" s="236"/>
      <c r="KIX9" s="236"/>
      <c r="KIY9" s="236"/>
      <c r="KIZ9" s="236"/>
      <c r="KJA9" s="236"/>
      <c r="KJB9" s="236"/>
      <c r="KJC9" s="236"/>
      <c r="KJD9" s="236"/>
      <c r="KJE9" s="236"/>
      <c r="KJF9" s="236"/>
      <c r="KJG9" s="236"/>
      <c r="KJH9" s="236"/>
      <c r="KJI9" s="236"/>
      <c r="KJJ9" s="236"/>
      <c r="KJK9" s="236"/>
      <c r="KJL9" s="236"/>
      <c r="KJM9" s="236"/>
      <c r="KJN9" s="236"/>
      <c r="KJO9" s="236"/>
      <c r="KJP9" s="236"/>
      <c r="KJQ9" s="236"/>
      <c r="KJR9" s="236"/>
      <c r="KJS9" s="236"/>
      <c r="KJT9" s="236"/>
      <c r="KJU9" s="236"/>
      <c r="KJV9" s="236"/>
      <c r="KJW9" s="236"/>
      <c r="KJX9" s="236"/>
      <c r="KJY9" s="236"/>
      <c r="KJZ9" s="236"/>
      <c r="KKA9" s="236"/>
      <c r="KKB9" s="236"/>
      <c r="KKC9" s="236"/>
      <c r="KKD9" s="236"/>
      <c r="KKE9" s="236"/>
      <c r="KKF9" s="236"/>
      <c r="KKG9" s="236"/>
      <c r="KKH9" s="236"/>
      <c r="KKI9" s="236"/>
      <c r="KKJ9" s="236"/>
      <c r="KKK9" s="236"/>
      <c r="KKL9" s="236"/>
      <c r="KKM9" s="236"/>
      <c r="KKN9" s="236"/>
      <c r="KKO9" s="236"/>
      <c r="KKP9" s="236"/>
      <c r="KKQ9" s="236"/>
      <c r="KKR9" s="236"/>
      <c r="KKS9" s="236"/>
      <c r="KKT9" s="236"/>
      <c r="KKU9" s="236"/>
      <c r="KKV9" s="236"/>
      <c r="KKW9" s="236"/>
      <c r="KKX9" s="236"/>
      <c r="KKY9" s="236"/>
      <c r="KKZ9" s="236"/>
      <c r="KLA9" s="236"/>
      <c r="KLB9" s="236"/>
      <c r="KLC9" s="236"/>
      <c r="KLD9" s="236"/>
      <c r="KLE9" s="236"/>
      <c r="KLF9" s="236"/>
      <c r="KLG9" s="236"/>
      <c r="KLH9" s="236"/>
      <c r="KLI9" s="236"/>
      <c r="KLJ9" s="236"/>
      <c r="KLK9" s="236"/>
      <c r="KLL9" s="236"/>
      <c r="KLM9" s="236"/>
      <c r="KLN9" s="236"/>
      <c r="KLO9" s="236"/>
      <c r="KLP9" s="236"/>
      <c r="KLQ9" s="236"/>
      <c r="KLR9" s="236"/>
      <c r="KLS9" s="236"/>
      <c r="KLT9" s="236"/>
      <c r="KLU9" s="236"/>
      <c r="KLV9" s="236"/>
      <c r="KLW9" s="236"/>
      <c r="KLX9" s="236"/>
      <c r="KLY9" s="236"/>
      <c r="KLZ9" s="236"/>
      <c r="KMA9" s="236"/>
      <c r="KMB9" s="236"/>
      <c r="KMC9" s="236"/>
      <c r="KMD9" s="236"/>
      <c r="KME9" s="236"/>
      <c r="KMF9" s="236"/>
      <c r="KMG9" s="236"/>
      <c r="KMH9" s="236"/>
      <c r="KMI9" s="236"/>
      <c r="KMJ9" s="236"/>
      <c r="KMK9" s="236"/>
      <c r="KML9" s="236"/>
      <c r="KMM9" s="236"/>
      <c r="KMN9" s="236"/>
      <c r="KMO9" s="236"/>
      <c r="KMP9" s="236"/>
      <c r="KMQ9" s="236"/>
      <c r="KMR9" s="236"/>
      <c r="KMS9" s="236"/>
      <c r="KMT9" s="236"/>
      <c r="KMU9" s="236"/>
      <c r="KMV9" s="236"/>
      <c r="KMW9" s="236"/>
      <c r="KMX9" s="236"/>
      <c r="KMY9" s="236"/>
      <c r="KMZ9" s="236"/>
      <c r="KNA9" s="236"/>
      <c r="KNB9" s="236"/>
      <c r="KNC9" s="236"/>
      <c r="KND9" s="236"/>
      <c r="KNE9" s="236"/>
      <c r="KNF9" s="236"/>
      <c r="KNG9" s="236"/>
      <c r="KNH9" s="236"/>
      <c r="KNI9" s="236"/>
      <c r="KNJ9" s="236"/>
      <c r="KNK9" s="236"/>
      <c r="KNL9" s="236"/>
      <c r="KNM9" s="236"/>
      <c r="KNN9" s="236"/>
      <c r="KNO9" s="236"/>
      <c r="KNP9" s="236"/>
      <c r="KNQ9" s="236"/>
      <c r="KNR9" s="236"/>
      <c r="KNS9" s="236"/>
      <c r="KNT9" s="236"/>
      <c r="KNU9" s="236"/>
      <c r="KNV9" s="236"/>
      <c r="KNW9" s="236"/>
      <c r="KNX9" s="236"/>
      <c r="KNY9" s="236"/>
      <c r="KNZ9" s="236"/>
      <c r="KOA9" s="236"/>
      <c r="KOB9" s="236"/>
      <c r="KOC9" s="236"/>
      <c r="KOD9" s="236"/>
      <c r="KOE9" s="236"/>
      <c r="KOF9" s="236"/>
      <c r="KOG9" s="236"/>
      <c r="KOH9" s="236"/>
      <c r="KOI9" s="236"/>
      <c r="KOJ9" s="236"/>
      <c r="KOK9" s="236"/>
      <c r="KOL9" s="236"/>
      <c r="KOM9" s="236"/>
      <c r="KON9" s="236"/>
      <c r="KOO9" s="236"/>
      <c r="KOP9" s="236"/>
      <c r="KOQ9" s="236"/>
      <c r="KOR9" s="236"/>
      <c r="KOS9" s="236"/>
      <c r="KOT9" s="236"/>
      <c r="KOU9" s="236"/>
      <c r="KOV9" s="236"/>
      <c r="KOW9" s="236"/>
      <c r="KOX9" s="236"/>
      <c r="KOY9" s="236"/>
      <c r="KOZ9" s="236"/>
      <c r="KPA9" s="236"/>
      <c r="KPB9" s="236"/>
      <c r="KPC9" s="236"/>
      <c r="KPD9" s="236"/>
      <c r="KPE9" s="236"/>
      <c r="KPF9" s="236"/>
      <c r="KPG9" s="236"/>
      <c r="KPH9" s="236"/>
      <c r="KPI9" s="236"/>
      <c r="KPJ9" s="236"/>
      <c r="KPK9" s="236"/>
      <c r="KPL9" s="236"/>
      <c r="KPM9" s="236"/>
      <c r="KPN9" s="236"/>
      <c r="KPO9" s="236"/>
      <c r="KPP9" s="236"/>
      <c r="KPQ9" s="236"/>
      <c r="KPR9" s="236"/>
      <c r="KPS9" s="236"/>
      <c r="KPT9" s="236"/>
      <c r="KPU9" s="236"/>
      <c r="KPV9" s="236"/>
      <c r="KPW9" s="236"/>
      <c r="KPX9" s="236"/>
      <c r="KPY9" s="236"/>
      <c r="KPZ9" s="236"/>
      <c r="KQA9" s="236"/>
      <c r="KQB9" s="236"/>
      <c r="KQC9" s="236"/>
      <c r="KQD9" s="236"/>
      <c r="KQE9" s="236"/>
      <c r="KQF9" s="236"/>
      <c r="KQG9" s="236"/>
      <c r="KQH9" s="236"/>
      <c r="KQI9" s="236"/>
      <c r="KQJ9" s="236"/>
      <c r="KQK9" s="236"/>
      <c r="KQL9" s="236"/>
      <c r="KQM9" s="236"/>
      <c r="KQN9" s="236"/>
      <c r="KQO9" s="236"/>
      <c r="KQP9" s="236"/>
      <c r="KQQ9" s="236"/>
      <c r="KQR9" s="236"/>
      <c r="KQS9" s="236"/>
      <c r="KQT9" s="236"/>
      <c r="KQU9" s="236"/>
      <c r="KQV9" s="236"/>
      <c r="KQW9" s="236"/>
      <c r="KQX9" s="236"/>
      <c r="KQY9" s="236"/>
      <c r="KQZ9" s="236"/>
      <c r="KRA9" s="236"/>
      <c r="KRB9" s="236"/>
      <c r="KRC9" s="236"/>
      <c r="KRD9" s="236"/>
      <c r="KRE9" s="236"/>
      <c r="KRF9" s="236"/>
      <c r="KRG9" s="236"/>
      <c r="KRH9" s="236"/>
      <c r="KRI9" s="236"/>
      <c r="KRJ9" s="236"/>
      <c r="KRK9" s="236"/>
      <c r="KRL9" s="236"/>
      <c r="KRM9" s="236"/>
      <c r="KRN9" s="236"/>
      <c r="KRO9" s="236"/>
      <c r="KRP9" s="236"/>
      <c r="KRQ9" s="236"/>
      <c r="KRR9" s="236"/>
      <c r="KRS9" s="236"/>
      <c r="KRT9" s="236"/>
      <c r="KRU9" s="236"/>
      <c r="KRV9" s="236"/>
      <c r="KRW9" s="236"/>
      <c r="KRX9" s="236"/>
      <c r="KRY9" s="236"/>
      <c r="KRZ9" s="236"/>
      <c r="KSA9" s="236"/>
      <c r="KSB9" s="236"/>
      <c r="KSC9" s="236"/>
      <c r="KSD9" s="236"/>
      <c r="KSE9" s="236"/>
      <c r="KSF9" s="236"/>
      <c r="KSG9" s="236"/>
      <c r="KSH9" s="236"/>
      <c r="KSI9" s="236"/>
      <c r="KSJ9" s="236"/>
      <c r="KSK9" s="236"/>
      <c r="KSL9" s="236"/>
      <c r="KSM9" s="236"/>
      <c r="KSN9" s="236"/>
      <c r="KSO9" s="236"/>
      <c r="KSP9" s="236"/>
      <c r="KSQ9" s="236"/>
      <c r="KSR9" s="236"/>
      <c r="KSS9" s="236"/>
      <c r="KST9" s="236"/>
      <c r="KSU9" s="236"/>
      <c r="KSV9" s="236"/>
      <c r="KSW9" s="236"/>
      <c r="KSX9" s="236"/>
      <c r="KSY9" s="236"/>
      <c r="KSZ9" s="236"/>
      <c r="KTA9" s="236"/>
      <c r="KTB9" s="236"/>
      <c r="KTC9" s="236"/>
      <c r="KTD9" s="236"/>
      <c r="KTE9" s="236"/>
      <c r="KTF9" s="236"/>
      <c r="KTG9" s="236"/>
      <c r="KTH9" s="236"/>
      <c r="KTI9" s="236"/>
      <c r="KTJ9" s="236"/>
      <c r="KTK9" s="236"/>
      <c r="KTL9" s="236"/>
      <c r="KTM9" s="236"/>
      <c r="KTN9" s="236"/>
      <c r="KTO9" s="236"/>
      <c r="KTP9" s="236"/>
      <c r="KTQ9" s="236"/>
      <c r="KTR9" s="236"/>
      <c r="KTS9" s="236"/>
      <c r="KTT9" s="236"/>
      <c r="KTU9" s="236"/>
      <c r="KTV9" s="236"/>
      <c r="KTW9" s="236"/>
      <c r="KTX9" s="236"/>
      <c r="KTY9" s="236"/>
      <c r="KTZ9" s="236"/>
      <c r="KUA9" s="236"/>
      <c r="KUB9" s="236"/>
      <c r="KUC9" s="236"/>
      <c r="KUD9" s="236"/>
      <c r="KUE9" s="236"/>
      <c r="KUF9" s="236"/>
      <c r="KUG9" s="236"/>
      <c r="KUH9" s="236"/>
      <c r="KUI9" s="236"/>
      <c r="KUJ9" s="236"/>
      <c r="KUK9" s="236"/>
      <c r="KUL9" s="236"/>
      <c r="KUM9" s="236"/>
      <c r="KUN9" s="236"/>
      <c r="KUO9" s="236"/>
      <c r="KUP9" s="236"/>
      <c r="KUQ9" s="236"/>
      <c r="KUR9" s="236"/>
      <c r="KUS9" s="236"/>
      <c r="KUT9" s="236"/>
      <c r="KUU9" s="236"/>
      <c r="KUV9" s="236"/>
      <c r="KUW9" s="236"/>
      <c r="KUX9" s="236"/>
      <c r="KUY9" s="236"/>
      <c r="KUZ9" s="236"/>
      <c r="KVA9" s="236"/>
      <c r="KVB9" s="236"/>
      <c r="KVC9" s="236"/>
      <c r="KVD9" s="236"/>
      <c r="KVE9" s="236"/>
      <c r="KVF9" s="236"/>
      <c r="KVG9" s="236"/>
      <c r="KVH9" s="236"/>
      <c r="KVI9" s="236"/>
      <c r="KVJ9" s="236"/>
      <c r="KVK9" s="236"/>
      <c r="KVL9" s="236"/>
      <c r="KVM9" s="236"/>
      <c r="KVN9" s="236"/>
      <c r="KVO9" s="236"/>
      <c r="KVP9" s="236"/>
      <c r="KVQ9" s="236"/>
      <c r="KVR9" s="236"/>
      <c r="KVS9" s="236"/>
      <c r="KVT9" s="236"/>
      <c r="KVU9" s="236"/>
      <c r="KVV9" s="236"/>
      <c r="KVW9" s="236"/>
      <c r="KVX9" s="236"/>
      <c r="KVY9" s="236"/>
      <c r="KVZ9" s="236"/>
      <c r="KWA9" s="236"/>
      <c r="KWB9" s="236"/>
      <c r="KWC9" s="236"/>
      <c r="KWD9" s="236"/>
      <c r="KWE9" s="236"/>
      <c r="KWF9" s="236"/>
      <c r="KWG9" s="236"/>
      <c r="KWH9" s="236"/>
      <c r="KWI9" s="236"/>
      <c r="KWJ9" s="236"/>
      <c r="KWK9" s="236"/>
      <c r="KWL9" s="236"/>
      <c r="KWM9" s="236"/>
      <c r="KWN9" s="236"/>
      <c r="KWO9" s="236"/>
      <c r="KWP9" s="236"/>
      <c r="KWQ9" s="236"/>
      <c r="KWR9" s="236"/>
      <c r="KWS9" s="236"/>
      <c r="KWT9" s="236"/>
      <c r="KWU9" s="236"/>
      <c r="KWV9" s="236"/>
      <c r="KWW9" s="236"/>
      <c r="KWX9" s="236"/>
      <c r="KWY9" s="236"/>
      <c r="KWZ9" s="236"/>
      <c r="KXA9" s="236"/>
      <c r="KXB9" s="236"/>
      <c r="KXC9" s="236"/>
      <c r="KXD9" s="236"/>
      <c r="KXE9" s="236"/>
      <c r="KXF9" s="236"/>
      <c r="KXG9" s="236"/>
      <c r="KXH9" s="236"/>
      <c r="KXI9" s="236"/>
      <c r="KXJ9" s="236"/>
      <c r="KXK9" s="236"/>
      <c r="KXL9" s="236"/>
      <c r="KXM9" s="236"/>
      <c r="KXN9" s="236"/>
      <c r="KXO9" s="236"/>
      <c r="KXP9" s="236"/>
      <c r="KXQ9" s="236"/>
      <c r="KXR9" s="236"/>
      <c r="KXS9" s="236"/>
      <c r="KXT9" s="236"/>
      <c r="KXU9" s="236"/>
      <c r="KXV9" s="236"/>
      <c r="KXW9" s="236"/>
      <c r="KXX9" s="236"/>
      <c r="KXY9" s="236"/>
      <c r="KXZ9" s="236"/>
      <c r="KYA9" s="236"/>
      <c r="KYB9" s="236"/>
      <c r="KYC9" s="236"/>
      <c r="KYD9" s="236"/>
      <c r="KYE9" s="236"/>
      <c r="KYF9" s="236"/>
      <c r="KYG9" s="236"/>
      <c r="KYH9" s="236"/>
      <c r="KYI9" s="236"/>
      <c r="KYJ9" s="236"/>
      <c r="KYK9" s="236"/>
      <c r="KYL9" s="236"/>
      <c r="KYM9" s="236"/>
      <c r="KYN9" s="236"/>
      <c r="KYO9" s="236"/>
      <c r="KYP9" s="236"/>
      <c r="KYQ9" s="236"/>
      <c r="KYR9" s="236"/>
      <c r="KYS9" s="236"/>
      <c r="KYT9" s="236"/>
      <c r="KYU9" s="236"/>
      <c r="KYV9" s="236"/>
      <c r="KYW9" s="236"/>
      <c r="KYX9" s="236"/>
      <c r="KYY9" s="236"/>
      <c r="KYZ9" s="236"/>
      <c r="KZA9" s="236"/>
      <c r="KZB9" s="236"/>
      <c r="KZC9" s="236"/>
      <c r="KZD9" s="236"/>
      <c r="KZE9" s="236"/>
      <c r="KZF9" s="236"/>
      <c r="KZG9" s="236"/>
      <c r="KZH9" s="236"/>
      <c r="KZI9" s="236"/>
      <c r="KZJ9" s="236"/>
      <c r="KZK9" s="236"/>
      <c r="KZL9" s="236"/>
      <c r="KZM9" s="236"/>
      <c r="KZN9" s="236"/>
      <c r="KZO9" s="236"/>
      <c r="KZP9" s="236"/>
      <c r="KZQ9" s="236"/>
      <c r="KZR9" s="236"/>
      <c r="KZS9" s="236"/>
      <c r="KZT9" s="236"/>
      <c r="KZU9" s="236"/>
      <c r="KZV9" s="236"/>
      <c r="KZW9" s="236"/>
      <c r="KZX9" s="236"/>
      <c r="KZY9" s="236"/>
      <c r="KZZ9" s="236"/>
      <c r="LAA9" s="236"/>
      <c r="LAB9" s="236"/>
      <c r="LAC9" s="236"/>
      <c r="LAD9" s="236"/>
      <c r="LAE9" s="236"/>
      <c r="LAF9" s="236"/>
      <c r="LAG9" s="236"/>
      <c r="LAH9" s="236"/>
      <c r="LAI9" s="236"/>
      <c r="LAJ9" s="236"/>
      <c r="LAK9" s="236"/>
      <c r="LAL9" s="236"/>
      <c r="LAM9" s="236"/>
      <c r="LAN9" s="236"/>
      <c r="LAO9" s="236"/>
      <c r="LAP9" s="236"/>
      <c r="LAQ9" s="236"/>
      <c r="LAR9" s="236"/>
      <c r="LAS9" s="236"/>
      <c r="LAT9" s="236"/>
      <c r="LAU9" s="236"/>
      <c r="LAV9" s="236"/>
      <c r="LAW9" s="236"/>
      <c r="LAX9" s="236"/>
      <c r="LAY9" s="236"/>
      <c r="LAZ9" s="236"/>
      <c r="LBA9" s="236"/>
      <c r="LBB9" s="236"/>
      <c r="LBC9" s="236"/>
      <c r="LBD9" s="236"/>
      <c r="LBE9" s="236"/>
      <c r="LBF9" s="236"/>
      <c r="LBG9" s="236"/>
      <c r="LBH9" s="236"/>
      <c r="LBI9" s="236"/>
      <c r="LBJ9" s="236"/>
      <c r="LBK9" s="236"/>
      <c r="LBL9" s="236"/>
      <c r="LBM9" s="236"/>
      <c r="LBN9" s="236"/>
      <c r="LBO9" s="236"/>
      <c r="LBP9" s="236"/>
      <c r="LBQ9" s="236"/>
      <c r="LBR9" s="236"/>
      <c r="LBS9" s="236"/>
      <c r="LBT9" s="236"/>
      <c r="LBU9" s="236"/>
      <c r="LBV9" s="236"/>
      <c r="LBW9" s="236"/>
      <c r="LBX9" s="236"/>
      <c r="LBY9" s="236"/>
      <c r="LBZ9" s="236"/>
      <c r="LCA9" s="236"/>
      <c r="LCB9" s="236"/>
      <c r="LCC9" s="236"/>
      <c r="LCD9" s="236"/>
      <c r="LCE9" s="236"/>
      <c r="LCF9" s="236"/>
      <c r="LCG9" s="236"/>
      <c r="LCH9" s="236"/>
      <c r="LCI9" s="236"/>
      <c r="LCJ9" s="236"/>
      <c r="LCK9" s="236"/>
      <c r="LCL9" s="236"/>
      <c r="LCM9" s="236"/>
      <c r="LCN9" s="236"/>
      <c r="LCO9" s="236"/>
      <c r="LCP9" s="236"/>
      <c r="LCQ9" s="236"/>
      <c r="LCR9" s="236"/>
      <c r="LCS9" s="236"/>
      <c r="LCT9" s="236"/>
      <c r="LCU9" s="236"/>
      <c r="LCV9" s="236"/>
      <c r="LCW9" s="236"/>
      <c r="LCX9" s="236"/>
      <c r="LCY9" s="236"/>
      <c r="LCZ9" s="236"/>
      <c r="LDA9" s="236"/>
      <c r="LDB9" s="236"/>
      <c r="LDC9" s="236"/>
      <c r="LDD9" s="236"/>
      <c r="LDE9" s="236"/>
      <c r="LDF9" s="236"/>
      <c r="LDG9" s="236"/>
      <c r="LDH9" s="236"/>
      <c r="LDI9" s="236"/>
      <c r="LDJ9" s="236"/>
      <c r="LDK9" s="236"/>
      <c r="LDL9" s="236"/>
      <c r="LDM9" s="236"/>
      <c r="LDN9" s="236"/>
      <c r="LDO9" s="236"/>
      <c r="LDP9" s="236"/>
      <c r="LDQ9" s="236"/>
      <c r="LDR9" s="236"/>
      <c r="LDS9" s="236"/>
      <c r="LDT9" s="236"/>
      <c r="LDU9" s="236"/>
      <c r="LDV9" s="236"/>
      <c r="LDW9" s="236"/>
      <c r="LDX9" s="236"/>
      <c r="LDY9" s="236"/>
      <c r="LDZ9" s="236"/>
      <c r="LEA9" s="236"/>
      <c r="LEB9" s="236"/>
      <c r="LEC9" s="236"/>
      <c r="LED9" s="236"/>
      <c r="LEE9" s="236"/>
      <c r="LEF9" s="236"/>
      <c r="LEG9" s="236"/>
      <c r="LEH9" s="236"/>
      <c r="LEI9" s="236"/>
      <c r="LEJ9" s="236"/>
      <c r="LEK9" s="236"/>
      <c r="LEL9" s="236"/>
      <c r="LEM9" s="236"/>
      <c r="LEN9" s="236"/>
      <c r="LEO9" s="236"/>
      <c r="LEP9" s="236"/>
      <c r="LEQ9" s="236"/>
      <c r="LER9" s="236"/>
      <c r="LES9" s="236"/>
      <c r="LET9" s="236"/>
      <c r="LEU9" s="236"/>
      <c r="LEV9" s="236"/>
      <c r="LEW9" s="236"/>
      <c r="LEX9" s="236"/>
      <c r="LEY9" s="236"/>
      <c r="LEZ9" s="236"/>
      <c r="LFA9" s="236"/>
      <c r="LFB9" s="236"/>
      <c r="LFC9" s="236"/>
      <c r="LFD9" s="236"/>
      <c r="LFE9" s="236"/>
      <c r="LFF9" s="236"/>
      <c r="LFG9" s="236"/>
      <c r="LFH9" s="236"/>
      <c r="LFI9" s="236"/>
      <c r="LFJ9" s="236"/>
      <c r="LFK9" s="236"/>
      <c r="LFL9" s="236"/>
      <c r="LFM9" s="236"/>
      <c r="LFN9" s="236"/>
      <c r="LFO9" s="236"/>
      <c r="LFP9" s="236"/>
      <c r="LFQ9" s="236"/>
      <c r="LFR9" s="236"/>
      <c r="LFS9" s="236"/>
      <c r="LFT9" s="236"/>
      <c r="LFU9" s="236"/>
      <c r="LFV9" s="236"/>
      <c r="LFW9" s="236"/>
      <c r="LFX9" s="236"/>
      <c r="LFY9" s="236"/>
      <c r="LFZ9" s="236"/>
      <c r="LGA9" s="236"/>
      <c r="LGB9" s="236"/>
      <c r="LGC9" s="236"/>
      <c r="LGD9" s="236"/>
      <c r="LGE9" s="236"/>
      <c r="LGF9" s="236"/>
      <c r="LGG9" s="236"/>
      <c r="LGH9" s="236"/>
      <c r="LGI9" s="236"/>
      <c r="LGJ9" s="236"/>
      <c r="LGK9" s="236"/>
      <c r="LGL9" s="236"/>
      <c r="LGM9" s="236"/>
      <c r="LGN9" s="236"/>
      <c r="LGO9" s="236"/>
      <c r="LGP9" s="236"/>
      <c r="LGQ9" s="236"/>
      <c r="LGR9" s="236"/>
      <c r="LGS9" s="236"/>
      <c r="LGT9" s="236"/>
      <c r="LGU9" s="236"/>
      <c r="LGV9" s="236"/>
      <c r="LGW9" s="236"/>
      <c r="LGX9" s="236"/>
      <c r="LGY9" s="236"/>
      <c r="LGZ9" s="236"/>
      <c r="LHA9" s="236"/>
      <c r="LHB9" s="236"/>
      <c r="LHC9" s="236"/>
      <c r="LHD9" s="236"/>
      <c r="LHE9" s="236"/>
      <c r="LHF9" s="236"/>
      <c r="LHG9" s="236"/>
      <c r="LHH9" s="236"/>
      <c r="LHI9" s="236"/>
      <c r="LHJ9" s="236"/>
      <c r="LHK9" s="236"/>
      <c r="LHL9" s="236"/>
      <c r="LHM9" s="236"/>
      <c r="LHN9" s="236"/>
      <c r="LHO9" s="236"/>
      <c r="LHP9" s="236"/>
      <c r="LHQ9" s="236"/>
      <c r="LHR9" s="236"/>
      <c r="LHS9" s="236"/>
      <c r="LHT9" s="236"/>
      <c r="LHU9" s="236"/>
      <c r="LHV9" s="236"/>
      <c r="LHW9" s="236"/>
      <c r="LHX9" s="236"/>
      <c r="LHY9" s="236"/>
      <c r="LHZ9" s="236"/>
      <c r="LIA9" s="236"/>
      <c r="LIB9" s="236"/>
      <c r="LIC9" s="236"/>
      <c r="LID9" s="236"/>
      <c r="LIE9" s="236"/>
      <c r="LIF9" s="236"/>
      <c r="LIG9" s="236"/>
      <c r="LIH9" s="236"/>
      <c r="LII9" s="236"/>
      <c r="LIJ9" s="236"/>
      <c r="LIK9" s="236"/>
      <c r="LIL9" s="236"/>
      <c r="LIM9" s="236"/>
      <c r="LIN9" s="236"/>
      <c r="LIO9" s="236"/>
      <c r="LIP9" s="236"/>
      <c r="LIQ9" s="236"/>
      <c r="LIR9" s="236"/>
      <c r="LIS9" s="236"/>
      <c r="LIT9" s="236"/>
      <c r="LIU9" s="236"/>
      <c r="LIV9" s="236"/>
      <c r="LIW9" s="236"/>
      <c r="LIX9" s="236"/>
      <c r="LIY9" s="236"/>
      <c r="LIZ9" s="236"/>
      <c r="LJA9" s="236"/>
      <c r="LJB9" s="236"/>
      <c r="LJC9" s="236"/>
      <c r="LJD9" s="236"/>
      <c r="LJE9" s="236"/>
      <c r="LJF9" s="236"/>
      <c r="LJG9" s="236"/>
      <c r="LJH9" s="236"/>
      <c r="LJI9" s="236"/>
      <c r="LJJ9" s="236"/>
      <c r="LJK9" s="236"/>
      <c r="LJL9" s="236"/>
      <c r="LJM9" s="236"/>
      <c r="LJN9" s="236"/>
      <c r="LJO9" s="236"/>
      <c r="LJP9" s="236"/>
      <c r="LJQ9" s="236"/>
      <c r="LJR9" s="236"/>
      <c r="LJS9" s="236"/>
      <c r="LJT9" s="236"/>
      <c r="LJU9" s="236"/>
      <c r="LJV9" s="236"/>
      <c r="LJW9" s="236"/>
      <c r="LJX9" s="236"/>
      <c r="LJY9" s="236"/>
      <c r="LJZ9" s="236"/>
      <c r="LKA9" s="236"/>
      <c r="LKB9" s="236"/>
      <c r="LKC9" s="236"/>
      <c r="LKD9" s="236"/>
      <c r="LKE9" s="236"/>
      <c r="LKF9" s="236"/>
      <c r="LKG9" s="236"/>
      <c r="LKH9" s="236"/>
      <c r="LKI9" s="236"/>
      <c r="LKJ9" s="236"/>
      <c r="LKK9" s="236"/>
      <c r="LKL9" s="236"/>
      <c r="LKM9" s="236"/>
      <c r="LKN9" s="236"/>
      <c r="LKO9" s="236"/>
      <c r="LKP9" s="236"/>
      <c r="LKQ9" s="236"/>
      <c r="LKR9" s="236"/>
      <c r="LKS9" s="236"/>
      <c r="LKT9" s="236"/>
      <c r="LKU9" s="236"/>
      <c r="LKV9" s="236"/>
      <c r="LKW9" s="236"/>
      <c r="LKX9" s="236"/>
      <c r="LKY9" s="236"/>
      <c r="LKZ9" s="236"/>
      <c r="LLA9" s="236"/>
      <c r="LLB9" s="236"/>
      <c r="LLC9" s="236"/>
      <c r="LLD9" s="236"/>
      <c r="LLE9" s="236"/>
      <c r="LLF9" s="236"/>
      <c r="LLG9" s="236"/>
      <c r="LLH9" s="236"/>
      <c r="LLI9" s="236"/>
      <c r="LLJ9" s="236"/>
      <c r="LLK9" s="236"/>
      <c r="LLL9" s="236"/>
      <c r="LLM9" s="236"/>
      <c r="LLN9" s="236"/>
      <c r="LLO9" s="236"/>
      <c r="LLP9" s="236"/>
      <c r="LLQ9" s="236"/>
      <c r="LLR9" s="236"/>
      <c r="LLS9" s="236"/>
      <c r="LLT9" s="236"/>
      <c r="LLU9" s="236"/>
      <c r="LLV9" s="236"/>
      <c r="LLW9" s="236"/>
      <c r="LLX9" s="236"/>
      <c r="LLY9" s="236"/>
      <c r="LLZ9" s="236"/>
      <c r="LMA9" s="236"/>
      <c r="LMB9" s="236"/>
      <c r="LMC9" s="236"/>
      <c r="LMD9" s="236"/>
      <c r="LME9" s="236"/>
      <c r="LMF9" s="236"/>
      <c r="LMG9" s="236"/>
      <c r="LMH9" s="236"/>
      <c r="LMI9" s="236"/>
      <c r="LMJ9" s="236"/>
      <c r="LMK9" s="236"/>
      <c r="LML9" s="236"/>
      <c r="LMM9" s="236"/>
      <c r="LMN9" s="236"/>
      <c r="LMO9" s="236"/>
      <c r="LMP9" s="236"/>
      <c r="LMQ9" s="236"/>
      <c r="LMR9" s="236"/>
      <c r="LMS9" s="236"/>
      <c r="LMT9" s="236"/>
      <c r="LMU9" s="236"/>
      <c r="LMV9" s="236"/>
      <c r="LMW9" s="236"/>
      <c r="LMX9" s="236"/>
      <c r="LMY9" s="236"/>
      <c r="LMZ9" s="236"/>
      <c r="LNA9" s="236"/>
      <c r="LNB9" s="236"/>
      <c r="LNC9" s="236"/>
      <c r="LND9" s="236"/>
      <c r="LNE9" s="236"/>
      <c r="LNF9" s="236"/>
      <c r="LNG9" s="236"/>
      <c r="LNH9" s="236"/>
      <c r="LNI9" s="236"/>
      <c r="LNJ9" s="236"/>
      <c r="LNK9" s="236"/>
      <c r="LNL9" s="236"/>
      <c r="LNM9" s="236"/>
      <c r="LNN9" s="236"/>
      <c r="LNO9" s="236"/>
      <c r="LNP9" s="236"/>
      <c r="LNQ9" s="236"/>
      <c r="LNR9" s="236"/>
      <c r="LNS9" s="236"/>
      <c r="LNT9" s="236"/>
      <c r="LNU9" s="236"/>
      <c r="LNV9" s="236"/>
      <c r="LNW9" s="236"/>
      <c r="LNX9" s="236"/>
      <c r="LNY9" s="236"/>
      <c r="LNZ9" s="236"/>
      <c r="LOA9" s="236"/>
      <c r="LOB9" s="236"/>
      <c r="LOC9" s="236"/>
      <c r="LOD9" s="236"/>
      <c r="LOE9" s="236"/>
      <c r="LOF9" s="236"/>
      <c r="LOG9" s="236"/>
      <c r="LOH9" s="236"/>
      <c r="LOI9" s="236"/>
      <c r="LOJ9" s="236"/>
      <c r="LOK9" s="236"/>
      <c r="LOL9" s="236"/>
      <c r="LOM9" s="236"/>
      <c r="LON9" s="236"/>
      <c r="LOO9" s="236"/>
      <c r="LOP9" s="236"/>
      <c r="LOQ9" s="236"/>
      <c r="LOR9" s="236"/>
      <c r="LOS9" s="236"/>
      <c r="LOT9" s="236"/>
      <c r="LOU9" s="236"/>
      <c r="LOV9" s="236"/>
      <c r="LOW9" s="236"/>
      <c r="LOX9" s="236"/>
      <c r="LOY9" s="236"/>
      <c r="LOZ9" s="236"/>
      <c r="LPA9" s="236"/>
      <c r="LPB9" s="236"/>
      <c r="LPC9" s="236"/>
      <c r="LPD9" s="236"/>
      <c r="LPE9" s="236"/>
      <c r="LPF9" s="236"/>
      <c r="LPG9" s="236"/>
      <c r="LPH9" s="236"/>
      <c r="LPI9" s="236"/>
      <c r="LPJ9" s="236"/>
      <c r="LPK9" s="236"/>
      <c r="LPL9" s="236"/>
      <c r="LPM9" s="236"/>
      <c r="LPN9" s="236"/>
      <c r="LPO9" s="236"/>
      <c r="LPP9" s="236"/>
      <c r="LPQ9" s="236"/>
      <c r="LPR9" s="236"/>
      <c r="LPS9" s="236"/>
      <c r="LPT9" s="236"/>
      <c r="LPU9" s="236"/>
      <c r="LPV9" s="236"/>
      <c r="LPW9" s="236"/>
      <c r="LPX9" s="236"/>
      <c r="LPY9" s="236"/>
      <c r="LPZ9" s="236"/>
      <c r="LQA9" s="236"/>
      <c r="LQB9" s="236"/>
      <c r="LQC9" s="236"/>
      <c r="LQD9" s="236"/>
      <c r="LQE9" s="236"/>
      <c r="LQF9" s="236"/>
      <c r="LQG9" s="236"/>
      <c r="LQH9" s="236"/>
      <c r="LQI9" s="236"/>
      <c r="LQJ9" s="236"/>
      <c r="LQK9" s="236"/>
      <c r="LQL9" s="236"/>
      <c r="LQM9" s="236"/>
      <c r="LQN9" s="236"/>
      <c r="LQO9" s="236"/>
      <c r="LQP9" s="236"/>
      <c r="LQQ9" s="236"/>
      <c r="LQR9" s="236"/>
      <c r="LQS9" s="236"/>
      <c r="LQT9" s="236"/>
      <c r="LQU9" s="236"/>
      <c r="LQV9" s="236"/>
      <c r="LQW9" s="236"/>
      <c r="LQX9" s="236"/>
      <c r="LQY9" s="236"/>
      <c r="LQZ9" s="236"/>
      <c r="LRA9" s="236"/>
      <c r="LRB9" s="236"/>
      <c r="LRC9" s="236"/>
      <c r="LRD9" s="236"/>
      <c r="LRE9" s="236"/>
      <c r="LRF9" s="236"/>
      <c r="LRG9" s="236"/>
      <c r="LRH9" s="236"/>
      <c r="LRI9" s="236"/>
      <c r="LRJ9" s="236"/>
      <c r="LRK9" s="236"/>
      <c r="LRL9" s="236"/>
      <c r="LRM9" s="236"/>
      <c r="LRN9" s="236"/>
      <c r="LRO9" s="236"/>
      <c r="LRP9" s="236"/>
      <c r="LRQ9" s="236"/>
      <c r="LRR9" s="236"/>
      <c r="LRS9" s="236"/>
      <c r="LRT9" s="236"/>
      <c r="LRU9" s="236"/>
      <c r="LRV9" s="236"/>
      <c r="LRW9" s="236"/>
      <c r="LRX9" s="236"/>
      <c r="LRY9" s="236"/>
      <c r="LRZ9" s="236"/>
      <c r="LSA9" s="236"/>
      <c r="LSB9" s="236"/>
      <c r="LSC9" s="236"/>
      <c r="LSD9" s="236"/>
      <c r="LSE9" s="236"/>
      <c r="LSF9" s="236"/>
      <c r="LSG9" s="236"/>
      <c r="LSH9" s="236"/>
      <c r="LSI9" s="236"/>
      <c r="LSJ9" s="236"/>
      <c r="LSK9" s="236"/>
      <c r="LSL9" s="236"/>
      <c r="LSM9" s="236"/>
      <c r="LSN9" s="236"/>
      <c r="LSO9" s="236"/>
      <c r="LSP9" s="236"/>
      <c r="LSQ9" s="236"/>
      <c r="LSR9" s="236"/>
      <c r="LSS9" s="236"/>
      <c r="LST9" s="236"/>
      <c r="LSU9" s="236"/>
      <c r="LSV9" s="236"/>
      <c r="LSW9" s="236"/>
      <c r="LSX9" s="236"/>
      <c r="LSY9" s="236"/>
      <c r="LSZ9" s="236"/>
      <c r="LTA9" s="236"/>
      <c r="LTB9" s="236"/>
      <c r="LTC9" s="236"/>
      <c r="LTD9" s="236"/>
      <c r="LTE9" s="236"/>
      <c r="LTF9" s="236"/>
      <c r="LTG9" s="236"/>
      <c r="LTH9" s="236"/>
      <c r="LTI9" s="236"/>
      <c r="LTJ9" s="236"/>
      <c r="LTK9" s="236"/>
      <c r="LTL9" s="236"/>
      <c r="LTM9" s="236"/>
      <c r="LTN9" s="236"/>
      <c r="LTO9" s="236"/>
      <c r="LTP9" s="236"/>
      <c r="LTQ9" s="236"/>
      <c r="LTR9" s="236"/>
      <c r="LTS9" s="236"/>
      <c r="LTT9" s="236"/>
      <c r="LTU9" s="236"/>
      <c r="LTV9" s="236"/>
      <c r="LTW9" s="236"/>
      <c r="LTX9" s="236"/>
      <c r="LTY9" s="236"/>
      <c r="LTZ9" s="236"/>
      <c r="LUA9" s="236"/>
      <c r="LUB9" s="236"/>
      <c r="LUC9" s="236"/>
      <c r="LUD9" s="236"/>
      <c r="LUE9" s="236"/>
      <c r="LUF9" s="236"/>
      <c r="LUG9" s="236"/>
      <c r="LUH9" s="236"/>
      <c r="LUI9" s="236"/>
      <c r="LUJ9" s="236"/>
      <c r="LUK9" s="236"/>
      <c r="LUL9" s="236"/>
      <c r="LUM9" s="236"/>
      <c r="LUN9" s="236"/>
      <c r="LUO9" s="236"/>
      <c r="LUP9" s="236"/>
      <c r="LUQ9" s="236"/>
      <c r="LUR9" s="236"/>
      <c r="LUS9" s="236"/>
      <c r="LUT9" s="236"/>
      <c r="LUU9" s="236"/>
      <c r="LUV9" s="236"/>
      <c r="LUW9" s="236"/>
      <c r="LUX9" s="236"/>
      <c r="LUY9" s="236"/>
      <c r="LUZ9" s="236"/>
      <c r="LVA9" s="236"/>
      <c r="LVB9" s="236"/>
      <c r="LVC9" s="236"/>
      <c r="LVD9" s="236"/>
      <c r="LVE9" s="236"/>
      <c r="LVF9" s="236"/>
      <c r="LVG9" s="236"/>
      <c r="LVH9" s="236"/>
      <c r="LVI9" s="236"/>
      <c r="LVJ9" s="236"/>
      <c r="LVK9" s="236"/>
      <c r="LVL9" s="236"/>
      <c r="LVM9" s="236"/>
      <c r="LVN9" s="236"/>
      <c r="LVO9" s="236"/>
      <c r="LVP9" s="236"/>
      <c r="LVQ9" s="236"/>
      <c r="LVR9" s="236"/>
      <c r="LVS9" s="236"/>
      <c r="LVT9" s="236"/>
      <c r="LVU9" s="236"/>
      <c r="LVV9" s="236"/>
      <c r="LVW9" s="236"/>
      <c r="LVX9" s="236"/>
      <c r="LVY9" s="236"/>
      <c r="LVZ9" s="236"/>
      <c r="LWA9" s="236"/>
      <c r="LWB9" s="236"/>
      <c r="LWC9" s="236"/>
      <c r="LWD9" s="236"/>
      <c r="LWE9" s="236"/>
      <c r="LWF9" s="236"/>
      <c r="LWG9" s="236"/>
      <c r="LWH9" s="236"/>
      <c r="LWI9" s="236"/>
      <c r="LWJ9" s="236"/>
      <c r="LWK9" s="236"/>
      <c r="LWL9" s="236"/>
      <c r="LWM9" s="236"/>
      <c r="LWN9" s="236"/>
      <c r="LWO9" s="236"/>
      <c r="LWP9" s="236"/>
      <c r="LWQ9" s="236"/>
      <c r="LWR9" s="236"/>
      <c r="LWS9" s="236"/>
      <c r="LWT9" s="236"/>
      <c r="LWU9" s="236"/>
      <c r="LWV9" s="236"/>
      <c r="LWW9" s="236"/>
      <c r="LWX9" s="236"/>
      <c r="LWY9" s="236"/>
      <c r="LWZ9" s="236"/>
      <c r="LXA9" s="236"/>
      <c r="LXB9" s="236"/>
      <c r="LXC9" s="236"/>
      <c r="LXD9" s="236"/>
      <c r="LXE9" s="236"/>
      <c r="LXF9" s="236"/>
      <c r="LXG9" s="236"/>
      <c r="LXH9" s="236"/>
      <c r="LXI9" s="236"/>
      <c r="LXJ9" s="236"/>
      <c r="LXK9" s="236"/>
      <c r="LXL9" s="236"/>
      <c r="LXM9" s="236"/>
      <c r="LXN9" s="236"/>
      <c r="LXO9" s="236"/>
      <c r="LXP9" s="236"/>
      <c r="LXQ9" s="236"/>
      <c r="LXR9" s="236"/>
      <c r="LXS9" s="236"/>
      <c r="LXT9" s="236"/>
      <c r="LXU9" s="236"/>
      <c r="LXV9" s="236"/>
      <c r="LXW9" s="236"/>
      <c r="LXX9" s="236"/>
      <c r="LXY9" s="236"/>
      <c r="LXZ9" s="236"/>
      <c r="LYA9" s="236"/>
      <c r="LYB9" s="236"/>
      <c r="LYC9" s="236"/>
      <c r="LYD9" s="236"/>
      <c r="LYE9" s="236"/>
      <c r="LYF9" s="236"/>
      <c r="LYG9" s="236"/>
      <c r="LYH9" s="236"/>
      <c r="LYI9" s="236"/>
      <c r="LYJ9" s="236"/>
      <c r="LYK9" s="236"/>
      <c r="LYL9" s="236"/>
      <c r="LYM9" s="236"/>
      <c r="LYN9" s="236"/>
      <c r="LYO9" s="236"/>
      <c r="LYP9" s="236"/>
      <c r="LYQ9" s="236"/>
      <c r="LYR9" s="236"/>
      <c r="LYS9" s="236"/>
      <c r="LYT9" s="236"/>
      <c r="LYU9" s="236"/>
      <c r="LYV9" s="236"/>
      <c r="LYW9" s="236"/>
      <c r="LYX9" s="236"/>
      <c r="LYY9" s="236"/>
      <c r="LYZ9" s="236"/>
      <c r="LZA9" s="236"/>
      <c r="LZB9" s="236"/>
      <c r="LZC9" s="236"/>
      <c r="LZD9" s="236"/>
      <c r="LZE9" s="236"/>
      <c r="LZF9" s="236"/>
      <c r="LZG9" s="236"/>
      <c r="LZH9" s="236"/>
      <c r="LZI9" s="236"/>
      <c r="LZJ9" s="236"/>
      <c r="LZK9" s="236"/>
      <c r="LZL9" s="236"/>
      <c r="LZM9" s="236"/>
      <c r="LZN9" s="236"/>
      <c r="LZO9" s="236"/>
      <c r="LZP9" s="236"/>
      <c r="LZQ9" s="236"/>
      <c r="LZR9" s="236"/>
      <c r="LZS9" s="236"/>
      <c r="LZT9" s="236"/>
      <c r="LZU9" s="236"/>
      <c r="LZV9" s="236"/>
      <c r="LZW9" s="236"/>
      <c r="LZX9" s="236"/>
      <c r="LZY9" s="236"/>
      <c r="LZZ9" s="236"/>
      <c r="MAA9" s="236"/>
      <c r="MAB9" s="236"/>
      <c r="MAC9" s="236"/>
      <c r="MAD9" s="236"/>
      <c r="MAE9" s="236"/>
      <c r="MAF9" s="236"/>
      <c r="MAG9" s="236"/>
      <c r="MAH9" s="236"/>
      <c r="MAI9" s="236"/>
      <c r="MAJ9" s="236"/>
      <c r="MAK9" s="236"/>
      <c r="MAL9" s="236"/>
      <c r="MAM9" s="236"/>
      <c r="MAN9" s="236"/>
      <c r="MAO9" s="236"/>
      <c r="MAP9" s="236"/>
      <c r="MAQ9" s="236"/>
      <c r="MAR9" s="236"/>
      <c r="MAS9" s="236"/>
      <c r="MAT9" s="236"/>
      <c r="MAU9" s="236"/>
      <c r="MAV9" s="236"/>
      <c r="MAW9" s="236"/>
      <c r="MAX9" s="236"/>
      <c r="MAY9" s="236"/>
      <c r="MAZ9" s="236"/>
      <c r="MBA9" s="236"/>
      <c r="MBB9" s="236"/>
      <c r="MBC9" s="236"/>
      <c r="MBD9" s="236"/>
      <c r="MBE9" s="236"/>
      <c r="MBF9" s="236"/>
      <c r="MBG9" s="236"/>
      <c r="MBH9" s="236"/>
      <c r="MBI9" s="236"/>
      <c r="MBJ9" s="236"/>
      <c r="MBK9" s="236"/>
      <c r="MBL9" s="236"/>
      <c r="MBM9" s="236"/>
      <c r="MBN9" s="236"/>
      <c r="MBO9" s="236"/>
      <c r="MBP9" s="236"/>
      <c r="MBQ9" s="236"/>
      <c r="MBR9" s="236"/>
      <c r="MBS9" s="236"/>
      <c r="MBT9" s="236"/>
      <c r="MBU9" s="236"/>
      <c r="MBV9" s="236"/>
      <c r="MBW9" s="236"/>
      <c r="MBX9" s="236"/>
      <c r="MBY9" s="236"/>
      <c r="MBZ9" s="236"/>
      <c r="MCA9" s="236"/>
      <c r="MCB9" s="236"/>
      <c r="MCC9" s="236"/>
      <c r="MCD9" s="236"/>
      <c r="MCE9" s="236"/>
      <c r="MCF9" s="236"/>
      <c r="MCG9" s="236"/>
      <c r="MCH9" s="236"/>
      <c r="MCI9" s="236"/>
      <c r="MCJ9" s="236"/>
      <c r="MCK9" s="236"/>
      <c r="MCL9" s="236"/>
      <c r="MCM9" s="236"/>
      <c r="MCN9" s="236"/>
      <c r="MCO9" s="236"/>
      <c r="MCP9" s="236"/>
      <c r="MCQ9" s="236"/>
      <c r="MCR9" s="236"/>
      <c r="MCS9" s="236"/>
      <c r="MCT9" s="236"/>
      <c r="MCU9" s="236"/>
      <c r="MCV9" s="236"/>
      <c r="MCW9" s="236"/>
      <c r="MCX9" s="236"/>
      <c r="MCY9" s="236"/>
      <c r="MCZ9" s="236"/>
      <c r="MDA9" s="236"/>
      <c r="MDB9" s="236"/>
      <c r="MDC9" s="236"/>
      <c r="MDD9" s="236"/>
      <c r="MDE9" s="236"/>
      <c r="MDF9" s="236"/>
      <c r="MDG9" s="236"/>
      <c r="MDH9" s="236"/>
      <c r="MDI9" s="236"/>
      <c r="MDJ9" s="236"/>
      <c r="MDK9" s="236"/>
      <c r="MDL9" s="236"/>
      <c r="MDM9" s="236"/>
      <c r="MDN9" s="236"/>
      <c r="MDO9" s="236"/>
      <c r="MDP9" s="236"/>
      <c r="MDQ9" s="236"/>
      <c r="MDR9" s="236"/>
      <c r="MDS9" s="236"/>
      <c r="MDT9" s="236"/>
      <c r="MDU9" s="236"/>
      <c r="MDV9" s="236"/>
      <c r="MDW9" s="236"/>
      <c r="MDX9" s="236"/>
      <c r="MDY9" s="236"/>
      <c r="MDZ9" s="236"/>
      <c r="MEA9" s="236"/>
      <c r="MEB9" s="236"/>
      <c r="MEC9" s="236"/>
      <c r="MED9" s="236"/>
      <c r="MEE9" s="236"/>
      <c r="MEF9" s="236"/>
      <c r="MEG9" s="236"/>
      <c r="MEH9" s="236"/>
      <c r="MEI9" s="236"/>
      <c r="MEJ9" s="236"/>
      <c r="MEK9" s="236"/>
      <c r="MEL9" s="236"/>
      <c r="MEM9" s="236"/>
      <c r="MEN9" s="236"/>
      <c r="MEO9" s="236"/>
      <c r="MEP9" s="236"/>
      <c r="MEQ9" s="236"/>
      <c r="MER9" s="236"/>
      <c r="MES9" s="236"/>
      <c r="MET9" s="236"/>
      <c r="MEU9" s="236"/>
      <c r="MEV9" s="236"/>
      <c r="MEW9" s="236"/>
      <c r="MEX9" s="236"/>
      <c r="MEY9" s="236"/>
      <c r="MEZ9" s="236"/>
      <c r="MFA9" s="236"/>
      <c r="MFB9" s="236"/>
      <c r="MFC9" s="236"/>
      <c r="MFD9" s="236"/>
      <c r="MFE9" s="236"/>
      <c r="MFF9" s="236"/>
      <c r="MFG9" s="236"/>
      <c r="MFH9" s="236"/>
      <c r="MFI9" s="236"/>
      <c r="MFJ9" s="236"/>
      <c r="MFK9" s="236"/>
      <c r="MFL9" s="236"/>
      <c r="MFM9" s="236"/>
      <c r="MFN9" s="236"/>
      <c r="MFO9" s="236"/>
      <c r="MFP9" s="236"/>
      <c r="MFQ9" s="236"/>
      <c r="MFR9" s="236"/>
      <c r="MFS9" s="236"/>
      <c r="MFT9" s="236"/>
      <c r="MFU9" s="236"/>
      <c r="MFV9" s="236"/>
      <c r="MFW9" s="236"/>
      <c r="MFX9" s="236"/>
      <c r="MFY9" s="236"/>
      <c r="MFZ9" s="236"/>
      <c r="MGA9" s="236"/>
      <c r="MGB9" s="236"/>
      <c r="MGC9" s="236"/>
      <c r="MGD9" s="236"/>
      <c r="MGE9" s="236"/>
      <c r="MGF9" s="236"/>
      <c r="MGG9" s="236"/>
      <c r="MGH9" s="236"/>
      <c r="MGI9" s="236"/>
      <c r="MGJ9" s="236"/>
      <c r="MGK9" s="236"/>
      <c r="MGL9" s="236"/>
      <c r="MGM9" s="236"/>
      <c r="MGN9" s="236"/>
      <c r="MGO9" s="236"/>
      <c r="MGP9" s="236"/>
      <c r="MGQ9" s="236"/>
      <c r="MGR9" s="236"/>
      <c r="MGS9" s="236"/>
      <c r="MGT9" s="236"/>
      <c r="MGU9" s="236"/>
      <c r="MGV9" s="236"/>
      <c r="MGW9" s="236"/>
      <c r="MGX9" s="236"/>
      <c r="MGY9" s="236"/>
      <c r="MGZ9" s="236"/>
      <c r="MHA9" s="236"/>
      <c r="MHB9" s="236"/>
      <c r="MHC9" s="236"/>
      <c r="MHD9" s="236"/>
      <c r="MHE9" s="236"/>
      <c r="MHF9" s="236"/>
      <c r="MHG9" s="236"/>
      <c r="MHH9" s="236"/>
      <c r="MHI9" s="236"/>
      <c r="MHJ9" s="236"/>
      <c r="MHK9" s="236"/>
      <c r="MHL9" s="236"/>
      <c r="MHM9" s="236"/>
      <c r="MHN9" s="236"/>
      <c r="MHO9" s="236"/>
      <c r="MHP9" s="236"/>
      <c r="MHQ9" s="236"/>
      <c r="MHR9" s="236"/>
      <c r="MHS9" s="236"/>
      <c r="MHT9" s="236"/>
      <c r="MHU9" s="236"/>
      <c r="MHV9" s="236"/>
      <c r="MHW9" s="236"/>
      <c r="MHX9" s="236"/>
      <c r="MHY9" s="236"/>
      <c r="MHZ9" s="236"/>
      <c r="MIA9" s="236"/>
      <c r="MIB9" s="236"/>
      <c r="MIC9" s="236"/>
      <c r="MID9" s="236"/>
      <c r="MIE9" s="236"/>
      <c r="MIF9" s="236"/>
      <c r="MIG9" s="236"/>
      <c r="MIH9" s="236"/>
      <c r="MII9" s="236"/>
      <c r="MIJ9" s="236"/>
      <c r="MIK9" s="236"/>
      <c r="MIL9" s="236"/>
      <c r="MIM9" s="236"/>
      <c r="MIN9" s="236"/>
      <c r="MIO9" s="236"/>
      <c r="MIP9" s="236"/>
      <c r="MIQ9" s="236"/>
      <c r="MIR9" s="236"/>
      <c r="MIS9" s="236"/>
      <c r="MIT9" s="236"/>
      <c r="MIU9" s="236"/>
      <c r="MIV9" s="236"/>
      <c r="MIW9" s="236"/>
      <c r="MIX9" s="236"/>
      <c r="MIY9" s="236"/>
      <c r="MIZ9" s="236"/>
      <c r="MJA9" s="236"/>
      <c r="MJB9" s="236"/>
      <c r="MJC9" s="236"/>
      <c r="MJD9" s="236"/>
      <c r="MJE9" s="236"/>
      <c r="MJF9" s="236"/>
      <c r="MJG9" s="236"/>
      <c r="MJH9" s="236"/>
      <c r="MJI9" s="236"/>
      <c r="MJJ9" s="236"/>
      <c r="MJK9" s="236"/>
      <c r="MJL9" s="236"/>
      <c r="MJM9" s="236"/>
      <c r="MJN9" s="236"/>
      <c r="MJO9" s="236"/>
      <c r="MJP9" s="236"/>
      <c r="MJQ9" s="236"/>
      <c r="MJR9" s="236"/>
      <c r="MJS9" s="236"/>
      <c r="MJT9" s="236"/>
      <c r="MJU9" s="236"/>
      <c r="MJV9" s="236"/>
      <c r="MJW9" s="236"/>
      <c r="MJX9" s="236"/>
      <c r="MJY9" s="236"/>
      <c r="MJZ9" s="236"/>
      <c r="MKA9" s="236"/>
      <c r="MKB9" s="236"/>
      <c r="MKC9" s="236"/>
      <c r="MKD9" s="236"/>
      <c r="MKE9" s="236"/>
      <c r="MKF9" s="236"/>
      <c r="MKG9" s="236"/>
      <c r="MKH9" s="236"/>
      <c r="MKI9" s="236"/>
      <c r="MKJ9" s="236"/>
      <c r="MKK9" s="236"/>
      <c r="MKL9" s="236"/>
      <c r="MKM9" s="236"/>
      <c r="MKN9" s="236"/>
      <c r="MKO9" s="236"/>
      <c r="MKP9" s="236"/>
      <c r="MKQ9" s="236"/>
      <c r="MKR9" s="236"/>
      <c r="MKS9" s="236"/>
      <c r="MKT9" s="236"/>
      <c r="MKU9" s="236"/>
      <c r="MKV9" s="236"/>
      <c r="MKW9" s="236"/>
      <c r="MKX9" s="236"/>
      <c r="MKY9" s="236"/>
      <c r="MKZ9" s="236"/>
      <c r="MLA9" s="236"/>
      <c r="MLB9" s="236"/>
      <c r="MLC9" s="236"/>
      <c r="MLD9" s="236"/>
      <c r="MLE9" s="236"/>
      <c r="MLF9" s="236"/>
      <c r="MLG9" s="236"/>
      <c r="MLH9" s="236"/>
      <c r="MLI9" s="236"/>
      <c r="MLJ9" s="236"/>
      <c r="MLK9" s="236"/>
      <c r="MLL9" s="236"/>
      <c r="MLM9" s="236"/>
      <c r="MLN9" s="236"/>
      <c r="MLO9" s="236"/>
      <c r="MLP9" s="236"/>
      <c r="MLQ9" s="236"/>
      <c r="MLR9" s="236"/>
      <c r="MLS9" s="236"/>
      <c r="MLT9" s="236"/>
      <c r="MLU9" s="236"/>
      <c r="MLV9" s="236"/>
      <c r="MLW9" s="236"/>
      <c r="MLX9" s="236"/>
      <c r="MLY9" s="236"/>
      <c r="MLZ9" s="236"/>
      <c r="MMA9" s="236"/>
      <c r="MMB9" s="236"/>
      <c r="MMC9" s="236"/>
      <c r="MMD9" s="236"/>
      <c r="MME9" s="236"/>
      <c r="MMF9" s="236"/>
      <c r="MMG9" s="236"/>
      <c r="MMH9" s="236"/>
      <c r="MMI9" s="236"/>
      <c r="MMJ9" s="236"/>
      <c r="MMK9" s="236"/>
      <c r="MML9" s="236"/>
      <c r="MMM9" s="236"/>
      <c r="MMN9" s="236"/>
      <c r="MMO9" s="236"/>
      <c r="MMP9" s="236"/>
      <c r="MMQ9" s="236"/>
      <c r="MMR9" s="236"/>
      <c r="MMS9" s="236"/>
      <c r="MMT9" s="236"/>
      <c r="MMU9" s="236"/>
      <c r="MMV9" s="236"/>
      <c r="MMW9" s="236"/>
      <c r="MMX9" s="236"/>
      <c r="MMY9" s="236"/>
      <c r="MMZ9" s="236"/>
      <c r="MNA9" s="236"/>
      <c r="MNB9" s="236"/>
      <c r="MNC9" s="236"/>
      <c r="MND9" s="236"/>
      <c r="MNE9" s="236"/>
      <c r="MNF9" s="236"/>
      <c r="MNG9" s="236"/>
      <c r="MNH9" s="236"/>
      <c r="MNI9" s="236"/>
      <c r="MNJ9" s="236"/>
      <c r="MNK9" s="236"/>
      <c r="MNL9" s="236"/>
      <c r="MNM9" s="236"/>
      <c r="MNN9" s="236"/>
      <c r="MNO9" s="236"/>
      <c r="MNP9" s="236"/>
      <c r="MNQ9" s="236"/>
      <c r="MNR9" s="236"/>
      <c r="MNS9" s="236"/>
      <c r="MNT9" s="236"/>
      <c r="MNU9" s="236"/>
      <c r="MNV9" s="236"/>
      <c r="MNW9" s="236"/>
      <c r="MNX9" s="236"/>
      <c r="MNY9" s="236"/>
      <c r="MNZ9" s="236"/>
      <c r="MOA9" s="236"/>
      <c r="MOB9" s="236"/>
      <c r="MOC9" s="236"/>
      <c r="MOD9" s="236"/>
      <c r="MOE9" s="236"/>
      <c r="MOF9" s="236"/>
      <c r="MOG9" s="236"/>
      <c r="MOH9" s="236"/>
      <c r="MOI9" s="236"/>
      <c r="MOJ9" s="236"/>
      <c r="MOK9" s="236"/>
      <c r="MOL9" s="236"/>
      <c r="MOM9" s="236"/>
      <c r="MON9" s="236"/>
      <c r="MOO9" s="236"/>
      <c r="MOP9" s="236"/>
      <c r="MOQ9" s="236"/>
      <c r="MOR9" s="236"/>
      <c r="MOS9" s="236"/>
      <c r="MOT9" s="236"/>
      <c r="MOU9" s="236"/>
      <c r="MOV9" s="236"/>
      <c r="MOW9" s="236"/>
      <c r="MOX9" s="236"/>
      <c r="MOY9" s="236"/>
      <c r="MOZ9" s="236"/>
      <c r="MPA9" s="236"/>
      <c r="MPB9" s="236"/>
      <c r="MPC9" s="236"/>
      <c r="MPD9" s="236"/>
      <c r="MPE9" s="236"/>
      <c r="MPF9" s="236"/>
      <c r="MPG9" s="236"/>
      <c r="MPH9" s="236"/>
      <c r="MPI9" s="236"/>
      <c r="MPJ9" s="236"/>
      <c r="MPK9" s="236"/>
      <c r="MPL9" s="236"/>
      <c r="MPM9" s="236"/>
      <c r="MPN9" s="236"/>
      <c r="MPO9" s="236"/>
      <c r="MPP9" s="236"/>
      <c r="MPQ9" s="236"/>
      <c r="MPR9" s="236"/>
      <c r="MPS9" s="236"/>
      <c r="MPT9" s="236"/>
      <c r="MPU9" s="236"/>
      <c r="MPV9" s="236"/>
      <c r="MPW9" s="236"/>
      <c r="MPX9" s="236"/>
      <c r="MPY9" s="236"/>
      <c r="MPZ9" s="236"/>
      <c r="MQA9" s="236"/>
      <c r="MQB9" s="236"/>
      <c r="MQC9" s="236"/>
      <c r="MQD9" s="236"/>
      <c r="MQE9" s="236"/>
      <c r="MQF9" s="236"/>
      <c r="MQG9" s="236"/>
      <c r="MQH9" s="236"/>
      <c r="MQI9" s="236"/>
      <c r="MQJ9" s="236"/>
      <c r="MQK9" s="236"/>
      <c r="MQL9" s="236"/>
      <c r="MQM9" s="236"/>
      <c r="MQN9" s="236"/>
      <c r="MQO9" s="236"/>
      <c r="MQP9" s="236"/>
      <c r="MQQ9" s="236"/>
      <c r="MQR9" s="236"/>
      <c r="MQS9" s="236"/>
      <c r="MQT9" s="236"/>
      <c r="MQU9" s="236"/>
      <c r="MQV9" s="236"/>
      <c r="MQW9" s="236"/>
      <c r="MQX9" s="236"/>
      <c r="MQY9" s="236"/>
      <c r="MQZ9" s="236"/>
      <c r="MRA9" s="236"/>
      <c r="MRB9" s="236"/>
      <c r="MRC9" s="236"/>
      <c r="MRD9" s="236"/>
      <c r="MRE9" s="236"/>
      <c r="MRF9" s="236"/>
      <c r="MRG9" s="236"/>
      <c r="MRH9" s="236"/>
      <c r="MRI9" s="236"/>
      <c r="MRJ9" s="236"/>
      <c r="MRK9" s="236"/>
      <c r="MRL9" s="236"/>
      <c r="MRM9" s="236"/>
      <c r="MRN9" s="236"/>
      <c r="MRO9" s="236"/>
      <c r="MRP9" s="236"/>
      <c r="MRQ9" s="236"/>
      <c r="MRR9" s="236"/>
      <c r="MRS9" s="236"/>
      <c r="MRT9" s="236"/>
      <c r="MRU9" s="236"/>
      <c r="MRV9" s="236"/>
      <c r="MRW9" s="236"/>
      <c r="MRX9" s="236"/>
      <c r="MRY9" s="236"/>
      <c r="MRZ9" s="236"/>
      <c r="MSA9" s="236"/>
      <c r="MSB9" s="236"/>
      <c r="MSC9" s="236"/>
      <c r="MSD9" s="236"/>
      <c r="MSE9" s="236"/>
      <c r="MSF9" s="236"/>
      <c r="MSG9" s="236"/>
      <c r="MSH9" s="236"/>
      <c r="MSI9" s="236"/>
      <c r="MSJ9" s="236"/>
      <c r="MSK9" s="236"/>
      <c r="MSL9" s="236"/>
      <c r="MSM9" s="236"/>
      <c r="MSN9" s="236"/>
      <c r="MSO9" s="236"/>
      <c r="MSP9" s="236"/>
      <c r="MSQ9" s="236"/>
      <c r="MSR9" s="236"/>
      <c r="MSS9" s="236"/>
      <c r="MST9" s="236"/>
      <c r="MSU9" s="236"/>
      <c r="MSV9" s="236"/>
      <c r="MSW9" s="236"/>
      <c r="MSX9" s="236"/>
      <c r="MSY9" s="236"/>
      <c r="MSZ9" s="236"/>
      <c r="MTA9" s="236"/>
      <c r="MTB9" s="236"/>
      <c r="MTC9" s="236"/>
      <c r="MTD9" s="236"/>
      <c r="MTE9" s="236"/>
      <c r="MTF9" s="236"/>
      <c r="MTG9" s="236"/>
      <c r="MTH9" s="236"/>
      <c r="MTI9" s="236"/>
      <c r="MTJ9" s="236"/>
      <c r="MTK9" s="236"/>
      <c r="MTL9" s="236"/>
      <c r="MTM9" s="236"/>
      <c r="MTN9" s="236"/>
      <c r="MTO9" s="236"/>
      <c r="MTP9" s="236"/>
      <c r="MTQ9" s="236"/>
      <c r="MTR9" s="236"/>
      <c r="MTS9" s="236"/>
      <c r="MTT9" s="236"/>
      <c r="MTU9" s="236"/>
      <c r="MTV9" s="236"/>
      <c r="MTW9" s="236"/>
      <c r="MTX9" s="236"/>
      <c r="MTY9" s="236"/>
      <c r="MTZ9" s="236"/>
      <c r="MUA9" s="236"/>
      <c r="MUB9" s="236"/>
      <c r="MUC9" s="236"/>
      <c r="MUD9" s="236"/>
      <c r="MUE9" s="236"/>
      <c r="MUF9" s="236"/>
      <c r="MUG9" s="236"/>
      <c r="MUH9" s="236"/>
      <c r="MUI9" s="236"/>
      <c r="MUJ9" s="236"/>
      <c r="MUK9" s="236"/>
      <c r="MUL9" s="236"/>
      <c r="MUM9" s="236"/>
      <c r="MUN9" s="236"/>
      <c r="MUO9" s="236"/>
      <c r="MUP9" s="236"/>
      <c r="MUQ9" s="236"/>
      <c r="MUR9" s="236"/>
      <c r="MUS9" s="236"/>
      <c r="MUT9" s="236"/>
      <c r="MUU9" s="236"/>
      <c r="MUV9" s="236"/>
      <c r="MUW9" s="236"/>
      <c r="MUX9" s="236"/>
      <c r="MUY9" s="236"/>
      <c r="MUZ9" s="236"/>
      <c r="MVA9" s="236"/>
      <c r="MVB9" s="236"/>
      <c r="MVC9" s="236"/>
      <c r="MVD9" s="236"/>
      <c r="MVE9" s="236"/>
      <c r="MVF9" s="236"/>
      <c r="MVG9" s="236"/>
      <c r="MVH9" s="236"/>
      <c r="MVI9" s="236"/>
      <c r="MVJ9" s="236"/>
      <c r="MVK9" s="236"/>
      <c r="MVL9" s="236"/>
      <c r="MVM9" s="236"/>
      <c r="MVN9" s="236"/>
      <c r="MVO9" s="236"/>
      <c r="MVP9" s="236"/>
      <c r="MVQ9" s="236"/>
      <c r="MVR9" s="236"/>
      <c r="MVS9" s="236"/>
      <c r="MVT9" s="236"/>
      <c r="MVU9" s="236"/>
      <c r="MVV9" s="236"/>
      <c r="MVW9" s="236"/>
      <c r="MVX9" s="236"/>
      <c r="MVY9" s="236"/>
      <c r="MVZ9" s="236"/>
      <c r="MWA9" s="236"/>
      <c r="MWB9" s="236"/>
      <c r="MWC9" s="236"/>
      <c r="MWD9" s="236"/>
      <c r="MWE9" s="236"/>
      <c r="MWF9" s="236"/>
      <c r="MWG9" s="236"/>
      <c r="MWH9" s="236"/>
      <c r="MWI9" s="236"/>
      <c r="MWJ9" s="236"/>
      <c r="MWK9" s="236"/>
      <c r="MWL9" s="236"/>
      <c r="MWM9" s="236"/>
      <c r="MWN9" s="236"/>
      <c r="MWO9" s="236"/>
      <c r="MWP9" s="236"/>
      <c r="MWQ9" s="236"/>
      <c r="MWR9" s="236"/>
      <c r="MWS9" s="236"/>
      <c r="MWT9" s="236"/>
      <c r="MWU9" s="236"/>
      <c r="MWV9" s="236"/>
      <c r="MWW9" s="236"/>
      <c r="MWX9" s="236"/>
      <c r="MWY9" s="236"/>
      <c r="MWZ9" s="236"/>
      <c r="MXA9" s="236"/>
      <c r="MXB9" s="236"/>
      <c r="MXC9" s="236"/>
      <c r="MXD9" s="236"/>
      <c r="MXE9" s="236"/>
      <c r="MXF9" s="236"/>
      <c r="MXG9" s="236"/>
      <c r="MXH9" s="236"/>
      <c r="MXI9" s="236"/>
      <c r="MXJ9" s="236"/>
      <c r="MXK9" s="236"/>
      <c r="MXL9" s="236"/>
      <c r="MXM9" s="236"/>
      <c r="MXN9" s="236"/>
      <c r="MXO9" s="236"/>
      <c r="MXP9" s="236"/>
      <c r="MXQ9" s="236"/>
      <c r="MXR9" s="236"/>
      <c r="MXS9" s="236"/>
      <c r="MXT9" s="236"/>
      <c r="MXU9" s="236"/>
      <c r="MXV9" s="236"/>
      <c r="MXW9" s="236"/>
      <c r="MXX9" s="236"/>
      <c r="MXY9" s="236"/>
      <c r="MXZ9" s="236"/>
      <c r="MYA9" s="236"/>
      <c r="MYB9" s="236"/>
      <c r="MYC9" s="236"/>
      <c r="MYD9" s="236"/>
      <c r="MYE9" s="236"/>
      <c r="MYF9" s="236"/>
      <c r="MYG9" s="236"/>
      <c r="MYH9" s="236"/>
      <c r="MYI9" s="236"/>
      <c r="MYJ9" s="236"/>
      <c r="MYK9" s="236"/>
      <c r="MYL9" s="236"/>
      <c r="MYM9" s="236"/>
      <c r="MYN9" s="236"/>
      <c r="MYO9" s="236"/>
      <c r="MYP9" s="236"/>
      <c r="MYQ9" s="236"/>
      <c r="MYR9" s="236"/>
      <c r="MYS9" s="236"/>
      <c r="MYT9" s="236"/>
      <c r="MYU9" s="236"/>
      <c r="MYV9" s="236"/>
      <c r="MYW9" s="236"/>
      <c r="MYX9" s="236"/>
      <c r="MYY9" s="236"/>
      <c r="MYZ9" s="236"/>
      <c r="MZA9" s="236"/>
      <c r="MZB9" s="236"/>
      <c r="MZC9" s="236"/>
      <c r="MZD9" s="236"/>
      <c r="MZE9" s="236"/>
      <c r="MZF9" s="236"/>
      <c r="MZG9" s="236"/>
      <c r="MZH9" s="236"/>
      <c r="MZI9" s="236"/>
      <c r="MZJ9" s="236"/>
      <c r="MZK9" s="236"/>
      <c r="MZL9" s="236"/>
      <c r="MZM9" s="236"/>
      <c r="MZN9" s="236"/>
      <c r="MZO9" s="236"/>
      <c r="MZP9" s="236"/>
      <c r="MZQ9" s="236"/>
      <c r="MZR9" s="236"/>
      <c r="MZS9" s="236"/>
      <c r="MZT9" s="236"/>
      <c r="MZU9" s="236"/>
      <c r="MZV9" s="236"/>
      <c r="MZW9" s="236"/>
      <c r="MZX9" s="236"/>
      <c r="MZY9" s="236"/>
      <c r="MZZ9" s="236"/>
      <c r="NAA9" s="236"/>
      <c r="NAB9" s="236"/>
      <c r="NAC9" s="236"/>
      <c r="NAD9" s="236"/>
      <c r="NAE9" s="236"/>
      <c r="NAF9" s="236"/>
      <c r="NAG9" s="236"/>
      <c r="NAH9" s="236"/>
      <c r="NAI9" s="236"/>
      <c r="NAJ9" s="236"/>
      <c r="NAK9" s="236"/>
      <c r="NAL9" s="236"/>
      <c r="NAM9" s="236"/>
      <c r="NAN9" s="236"/>
      <c r="NAO9" s="236"/>
      <c r="NAP9" s="236"/>
      <c r="NAQ9" s="236"/>
      <c r="NAR9" s="236"/>
      <c r="NAS9" s="236"/>
      <c r="NAT9" s="236"/>
      <c r="NAU9" s="236"/>
      <c r="NAV9" s="236"/>
      <c r="NAW9" s="236"/>
      <c r="NAX9" s="236"/>
      <c r="NAY9" s="236"/>
      <c r="NAZ9" s="236"/>
      <c r="NBA9" s="236"/>
      <c r="NBB9" s="236"/>
      <c r="NBC9" s="236"/>
      <c r="NBD9" s="236"/>
      <c r="NBE9" s="236"/>
      <c r="NBF9" s="236"/>
      <c r="NBG9" s="236"/>
      <c r="NBH9" s="236"/>
      <c r="NBI9" s="236"/>
      <c r="NBJ9" s="236"/>
      <c r="NBK9" s="236"/>
      <c r="NBL9" s="236"/>
      <c r="NBM9" s="236"/>
      <c r="NBN9" s="236"/>
      <c r="NBO9" s="236"/>
      <c r="NBP9" s="236"/>
      <c r="NBQ9" s="236"/>
      <c r="NBR9" s="236"/>
      <c r="NBS9" s="236"/>
      <c r="NBT9" s="236"/>
      <c r="NBU9" s="236"/>
      <c r="NBV9" s="236"/>
      <c r="NBW9" s="236"/>
      <c r="NBX9" s="236"/>
      <c r="NBY9" s="236"/>
      <c r="NBZ9" s="236"/>
      <c r="NCA9" s="236"/>
      <c r="NCB9" s="236"/>
      <c r="NCC9" s="236"/>
      <c r="NCD9" s="236"/>
      <c r="NCE9" s="236"/>
      <c r="NCF9" s="236"/>
      <c r="NCG9" s="236"/>
      <c r="NCH9" s="236"/>
      <c r="NCI9" s="236"/>
      <c r="NCJ9" s="236"/>
      <c r="NCK9" s="236"/>
      <c r="NCL9" s="236"/>
      <c r="NCM9" s="236"/>
      <c r="NCN9" s="236"/>
      <c r="NCO9" s="236"/>
      <c r="NCP9" s="236"/>
      <c r="NCQ9" s="236"/>
      <c r="NCR9" s="236"/>
      <c r="NCS9" s="236"/>
      <c r="NCT9" s="236"/>
      <c r="NCU9" s="236"/>
      <c r="NCV9" s="236"/>
      <c r="NCW9" s="236"/>
      <c r="NCX9" s="236"/>
      <c r="NCY9" s="236"/>
      <c r="NCZ9" s="236"/>
      <c r="NDA9" s="236"/>
      <c r="NDB9" s="236"/>
      <c r="NDC9" s="236"/>
      <c r="NDD9" s="236"/>
      <c r="NDE9" s="236"/>
      <c r="NDF9" s="236"/>
      <c r="NDG9" s="236"/>
      <c r="NDH9" s="236"/>
      <c r="NDI9" s="236"/>
      <c r="NDJ9" s="236"/>
      <c r="NDK9" s="236"/>
      <c r="NDL9" s="236"/>
      <c r="NDM9" s="236"/>
      <c r="NDN9" s="236"/>
      <c r="NDO9" s="236"/>
      <c r="NDP9" s="236"/>
      <c r="NDQ9" s="236"/>
      <c r="NDR9" s="236"/>
      <c r="NDS9" s="236"/>
      <c r="NDT9" s="236"/>
      <c r="NDU9" s="236"/>
      <c r="NDV9" s="236"/>
      <c r="NDW9" s="236"/>
      <c r="NDX9" s="236"/>
      <c r="NDY9" s="236"/>
      <c r="NDZ9" s="236"/>
      <c r="NEA9" s="236"/>
      <c r="NEB9" s="236"/>
      <c r="NEC9" s="236"/>
      <c r="NED9" s="236"/>
      <c r="NEE9" s="236"/>
      <c r="NEF9" s="236"/>
      <c r="NEG9" s="236"/>
      <c r="NEH9" s="236"/>
      <c r="NEI9" s="236"/>
      <c r="NEJ9" s="236"/>
      <c r="NEK9" s="236"/>
      <c r="NEL9" s="236"/>
      <c r="NEM9" s="236"/>
      <c r="NEN9" s="236"/>
      <c r="NEO9" s="236"/>
      <c r="NEP9" s="236"/>
      <c r="NEQ9" s="236"/>
      <c r="NER9" s="236"/>
      <c r="NES9" s="236"/>
      <c r="NET9" s="236"/>
      <c r="NEU9" s="236"/>
      <c r="NEV9" s="236"/>
      <c r="NEW9" s="236"/>
      <c r="NEX9" s="236"/>
      <c r="NEY9" s="236"/>
      <c r="NEZ9" s="236"/>
      <c r="NFA9" s="236"/>
      <c r="NFB9" s="236"/>
      <c r="NFC9" s="236"/>
      <c r="NFD9" s="236"/>
      <c r="NFE9" s="236"/>
      <c r="NFF9" s="236"/>
      <c r="NFG9" s="236"/>
      <c r="NFH9" s="236"/>
      <c r="NFI9" s="236"/>
      <c r="NFJ9" s="236"/>
      <c r="NFK9" s="236"/>
      <c r="NFL9" s="236"/>
      <c r="NFM9" s="236"/>
      <c r="NFN9" s="236"/>
      <c r="NFO9" s="236"/>
      <c r="NFP9" s="236"/>
      <c r="NFQ9" s="236"/>
      <c r="NFR9" s="236"/>
      <c r="NFS9" s="236"/>
      <c r="NFT9" s="236"/>
      <c r="NFU9" s="236"/>
      <c r="NFV9" s="236"/>
      <c r="NFW9" s="236"/>
      <c r="NFX9" s="236"/>
      <c r="NFY9" s="236"/>
      <c r="NFZ9" s="236"/>
      <c r="NGA9" s="236"/>
      <c r="NGB9" s="236"/>
      <c r="NGC9" s="236"/>
      <c r="NGD9" s="236"/>
      <c r="NGE9" s="236"/>
      <c r="NGF9" s="236"/>
      <c r="NGG9" s="236"/>
      <c r="NGH9" s="236"/>
      <c r="NGI9" s="236"/>
      <c r="NGJ9" s="236"/>
      <c r="NGK9" s="236"/>
      <c r="NGL9" s="236"/>
      <c r="NGM9" s="236"/>
      <c r="NGN9" s="236"/>
      <c r="NGO9" s="236"/>
      <c r="NGP9" s="236"/>
      <c r="NGQ9" s="236"/>
      <c r="NGR9" s="236"/>
      <c r="NGS9" s="236"/>
      <c r="NGT9" s="236"/>
      <c r="NGU9" s="236"/>
      <c r="NGV9" s="236"/>
      <c r="NGW9" s="236"/>
      <c r="NGX9" s="236"/>
      <c r="NGY9" s="236"/>
      <c r="NGZ9" s="236"/>
      <c r="NHA9" s="236"/>
      <c r="NHB9" s="236"/>
      <c r="NHC9" s="236"/>
      <c r="NHD9" s="236"/>
      <c r="NHE9" s="236"/>
      <c r="NHF9" s="236"/>
      <c r="NHG9" s="236"/>
      <c r="NHH9" s="236"/>
      <c r="NHI9" s="236"/>
      <c r="NHJ9" s="236"/>
      <c r="NHK9" s="236"/>
      <c r="NHL9" s="236"/>
      <c r="NHM9" s="236"/>
      <c r="NHN9" s="236"/>
      <c r="NHO9" s="236"/>
      <c r="NHP9" s="236"/>
      <c r="NHQ9" s="236"/>
      <c r="NHR9" s="236"/>
      <c r="NHS9" s="236"/>
      <c r="NHT9" s="236"/>
      <c r="NHU9" s="236"/>
      <c r="NHV9" s="236"/>
      <c r="NHW9" s="236"/>
      <c r="NHX9" s="236"/>
      <c r="NHY9" s="236"/>
      <c r="NHZ9" s="236"/>
      <c r="NIA9" s="236"/>
      <c r="NIB9" s="236"/>
      <c r="NIC9" s="236"/>
      <c r="NID9" s="236"/>
      <c r="NIE9" s="236"/>
      <c r="NIF9" s="236"/>
      <c r="NIG9" s="236"/>
      <c r="NIH9" s="236"/>
      <c r="NII9" s="236"/>
      <c r="NIJ9" s="236"/>
      <c r="NIK9" s="236"/>
      <c r="NIL9" s="236"/>
      <c r="NIM9" s="236"/>
      <c r="NIN9" s="236"/>
      <c r="NIO9" s="236"/>
      <c r="NIP9" s="236"/>
      <c r="NIQ9" s="236"/>
      <c r="NIR9" s="236"/>
      <c r="NIS9" s="236"/>
      <c r="NIT9" s="236"/>
      <c r="NIU9" s="236"/>
      <c r="NIV9" s="236"/>
      <c r="NIW9" s="236"/>
      <c r="NIX9" s="236"/>
      <c r="NIY9" s="236"/>
      <c r="NIZ9" s="236"/>
      <c r="NJA9" s="236"/>
      <c r="NJB9" s="236"/>
      <c r="NJC9" s="236"/>
      <c r="NJD9" s="236"/>
      <c r="NJE9" s="236"/>
      <c r="NJF9" s="236"/>
      <c r="NJG9" s="236"/>
      <c r="NJH9" s="236"/>
      <c r="NJI9" s="236"/>
      <c r="NJJ9" s="236"/>
      <c r="NJK9" s="236"/>
      <c r="NJL9" s="236"/>
      <c r="NJM9" s="236"/>
      <c r="NJN9" s="236"/>
      <c r="NJO9" s="236"/>
      <c r="NJP9" s="236"/>
      <c r="NJQ9" s="236"/>
      <c r="NJR9" s="236"/>
      <c r="NJS9" s="236"/>
      <c r="NJT9" s="236"/>
      <c r="NJU9" s="236"/>
      <c r="NJV9" s="236"/>
      <c r="NJW9" s="236"/>
      <c r="NJX9" s="236"/>
      <c r="NJY9" s="236"/>
      <c r="NJZ9" s="236"/>
      <c r="NKA9" s="236"/>
      <c r="NKB9" s="236"/>
      <c r="NKC9" s="236"/>
      <c r="NKD9" s="236"/>
      <c r="NKE9" s="236"/>
      <c r="NKF9" s="236"/>
      <c r="NKG9" s="236"/>
      <c r="NKH9" s="236"/>
      <c r="NKI9" s="236"/>
      <c r="NKJ9" s="236"/>
      <c r="NKK9" s="236"/>
      <c r="NKL9" s="236"/>
      <c r="NKM9" s="236"/>
      <c r="NKN9" s="236"/>
      <c r="NKO9" s="236"/>
      <c r="NKP9" s="236"/>
      <c r="NKQ9" s="236"/>
      <c r="NKR9" s="236"/>
      <c r="NKS9" s="236"/>
      <c r="NKT9" s="236"/>
      <c r="NKU9" s="236"/>
      <c r="NKV9" s="236"/>
      <c r="NKW9" s="236"/>
      <c r="NKX9" s="236"/>
      <c r="NKY9" s="236"/>
      <c r="NKZ9" s="236"/>
      <c r="NLA9" s="236"/>
      <c r="NLB9" s="236"/>
      <c r="NLC9" s="236"/>
      <c r="NLD9" s="236"/>
      <c r="NLE9" s="236"/>
      <c r="NLF9" s="236"/>
      <c r="NLG9" s="236"/>
      <c r="NLH9" s="236"/>
      <c r="NLI9" s="236"/>
      <c r="NLJ9" s="236"/>
      <c r="NLK9" s="236"/>
      <c r="NLL9" s="236"/>
      <c r="NLM9" s="236"/>
      <c r="NLN9" s="236"/>
      <c r="NLO9" s="236"/>
      <c r="NLP9" s="236"/>
      <c r="NLQ9" s="236"/>
      <c r="NLR9" s="236"/>
      <c r="NLS9" s="236"/>
      <c r="NLT9" s="236"/>
      <c r="NLU9" s="236"/>
      <c r="NLV9" s="236"/>
      <c r="NLW9" s="236"/>
      <c r="NLX9" s="236"/>
      <c r="NLY9" s="236"/>
      <c r="NLZ9" s="236"/>
      <c r="NMA9" s="236"/>
      <c r="NMB9" s="236"/>
      <c r="NMC9" s="236"/>
      <c r="NMD9" s="236"/>
      <c r="NME9" s="236"/>
      <c r="NMF9" s="236"/>
      <c r="NMG9" s="236"/>
      <c r="NMH9" s="236"/>
      <c r="NMI9" s="236"/>
      <c r="NMJ9" s="236"/>
      <c r="NMK9" s="236"/>
      <c r="NML9" s="236"/>
      <c r="NMM9" s="236"/>
      <c r="NMN9" s="236"/>
      <c r="NMO9" s="236"/>
      <c r="NMP9" s="236"/>
      <c r="NMQ9" s="236"/>
      <c r="NMR9" s="236"/>
      <c r="NMS9" s="236"/>
      <c r="NMT9" s="236"/>
      <c r="NMU9" s="236"/>
      <c r="NMV9" s="236"/>
      <c r="NMW9" s="236"/>
      <c r="NMX9" s="236"/>
      <c r="NMY9" s="236"/>
      <c r="NMZ9" s="236"/>
      <c r="NNA9" s="236"/>
      <c r="NNB9" s="236"/>
      <c r="NNC9" s="236"/>
      <c r="NND9" s="236"/>
      <c r="NNE9" s="236"/>
      <c r="NNF9" s="236"/>
      <c r="NNG9" s="236"/>
      <c r="NNH9" s="236"/>
      <c r="NNI9" s="236"/>
      <c r="NNJ9" s="236"/>
      <c r="NNK9" s="236"/>
      <c r="NNL9" s="236"/>
      <c r="NNM9" s="236"/>
      <c r="NNN9" s="236"/>
      <c r="NNO9" s="236"/>
      <c r="NNP9" s="236"/>
      <c r="NNQ9" s="236"/>
      <c r="NNR9" s="236"/>
      <c r="NNS9" s="236"/>
      <c r="NNT9" s="236"/>
      <c r="NNU9" s="236"/>
      <c r="NNV9" s="236"/>
      <c r="NNW9" s="236"/>
      <c r="NNX9" s="236"/>
      <c r="NNY9" s="236"/>
      <c r="NNZ9" s="236"/>
      <c r="NOA9" s="236"/>
      <c r="NOB9" s="236"/>
      <c r="NOC9" s="236"/>
      <c r="NOD9" s="236"/>
      <c r="NOE9" s="236"/>
      <c r="NOF9" s="236"/>
      <c r="NOG9" s="236"/>
      <c r="NOH9" s="236"/>
      <c r="NOI9" s="236"/>
      <c r="NOJ9" s="236"/>
      <c r="NOK9" s="236"/>
      <c r="NOL9" s="236"/>
      <c r="NOM9" s="236"/>
      <c r="NON9" s="236"/>
      <c r="NOO9" s="236"/>
      <c r="NOP9" s="236"/>
      <c r="NOQ9" s="236"/>
      <c r="NOR9" s="236"/>
      <c r="NOS9" s="236"/>
      <c r="NOT9" s="236"/>
      <c r="NOU9" s="236"/>
      <c r="NOV9" s="236"/>
      <c r="NOW9" s="236"/>
      <c r="NOX9" s="236"/>
      <c r="NOY9" s="236"/>
      <c r="NOZ9" s="236"/>
      <c r="NPA9" s="236"/>
      <c r="NPB9" s="236"/>
      <c r="NPC9" s="236"/>
      <c r="NPD9" s="236"/>
      <c r="NPE9" s="236"/>
      <c r="NPF9" s="236"/>
      <c r="NPG9" s="236"/>
      <c r="NPH9" s="236"/>
      <c r="NPI9" s="236"/>
      <c r="NPJ9" s="236"/>
      <c r="NPK9" s="236"/>
      <c r="NPL9" s="236"/>
      <c r="NPM9" s="236"/>
      <c r="NPN9" s="236"/>
      <c r="NPO9" s="236"/>
      <c r="NPP9" s="236"/>
      <c r="NPQ9" s="236"/>
      <c r="NPR9" s="236"/>
      <c r="NPS9" s="236"/>
      <c r="NPT9" s="236"/>
      <c r="NPU9" s="236"/>
      <c r="NPV9" s="236"/>
      <c r="NPW9" s="236"/>
      <c r="NPX9" s="236"/>
      <c r="NPY9" s="236"/>
      <c r="NPZ9" s="236"/>
      <c r="NQA9" s="236"/>
      <c r="NQB9" s="236"/>
      <c r="NQC9" s="236"/>
      <c r="NQD9" s="236"/>
      <c r="NQE9" s="236"/>
      <c r="NQF9" s="236"/>
      <c r="NQG9" s="236"/>
      <c r="NQH9" s="236"/>
      <c r="NQI9" s="236"/>
      <c r="NQJ9" s="236"/>
      <c r="NQK9" s="236"/>
      <c r="NQL9" s="236"/>
      <c r="NQM9" s="236"/>
      <c r="NQN9" s="236"/>
      <c r="NQO9" s="236"/>
      <c r="NQP9" s="236"/>
      <c r="NQQ9" s="236"/>
      <c r="NQR9" s="236"/>
      <c r="NQS9" s="236"/>
      <c r="NQT9" s="236"/>
      <c r="NQU9" s="236"/>
      <c r="NQV9" s="236"/>
      <c r="NQW9" s="236"/>
      <c r="NQX9" s="236"/>
      <c r="NQY9" s="236"/>
      <c r="NQZ9" s="236"/>
      <c r="NRA9" s="236"/>
      <c r="NRB9" s="236"/>
      <c r="NRC9" s="236"/>
      <c r="NRD9" s="236"/>
      <c r="NRE9" s="236"/>
      <c r="NRF9" s="236"/>
      <c r="NRG9" s="236"/>
      <c r="NRH9" s="236"/>
      <c r="NRI9" s="236"/>
      <c r="NRJ9" s="236"/>
      <c r="NRK9" s="236"/>
      <c r="NRL9" s="236"/>
      <c r="NRM9" s="236"/>
      <c r="NRN9" s="236"/>
      <c r="NRO9" s="236"/>
      <c r="NRP9" s="236"/>
      <c r="NRQ9" s="236"/>
      <c r="NRR9" s="236"/>
      <c r="NRS9" s="236"/>
      <c r="NRT9" s="236"/>
      <c r="NRU9" s="236"/>
      <c r="NRV9" s="236"/>
      <c r="NRW9" s="236"/>
      <c r="NRX9" s="236"/>
      <c r="NRY9" s="236"/>
      <c r="NRZ9" s="236"/>
      <c r="NSA9" s="236"/>
      <c r="NSB9" s="236"/>
      <c r="NSC9" s="236"/>
      <c r="NSD9" s="236"/>
      <c r="NSE9" s="236"/>
      <c r="NSF9" s="236"/>
      <c r="NSG9" s="236"/>
      <c r="NSH9" s="236"/>
      <c r="NSI9" s="236"/>
      <c r="NSJ9" s="236"/>
      <c r="NSK9" s="236"/>
      <c r="NSL9" s="236"/>
      <c r="NSM9" s="236"/>
      <c r="NSN9" s="236"/>
      <c r="NSO9" s="236"/>
      <c r="NSP9" s="236"/>
      <c r="NSQ9" s="236"/>
      <c r="NSR9" s="236"/>
      <c r="NSS9" s="236"/>
      <c r="NST9" s="236"/>
      <c r="NSU9" s="236"/>
      <c r="NSV9" s="236"/>
      <c r="NSW9" s="236"/>
      <c r="NSX9" s="236"/>
      <c r="NSY9" s="236"/>
      <c r="NSZ9" s="236"/>
      <c r="NTA9" s="236"/>
      <c r="NTB9" s="236"/>
      <c r="NTC9" s="236"/>
      <c r="NTD9" s="236"/>
      <c r="NTE9" s="236"/>
      <c r="NTF9" s="236"/>
      <c r="NTG9" s="236"/>
      <c r="NTH9" s="236"/>
      <c r="NTI9" s="236"/>
      <c r="NTJ9" s="236"/>
      <c r="NTK9" s="236"/>
      <c r="NTL9" s="236"/>
      <c r="NTM9" s="236"/>
      <c r="NTN9" s="236"/>
      <c r="NTO9" s="236"/>
      <c r="NTP9" s="236"/>
      <c r="NTQ9" s="236"/>
      <c r="NTR9" s="236"/>
      <c r="NTS9" s="236"/>
      <c r="NTT9" s="236"/>
      <c r="NTU9" s="236"/>
      <c r="NTV9" s="236"/>
      <c r="NTW9" s="236"/>
      <c r="NTX9" s="236"/>
      <c r="NTY9" s="236"/>
      <c r="NTZ9" s="236"/>
      <c r="NUA9" s="236"/>
      <c r="NUB9" s="236"/>
      <c r="NUC9" s="236"/>
      <c r="NUD9" s="236"/>
      <c r="NUE9" s="236"/>
      <c r="NUF9" s="236"/>
      <c r="NUG9" s="236"/>
      <c r="NUH9" s="236"/>
      <c r="NUI9" s="236"/>
      <c r="NUJ9" s="236"/>
      <c r="NUK9" s="236"/>
      <c r="NUL9" s="236"/>
      <c r="NUM9" s="236"/>
      <c r="NUN9" s="236"/>
      <c r="NUO9" s="236"/>
      <c r="NUP9" s="236"/>
      <c r="NUQ9" s="236"/>
      <c r="NUR9" s="236"/>
      <c r="NUS9" s="236"/>
      <c r="NUT9" s="236"/>
      <c r="NUU9" s="236"/>
      <c r="NUV9" s="236"/>
      <c r="NUW9" s="236"/>
      <c r="NUX9" s="236"/>
      <c r="NUY9" s="236"/>
      <c r="NUZ9" s="236"/>
      <c r="NVA9" s="236"/>
      <c r="NVB9" s="236"/>
      <c r="NVC9" s="236"/>
      <c r="NVD9" s="236"/>
      <c r="NVE9" s="236"/>
      <c r="NVF9" s="236"/>
      <c r="NVG9" s="236"/>
      <c r="NVH9" s="236"/>
      <c r="NVI9" s="236"/>
      <c r="NVJ9" s="236"/>
      <c r="NVK9" s="236"/>
      <c r="NVL9" s="236"/>
      <c r="NVM9" s="236"/>
      <c r="NVN9" s="236"/>
      <c r="NVO9" s="236"/>
      <c r="NVP9" s="236"/>
      <c r="NVQ9" s="236"/>
      <c r="NVR9" s="236"/>
      <c r="NVS9" s="236"/>
      <c r="NVT9" s="236"/>
      <c r="NVU9" s="236"/>
      <c r="NVV9" s="236"/>
      <c r="NVW9" s="236"/>
      <c r="NVX9" s="236"/>
      <c r="NVY9" s="236"/>
      <c r="NVZ9" s="236"/>
      <c r="NWA9" s="236"/>
      <c r="NWB9" s="236"/>
      <c r="NWC9" s="236"/>
      <c r="NWD9" s="236"/>
      <c r="NWE9" s="236"/>
      <c r="NWF9" s="236"/>
      <c r="NWG9" s="236"/>
      <c r="NWH9" s="236"/>
      <c r="NWI9" s="236"/>
      <c r="NWJ9" s="236"/>
      <c r="NWK9" s="236"/>
      <c r="NWL9" s="236"/>
      <c r="NWM9" s="236"/>
      <c r="NWN9" s="236"/>
      <c r="NWO9" s="236"/>
      <c r="NWP9" s="236"/>
      <c r="NWQ9" s="236"/>
      <c r="NWR9" s="236"/>
      <c r="NWS9" s="236"/>
      <c r="NWT9" s="236"/>
      <c r="NWU9" s="236"/>
      <c r="NWV9" s="236"/>
      <c r="NWW9" s="236"/>
      <c r="NWX9" s="236"/>
      <c r="NWY9" s="236"/>
      <c r="NWZ9" s="236"/>
      <c r="NXA9" s="236"/>
      <c r="NXB9" s="236"/>
      <c r="NXC9" s="236"/>
      <c r="NXD9" s="236"/>
      <c r="NXE9" s="236"/>
      <c r="NXF9" s="236"/>
      <c r="NXG9" s="236"/>
      <c r="NXH9" s="236"/>
      <c r="NXI9" s="236"/>
      <c r="NXJ9" s="236"/>
      <c r="NXK9" s="236"/>
      <c r="NXL9" s="236"/>
      <c r="NXM9" s="236"/>
      <c r="NXN9" s="236"/>
      <c r="NXO9" s="236"/>
      <c r="NXP9" s="236"/>
      <c r="NXQ9" s="236"/>
      <c r="NXR9" s="236"/>
      <c r="NXS9" s="236"/>
      <c r="NXT9" s="236"/>
      <c r="NXU9" s="236"/>
      <c r="NXV9" s="236"/>
      <c r="NXW9" s="236"/>
      <c r="NXX9" s="236"/>
      <c r="NXY9" s="236"/>
      <c r="NXZ9" s="236"/>
      <c r="NYA9" s="236"/>
      <c r="NYB9" s="236"/>
      <c r="NYC9" s="236"/>
      <c r="NYD9" s="236"/>
      <c r="NYE9" s="236"/>
      <c r="NYF9" s="236"/>
      <c r="NYG9" s="236"/>
      <c r="NYH9" s="236"/>
      <c r="NYI9" s="236"/>
      <c r="NYJ9" s="236"/>
      <c r="NYK9" s="236"/>
      <c r="NYL9" s="236"/>
      <c r="NYM9" s="236"/>
      <c r="NYN9" s="236"/>
      <c r="NYO9" s="236"/>
      <c r="NYP9" s="236"/>
      <c r="NYQ9" s="236"/>
      <c r="NYR9" s="236"/>
      <c r="NYS9" s="236"/>
      <c r="NYT9" s="236"/>
      <c r="NYU9" s="236"/>
      <c r="NYV9" s="236"/>
      <c r="NYW9" s="236"/>
      <c r="NYX9" s="236"/>
      <c r="NYY9" s="236"/>
      <c r="NYZ9" s="236"/>
      <c r="NZA9" s="236"/>
      <c r="NZB9" s="236"/>
      <c r="NZC9" s="236"/>
      <c r="NZD9" s="236"/>
      <c r="NZE9" s="236"/>
      <c r="NZF9" s="236"/>
      <c r="NZG9" s="236"/>
      <c r="NZH9" s="236"/>
      <c r="NZI9" s="236"/>
      <c r="NZJ9" s="236"/>
      <c r="NZK9" s="236"/>
      <c r="NZL9" s="236"/>
      <c r="NZM9" s="236"/>
      <c r="NZN9" s="236"/>
      <c r="NZO9" s="236"/>
      <c r="NZP9" s="236"/>
      <c r="NZQ9" s="236"/>
      <c r="NZR9" s="236"/>
      <c r="NZS9" s="236"/>
      <c r="NZT9" s="236"/>
      <c r="NZU9" s="236"/>
      <c r="NZV9" s="236"/>
      <c r="NZW9" s="236"/>
      <c r="NZX9" s="236"/>
      <c r="NZY9" s="236"/>
      <c r="NZZ9" s="236"/>
      <c r="OAA9" s="236"/>
      <c r="OAB9" s="236"/>
      <c r="OAC9" s="236"/>
      <c r="OAD9" s="236"/>
      <c r="OAE9" s="236"/>
      <c r="OAF9" s="236"/>
      <c r="OAG9" s="236"/>
      <c r="OAH9" s="236"/>
      <c r="OAI9" s="236"/>
      <c r="OAJ9" s="236"/>
      <c r="OAK9" s="236"/>
      <c r="OAL9" s="236"/>
      <c r="OAM9" s="236"/>
      <c r="OAN9" s="236"/>
      <c r="OAO9" s="236"/>
      <c r="OAP9" s="236"/>
      <c r="OAQ9" s="236"/>
      <c r="OAR9" s="236"/>
      <c r="OAS9" s="236"/>
      <c r="OAT9" s="236"/>
      <c r="OAU9" s="236"/>
      <c r="OAV9" s="236"/>
      <c r="OAW9" s="236"/>
      <c r="OAX9" s="236"/>
      <c r="OAY9" s="236"/>
      <c r="OAZ9" s="236"/>
      <c r="OBA9" s="236"/>
      <c r="OBB9" s="236"/>
      <c r="OBC9" s="236"/>
      <c r="OBD9" s="236"/>
      <c r="OBE9" s="236"/>
      <c r="OBF9" s="236"/>
      <c r="OBG9" s="236"/>
      <c r="OBH9" s="236"/>
      <c r="OBI9" s="236"/>
      <c r="OBJ9" s="236"/>
      <c r="OBK9" s="236"/>
      <c r="OBL9" s="236"/>
      <c r="OBM9" s="236"/>
      <c r="OBN9" s="236"/>
      <c r="OBO9" s="236"/>
      <c r="OBP9" s="236"/>
      <c r="OBQ9" s="236"/>
      <c r="OBR9" s="236"/>
      <c r="OBS9" s="236"/>
      <c r="OBT9" s="236"/>
      <c r="OBU9" s="236"/>
      <c r="OBV9" s="236"/>
      <c r="OBW9" s="236"/>
      <c r="OBX9" s="236"/>
      <c r="OBY9" s="236"/>
      <c r="OBZ9" s="236"/>
      <c r="OCA9" s="236"/>
      <c r="OCB9" s="236"/>
      <c r="OCC9" s="236"/>
      <c r="OCD9" s="236"/>
      <c r="OCE9" s="236"/>
      <c r="OCF9" s="236"/>
      <c r="OCG9" s="236"/>
      <c r="OCH9" s="236"/>
      <c r="OCI9" s="236"/>
      <c r="OCJ9" s="236"/>
      <c r="OCK9" s="236"/>
      <c r="OCL9" s="236"/>
      <c r="OCM9" s="236"/>
      <c r="OCN9" s="236"/>
      <c r="OCO9" s="236"/>
      <c r="OCP9" s="236"/>
      <c r="OCQ9" s="236"/>
      <c r="OCR9" s="236"/>
      <c r="OCS9" s="236"/>
      <c r="OCT9" s="236"/>
      <c r="OCU9" s="236"/>
      <c r="OCV9" s="236"/>
      <c r="OCW9" s="236"/>
      <c r="OCX9" s="236"/>
      <c r="OCY9" s="236"/>
      <c r="OCZ9" s="236"/>
      <c r="ODA9" s="236"/>
      <c r="ODB9" s="236"/>
      <c r="ODC9" s="236"/>
      <c r="ODD9" s="236"/>
      <c r="ODE9" s="236"/>
      <c r="ODF9" s="236"/>
      <c r="ODG9" s="236"/>
      <c r="ODH9" s="236"/>
      <c r="ODI9" s="236"/>
      <c r="ODJ9" s="236"/>
      <c r="ODK9" s="236"/>
      <c r="ODL9" s="236"/>
      <c r="ODM9" s="236"/>
      <c r="ODN9" s="236"/>
      <c r="ODO9" s="236"/>
      <c r="ODP9" s="236"/>
      <c r="ODQ9" s="236"/>
      <c r="ODR9" s="236"/>
      <c r="ODS9" s="236"/>
      <c r="ODT9" s="236"/>
      <c r="ODU9" s="236"/>
      <c r="ODV9" s="236"/>
      <c r="ODW9" s="236"/>
      <c r="ODX9" s="236"/>
      <c r="ODY9" s="236"/>
      <c r="ODZ9" s="236"/>
      <c r="OEA9" s="236"/>
      <c r="OEB9" s="236"/>
      <c r="OEC9" s="236"/>
      <c r="OED9" s="236"/>
      <c r="OEE9" s="236"/>
      <c r="OEF9" s="236"/>
      <c r="OEG9" s="236"/>
      <c r="OEH9" s="236"/>
      <c r="OEI9" s="236"/>
      <c r="OEJ9" s="236"/>
      <c r="OEK9" s="236"/>
      <c r="OEL9" s="236"/>
      <c r="OEM9" s="236"/>
      <c r="OEN9" s="236"/>
      <c r="OEO9" s="236"/>
      <c r="OEP9" s="236"/>
      <c r="OEQ9" s="236"/>
      <c r="OER9" s="236"/>
      <c r="OES9" s="236"/>
      <c r="OET9" s="236"/>
      <c r="OEU9" s="236"/>
      <c r="OEV9" s="236"/>
      <c r="OEW9" s="236"/>
      <c r="OEX9" s="236"/>
      <c r="OEY9" s="236"/>
      <c r="OEZ9" s="236"/>
      <c r="OFA9" s="236"/>
      <c r="OFB9" s="236"/>
      <c r="OFC9" s="236"/>
      <c r="OFD9" s="236"/>
      <c r="OFE9" s="236"/>
      <c r="OFF9" s="236"/>
      <c r="OFG9" s="236"/>
      <c r="OFH9" s="236"/>
      <c r="OFI9" s="236"/>
      <c r="OFJ9" s="236"/>
      <c r="OFK9" s="236"/>
      <c r="OFL9" s="236"/>
      <c r="OFM9" s="236"/>
      <c r="OFN9" s="236"/>
      <c r="OFO9" s="236"/>
      <c r="OFP9" s="236"/>
      <c r="OFQ9" s="236"/>
      <c r="OFR9" s="236"/>
      <c r="OFS9" s="236"/>
      <c r="OFT9" s="236"/>
      <c r="OFU9" s="236"/>
      <c r="OFV9" s="236"/>
      <c r="OFW9" s="236"/>
      <c r="OFX9" s="236"/>
      <c r="OFY9" s="236"/>
      <c r="OFZ9" s="236"/>
      <c r="OGA9" s="236"/>
      <c r="OGB9" s="236"/>
      <c r="OGC9" s="236"/>
      <c r="OGD9" s="236"/>
      <c r="OGE9" s="236"/>
      <c r="OGF9" s="236"/>
      <c r="OGG9" s="236"/>
      <c r="OGH9" s="236"/>
      <c r="OGI9" s="236"/>
      <c r="OGJ9" s="236"/>
      <c r="OGK9" s="236"/>
      <c r="OGL9" s="236"/>
      <c r="OGM9" s="236"/>
      <c r="OGN9" s="236"/>
      <c r="OGO9" s="236"/>
      <c r="OGP9" s="236"/>
      <c r="OGQ9" s="236"/>
      <c r="OGR9" s="236"/>
      <c r="OGS9" s="236"/>
      <c r="OGT9" s="236"/>
      <c r="OGU9" s="236"/>
      <c r="OGV9" s="236"/>
      <c r="OGW9" s="236"/>
      <c r="OGX9" s="236"/>
      <c r="OGY9" s="236"/>
      <c r="OGZ9" s="236"/>
      <c r="OHA9" s="236"/>
      <c r="OHB9" s="236"/>
      <c r="OHC9" s="236"/>
      <c r="OHD9" s="236"/>
      <c r="OHE9" s="236"/>
      <c r="OHF9" s="236"/>
      <c r="OHG9" s="236"/>
      <c r="OHH9" s="236"/>
      <c r="OHI9" s="236"/>
      <c r="OHJ9" s="236"/>
      <c r="OHK9" s="236"/>
      <c r="OHL9" s="236"/>
      <c r="OHM9" s="236"/>
      <c r="OHN9" s="236"/>
      <c r="OHO9" s="236"/>
      <c r="OHP9" s="236"/>
      <c r="OHQ9" s="236"/>
      <c r="OHR9" s="236"/>
      <c r="OHS9" s="236"/>
      <c r="OHT9" s="236"/>
      <c r="OHU9" s="236"/>
      <c r="OHV9" s="236"/>
      <c r="OHW9" s="236"/>
      <c r="OHX9" s="236"/>
      <c r="OHY9" s="236"/>
      <c r="OHZ9" s="236"/>
      <c r="OIA9" s="236"/>
      <c r="OIB9" s="236"/>
      <c r="OIC9" s="236"/>
      <c r="OID9" s="236"/>
      <c r="OIE9" s="236"/>
      <c r="OIF9" s="236"/>
      <c r="OIG9" s="236"/>
      <c r="OIH9" s="236"/>
      <c r="OII9" s="236"/>
      <c r="OIJ9" s="236"/>
      <c r="OIK9" s="236"/>
      <c r="OIL9" s="236"/>
      <c r="OIM9" s="236"/>
      <c r="OIN9" s="236"/>
      <c r="OIO9" s="236"/>
      <c r="OIP9" s="236"/>
      <c r="OIQ9" s="236"/>
      <c r="OIR9" s="236"/>
      <c r="OIS9" s="236"/>
      <c r="OIT9" s="236"/>
      <c r="OIU9" s="236"/>
      <c r="OIV9" s="236"/>
      <c r="OIW9" s="236"/>
      <c r="OIX9" s="236"/>
      <c r="OIY9" s="236"/>
      <c r="OIZ9" s="236"/>
      <c r="OJA9" s="236"/>
      <c r="OJB9" s="236"/>
      <c r="OJC9" s="236"/>
      <c r="OJD9" s="236"/>
      <c r="OJE9" s="236"/>
      <c r="OJF9" s="236"/>
      <c r="OJG9" s="236"/>
      <c r="OJH9" s="236"/>
      <c r="OJI9" s="236"/>
      <c r="OJJ9" s="236"/>
      <c r="OJK9" s="236"/>
      <c r="OJL9" s="236"/>
      <c r="OJM9" s="236"/>
      <c r="OJN9" s="236"/>
      <c r="OJO9" s="236"/>
      <c r="OJP9" s="236"/>
      <c r="OJQ9" s="236"/>
      <c r="OJR9" s="236"/>
      <c r="OJS9" s="236"/>
      <c r="OJT9" s="236"/>
      <c r="OJU9" s="236"/>
      <c r="OJV9" s="236"/>
      <c r="OJW9" s="236"/>
      <c r="OJX9" s="236"/>
      <c r="OJY9" s="236"/>
      <c r="OJZ9" s="236"/>
      <c r="OKA9" s="236"/>
      <c r="OKB9" s="236"/>
      <c r="OKC9" s="236"/>
      <c r="OKD9" s="236"/>
      <c r="OKE9" s="236"/>
      <c r="OKF9" s="236"/>
      <c r="OKG9" s="236"/>
      <c r="OKH9" s="236"/>
      <c r="OKI9" s="236"/>
      <c r="OKJ9" s="236"/>
      <c r="OKK9" s="236"/>
      <c r="OKL9" s="236"/>
      <c r="OKM9" s="236"/>
      <c r="OKN9" s="236"/>
      <c r="OKO9" s="236"/>
      <c r="OKP9" s="236"/>
      <c r="OKQ9" s="236"/>
      <c r="OKR9" s="236"/>
      <c r="OKS9" s="236"/>
      <c r="OKT9" s="236"/>
      <c r="OKU9" s="236"/>
      <c r="OKV9" s="236"/>
      <c r="OKW9" s="236"/>
      <c r="OKX9" s="236"/>
      <c r="OKY9" s="236"/>
      <c r="OKZ9" s="236"/>
      <c r="OLA9" s="236"/>
      <c r="OLB9" s="236"/>
      <c r="OLC9" s="236"/>
      <c r="OLD9" s="236"/>
      <c r="OLE9" s="236"/>
      <c r="OLF9" s="236"/>
      <c r="OLG9" s="236"/>
      <c r="OLH9" s="236"/>
      <c r="OLI9" s="236"/>
      <c r="OLJ9" s="236"/>
      <c r="OLK9" s="236"/>
      <c r="OLL9" s="236"/>
      <c r="OLM9" s="236"/>
      <c r="OLN9" s="236"/>
      <c r="OLO9" s="236"/>
      <c r="OLP9" s="236"/>
      <c r="OLQ9" s="236"/>
      <c r="OLR9" s="236"/>
      <c r="OLS9" s="236"/>
      <c r="OLT9" s="236"/>
      <c r="OLU9" s="236"/>
      <c r="OLV9" s="236"/>
      <c r="OLW9" s="236"/>
      <c r="OLX9" s="236"/>
      <c r="OLY9" s="236"/>
      <c r="OLZ9" s="236"/>
      <c r="OMA9" s="236"/>
      <c r="OMB9" s="236"/>
      <c r="OMC9" s="236"/>
      <c r="OMD9" s="236"/>
      <c r="OME9" s="236"/>
      <c r="OMF9" s="236"/>
      <c r="OMG9" s="236"/>
      <c r="OMH9" s="236"/>
      <c r="OMI9" s="236"/>
      <c r="OMJ9" s="236"/>
      <c r="OMK9" s="236"/>
      <c r="OML9" s="236"/>
      <c r="OMM9" s="236"/>
      <c r="OMN9" s="236"/>
      <c r="OMO9" s="236"/>
      <c r="OMP9" s="236"/>
      <c r="OMQ9" s="236"/>
      <c r="OMR9" s="236"/>
      <c r="OMS9" s="236"/>
      <c r="OMT9" s="236"/>
      <c r="OMU9" s="236"/>
      <c r="OMV9" s="236"/>
      <c r="OMW9" s="236"/>
      <c r="OMX9" s="236"/>
      <c r="OMY9" s="236"/>
      <c r="OMZ9" s="236"/>
      <c r="ONA9" s="236"/>
      <c r="ONB9" s="236"/>
      <c r="ONC9" s="236"/>
      <c r="OND9" s="236"/>
      <c r="ONE9" s="236"/>
      <c r="ONF9" s="236"/>
      <c r="ONG9" s="236"/>
      <c r="ONH9" s="236"/>
      <c r="ONI9" s="236"/>
      <c r="ONJ9" s="236"/>
      <c r="ONK9" s="236"/>
      <c r="ONL9" s="236"/>
      <c r="ONM9" s="236"/>
      <c r="ONN9" s="236"/>
      <c r="ONO9" s="236"/>
      <c r="ONP9" s="236"/>
      <c r="ONQ9" s="236"/>
      <c r="ONR9" s="236"/>
      <c r="ONS9" s="236"/>
      <c r="ONT9" s="236"/>
      <c r="ONU9" s="236"/>
      <c r="ONV9" s="236"/>
      <c r="ONW9" s="236"/>
      <c r="ONX9" s="236"/>
      <c r="ONY9" s="236"/>
      <c r="ONZ9" s="236"/>
      <c r="OOA9" s="236"/>
      <c r="OOB9" s="236"/>
      <c r="OOC9" s="236"/>
      <c r="OOD9" s="236"/>
      <c r="OOE9" s="236"/>
      <c r="OOF9" s="236"/>
      <c r="OOG9" s="236"/>
      <c r="OOH9" s="236"/>
      <c r="OOI9" s="236"/>
      <c r="OOJ9" s="236"/>
      <c r="OOK9" s="236"/>
      <c r="OOL9" s="236"/>
      <c r="OOM9" s="236"/>
      <c r="OON9" s="236"/>
      <c r="OOO9" s="236"/>
      <c r="OOP9" s="236"/>
      <c r="OOQ9" s="236"/>
      <c r="OOR9" s="236"/>
      <c r="OOS9" s="236"/>
      <c r="OOT9" s="236"/>
      <c r="OOU9" s="236"/>
      <c r="OOV9" s="236"/>
      <c r="OOW9" s="236"/>
      <c r="OOX9" s="236"/>
      <c r="OOY9" s="236"/>
      <c r="OOZ9" s="236"/>
      <c r="OPA9" s="236"/>
      <c r="OPB9" s="236"/>
      <c r="OPC9" s="236"/>
      <c r="OPD9" s="236"/>
      <c r="OPE9" s="236"/>
      <c r="OPF9" s="236"/>
      <c r="OPG9" s="236"/>
      <c r="OPH9" s="236"/>
      <c r="OPI9" s="236"/>
      <c r="OPJ9" s="236"/>
      <c r="OPK9" s="236"/>
      <c r="OPL9" s="236"/>
      <c r="OPM9" s="236"/>
      <c r="OPN9" s="236"/>
      <c r="OPO9" s="236"/>
      <c r="OPP9" s="236"/>
      <c r="OPQ9" s="236"/>
      <c r="OPR9" s="236"/>
      <c r="OPS9" s="236"/>
      <c r="OPT9" s="236"/>
      <c r="OPU9" s="236"/>
      <c r="OPV9" s="236"/>
      <c r="OPW9" s="236"/>
      <c r="OPX9" s="236"/>
      <c r="OPY9" s="236"/>
      <c r="OPZ9" s="236"/>
      <c r="OQA9" s="236"/>
      <c r="OQB9" s="236"/>
      <c r="OQC9" s="236"/>
      <c r="OQD9" s="236"/>
      <c r="OQE9" s="236"/>
      <c r="OQF9" s="236"/>
      <c r="OQG9" s="236"/>
      <c r="OQH9" s="236"/>
      <c r="OQI9" s="236"/>
      <c r="OQJ9" s="236"/>
      <c r="OQK9" s="236"/>
      <c r="OQL9" s="236"/>
      <c r="OQM9" s="236"/>
      <c r="OQN9" s="236"/>
      <c r="OQO9" s="236"/>
      <c r="OQP9" s="236"/>
      <c r="OQQ9" s="236"/>
      <c r="OQR9" s="236"/>
      <c r="OQS9" s="236"/>
      <c r="OQT9" s="236"/>
      <c r="OQU9" s="236"/>
      <c r="OQV9" s="236"/>
      <c r="OQW9" s="236"/>
      <c r="OQX9" s="236"/>
      <c r="OQY9" s="236"/>
      <c r="OQZ9" s="236"/>
      <c r="ORA9" s="236"/>
      <c r="ORB9" s="236"/>
      <c r="ORC9" s="236"/>
      <c r="ORD9" s="236"/>
      <c r="ORE9" s="236"/>
      <c r="ORF9" s="236"/>
      <c r="ORG9" s="236"/>
      <c r="ORH9" s="236"/>
      <c r="ORI9" s="236"/>
      <c r="ORJ9" s="236"/>
      <c r="ORK9" s="236"/>
      <c r="ORL9" s="236"/>
      <c r="ORM9" s="236"/>
      <c r="ORN9" s="236"/>
      <c r="ORO9" s="236"/>
      <c r="ORP9" s="236"/>
      <c r="ORQ9" s="236"/>
      <c r="ORR9" s="236"/>
      <c r="ORS9" s="236"/>
      <c r="ORT9" s="236"/>
      <c r="ORU9" s="236"/>
      <c r="ORV9" s="236"/>
      <c r="ORW9" s="236"/>
      <c r="ORX9" s="236"/>
      <c r="ORY9" s="236"/>
      <c r="ORZ9" s="236"/>
      <c r="OSA9" s="236"/>
      <c r="OSB9" s="236"/>
      <c r="OSC9" s="236"/>
      <c r="OSD9" s="236"/>
      <c r="OSE9" s="236"/>
      <c r="OSF9" s="236"/>
      <c r="OSG9" s="236"/>
      <c r="OSH9" s="236"/>
      <c r="OSI9" s="236"/>
      <c r="OSJ9" s="236"/>
      <c r="OSK9" s="236"/>
      <c r="OSL9" s="236"/>
      <c r="OSM9" s="236"/>
      <c r="OSN9" s="236"/>
      <c r="OSO9" s="236"/>
      <c r="OSP9" s="236"/>
      <c r="OSQ9" s="236"/>
      <c r="OSR9" s="236"/>
      <c r="OSS9" s="236"/>
      <c r="OST9" s="236"/>
      <c r="OSU9" s="236"/>
      <c r="OSV9" s="236"/>
      <c r="OSW9" s="236"/>
      <c r="OSX9" s="236"/>
      <c r="OSY9" s="236"/>
      <c r="OSZ9" s="236"/>
      <c r="OTA9" s="236"/>
      <c r="OTB9" s="236"/>
      <c r="OTC9" s="236"/>
      <c r="OTD9" s="236"/>
      <c r="OTE9" s="236"/>
      <c r="OTF9" s="236"/>
      <c r="OTG9" s="236"/>
      <c r="OTH9" s="236"/>
      <c r="OTI9" s="236"/>
      <c r="OTJ9" s="236"/>
      <c r="OTK9" s="236"/>
      <c r="OTL9" s="236"/>
      <c r="OTM9" s="236"/>
      <c r="OTN9" s="236"/>
      <c r="OTO9" s="236"/>
      <c r="OTP9" s="236"/>
      <c r="OTQ9" s="236"/>
      <c r="OTR9" s="236"/>
      <c r="OTS9" s="236"/>
      <c r="OTT9" s="236"/>
      <c r="OTU9" s="236"/>
      <c r="OTV9" s="236"/>
      <c r="OTW9" s="236"/>
      <c r="OTX9" s="236"/>
      <c r="OTY9" s="236"/>
      <c r="OTZ9" s="236"/>
      <c r="OUA9" s="236"/>
      <c r="OUB9" s="236"/>
      <c r="OUC9" s="236"/>
      <c r="OUD9" s="236"/>
      <c r="OUE9" s="236"/>
      <c r="OUF9" s="236"/>
      <c r="OUG9" s="236"/>
      <c r="OUH9" s="236"/>
      <c r="OUI9" s="236"/>
      <c r="OUJ9" s="236"/>
      <c r="OUK9" s="236"/>
      <c r="OUL9" s="236"/>
      <c r="OUM9" s="236"/>
      <c r="OUN9" s="236"/>
      <c r="OUO9" s="236"/>
      <c r="OUP9" s="236"/>
      <c r="OUQ9" s="236"/>
      <c r="OUR9" s="236"/>
      <c r="OUS9" s="236"/>
      <c r="OUT9" s="236"/>
      <c r="OUU9" s="236"/>
      <c r="OUV9" s="236"/>
      <c r="OUW9" s="236"/>
      <c r="OUX9" s="236"/>
      <c r="OUY9" s="236"/>
      <c r="OUZ9" s="236"/>
      <c r="OVA9" s="236"/>
      <c r="OVB9" s="236"/>
      <c r="OVC9" s="236"/>
      <c r="OVD9" s="236"/>
      <c r="OVE9" s="236"/>
      <c r="OVF9" s="236"/>
      <c r="OVG9" s="236"/>
      <c r="OVH9" s="236"/>
      <c r="OVI9" s="236"/>
      <c r="OVJ9" s="236"/>
      <c r="OVK9" s="236"/>
      <c r="OVL9" s="236"/>
      <c r="OVM9" s="236"/>
      <c r="OVN9" s="236"/>
      <c r="OVO9" s="236"/>
      <c r="OVP9" s="236"/>
      <c r="OVQ9" s="236"/>
      <c r="OVR9" s="236"/>
      <c r="OVS9" s="236"/>
      <c r="OVT9" s="236"/>
      <c r="OVU9" s="236"/>
      <c r="OVV9" s="236"/>
      <c r="OVW9" s="236"/>
      <c r="OVX9" s="236"/>
      <c r="OVY9" s="236"/>
      <c r="OVZ9" s="236"/>
      <c r="OWA9" s="236"/>
      <c r="OWB9" s="236"/>
      <c r="OWC9" s="236"/>
      <c r="OWD9" s="236"/>
      <c r="OWE9" s="236"/>
      <c r="OWF9" s="236"/>
      <c r="OWG9" s="236"/>
      <c r="OWH9" s="236"/>
      <c r="OWI9" s="236"/>
      <c r="OWJ9" s="236"/>
      <c r="OWK9" s="236"/>
      <c r="OWL9" s="236"/>
      <c r="OWM9" s="236"/>
      <c r="OWN9" s="236"/>
      <c r="OWO9" s="236"/>
      <c r="OWP9" s="236"/>
      <c r="OWQ9" s="236"/>
      <c r="OWR9" s="236"/>
      <c r="OWS9" s="236"/>
      <c r="OWT9" s="236"/>
      <c r="OWU9" s="236"/>
      <c r="OWV9" s="236"/>
      <c r="OWW9" s="236"/>
      <c r="OWX9" s="236"/>
      <c r="OWY9" s="236"/>
      <c r="OWZ9" s="236"/>
      <c r="OXA9" s="236"/>
      <c r="OXB9" s="236"/>
      <c r="OXC9" s="236"/>
      <c r="OXD9" s="236"/>
      <c r="OXE9" s="236"/>
      <c r="OXF9" s="236"/>
      <c r="OXG9" s="236"/>
      <c r="OXH9" s="236"/>
      <c r="OXI9" s="236"/>
      <c r="OXJ9" s="236"/>
      <c r="OXK9" s="236"/>
      <c r="OXL9" s="236"/>
      <c r="OXM9" s="236"/>
      <c r="OXN9" s="236"/>
      <c r="OXO9" s="236"/>
      <c r="OXP9" s="236"/>
      <c r="OXQ9" s="236"/>
      <c r="OXR9" s="236"/>
      <c r="OXS9" s="236"/>
      <c r="OXT9" s="236"/>
      <c r="OXU9" s="236"/>
      <c r="OXV9" s="236"/>
      <c r="OXW9" s="236"/>
      <c r="OXX9" s="236"/>
      <c r="OXY9" s="236"/>
      <c r="OXZ9" s="236"/>
      <c r="OYA9" s="236"/>
      <c r="OYB9" s="236"/>
      <c r="OYC9" s="236"/>
      <c r="OYD9" s="236"/>
      <c r="OYE9" s="236"/>
      <c r="OYF9" s="236"/>
      <c r="OYG9" s="236"/>
      <c r="OYH9" s="236"/>
      <c r="OYI9" s="236"/>
      <c r="OYJ9" s="236"/>
      <c r="OYK9" s="236"/>
      <c r="OYL9" s="236"/>
      <c r="OYM9" s="236"/>
      <c r="OYN9" s="236"/>
      <c r="OYO9" s="236"/>
      <c r="OYP9" s="236"/>
      <c r="OYQ9" s="236"/>
      <c r="OYR9" s="236"/>
      <c r="OYS9" s="236"/>
      <c r="OYT9" s="236"/>
      <c r="OYU9" s="236"/>
      <c r="OYV9" s="236"/>
      <c r="OYW9" s="236"/>
      <c r="OYX9" s="236"/>
      <c r="OYY9" s="236"/>
      <c r="OYZ9" s="236"/>
      <c r="OZA9" s="236"/>
      <c r="OZB9" s="236"/>
      <c r="OZC9" s="236"/>
      <c r="OZD9" s="236"/>
      <c r="OZE9" s="236"/>
      <c r="OZF9" s="236"/>
      <c r="OZG9" s="236"/>
      <c r="OZH9" s="236"/>
      <c r="OZI9" s="236"/>
      <c r="OZJ9" s="236"/>
      <c r="OZK9" s="236"/>
      <c r="OZL9" s="236"/>
      <c r="OZM9" s="236"/>
      <c r="OZN9" s="236"/>
      <c r="OZO9" s="236"/>
      <c r="OZP9" s="236"/>
      <c r="OZQ9" s="236"/>
      <c r="OZR9" s="236"/>
      <c r="OZS9" s="236"/>
      <c r="OZT9" s="236"/>
      <c r="OZU9" s="236"/>
      <c r="OZV9" s="236"/>
      <c r="OZW9" s="236"/>
      <c r="OZX9" s="236"/>
      <c r="OZY9" s="236"/>
      <c r="OZZ9" s="236"/>
      <c r="PAA9" s="236"/>
      <c r="PAB9" s="236"/>
      <c r="PAC9" s="236"/>
      <c r="PAD9" s="236"/>
      <c r="PAE9" s="236"/>
      <c r="PAF9" s="236"/>
      <c r="PAG9" s="236"/>
      <c r="PAH9" s="236"/>
      <c r="PAI9" s="236"/>
      <c r="PAJ9" s="236"/>
      <c r="PAK9" s="236"/>
      <c r="PAL9" s="236"/>
      <c r="PAM9" s="236"/>
      <c r="PAN9" s="236"/>
      <c r="PAO9" s="236"/>
      <c r="PAP9" s="236"/>
      <c r="PAQ9" s="236"/>
      <c r="PAR9" s="236"/>
      <c r="PAS9" s="236"/>
      <c r="PAT9" s="236"/>
      <c r="PAU9" s="236"/>
      <c r="PAV9" s="236"/>
      <c r="PAW9" s="236"/>
      <c r="PAX9" s="236"/>
      <c r="PAY9" s="236"/>
      <c r="PAZ9" s="236"/>
      <c r="PBA9" s="236"/>
      <c r="PBB9" s="236"/>
      <c r="PBC9" s="236"/>
      <c r="PBD9" s="236"/>
      <c r="PBE9" s="236"/>
      <c r="PBF9" s="236"/>
      <c r="PBG9" s="236"/>
      <c r="PBH9" s="236"/>
      <c r="PBI9" s="236"/>
      <c r="PBJ9" s="236"/>
      <c r="PBK9" s="236"/>
      <c r="PBL9" s="236"/>
      <c r="PBM9" s="236"/>
      <c r="PBN9" s="236"/>
      <c r="PBO9" s="236"/>
      <c r="PBP9" s="236"/>
      <c r="PBQ9" s="236"/>
      <c r="PBR9" s="236"/>
      <c r="PBS9" s="236"/>
      <c r="PBT9" s="236"/>
      <c r="PBU9" s="236"/>
      <c r="PBV9" s="236"/>
      <c r="PBW9" s="236"/>
      <c r="PBX9" s="236"/>
      <c r="PBY9" s="236"/>
      <c r="PBZ9" s="236"/>
      <c r="PCA9" s="236"/>
      <c r="PCB9" s="236"/>
      <c r="PCC9" s="236"/>
      <c r="PCD9" s="236"/>
      <c r="PCE9" s="236"/>
      <c r="PCF9" s="236"/>
      <c r="PCG9" s="236"/>
      <c r="PCH9" s="236"/>
      <c r="PCI9" s="236"/>
      <c r="PCJ9" s="236"/>
      <c r="PCK9" s="236"/>
      <c r="PCL9" s="236"/>
      <c r="PCM9" s="236"/>
      <c r="PCN9" s="236"/>
      <c r="PCO9" s="236"/>
      <c r="PCP9" s="236"/>
      <c r="PCQ9" s="236"/>
      <c r="PCR9" s="236"/>
      <c r="PCS9" s="236"/>
      <c r="PCT9" s="236"/>
      <c r="PCU9" s="236"/>
      <c r="PCV9" s="236"/>
      <c r="PCW9" s="236"/>
      <c r="PCX9" s="236"/>
      <c r="PCY9" s="236"/>
      <c r="PCZ9" s="236"/>
      <c r="PDA9" s="236"/>
      <c r="PDB9" s="236"/>
      <c r="PDC9" s="236"/>
      <c r="PDD9" s="236"/>
      <c r="PDE9" s="236"/>
      <c r="PDF9" s="236"/>
      <c r="PDG9" s="236"/>
      <c r="PDH9" s="236"/>
      <c r="PDI9" s="236"/>
      <c r="PDJ9" s="236"/>
      <c r="PDK9" s="236"/>
      <c r="PDL9" s="236"/>
      <c r="PDM9" s="236"/>
      <c r="PDN9" s="236"/>
      <c r="PDO9" s="236"/>
      <c r="PDP9" s="236"/>
      <c r="PDQ9" s="236"/>
      <c r="PDR9" s="236"/>
      <c r="PDS9" s="236"/>
      <c r="PDT9" s="236"/>
      <c r="PDU9" s="236"/>
      <c r="PDV9" s="236"/>
      <c r="PDW9" s="236"/>
      <c r="PDX9" s="236"/>
      <c r="PDY9" s="236"/>
      <c r="PDZ9" s="236"/>
      <c r="PEA9" s="236"/>
      <c r="PEB9" s="236"/>
      <c r="PEC9" s="236"/>
      <c r="PED9" s="236"/>
      <c r="PEE9" s="236"/>
      <c r="PEF9" s="236"/>
      <c r="PEG9" s="236"/>
      <c r="PEH9" s="236"/>
      <c r="PEI9" s="236"/>
      <c r="PEJ9" s="236"/>
      <c r="PEK9" s="236"/>
      <c r="PEL9" s="236"/>
      <c r="PEM9" s="236"/>
      <c r="PEN9" s="236"/>
      <c r="PEO9" s="236"/>
      <c r="PEP9" s="236"/>
      <c r="PEQ9" s="236"/>
      <c r="PER9" s="236"/>
      <c r="PES9" s="236"/>
      <c r="PET9" s="236"/>
      <c r="PEU9" s="236"/>
      <c r="PEV9" s="236"/>
      <c r="PEW9" s="236"/>
      <c r="PEX9" s="236"/>
      <c r="PEY9" s="236"/>
      <c r="PEZ9" s="236"/>
      <c r="PFA9" s="236"/>
      <c r="PFB9" s="236"/>
      <c r="PFC9" s="236"/>
      <c r="PFD9" s="236"/>
      <c r="PFE9" s="236"/>
      <c r="PFF9" s="236"/>
      <c r="PFG9" s="236"/>
      <c r="PFH9" s="236"/>
      <c r="PFI9" s="236"/>
      <c r="PFJ9" s="236"/>
      <c r="PFK9" s="236"/>
      <c r="PFL9" s="236"/>
      <c r="PFM9" s="236"/>
      <c r="PFN9" s="236"/>
      <c r="PFO9" s="236"/>
      <c r="PFP9" s="236"/>
      <c r="PFQ9" s="236"/>
      <c r="PFR9" s="236"/>
      <c r="PFS9" s="236"/>
      <c r="PFT9" s="236"/>
      <c r="PFU9" s="236"/>
      <c r="PFV9" s="236"/>
      <c r="PFW9" s="236"/>
      <c r="PFX9" s="236"/>
      <c r="PFY9" s="236"/>
      <c r="PFZ9" s="236"/>
      <c r="PGA9" s="236"/>
      <c r="PGB9" s="236"/>
      <c r="PGC9" s="236"/>
      <c r="PGD9" s="236"/>
      <c r="PGE9" s="236"/>
      <c r="PGF9" s="236"/>
      <c r="PGG9" s="236"/>
      <c r="PGH9" s="236"/>
      <c r="PGI9" s="236"/>
      <c r="PGJ9" s="236"/>
      <c r="PGK9" s="236"/>
      <c r="PGL9" s="236"/>
      <c r="PGM9" s="236"/>
      <c r="PGN9" s="236"/>
      <c r="PGO9" s="236"/>
      <c r="PGP9" s="236"/>
      <c r="PGQ9" s="236"/>
      <c r="PGR9" s="236"/>
      <c r="PGS9" s="236"/>
      <c r="PGT9" s="236"/>
      <c r="PGU9" s="236"/>
      <c r="PGV9" s="236"/>
      <c r="PGW9" s="236"/>
      <c r="PGX9" s="236"/>
      <c r="PGY9" s="236"/>
      <c r="PGZ9" s="236"/>
      <c r="PHA9" s="236"/>
      <c r="PHB9" s="236"/>
      <c r="PHC9" s="236"/>
      <c r="PHD9" s="236"/>
      <c r="PHE9" s="236"/>
      <c r="PHF9" s="236"/>
      <c r="PHG9" s="236"/>
      <c r="PHH9" s="236"/>
      <c r="PHI9" s="236"/>
      <c r="PHJ9" s="236"/>
      <c r="PHK9" s="236"/>
      <c r="PHL9" s="236"/>
      <c r="PHM9" s="236"/>
      <c r="PHN9" s="236"/>
      <c r="PHO9" s="236"/>
      <c r="PHP9" s="236"/>
      <c r="PHQ9" s="236"/>
      <c r="PHR9" s="236"/>
      <c r="PHS9" s="236"/>
      <c r="PHT9" s="236"/>
      <c r="PHU9" s="236"/>
      <c r="PHV9" s="236"/>
      <c r="PHW9" s="236"/>
      <c r="PHX9" s="236"/>
      <c r="PHY9" s="236"/>
      <c r="PHZ9" s="236"/>
      <c r="PIA9" s="236"/>
      <c r="PIB9" s="236"/>
      <c r="PIC9" s="236"/>
      <c r="PID9" s="236"/>
      <c r="PIE9" s="236"/>
      <c r="PIF9" s="236"/>
      <c r="PIG9" s="236"/>
      <c r="PIH9" s="236"/>
      <c r="PII9" s="236"/>
      <c r="PIJ9" s="236"/>
      <c r="PIK9" s="236"/>
      <c r="PIL9" s="236"/>
      <c r="PIM9" s="236"/>
      <c r="PIN9" s="236"/>
      <c r="PIO9" s="236"/>
      <c r="PIP9" s="236"/>
      <c r="PIQ9" s="236"/>
      <c r="PIR9" s="236"/>
      <c r="PIS9" s="236"/>
      <c r="PIT9" s="236"/>
      <c r="PIU9" s="236"/>
      <c r="PIV9" s="236"/>
      <c r="PIW9" s="236"/>
      <c r="PIX9" s="236"/>
      <c r="PIY9" s="236"/>
      <c r="PIZ9" s="236"/>
      <c r="PJA9" s="236"/>
      <c r="PJB9" s="236"/>
      <c r="PJC9" s="236"/>
      <c r="PJD9" s="236"/>
      <c r="PJE9" s="236"/>
      <c r="PJF9" s="236"/>
      <c r="PJG9" s="236"/>
      <c r="PJH9" s="236"/>
      <c r="PJI9" s="236"/>
      <c r="PJJ9" s="236"/>
      <c r="PJK9" s="236"/>
      <c r="PJL9" s="236"/>
      <c r="PJM9" s="236"/>
      <c r="PJN9" s="236"/>
      <c r="PJO9" s="236"/>
      <c r="PJP9" s="236"/>
      <c r="PJQ9" s="236"/>
      <c r="PJR9" s="236"/>
      <c r="PJS9" s="236"/>
      <c r="PJT9" s="236"/>
      <c r="PJU9" s="236"/>
      <c r="PJV9" s="236"/>
      <c r="PJW9" s="236"/>
      <c r="PJX9" s="236"/>
      <c r="PJY9" s="236"/>
      <c r="PJZ9" s="236"/>
      <c r="PKA9" s="236"/>
      <c r="PKB9" s="236"/>
      <c r="PKC9" s="236"/>
      <c r="PKD9" s="236"/>
      <c r="PKE9" s="236"/>
      <c r="PKF9" s="236"/>
      <c r="PKG9" s="236"/>
      <c r="PKH9" s="236"/>
      <c r="PKI9" s="236"/>
      <c r="PKJ9" s="236"/>
      <c r="PKK9" s="236"/>
      <c r="PKL9" s="236"/>
      <c r="PKM9" s="236"/>
      <c r="PKN9" s="236"/>
      <c r="PKO9" s="236"/>
      <c r="PKP9" s="236"/>
      <c r="PKQ9" s="236"/>
      <c r="PKR9" s="236"/>
      <c r="PKS9" s="236"/>
      <c r="PKT9" s="236"/>
      <c r="PKU9" s="236"/>
      <c r="PKV9" s="236"/>
      <c r="PKW9" s="236"/>
      <c r="PKX9" s="236"/>
      <c r="PKY9" s="236"/>
      <c r="PKZ9" s="236"/>
      <c r="PLA9" s="236"/>
      <c r="PLB9" s="236"/>
      <c r="PLC9" s="236"/>
      <c r="PLD9" s="236"/>
      <c r="PLE9" s="236"/>
      <c r="PLF9" s="236"/>
      <c r="PLG9" s="236"/>
      <c r="PLH9" s="236"/>
      <c r="PLI9" s="236"/>
      <c r="PLJ9" s="236"/>
      <c r="PLK9" s="236"/>
      <c r="PLL9" s="236"/>
      <c r="PLM9" s="236"/>
      <c r="PLN9" s="236"/>
      <c r="PLO9" s="236"/>
      <c r="PLP9" s="236"/>
      <c r="PLQ9" s="236"/>
      <c r="PLR9" s="236"/>
      <c r="PLS9" s="236"/>
      <c r="PLT9" s="236"/>
      <c r="PLU9" s="236"/>
      <c r="PLV9" s="236"/>
      <c r="PLW9" s="236"/>
      <c r="PLX9" s="236"/>
      <c r="PLY9" s="236"/>
      <c r="PLZ9" s="236"/>
      <c r="PMA9" s="236"/>
      <c r="PMB9" s="236"/>
      <c r="PMC9" s="236"/>
      <c r="PMD9" s="236"/>
      <c r="PME9" s="236"/>
      <c r="PMF9" s="236"/>
      <c r="PMG9" s="236"/>
      <c r="PMH9" s="236"/>
      <c r="PMI9" s="236"/>
      <c r="PMJ9" s="236"/>
      <c r="PMK9" s="236"/>
      <c r="PML9" s="236"/>
      <c r="PMM9" s="236"/>
      <c r="PMN9" s="236"/>
      <c r="PMO9" s="236"/>
      <c r="PMP9" s="236"/>
      <c r="PMQ9" s="236"/>
      <c r="PMR9" s="236"/>
      <c r="PMS9" s="236"/>
      <c r="PMT9" s="236"/>
      <c r="PMU9" s="236"/>
      <c r="PMV9" s="236"/>
      <c r="PMW9" s="236"/>
      <c r="PMX9" s="236"/>
      <c r="PMY9" s="236"/>
      <c r="PMZ9" s="236"/>
      <c r="PNA9" s="236"/>
      <c r="PNB9" s="236"/>
      <c r="PNC9" s="236"/>
      <c r="PND9" s="236"/>
      <c r="PNE9" s="236"/>
      <c r="PNF9" s="236"/>
      <c r="PNG9" s="236"/>
      <c r="PNH9" s="236"/>
      <c r="PNI9" s="236"/>
      <c r="PNJ9" s="236"/>
      <c r="PNK9" s="236"/>
      <c r="PNL9" s="236"/>
      <c r="PNM9" s="236"/>
      <c r="PNN9" s="236"/>
      <c r="PNO9" s="236"/>
      <c r="PNP9" s="236"/>
      <c r="PNQ9" s="236"/>
      <c r="PNR9" s="236"/>
      <c r="PNS9" s="236"/>
      <c r="PNT9" s="236"/>
      <c r="PNU9" s="236"/>
      <c r="PNV9" s="236"/>
      <c r="PNW9" s="236"/>
      <c r="PNX9" s="236"/>
      <c r="PNY9" s="236"/>
      <c r="PNZ9" s="236"/>
      <c r="POA9" s="236"/>
      <c r="POB9" s="236"/>
      <c r="POC9" s="236"/>
      <c r="POD9" s="236"/>
      <c r="POE9" s="236"/>
      <c r="POF9" s="236"/>
      <c r="POG9" s="236"/>
      <c r="POH9" s="236"/>
      <c r="POI9" s="236"/>
      <c r="POJ9" s="236"/>
      <c r="POK9" s="236"/>
      <c r="POL9" s="236"/>
      <c r="POM9" s="236"/>
      <c r="PON9" s="236"/>
      <c r="POO9" s="236"/>
      <c r="POP9" s="236"/>
      <c r="POQ9" s="236"/>
      <c r="POR9" s="236"/>
      <c r="POS9" s="236"/>
      <c r="POT9" s="236"/>
      <c r="POU9" s="236"/>
      <c r="POV9" s="236"/>
      <c r="POW9" s="236"/>
      <c r="POX9" s="236"/>
      <c r="POY9" s="236"/>
      <c r="POZ9" s="236"/>
      <c r="PPA9" s="236"/>
      <c r="PPB9" s="236"/>
      <c r="PPC9" s="236"/>
      <c r="PPD9" s="236"/>
      <c r="PPE9" s="236"/>
      <c r="PPF9" s="236"/>
      <c r="PPG9" s="236"/>
      <c r="PPH9" s="236"/>
      <c r="PPI9" s="236"/>
      <c r="PPJ9" s="236"/>
      <c r="PPK9" s="236"/>
      <c r="PPL9" s="236"/>
      <c r="PPM9" s="236"/>
      <c r="PPN9" s="236"/>
      <c r="PPO9" s="236"/>
      <c r="PPP9" s="236"/>
      <c r="PPQ9" s="236"/>
      <c r="PPR9" s="236"/>
      <c r="PPS9" s="236"/>
      <c r="PPT9" s="236"/>
      <c r="PPU9" s="236"/>
      <c r="PPV9" s="236"/>
      <c r="PPW9" s="236"/>
      <c r="PPX9" s="236"/>
      <c r="PPY9" s="236"/>
      <c r="PPZ9" s="236"/>
      <c r="PQA9" s="236"/>
      <c r="PQB9" s="236"/>
      <c r="PQC9" s="236"/>
      <c r="PQD9" s="236"/>
      <c r="PQE9" s="236"/>
      <c r="PQF9" s="236"/>
      <c r="PQG9" s="236"/>
      <c r="PQH9" s="236"/>
      <c r="PQI9" s="236"/>
      <c r="PQJ9" s="236"/>
      <c r="PQK9" s="236"/>
      <c r="PQL9" s="236"/>
      <c r="PQM9" s="236"/>
      <c r="PQN9" s="236"/>
      <c r="PQO9" s="236"/>
      <c r="PQP9" s="236"/>
      <c r="PQQ9" s="236"/>
      <c r="PQR9" s="236"/>
      <c r="PQS9" s="236"/>
      <c r="PQT9" s="236"/>
      <c r="PQU9" s="236"/>
      <c r="PQV9" s="236"/>
      <c r="PQW9" s="236"/>
      <c r="PQX9" s="236"/>
      <c r="PQY9" s="236"/>
      <c r="PQZ9" s="236"/>
      <c r="PRA9" s="236"/>
      <c r="PRB9" s="236"/>
      <c r="PRC9" s="236"/>
      <c r="PRD9" s="236"/>
      <c r="PRE9" s="236"/>
      <c r="PRF9" s="236"/>
      <c r="PRG9" s="236"/>
      <c r="PRH9" s="236"/>
      <c r="PRI9" s="236"/>
      <c r="PRJ9" s="236"/>
      <c r="PRK9" s="236"/>
      <c r="PRL9" s="236"/>
      <c r="PRM9" s="236"/>
      <c r="PRN9" s="236"/>
      <c r="PRO9" s="236"/>
      <c r="PRP9" s="236"/>
      <c r="PRQ9" s="236"/>
      <c r="PRR9" s="236"/>
      <c r="PRS9" s="236"/>
      <c r="PRT9" s="236"/>
      <c r="PRU9" s="236"/>
      <c r="PRV9" s="236"/>
      <c r="PRW9" s="236"/>
      <c r="PRX9" s="236"/>
      <c r="PRY9" s="236"/>
      <c r="PRZ9" s="236"/>
      <c r="PSA9" s="236"/>
      <c r="PSB9" s="236"/>
      <c r="PSC9" s="236"/>
      <c r="PSD9" s="236"/>
      <c r="PSE9" s="236"/>
      <c r="PSF9" s="236"/>
      <c r="PSG9" s="236"/>
      <c r="PSH9" s="236"/>
      <c r="PSI9" s="236"/>
      <c r="PSJ9" s="236"/>
      <c r="PSK9" s="236"/>
      <c r="PSL9" s="236"/>
      <c r="PSM9" s="236"/>
      <c r="PSN9" s="236"/>
      <c r="PSO9" s="236"/>
      <c r="PSP9" s="236"/>
      <c r="PSQ9" s="236"/>
      <c r="PSR9" s="236"/>
      <c r="PSS9" s="236"/>
      <c r="PST9" s="236"/>
      <c r="PSU9" s="236"/>
      <c r="PSV9" s="236"/>
      <c r="PSW9" s="236"/>
      <c r="PSX9" s="236"/>
      <c r="PSY9" s="236"/>
      <c r="PSZ9" s="236"/>
      <c r="PTA9" s="236"/>
      <c r="PTB9" s="236"/>
      <c r="PTC9" s="236"/>
      <c r="PTD9" s="236"/>
      <c r="PTE9" s="236"/>
      <c r="PTF9" s="236"/>
      <c r="PTG9" s="236"/>
      <c r="PTH9" s="236"/>
      <c r="PTI9" s="236"/>
      <c r="PTJ9" s="236"/>
      <c r="PTK9" s="236"/>
      <c r="PTL9" s="236"/>
      <c r="PTM9" s="236"/>
      <c r="PTN9" s="236"/>
      <c r="PTO9" s="236"/>
      <c r="PTP9" s="236"/>
      <c r="PTQ9" s="236"/>
      <c r="PTR9" s="236"/>
      <c r="PTS9" s="236"/>
      <c r="PTT9" s="236"/>
      <c r="PTU9" s="236"/>
      <c r="PTV9" s="236"/>
      <c r="PTW9" s="236"/>
      <c r="PTX9" s="236"/>
      <c r="PTY9" s="236"/>
      <c r="PTZ9" s="236"/>
      <c r="PUA9" s="236"/>
      <c r="PUB9" s="236"/>
      <c r="PUC9" s="236"/>
      <c r="PUD9" s="236"/>
      <c r="PUE9" s="236"/>
      <c r="PUF9" s="236"/>
      <c r="PUG9" s="236"/>
      <c r="PUH9" s="236"/>
      <c r="PUI9" s="236"/>
      <c r="PUJ9" s="236"/>
      <c r="PUK9" s="236"/>
      <c r="PUL9" s="236"/>
      <c r="PUM9" s="236"/>
      <c r="PUN9" s="236"/>
      <c r="PUO9" s="236"/>
      <c r="PUP9" s="236"/>
      <c r="PUQ9" s="236"/>
      <c r="PUR9" s="236"/>
      <c r="PUS9" s="236"/>
      <c r="PUT9" s="236"/>
      <c r="PUU9" s="236"/>
      <c r="PUV9" s="236"/>
      <c r="PUW9" s="236"/>
      <c r="PUX9" s="236"/>
      <c r="PUY9" s="236"/>
      <c r="PUZ9" s="236"/>
      <c r="PVA9" s="236"/>
      <c r="PVB9" s="236"/>
      <c r="PVC9" s="236"/>
      <c r="PVD9" s="236"/>
      <c r="PVE9" s="236"/>
      <c r="PVF9" s="236"/>
      <c r="PVG9" s="236"/>
      <c r="PVH9" s="236"/>
      <c r="PVI9" s="236"/>
      <c r="PVJ9" s="236"/>
      <c r="PVK9" s="236"/>
      <c r="PVL9" s="236"/>
      <c r="PVM9" s="236"/>
      <c r="PVN9" s="236"/>
      <c r="PVO9" s="236"/>
      <c r="PVP9" s="236"/>
      <c r="PVQ9" s="236"/>
      <c r="PVR9" s="236"/>
      <c r="PVS9" s="236"/>
      <c r="PVT9" s="236"/>
      <c r="PVU9" s="236"/>
      <c r="PVV9" s="236"/>
      <c r="PVW9" s="236"/>
      <c r="PVX9" s="236"/>
      <c r="PVY9" s="236"/>
      <c r="PVZ9" s="236"/>
      <c r="PWA9" s="236"/>
      <c r="PWB9" s="236"/>
      <c r="PWC9" s="236"/>
      <c r="PWD9" s="236"/>
      <c r="PWE9" s="236"/>
      <c r="PWF9" s="236"/>
      <c r="PWG9" s="236"/>
      <c r="PWH9" s="236"/>
      <c r="PWI9" s="236"/>
      <c r="PWJ9" s="236"/>
      <c r="PWK9" s="236"/>
      <c r="PWL9" s="236"/>
      <c r="PWM9" s="236"/>
      <c r="PWN9" s="236"/>
      <c r="PWO9" s="236"/>
      <c r="PWP9" s="236"/>
      <c r="PWQ9" s="236"/>
      <c r="PWR9" s="236"/>
      <c r="PWS9" s="236"/>
      <c r="PWT9" s="236"/>
      <c r="PWU9" s="236"/>
      <c r="PWV9" s="236"/>
      <c r="PWW9" s="236"/>
      <c r="PWX9" s="236"/>
      <c r="PWY9" s="236"/>
      <c r="PWZ9" s="236"/>
      <c r="PXA9" s="236"/>
      <c r="PXB9" s="236"/>
      <c r="PXC9" s="236"/>
      <c r="PXD9" s="236"/>
      <c r="PXE9" s="236"/>
      <c r="PXF9" s="236"/>
      <c r="PXG9" s="236"/>
      <c r="PXH9" s="236"/>
      <c r="PXI9" s="236"/>
      <c r="PXJ9" s="236"/>
      <c r="PXK9" s="236"/>
      <c r="PXL9" s="236"/>
      <c r="PXM9" s="236"/>
      <c r="PXN9" s="236"/>
      <c r="PXO9" s="236"/>
      <c r="PXP9" s="236"/>
      <c r="PXQ9" s="236"/>
      <c r="PXR9" s="236"/>
      <c r="PXS9" s="236"/>
      <c r="PXT9" s="236"/>
      <c r="PXU9" s="236"/>
      <c r="PXV9" s="236"/>
      <c r="PXW9" s="236"/>
      <c r="PXX9" s="236"/>
      <c r="PXY9" s="236"/>
      <c r="PXZ9" s="236"/>
      <c r="PYA9" s="236"/>
      <c r="PYB9" s="236"/>
      <c r="PYC9" s="236"/>
      <c r="PYD9" s="236"/>
      <c r="PYE9" s="236"/>
      <c r="PYF9" s="236"/>
      <c r="PYG9" s="236"/>
      <c r="PYH9" s="236"/>
      <c r="PYI9" s="236"/>
      <c r="PYJ9" s="236"/>
      <c r="PYK9" s="236"/>
      <c r="PYL9" s="236"/>
      <c r="PYM9" s="236"/>
      <c r="PYN9" s="236"/>
      <c r="PYO9" s="236"/>
      <c r="PYP9" s="236"/>
      <c r="PYQ9" s="236"/>
      <c r="PYR9" s="236"/>
      <c r="PYS9" s="236"/>
      <c r="PYT9" s="236"/>
      <c r="PYU9" s="236"/>
      <c r="PYV9" s="236"/>
      <c r="PYW9" s="236"/>
      <c r="PYX9" s="236"/>
      <c r="PYY9" s="236"/>
      <c r="PYZ9" s="236"/>
      <c r="PZA9" s="236"/>
      <c r="PZB9" s="236"/>
      <c r="PZC9" s="236"/>
      <c r="PZD9" s="236"/>
      <c r="PZE9" s="236"/>
      <c r="PZF9" s="236"/>
      <c r="PZG9" s="236"/>
      <c r="PZH9" s="236"/>
      <c r="PZI9" s="236"/>
      <c r="PZJ9" s="236"/>
      <c r="PZK9" s="236"/>
      <c r="PZL9" s="236"/>
      <c r="PZM9" s="236"/>
      <c r="PZN9" s="236"/>
      <c r="PZO9" s="236"/>
      <c r="PZP9" s="236"/>
      <c r="PZQ9" s="236"/>
      <c r="PZR9" s="236"/>
      <c r="PZS9" s="236"/>
      <c r="PZT9" s="236"/>
      <c r="PZU9" s="236"/>
      <c r="PZV9" s="236"/>
      <c r="PZW9" s="236"/>
      <c r="PZX9" s="236"/>
      <c r="PZY9" s="236"/>
      <c r="PZZ9" s="236"/>
      <c r="QAA9" s="236"/>
      <c r="QAB9" s="236"/>
      <c r="QAC9" s="236"/>
      <c r="QAD9" s="236"/>
      <c r="QAE9" s="236"/>
      <c r="QAF9" s="236"/>
      <c r="QAG9" s="236"/>
      <c r="QAH9" s="236"/>
      <c r="QAI9" s="236"/>
      <c r="QAJ9" s="236"/>
      <c r="QAK9" s="236"/>
      <c r="QAL9" s="236"/>
      <c r="QAM9" s="236"/>
      <c r="QAN9" s="236"/>
      <c r="QAO9" s="236"/>
      <c r="QAP9" s="236"/>
      <c r="QAQ9" s="236"/>
      <c r="QAR9" s="236"/>
      <c r="QAS9" s="236"/>
      <c r="QAT9" s="236"/>
      <c r="QAU9" s="236"/>
      <c r="QAV9" s="236"/>
      <c r="QAW9" s="236"/>
      <c r="QAX9" s="236"/>
      <c r="QAY9" s="236"/>
      <c r="QAZ9" s="236"/>
      <c r="QBA9" s="236"/>
      <c r="QBB9" s="236"/>
      <c r="QBC9" s="236"/>
      <c r="QBD9" s="236"/>
      <c r="QBE9" s="236"/>
      <c r="QBF9" s="236"/>
      <c r="QBG9" s="236"/>
      <c r="QBH9" s="236"/>
      <c r="QBI9" s="236"/>
      <c r="QBJ9" s="236"/>
      <c r="QBK9" s="236"/>
      <c r="QBL9" s="236"/>
      <c r="QBM9" s="236"/>
      <c r="QBN9" s="236"/>
      <c r="QBO9" s="236"/>
      <c r="QBP9" s="236"/>
      <c r="QBQ9" s="236"/>
      <c r="QBR9" s="236"/>
      <c r="QBS9" s="236"/>
      <c r="QBT9" s="236"/>
      <c r="QBU9" s="236"/>
      <c r="QBV9" s="236"/>
      <c r="QBW9" s="236"/>
      <c r="QBX9" s="236"/>
      <c r="QBY9" s="236"/>
      <c r="QBZ9" s="236"/>
      <c r="QCA9" s="236"/>
      <c r="QCB9" s="236"/>
      <c r="QCC9" s="236"/>
      <c r="QCD9" s="236"/>
      <c r="QCE9" s="236"/>
      <c r="QCF9" s="236"/>
      <c r="QCG9" s="236"/>
      <c r="QCH9" s="236"/>
      <c r="QCI9" s="236"/>
      <c r="QCJ9" s="236"/>
      <c r="QCK9" s="236"/>
      <c r="QCL9" s="236"/>
      <c r="QCM9" s="236"/>
      <c r="QCN9" s="236"/>
      <c r="QCO9" s="236"/>
      <c r="QCP9" s="236"/>
      <c r="QCQ9" s="236"/>
      <c r="QCR9" s="236"/>
      <c r="QCS9" s="236"/>
      <c r="QCT9" s="236"/>
      <c r="QCU9" s="236"/>
      <c r="QCV9" s="236"/>
      <c r="QCW9" s="236"/>
      <c r="QCX9" s="236"/>
      <c r="QCY9" s="236"/>
      <c r="QCZ9" s="236"/>
      <c r="QDA9" s="236"/>
      <c r="QDB9" s="236"/>
      <c r="QDC9" s="236"/>
      <c r="QDD9" s="236"/>
      <c r="QDE9" s="236"/>
      <c r="QDF9" s="236"/>
      <c r="QDG9" s="236"/>
      <c r="QDH9" s="236"/>
      <c r="QDI9" s="236"/>
      <c r="QDJ9" s="236"/>
      <c r="QDK9" s="236"/>
      <c r="QDL9" s="236"/>
      <c r="QDM9" s="236"/>
      <c r="QDN9" s="236"/>
      <c r="QDO9" s="236"/>
      <c r="QDP9" s="236"/>
      <c r="QDQ9" s="236"/>
      <c r="QDR9" s="236"/>
      <c r="QDS9" s="236"/>
      <c r="QDT9" s="236"/>
      <c r="QDU9" s="236"/>
      <c r="QDV9" s="236"/>
      <c r="QDW9" s="236"/>
      <c r="QDX9" s="236"/>
      <c r="QDY9" s="236"/>
      <c r="QDZ9" s="236"/>
      <c r="QEA9" s="236"/>
      <c r="QEB9" s="236"/>
      <c r="QEC9" s="236"/>
      <c r="QED9" s="236"/>
      <c r="QEE9" s="236"/>
      <c r="QEF9" s="236"/>
      <c r="QEG9" s="236"/>
      <c r="QEH9" s="236"/>
      <c r="QEI9" s="236"/>
      <c r="QEJ9" s="236"/>
      <c r="QEK9" s="236"/>
      <c r="QEL9" s="236"/>
      <c r="QEM9" s="236"/>
      <c r="QEN9" s="236"/>
      <c r="QEO9" s="236"/>
      <c r="QEP9" s="236"/>
      <c r="QEQ9" s="236"/>
      <c r="QER9" s="236"/>
      <c r="QES9" s="236"/>
      <c r="QET9" s="236"/>
      <c r="QEU9" s="236"/>
      <c r="QEV9" s="236"/>
      <c r="QEW9" s="236"/>
      <c r="QEX9" s="236"/>
      <c r="QEY9" s="236"/>
      <c r="QEZ9" s="236"/>
      <c r="QFA9" s="236"/>
      <c r="QFB9" s="236"/>
      <c r="QFC9" s="236"/>
      <c r="QFD9" s="236"/>
      <c r="QFE9" s="236"/>
      <c r="QFF9" s="236"/>
      <c r="QFG9" s="236"/>
      <c r="QFH9" s="236"/>
      <c r="QFI9" s="236"/>
      <c r="QFJ9" s="236"/>
      <c r="QFK9" s="236"/>
      <c r="QFL9" s="236"/>
      <c r="QFM9" s="236"/>
      <c r="QFN9" s="236"/>
      <c r="QFO9" s="236"/>
      <c r="QFP9" s="236"/>
      <c r="QFQ9" s="236"/>
      <c r="QFR9" s="236"/>
      <c r="QFS9" s="236"/>
      <c r="QFT9" s="236"/>
      <c r="QFU9" s="236"/>
      <c r="QFV9" s="236"/>
      <c r="QFW9" s="236"/>
      <c r="QFX9" s="236"/>
      <c r="QFY9" s="236"/>
      <c r="QFZ9" s="236"/>
      <c r="QGA9" s="236"/>
      <c r="QGB9" s="236"/>
      <c r="QGC9" s="236"/>
      <c r="QGD9" s="236"/>
      <c r="QGE9" s="236"/>
      <c r="QGF9" s="236"/>
      <c r="QGG9" s="236"/>
      <c r="QGH9" s="236"/>
      <c r="QGI9" s="236"/>
      <c r="QGJ9" s="236"/>
      <c r="QGK9" s="236"/>
      <c r="QGL9" s="236"/>
      <c r="QGM9" s="236"/>
      <c r="QGN9" s="236"/>
      <c r="QGO9" s="236"/>
      <c r="QGP9" s="236"/>
      <c r="QGQ9" s="236"/>
      <c r="QGR9" s="236"/>
      <c r="QGS9" s="236"/>
      <c r="QGT9" s="236"/>
      <c r="QGU9" s="236"/>
      <c r="QGV9" s="236"/>
      <c r="QGW9" s="236"/>
      <c r="QGX9" s="236"/>
      <c r="QGY9" s="236"/>
      <c r="QGZ9" s="236"/>
      <c r="QHA9" s="236"/>
      <c r="QHB9" s="236"/>
      <c r="QHC9" s="236"/>
      <c r="QHD9" s="236"/>
      <c r="QHE9" s="236"/>
      <c r="QHF9" s="236"/>
      <c r="QHG9" s="236"/>
      <c r="QHH9" s="236"/>
      <c r="QHI9" s="236"/>
      <c r="QHJ9" s="236"/>
      <c r="QHK9" s="236"/>
      <c r="QHL9" s="236"/>
      <c r="QHM9" s="236"/>
      <c r="QHN9" s="236"/>
      <c r="QHO9" s="236"/>
      <c r="QHP9" s="236"/>
      <c r="QHQ9" s="236"/>
      <c r="QHR9" s="236"/>
      <c r="QHS9" s="236"/>
      <c r="QHT9" s="236"/>
      <c r="QHU9" s="236"/>
      <c r="QHV9" s="236"/>
      <c r="QHW9" s="236"/>
      <c r="QHX9" s="236"/>
      <c r="QHY9" s="236"/>
      <c r="QHZ9" s="236"/>
      <c r="QIA9" s="236"/>
      <c r="QIB9" s="236"/>
      <c r="QIC9" s="236"/>
      <c r="QID9" s="236"/>
      <c r="QIE9" s="236"/>
      <c r="QIF9" s="236"/>
      <c r="QIG9" s="236"/>
      <c r="QIH9" s="236"/>
      <c r="QII9" s="236"/>
      <c r="QIJ9" s="236"/>
      <c r="QIK9" s="236"/>
      <c r="QIL9" s="236"/>
      <c r="QIM9" s="236"/>
      <c r="QIN9" s="236"/>
      <c r="QIO9" s="236"/>
      <c r="QIP9" s="236"/>
      <c r="QIQ9" s="236"/>
      <c r="QIR9" s="236"/>
      <c r="QIS9" s="236"/>
      <c r="QIT9" s="236"/>
      <c r="QIU9" s="236"/>
      <c r="QIV9" s="236"/>
      <c r="QIW9" s="236"/>
      <c r="QIX9" s="236"/>
      <c r="QIY9" s="236"/>
      <c r="QIZ9" s="236"/>
      <c r="QJA9" s="236"/>
      <c r="QJB9" s="236"/>
      <c r="QJC9" s="236"/>
      <c r="QJD9" s="236"/>
      <c r="QJE9" s="236"/>
      <c r="QJF9" s="236"/>
      <c r="QJG9" s="236"/>
      <c r="QJH9" s="236"/>
      <c r="QJI9" s="236"/>
      <c r="QJJ9" s="236"/>
      <c r="QJK9" s="236"/>
      <c r="QJL9" s="236"/>
      <c r="QJM9" s="236"/>
      <c r="QJN9" s="236"/>
      <c r="QJO9" s="236"/>
      <c r="QJP9" s="236"/>
      <c r="QJQ9" s="236"/>
      <c r="QJR9" s="236"/>
      <c r="QJS9" s="236"/>
      <c r="QJT9" s="236"/>
      <c r="QJU9" s="236"/>
      <c r="QJV9" s="236"/>
      <c r="QJW9" s="236"/>
      <c r="QJX9" s="236"/>
      <c r="QJY9" s="236"/>
      <c r="QJZ9" s="236"/>
      <c r="QKA9" s="236"/>
      <c r="QKB9" s="236"/>
      <c r="QKC9" s="236"/>
      <c r="QKD9" s="236"/>
      <c r="QKE9" s="236"/>
      <c r="QKF9" s="236"/>
      <c r="QKG9" s="236"/>
      <c r="QKH9" s="236"/>
      <c r="QKI9" s="236"/>
      <c r="QKJ9" s="236"/>
      <c r="QKK9" s="236"/>
      <c r="QKL9" s="236"/>
      <c r="QKM9" s="236"/>
      <c r="QKN9" s="236"/>
      <c r="QKO9" s="236"/>
      <c r="QKP9" s="236"/>
      <c r="QKQ9" s="236"/>
      <c r="QKR9" s="236"/>
      <c r="QKS9" s="236"/>
      <c r="QKT9" s="236"/>
      <c r="QKU9" s="236"/>
      <c r="QKV9" s="236"/>
      <c r="QKW9" s="236"/>
      <c r="QKX9" s="236"/>
      <c r="QKY9" s="236"/>
      <c r="QKZ9" s="236"/>
      <c r="QLA9" s="236"/>
      <c r="QLB9" s="236"/>
      <c r="QLC9" s="236"/>
      <c r="QLD9" s="236"/>
      <c r="QLE9" s="236"/>
      <c r="QLF9" s="236"/>
      <c r="QLG9" s="236"/>
      <c r="QLH9" s="236"/>
      <c r="QLI9" s="236"/>
      <c r="QLJ9" s="236"/>
      <c r="QLK9" s="236"/>
      <c r="QLL9" s="236"/>
      <c r="QLM9" s="236"/>
      <c r="QLN9" s="236"/>
      <c r="QLO9" s="236"/>
      <c r="QLP9" s="236"/>
      <c r="QLQ9" s="236"/>
      <c r="QLR9" s="236"/>
      <c r="QLS9" s="236"/>
      <c r="QLT9" s="236"/>
      <c r="QLU9" s="236"/>
      <c r="QLV9" s="236"/>
      <c r="QLW9" s="236"/>
      <c r="QLX9" s="236"/>
      <c r="QLY9" s="236"/>
      <c r="QLZ9" s="236"/>
      <c r="QMA9" s="236"/>
      <c r="QMB9" s="236"/>
      <c r="QMC9" s="236"/>
      <c r="QMD9" s="236"/>
      <c r="QME9" s="236"/>
      <c r="QMF9" s="236"/>
      <c r="QMG9" s="236"/>
      <c r="QMH9" s="236"/>
      <c r="QMI9" s="236"/>
      <c r="QMJ9" s="236"/>
      <c r="QMK9" s="236"/>
      <c r="QML9" s="236"/>
      <c r="QMM9" s="236"/>
      <c r="QMN9" s="236"/>
      <c r="QMO9" s="236"/>
      <c r="QMP9" s="236"/>
      <c r="QMQ9" s="236"/>
      <c r="QMR9" s="236"/>
      <c r="QMS9" s="236"/>
      <c r="QMT9" s="236"/>
      <c r="QMU9" s="236"/>
      <c r="QMV9" s="236"/>
      <c r="QMW9" s="236"/>
      <c r="QMX9" s="236"/>
      <c r="QMY9" s="236"/>
      <c r="QMZ9" s="236"/>
      <c r="QNA9" s="236"/>
      <c r="QNB9" s="236"/>
      <c r="QNC9" s="236"/>
      <c r="QND9" s="236"/>
      <c r="QNE9" s="236"/>
      <c r="QNF9" s="236"/>
      <c r="QNG9" s="236"/>
      <c r="QNH9" s="236"/>
      <c r="QNI9" s="236"/>
      <c r="QNJ9" s="236"/>
      <c r="QNK9" s="236"/>
      <c r="QNL9" s="236"/>
      <c r="QNM9" s="236"/>
      <c r="QNN9" s="236"/>
      <c r="QNO9" s="236"/>
      <c r="QNP9" s="236"/>
      <c r="QNQ9" s="236"/>
      <c r="QNR9" s="236"/>
      <c r="QNS9" s="236"/>
      <c r="QNT9" s="236"/>
      <c r="QNU9" s="236"/>
      <c r="QNV9" s="236"/>
      <c r="QNW9" s="236"/>
      <c r="QNX9" s="236"/>
      <c r="QNY9" s="236"/>
      <c r="QNZ9" s="236"/>
      <c r="QOA9" s="236"/>
      <c r="QOB9" s="236"/>
      <c r="QOC9" s="236"/>
      <c r="QOD9" s="236"/>
      <c r="QOE9" s="236"/>
      <c r="QOF9" s="236"/>
      <c r="QOG9" s="236"/>
      <c r="QOH9" s="236"/>
      <c r="QOI9" s="236"/>
      <c r="QOJ9" s="236"/>
      <c r="QOK9" s="236"/>
      <c r="QOL9" s="236"/>
      <c r="QOM9" s="236"/>
      <c r="QON9" s="236"/>
      <c r="QOO9" s="236"/>
      <c r="QOP9" s="236"/>
      <c r="QOQ9" s="236"/>
      <c r="QOR9" s="236"/>
      <c r="QOS9" s="236"/>
      <c r="QOT9" s="236"/>
      <c r="QOU9" s="236"/>
      <c r="QOV9" s="236"/>
      <c r="QOW9" s="236"/>
      <c r="QOX9" s="236"/>
      <c r="QOY9" s="236"/>
      <c r="QOZ9" s="236"/>
      <c r="QPA9" s="236"/>
      <c r="QPB9" s="236"/>
      <c r="QPC9" s="236"/>
      <c r="QPD9" s="236"/>
      <c r="QPE9" s="236"/>
      <c r="QPF9" s="236"/>
      <c r="QPG9" s="236"/>
      <c r="QPH9" s="236"/>
      <c r="QPI9" s="236"/>
      <c r="QPJ9" s="236"/>
      <c r="QPK9" s="236"/>
      <c r="QPL9" s="236"/>
      <c r="QPM9" s="236"/>
      <c r="QPN9" s="236"/>
      <c r="QPO9" s="236"/>
      <c r="QPP9" s="236"/>
      <c r="QPQ9" s="236"/>
      <c r="QPR9" s="236"/>
      <c r="QPS9" s="236"/>
      <c r="QPT9" s="236"/>
      <c r="QPU9" s="236"/>
      <c r="QPV9" s="236"/>
      <c r="QPW9" s="236"/>
      <c r="QPX9" s="236"/>
      <c r="QPY9" s="236"/>
      <c r="QPZ9" s="236"/>
      <c r="QQA9" s="236"/>
      <c r="QQB9" s="236"/>
      <c r="QQC9" s="236"/>
      <c r="QQD9" s="236"/>
      <c r="QQE9" s="236"/>
      <c r="QQF9" s="236"/>
      <c r="QQG9" s="236"/>
      <c r="QQH9" s="236"/>
      <c r="QQI9" s="236"/>
      <c r="QQJ9" s="236"/>
      <c r="QQK9" s="236"/>
      <c r="QQL9" s="236"/>
      <c r="QQM9" s="236"/>
      <c r="QQN9" s="236"/>
      <c r="QQO9" s="236"/>
      <c r="QQP9" s="236"/>
      <c r="QQQ9" s="236"/>
      <c r="QQR9" s="236"/>
      <c r="QQS9" s="236"/>
      <c r="QQT9" s="236"/>
      <c r="QQU9" s="236"/>
      <c r="QQV9" s="236"/>
      <c r="QQW9" s="236"/>
      <c r="QQX9" s="236"/>
      <c r="QQY9" s="236"/>
      <c r="QQZ9" s="236"/>
      <c r="QRA9" s="236"/>
      <c r="QRB9" s="236"/>
      <c r="QRC9" s="236"/>
      <c r="QRD9" s="236"/>
      <c r="QRE9" s="236"/>
      <c r="QRF9" s="236"/>
      <c r="QRG9" s="236"/>
      <c r="QRH9" s="236"/>
      <c r="QRI9" s="236"/>
      <c r="QRJ9" s="236"/>
      <c r="QRK9" s="236"/>
      <c r="QRL9" s="236"/>
      <c r="QRM9" s="236"/>
      <c r="QRN9" s="236"/>
      <c r="QRO9" s="236"/>
      <c r="QRP9" s="236"/>
      <c r="QRQ9" s="236"/>
      <c r="QRR9" s="236"/>
      <c r="QRS9" s="236"/>
      <c r="QRT9" s="236"/>
      <c r="QRU9" s="236"/>
      <c r="QRV9" s="236"/>
      <c r="QRW9" s="236"/>
      <c r="QRX9" s="236"/>
      <c r="QRY9" s="236"/>
      <c r="QRZ9" s="236"/>
      <c r="QSA9" s="236"/>
      <c r="QSB9" s="236"/>
      <c r="QSC9" s="236"/>
      <c r="QSD9" s="236"/>
      <c r="QSE9" s="236"/>
      <c r="QSF9" s="236"/>
      <c r="QSG9" s="236"/>
      <c r="QSH9" s="236"/>
      <c r="QSI9" s="236"/>
      <c r="QSJ9" s="236"/>
      <c r="QSK9" s="236"/>
      <c r="QSL9" s="236"/>
      <c r="QSM9" s="236"/>
      <c r="QSN9" s="236"/>
      <c r="QSO9" s="236"/>
      <c r="QSP9" s="236"/>
      <c r="QSQ9" s="236"/>
      <c r="QSR9" s="236"/>
      <c r="QSS9" s="236"/>
      <c r="QST9" s="236"/>
      <c r="QSU9" s="236"/>
      <c r="QSV9" s="236"/>
      <c r="QSW9" s="236"/>
      <c r="QSX9" s="236"/>
      <c r="QSY9" s="236"/>
      <c r="QSZ9" s="236"/>
      <c r="QTA9" s="236"/>
      <c r="QTB9" s="236"/>
      <c r="QTC9" s="236"/>
      <c r="QTD9" s="236"/>
      <c r="QTE9" s="236"/>
      <c r="QTF9" s="236"/>
      <c r="QTG9" s="236"/>
      <c r="QTH9" s="236"/>
      <c r="QTI9" s="236"/>
      <c r="QTJ9" s="236"/>
      <c r="QTK9" s="236"/>
      <c r="QTL9" s="236"/>
      <c r="QTM9" s="236"/>
      <c r="QTN9" s="236"/>
      <c r="QTO9" s="236"/>
      <c r="QTP9" s="236"/>
      <c r="QTQ9" s="236"/>
      <c r="QTR9" s="236"/>
      <c r="QTS9" s="236"/>
      <c r="QTT9" s="236"/>
      <c r="QTU9" s="236"/>
      <c r="QTV9" s="236"/>
      <c r="QTW9" s="236"/>
      <c r="QTX9" s="236"/>
      <c r="QTY9" s="236"/>
      <c r="QTZ9" s="236"/>
      <c r="QUA9" s="236"/>
      <c r="QUB9" s="236"/>
      <c r="QUC9" s="236"/>
      <c r="QUD9" s="236"/>
      <c r="QUE9" s="236"/>
      <c r="QUF9" s="236"/>
      <c r="QUG9" s="236"/>
      <c r="QUH9" s="236"/>
      <c r="QUI9" s="236"/>
      <c r="QUJ9" s="236"/>
      <c r="QUK9" s="236"/>
      <c r="QUL9" s="236"/>
      <c r="QUM9" s="236"/>
      <c r="QUN9" s="236"/>
      <c r="QUO9" s="236"/>
      <c r="QUP9" s="236"/>
      <c r="QUQ9" s="236"/>
      <c r="QUR9" s="236"/>
      <c r="QUS9" s="236"/>
      <c r="QUT9" s="236"/>
      <c r="QUU9" s="236"/>
      <c r="QUV9" s="236"/>
      <c r="QUW9" s="236"/>
      <c r="QUX9" s="236"/>
      <c r="QUY9" s="236"/>
      <c r="QUZ9" s="236"/>
      <c r="QVA9" s="236"/>
      <c r="QVB9" s="236"/>
      <c r="QVC9" s="236"/>
      <c r="QVD9" s="236"/>
      <c r="QVE9" s="236"/>
      <c r="QVF9" s="236"/>
      <c r="QVG9" s="236"/>
      <c r="QVH9" s="236"/>
      <c r="QVI9" s="236"/>
      <c r="QVJ9" s="236"/>
      <c r="QVK9" s="236"/>
      <c r="QVL9" s="236"/>
      <c r="QVM9" s="236"/>
      <c r="QVN9" s="236"/>
      <c r="QVO9" s="236"/>
      <c r="QVP9" s="236"/>
      <c r="QVQ9" s="236"/>
      <c r="QVR9" s="236"/>
      <c r="QVS9" s="236"/>
      <c r="QVT9" s="236"/>
      <c r="QVU9" s="236"/>
      <c r="QVV9" s="236"/>
      <c r="QVW9" s="236"/>
      <c r="QVX9" s="236"/>
      <c r="QVY9" s="236"/>
      <c r="QVZ9" s="236"/>
      <c r="QWA9" s="236"/>
      <c r="QWB9" s="236"/>
      <c r="QWC9" s="236"/>
      <c r="QWD9" s="236"/>
      <c r="QWE9" s="236"/>
      <c r="QWF9" s="236"/>
      <c r="QWG9" s="236"/>
      <c r="QWH9" s="236"/>
      <c r="QWI9" s="236"/>
      <c r="QWJ9" s="236"/>
      <c r="QWK9" s="236"/>
      <c r="QWL9" s="236"/>
      <c r="QWM9" s="236"/>
      <c r="QWN9" s="236"/>
      <c r="QWO9" s="236"/>
      <c r="QWP9" s="236"/>
      <c r="QWQ9" s="236"/>
      <c r="QWR9" s="236"/>
      <c r="QWS9" s="236"/>
      <c r="QWT9" s="236"/>
      <c r="QWU9" s="236"/>
      <c r="QWV9" s="236"/>
      <c r="QWW9" s="236"/>
      <c r="QWX9" s="236"/>
      <c r="QWY9" s="236"/>
      <c r="QWZ9" s="236"/>
      <c r="QXA9" s="236"/>
      <c r="QXB9" s="236"/>
      <c r="QXC9" s="236"/>
      <c r="QXD9" s="236"/>
      <c r="QXE9" s="236"/>
      <c r="QXF9" s="236"/>
      <c r="QXG9" s="236"/>
      <c r="QXH9" s="236"/>
      <c r="QXI9" s="236"/>
      <c r="QXJ9" s="236"/>
      <c r="QXK9" s="236"/>
      <c r="QXL9" s="236"/>
      <c r="QXM9" s="236"/>
      <c r="QXN9" s="236"/>
      <c r="QXO9" s="236"/>
      <c r="QXP9" s="236"/>
      <c r="QXQ9" s="236"/>
      <c r="QXR9" s="236"/>
      <c r="QXS9" s="236"/>
      <c r="QXT9" s="236"/>
      <c r="QXU9" s="236"/>
      <c r="QXV9" s="236"/>
      <c r="QXW9" s="236"/>
      <c r="QXX9" s="236"/>
      <c r="QXY9" s="236"/>
      <c r="QXZ9" s="236"/>
      <c r="QYA9" s="236"/>
      <c r="QYB9" s="236"/>
      <c r="QYC9" s="236"/>
      <c r="QYD9" s="236"/>
      <c r="QYE9" s="236"/>
      <c r="QYF9" s="236"/>
      <c r="QYG9" s="236"/>
      <c r="QYH9" s="236"/>
      <c r="QYI9" s="236"/>
      <c r="QYJ9" s="236"/>
      <c r="QYK9" s="236"/>
      <c r="QYL9" s="236"/>
      <c r="QYM9" s="236"/>
      <c r="QYN9" s="236"/>
      <c r="QYO9" s="236"/>
      <c r="QYP9" s="236"/>
      <c r="QYQ9" s="236"/>
      <c r="QYR9" s="236"/>
      <c r="QYS9" s="236"/>
      <c r="QYT9" s="236"/>
      <c r="QYU9" s="236"/>
      <c r="QYV9" s="236"/>
      <c r="QYW9" s="236"/>
      <c r="QYX9" s="236"/>
      <c r="QYY9" s="236"/>
      <c r="QYZ9" s="236"/>
      <c r="QZA9" s="236"/>
      <c r="QZB9" s="236"/>
      <c r="QZC9" s="236"/>
      <c r="QZD9" s="236"/>
      <c r="QZE9" s="236"/>
      <c r="QZF9" s="236"/>
      <c r="QZG9" s="236"/>
      <c r="QZH9" s="236"/>
      <c r="QZI9" s="236"/>
      <c r="QZJ9" s="236"/>
      <c r="QZK9" s="236"/>
      <c r="QZL9" s="236"/>
      <c r="QZM9" s="236"/>
      <c r="QZN9" s="236"/>
      <c r="QZO9" s="236"/>
      <c r="QZP9" s="236"/>
      <c r="QZQ9" s="236"/>
      <c r="QZR9" s="236"/>
      <c r="QZS9" s="236"/>
      <c r="QZT9" s="236"/>
      <c r="QZU9" s="236"/>
      <c r="QZV9" s="236"/>
      <c r="QZW9" s="236"/>
      <c r="QZX9" s="236"/>
      <c r="QZY9" s="236"/>
      <c r="QZZ9" s="236"/>
      <c r="RAA9" s="236"/>
      <c r="RAB9" s="236"/>
      <c r="RAC9" s="236"/>
      <c r="RAD9" s="236"/>
      <c r="RAE9" s="236"/>
      <c r="RAF9" s="236"/>
      <c r="RAG9" s="236"/>
      <c r="RAH9" s="236"/>
      <c r="RAI9" s="236"/>
      <c r="RAJ9" s="236"/>
      <c r="RAK9" s="236"/>
      <c r="RAL9" s="236"/>
      <c r="RAM9" s="236"/>
      <c r="RAN9" s="236"/>
      <c r="RAO9" s="236"/>
      <c r="RAP9" s="236"/>
      <c r="RAQ9" s="236"/>
      <c r="RAR9" s="236"/>
      <c r="RAS9" s="236"/>
      <c r="RAT9" s="236"/>
      <c r="RAU9" s="236"/>
      <c r="RAV9" s="236"/>
      <c r="RAW9" s="236"/>
      <c r="RAX9" s="236"/>
      <c r="RAY9" s="236"/>
      <c r="RAZ9" s="236"/>
      <c r="RBA9" s="236"/>
      <c r="RBB9" s="236"/>
      <c r="RBC9" s="236"/>
      <c r="RBD9" s="236"/>
      <c r="RBE9" s="236"/>
      <c r="RBF9" s="236"/>
      <c r="RBG9" s="236"/>
      <c r="RBH9" s="236"/>
      <c r="RBI9" s="236"/>
      <c r="RBJ9" s="236"/>
      <c r="RBK9" s="236"/>
      <c r="RBL9" s="236"/>
      <c r="RBM9" s="236"/>
      <c r="RBN9" s="236"/>
      <c r="RBO9" s="236"/>
      <c r="RBP9" s="236"/>
      <c r="RBQ9" s="236"/>
      <c r="RBR9" s="236"/>
      <c r="RBS9" s="236"/>
      <c r="RBT9" s="236"/>
      <c r="RBU9" s="236"/>
      <c r="RBV9" s="236"/>
      <c r="RBW9" s="236"/>
      <c r="RBX9" s="236"/>
      <c r="RBY9" s="236"/>
      <c r="RBZ9" s="236"/>
      <c r="RCA9" s="236"/>
      <c r="RCB9" s="236"/>
      <c r="RCC9" s="236"/>
      <c r="RCD9" s="236"/>
      <c r="RCE9" s="236"/>
      <c r="RCF9" s="236"/>
      <c r="RCG9" s="236"/>
      <c r="RCH9" s="236"/>
      <c r="RCI9" s="236"/>
      <c r="RCJ9" s="236"/>
      <c r="RCK9" s="236"/>
      <c r="RCL9" s="236"/>
      <c r="RCM9" s="236"/>
      <c r="RCN9" s="236"/>
      <c r="RCO9" s="236"/>
      <c r="RCP9" s="236"/>
      <c r="RCQ9" s="236"/>
      <c r="RCR9" s="236"/>
      <c r="RCS9" s="236"/>
      <c r="RCT9" s="236"/>
      <c r="RCU9" s="236"/>
      <c r="RCV9" s="236"/>
      <c r="RCW9" s="236"/>
      <c r="RCX9" s="236"/>
      <c r="RCY9" s="236"/>
      <c r="RCZ9" s="236"/>
      <c r="RDA9" s="236"/>
      <c r="RDB9" s="236"/>
      <c r="RDC9" s="236"/>
      <c r="RDD9" s="236"/>
      <c r="RDE9" s="236"/>
      <c r="RDF9" s="236"/>
      <c r="RDG9" s="236"/>
      <c r="RDH9" s="236"/>
      <c r="RDI9" s="236"/>
      <c r="RDJ9" s="236"/>
      <c r="RDK9" s="236"/>
      <c r="RDL9" s="236"/>
      <c r="RDM9" s="236"/>
      <c r="RDN9" s="236"/>
      <c r="RDO9" s="236"/>
      <c r="RDP9" s="236"/>
      <c r="RDQ9" s="236"/>
      <c r="RDR9" s="236"/>
      <c r="RDS9" s="236"/>
      <c r="RDT9" s="236"/>
      <c r="RDU9" s="236"/>
      <c r="RDV9" s="236"/>
      <c r="RDW9" s="236"/>
      <c r="RDX9" s="236"/>
      <c r="RDY9" s="236"/>
      <c r="RDZ9" s="236"/>
      <c r="REA9" s="236"/>
      <c r="REB9" s="236"/>
      <c r="REC9" s="236"/>
      <c r="RED9" s="236"/>
      <c r="REE9" s="236"/>
      <c r="REF9" s="236"/>
      <c r="REG9" s="236"/>
      <c r="REH9" s="236"/>
      <c r="REI9" s="236"/>
      <c r="REJ9" s="236"/>
      <c r="REK9" s="236"/>
      <c r="REL9" s="236"/>
      <c r="REM9" s="236"/>
      <c r="REN9" s="236"/>
      <c r="REO9" s="236"/>
      <c r="REP9" s="236"/>
      <c r="REQ9" s="236"/>
      <c r="RER9" s="236"/>
      <c r="RES9" s="236"/>
      <c r="RET9" s="236"/>
      <c r="REU9" s="236"/>
      <c r="REV9" s="236"/>
      <c r="REW9" s="236"/>
      <c r="REX9" s="236"/>
      <c r="REY9" s="236"/>
      <c r="REZ9" s="236"/>
      <c r="RFA9" s="236"/>
      <c r="RFB9" s="236"/>
      <c r="RFC9" s="236"/>
      <c r="RFD9" s="236"/>
      <c r="RFE9" s="236"/>
      <c r="RFF9" s="236"/>
      <c r="RFG9" s="236"/>
      <c r="RFH9" s="236"/>
      <c r="RFI9" s="236"/>
      <c r="RFJ9" s="236"/>
      <c r="RFK9" s="236"/>
      <c r="RFL9" s="236"/>
      <c r="RFM9" s="236"/>
      <c r="RFN9" s="236"/>
      <c r="RFO9" s="236"/>
      <c r="RFP9" s="236"/>
      <c r="RFQ9" s="236"/>
      <c r="RFR9" s="236"/>
      <c r="RFS9" s="236"/>
      <c r="RFT9" s="236"/>
      <c r="RFU9" s="236"/>
      <c r="RFV9" s="236"/>
      <c r="RFW9" s="236"/>
      <c r="RFX9" s="236"/>
      <c r="RFY9" s="236"/>
      <c r="RFZ9" s="236"/>
      <c r="RGA9" s="236"/>
      <c r="RGB9" s="236"/>
      <c r="RGC9" s="236"/>
      <c r="RGD9" s="236"/>
      <c r="RGE9" s="236"/>
      <c r="RGF9" s="236"/>
      <c r="RGG9" s="236"/>
      <c r="RGH9" s="236"/>
      <c r="RGI9" s="236"/>
      <c r="RGJ9" s="236"/>
      <c r="RGK9" s="236"/>
      <c r="RGL9" s="236"/>
      <c r="RGM9" s="236"/>
      <c r="RGN9" s="236"/>
      <c r="RGO9" s="236"/>
      <c r="RGP9" s="236"/>
      <c r="RGQ9" s="236"/>
      <c r="RGR9" s="236"/>
      <c r="RGS9" s="236"/>
      <c r="RGT9" s="236"/>
      <c r="RGU9" s="236"/>
      <c r="RGV9" s="236"/>
      <c r="RGW9" s="236"/>
      <c r="RGX9" s="236"/>
      <c r="RGY9" s="236"/>
      <c r="RGZ9" s="236"/>
      <c r="RHA9" s="236"/>
      <c r="RHB9" s="236"/>
      <c r="RHC9" s="236"/>
      <c r="RHD9" s="236"/>
      <c r="RHE9" s="236"/>
      <c r="RHF9" s="236"/>
      <c r="RHG9" s="236"/>
      <c r="RHH9" s="236"/>
      <c r="RHI9" s="236"/>
      <c r="RHJ9" s="236"/>
      <c r="RHK9" s="236"/>
      <c r="RHL9" s="236"/>
      <c r="RHM9" s="236"/>
      <c r="RHN9" s="236"/>
      <c r="RHO9" s="236"/>
      <c r="RHP9" s="236"/>
      <c r="RHQ9" s="236"/>
      <c r="RHR9" s="236"/>
      <c r="RHS9" s="236"/>
      <c r="RHT9" s="236"/>
      <c r="RHU9" s="236"/>
      <c r="RHV9" s="236"/>
      <c r="RHW9" s="236"/>
      <c r="RHX9" s="236"/>
      <c r="RHY9" s="236"/>
      <c r="RHZ9" s="236"/>
      <c r="RIA9" s="236"/>
      <c r="RIB9" s="236"/>
      <c r="RIC9" s="236"/>
      <c r="RID9" s="236"/>
      <c r="RIE9" s="236"/>
      <c r="RIF9" s="236"/>
      <c r="RIG9" s="236"/>
      <c r="RIH9" s="236"/>
      <c r="RII9" s="236"/>
      <c r="RIJ9" s="236"/>
      <c r="RIK9" s="236"/>
      <c r="RIL9" s="236"/>
      <c r="RIM9" s="236"/>
      <c r="RIN9" s="236"/>
      <c r="RIO9" s="236"/>
      <c r="RIP9" s="236"/>
      <c r="RIQ9" s="236"/>
      <c r="RIR9" s="236"/>
      <c r="RIS9" s="236"/>
      <c r="RIT9" s="236"/>
      <c r="RIU9" s="236"/>
      <c r="RIV9" s="236"/>
      <c r="RIW9" s="236"/>
      <c r="RIX9" s="236"/>
      <c r="RIY9" s="236"/>
      <c r="RIZ9" s="236"/>
      <c r="RJA9" s="236"/>
      <c r="RJB9" s="236"/>
      <c r="RJC9" s="236"/>
      <c r="RJD9" s="236"/>
      <c r="RJE9" s="236"/>
      <c r="RJF9" s="236"/>
      <c r="RJG9" s="236"/>
      <c r="RJH9" s="236"/>
      <c r="RJI9" s="236"/>
      <c r="RJJ9" s="236"/>
      <c r="RJK9" s="236"/>
      <c r="RJL9" s="236"/>
      <c r="RJM9" s="236"/>
      <c r="RJN9" s="236"/>
      <c r="RJO9" s="236"/>
      <c r="RJP9" s="236"/>
      <c r="RJQ9" s="236"/>
      <c r="RJR9" s="236"/>
      <c r="RJS9" s="236"/>
      <c r="RJT9" s="236"/>
      <c r="RJU9" s="236"/>
      <c r="RJV9" s="236"/>
      <c r="RJW9" s="236"/>
      <c r="RJX9" s="236"/>
      <c r="RJY9" s="236"/>
      <c r="RJZ9" s="236"/>
      <c r="RKA9" s="236"/>
      <c r="RKB9" s="236"/>
      <c r="RKC9" s="236"/>
      <c r="RKD9" s="236"/>
      <c r="RKE9" s="236"/>
      <c r="RKF9" s="236"/>
      <c r="RKG9" s="236"/>
      <c r="RKH9" s="236"/>
      <c r="RKI9" s="236"/>
      <c r="RKJ9" s="236"/>
      <c r="RKK9" s="236"/>
      <c r="RKL9" s="236"/>
      <c r="RKM9" s="236"/>
      <c r="RKN9" s="236"/>
      <c r="RKO9" s="236"/>
      <c r="RKP9" s="236"/>
      <c r="RKQ9" s="236"/>
      <c r="RKR9" s="236"/>
      <c r="RKS9" s="236"/>
      <c r="RKT9" s="236"/>
      <c r="RKU9" s="236"/>
      <c r="RKV9" s="236"/>
      <c r="RKW9" s="236"/>
      <c r="RKX9" s="236"/>
      <c r="RKY9" s="236"/>
      <c r="RKZ9" s="236"/>
      <c r="RLA9" s="236"/>
      <c r="RLB9" s="236"/>
      <c r="RLC9" s="236"/>
      <c r="RLD9" s="236"/>
      <c r="RLE9" s="236"/>
      <c r="RLF9" s="236"/>
      <c r="RLG9" s="236"/>
      <c r="RLH9" s="236"/>
      <c r="RLI9" s="236"/>
      <c r="RLJ9" s="236"/>
      <c r="RLK9" s="236"/>
      <c r="RLL9" s="236"/>
      <c r="RLM9" s="236"/>
      <c r="RLN9" s="236"/>
      <c r="RLO9" s="236"/>
      <c r="RLP9" s="236"/>
      <c r="RLQ9" s="236"/>
      <c r="RLR9" s="236"/>
      <c r="RLS9" s="236"/>
      <c r="RLT9" s="236"/>
      <c r="RLU9" s="236"/>
      <c r="RLV9" s="236"/>
      <c r="RLW9" s="236"/>
      <c r="RLX9" s="236"/>
      <c r="RLY9" s="236"/>
      <c r="RLZ9" s="236"/>
      <c r="RMA9" s="236"/>
      <c r="RMB9" s="236"/>
      <c r="RMC9" s="236"/>
      <c r="RMD9" s="236"/>
      <c r="RME9" s="236"/>
      <c r="RMF9" s="236"/>
      <c r="RMG9" s="236"/>
      <c r="RMH9" s="236"/>
      <c r="RMI9" s="236"/>
      <c r="RMJ9" s="236"/>
      <c r="RMK9" s="236"/>
      <c r="RML9" s="236"/>
      <c r="RMM9" s="236"/>
      <c r="RMN9" s="236"/>
      <c r="RMO9" s="236"/>
      <c r="RMP9" s="236"/>
      <c r="RMQ9" s="236"/>
      <c r="RMR9" s="236"/>
      <c r="RMS9" s="236"/>
      <c r="RMT9" s="236"/>
      <c r="RMU9" s="236"/>
      <c r="RMV9" s="236"/>
      <c r="RMW9" s="236"/>
      <c r="RMX9" s="236"/>
      <c r="RMY9" s="236"/>
      <c r="RMZ9" s="236"/>
      <c r="RNA9" s="236"/>
      <c r="RNB9" s="236"/>
      <c r="RNC9" s="236"/>
      <c r="RND9" s="236"/>
      <c r="RNE9" s="236"/>
      <c r="RNF9" s="236"/>
      <c r="RNG9" s="236"/>
      <c r="RNH9" s="236"/>
      <c r="RNI9" s="236"/>
      <c r="RNJ9" s="236"/>
      <c r="RNK9" s="236"/>
      <c r="RNL9" s="236"/>
      <c r="RNM9" s="236"/>
      <c r="RNN9" s="236"/>
      <c r="RNO9" s="236"/>
      <c r="RNP9" s="236"/>
      <c r="RNQ9" s="236"/>
      <c r="RNR9" s="236"/>
      <c r="RNS9" s="236"/>
      <c r="RNT9" s="236"/>
      <c r="RNU9" s="236"/>
      <c r="RNV9" s="236"/>
      <c r="RNW9" s="236"/>
      <c r="RNX9" s="236"/>
      <c r="RNY9" s="236"/>
      <c r="RNZ9" s="236"/>
      <c r="ROA9" s="236"/>
      <c r="ROB9" s="236"/>
      <c r="ROC9" s="236"/>
      <c r="ROD9" s="236"/>
      <c r="ROE9" s="236"/>
      <c r="ROF9" s="236"/>
      <c r="ROG9" s="236"/>
      <c r="ROH9" s="236"/>
      <c r="ROI9" s="236"/>
      <c r="ROJ9" s="236"/>
      <c r="ROK9" s="236"/>
      <c r="ROL9" s="236"/>
      <c r="ROM9" s="236"/>
      <c r="RON9" s="236"/>
      <c r="ROO9" s="236"/>
      <c r="ROP9" s="236"/>
      <c r="ROQ9" s="236"/>
      <c r="ROR9" s="236"/>
      <c r="ROS9" s="236"/>
      <c r="ROT9" s="236"/>
      <c r="ROU9" s="236"/>
      <c r="ROV9" s="236"/>
      <c r="ROW9" s="236"/>
      <c r="ROX9" s="236"/>
      <c r="ROY9" s="236"/>
      <c r="ROZ9" s="236"/>
      <c r="RPA9" s="236"/>
      <c r="RPB9" s="236"/>
      <c r="RPC9" s="236"/>
      <c r="RPD9" s="236"/>
      <c r="RPE9" s="236"/>
      <c r="RPF9" s="236"/>
      <c r="RPG9" s="236"/>
      <c r="RPH9" s="236"/>
      <c r="RPI9" s="236"/>
      <c r="RPJ9" s="236"/>
      <c r="RPK9" s="236"/>
      <c r="RPL9" s="236"/>
      <c r="RPM9" s="236"/>
      <c r="RPN9" s="236"/>
      <c r="RPO9" s="236"/>
      <c r="RPP9" s="236"/>
      <c r="RPQ9" s="236"/>
      <c r="RPR9" s="236"/>
      <c r="RPS9" s="236"/>
      <c r="RPT9" s="236"/>
      <c r="RPU9" s="236"/>
      <c r="RPV9" s="236"/>
      <c r="RPW9" s="236"/>
      <c r="RPX9" s="236"/>
      <c r="RPY9" s="236"/>
      <c r="RPZ9" s="236"/>
      <c r="RQA9" s="236"/>
      <c r="RQB9" s="236"/>
      <c r="RQC9" s="236"/>
      <c r="RQD9" s="236"/>
      <c r="RQE9" s="236"/>
      <c r="RQF9" s="236"/>
      <c r="RQG9" s="236"/>
      <c r="RQH9" s="236"/>
      <c r="RQI9" s="236"/>
      <c r="RQJ9" s="236"/>
      <c r="RQK9" s="236"/>
      <c r="RQL9" s="236"/>
      <c r="RQM9" s="236"/>
      <c r="RQN9" s="236"/>
      <c r="RQO9" s="236"/>
      <c r="RQP9" s="236"/>
      <c r="RQQ9" s="236"/>
      <c r="RQR9" s="236"/>
      <c r="RQS9" s="236"/>
      <c r="RQT9" s="236"/>
      <c r="RQU9" s="236"/>
      <c r="RQV9" s="236"/>
      <c r="RQW9" s="236"/>
      <c r="RQX9" s="236"/>
      <c r="RQY9" s="236"/>
      <c r="RQZ9" s="236"/>
      <c r="RRA9" s="236"/>
      <c r="RRB9" s="236"/>
      <c r="RRC9" s="236"/>
      <c r="RRD9" s="236"/>
      <c r="RRE9" s="236"/>
      <c r="RRF9" s="236"/>
      <c r="RRG9" s="236"/>
      <c r="RRH9" s="236"/>
      <c r="RRI9" s="236"/>
      <c r="RRJ9" s="236"/>
      <c r="RRK9" s="236"/>
      <c r="RRL9" s="236"/>
      <c r="RRM9" s="236"/>
      <c r="RRN9" s="236"/>
      <c r="RRO9" s="236"/>
      <c r="RRP9" s="236"/>
      <c r="RRQ9" s="236"/>
      <c r="RRR9" s="236"/>
      <c r="RRS9" s="236"/>
      <c r="RRT9" s="236"/>
      <c r="RRU9" s="236"/>
      <c r="RRV9" s="236"/>
      <c r="RRW9" s="236"/>
      <c r="RRX9" s="236"/>
      <c r="RRY9" s="236"/>
      <c r="RRZ9" s="236"/>
      <c r="RSA9" s="236"/>
      <c r="RSB9" s="236"/>
      <c r="RSC9" s="236"/>
      <c r="RSD9" s="236"/>
      <c r="RSE9" s="236"/>
      <c r="RSF9" s="236"/>
      <c r="RSG9" s="236"/>
      <c r="RSH9" s="236"/>
      <c r="RSI9" s="236"/>
      <c r="RSJ9" s="236"/>
      <c r="RSK9" s="236"/>
      <c r="RSL9" s="236"/>
      <c r="RSM9" s="236"/>
      <c r="RSN9" s="236"/>
      <c r="RSO9" s="236"/>
      <c r="RSP9" s="236"/>
      <c r="RSQ9" s="236"/>
      <c r="RSR9" s="236"/>
      <c r="RSS9" s="236"/>
      <c r="RST9" s="236"/>
      <c r="RSU9" s="236"/>
      <c r="RSV9" s="236"/>
      <c r="RSW9" s="236"/>
      <c r="RSX9" s="236"/>
      <c r="RSY9" s="236"/>
      <c r="RSZ9" s="236"/>
      <c r="RTA9" s="236"/>
      <c r="RTB9" s="236"/>
      <c r="RTC9" s="236"/>
      <c r="RTD9" s="236"/>
      <c r="RTE9" s="236"/>
      <c r="RTF9" s="236"/>
      <c r="RTG9" s="236"/>
      <c r="RTH9" s="236"/>
      <c r="RTI9" s="236"/>
      <c r="RTJ9" s="236"/>
      <c r="RTK9" s="236"/>
      <c r="RTL9" s="236"/>
      <c r="RTM9" s="236"/>
      <c r="RTN9" s="236"/>
      <c r="RTO9" s="236"/>
      <c r="RTP9" s="236"/>
      <c r="RTQ9" s="236"/>
      <c r="RTR9" s="236"/>
      <c r="RTS9" s="236"/>
      <c r="RTT9" s="236"/>
      <c r="RTU9" s="236"/>
      <c r="RTV9" s="236"/>
      <c r="RTW9" s="236"/>
      <c r="RTX9" s="236"/>
      <c r="RTY9" s="236"/>
      <c r="RTZ9" s="236"/>
      <c r="RUA9" s="236"/>
      <c r="RUB9" s="236"/>
      <c r="RUC9" s="236"/>
      <c r="RUD9" s="236"/>
      <c r="RUE9" s="236"/>
      <c r="RUF9" s="236"/>
      <c r="RUG9" s="236"/>
      <c r="RUH9" s="236"/>
      <c r="RUI9" s="236"/>
      <c r="RUJ9" s="236"/>
      <c r="RUK9" s="236"/>
      <c r="RUL9" s="236"/>
      <c r="RUM9" s="236"/>
      <c r="RUN9" s="236"/>
      <c r="RUO9" s="236"/>
      <c r="RUP9" s="236"/>
      <c r="RUQ9" s="236"/>
      <c r="RUR9" s="236"/>
      <c r="RUS9" s="236"/>
      <c r="RUT9" s="236"/>
      <c r="RUU9" s="236"/>
      <c r="RUV9" s="236"/>
      <c r="RUW9" s="236"/>
      <c r="RUX9" s="236"/>
      <c r="RUY9" s="236"/>
      <c r="RUZ9" s="236"/>
      <c r="RVA9" s="236"/>
      <c r="RVB9" s="236"/>
      <c r="RVC9" s="236"/>
      <c r="RVD9" s="236"/>
      <c r="RVE9" s="236"/>
      <c r="RVF9" s="236"/>
      <c r="RVG9" s="236"/>
      <c r="RVH9" s="236"/>
      <c r="RVI9" s="236"/>
      <c r="RVJ9" s="236"/>
      <c r="RVK9" s="236"/>
      <c r="RVL9" s="236"/>
      <c r="RVM9" s="236"/>
      <c r="RVN9" s="236"/>
      <c r="RVO9" s="236"/>
      <c r="RVP9" s="236"/>
      <c r="RVQ9" s="236"/>
      <c r="RVR9" s="236"/>
      <c r="RVS9" s="236"/>
      <c r="RVT9" s="236"/>
      <c r="RVU9" s="236"/>
      <c r="RVV9" s="236"/>
      <c r="RVW9" s="236"/>
      <c r="RVX9" s="236"/>
      <c r="RVY9" s="236"/>
      <c r="RVZ9" s="236"/>
      <c r="RWA9" s="236"/>
      <c r="RWB9" s="236"/>
      <c r="RWC9" s="236"/>
      <c r="RWD9" s="236"/>
      <c r="RWE9" s="236"/>
      <c r="RWF9" s="236"/>
      <c r="RWG9" s="236"/>
      <c r="RWH9" s="236"/>
      <c r="RWI9" s="236"/>
      <c r="RWJ9" s="236"/>
      <c r="RWK9" s="236"/>
      <c r="RWL9" s="236"/>
      <c r="RWM9" s="236"/>
      <c r="RWN9" s="236"/>
      <c r="RWO9" s="236"/>
      <c r="RWP9" s="236"/>
      <c r="RWQ9" s="236"/>
      <c r="RWR9" s="236"/>
      <c r="RWS9" s="236"/>
      <c r="RWT9" s="236"/>
      <c r="RWU9" s="236"/>
      <c r="RWV9" s="236"/>
      <c r="RWW9" s="236"/>
      <c r="RWX9" s="236"/>
      <c r="RWY9" s="236"/>
      <c r="RWZ9" s="236"/>
      <c r="RXA9" s="236"/>
      <c r="RXB9" s="236"/>
      <c r="RXC9" s="236"/>
      <c r="RXD9" s="236"/>
      <c r="RXE9" s="236"/>
      <c r="RXF9" s="236"/>
      <c r="RXG9" s="236"/>
      <c r="RXH9" s="236"/>
      <c r="RXI9" s="236"/>
      <c r="RXJ9" s="236"/>
      <c r="RXK9" s="236"/>
      <c r="RXL9" s="236"/>
      <c r="RXM9" s="236"/>
      <c r="RXN9" s="236"/>
      <c r="RXO9" s="236"/>
      <c r="RXP9" s="236"/>
      <c r="RXQ9" s="236"/>
      <c r="RXR9" s="236"/>
      <c r="RXS9" s="236"/>
      <c r="RXT9" s="236"/>
      <c r="RXU9" s="236"/>
      <c r="RXV9" s="236"/>
      <c r="RXW9" s="236"/>
      <c r="RXX9" s="236"/>
      <c r="RXY9" s="236"/>
      <c r="RXZ9" s="236"/>
      <c r="RYA9" s="236"/>
      <c r="RYB9" s="236"/>
      <c r="RYC9" s="236"/>
      <c r="RYD9" s="236"/>
      <c r="RYE9" s="236"/>
      <c r="RYF9" s="236"/>
      <c r="RYG9" s="236"/>
      <c r="RYH9" s="236"/>
      <c r="RYI9" s="236"/>
      <c r="RYJ9" s="236"/>
      <c r="RYK9" s="236"/>
      <c r="RYL9" s="236"/>
      <c r="RYM9" s="236"/>
      <c r="RYN9" s="236"/>
      <c r="RYO9" s="236"/>
      <c r="RYP9" s="236"/>
      <c r="RYQ9" s="236"/>
      <c r="RYR9" s="236"/>
      <c r="RYS9" s="236"/>
      <c r="RYT9" s="236"/>
      <c r="RYU9" s="236"/>
      <c r="RYV9" s="236"/>
      <c r="RYW9" s="236"/>
      <c r="RYX9" s="236"/>
      <c r="RYY9" s="236"/>
      <c r="RYZ9" s="236"/>
      <c r="RZA9" s="236"/>
      <c r="RZB9" s="236"/>
      <c r="RZC9" s="236"/>
      <c r="RZD9" s="236"/>
      <c r="RZE9" s="236"/>
      <c r="RZF9" s="236"/>
      <c r="RZG9" s="236"/>
      <c r="RZH9" s="236"/>
      <c r="RZI9" s="236"/>
      <c r="RZJ9" s="236"/>
      <c r="RZK9" s="236"/>
      <c r="RZL9" s="236"/>
      <c r="RZM9" s="236"/>
      <c r="RZN9" s="236"/>
      <c r="RZO9" s="236"/>
      <c r="RZP9" s="236"/>
      <c r="RZQ9" s="236"/>
      <c r="RZR9" s="236"/>
      <c r="RZS9" s="236"/>
      <c r="RZT9" s="236"/>
      <c r="RZU9" s="236"/>
      <c r="RZV9" s="236"/>
      <c r="RZW9" s="236"/>
      <c r="RZX9" s="236"/>
      <c r="RZY9" s="236"/>
      <c r="RZZ9" s="236"/>
      <c r="SAA9" s="236"/>
      <c r="SAB9" s="236"/>
      <c r="SAC9" s="236"/>
      <c r="SAD9" s="236"/>
      <c r="SAE9" s="236"/>
      <c r="SAF9" s="236"/>
      <c r="SAG9" s="236"/>
      <c r="SAH9" s="236"/>
      <c r="SAI9" s="236"/>
      <c r="SAJ9" s="236"/>
      <c r="SAK9" s="236"/>
      <c r="SAL9" s="236"/>
      <c r="SAM9" s="236"/>
      <c r="SAN9" s="236"/>
      <c r="SAO9" s="236"/>
      <c r="SAP9" s="236"/>
      <c r="SAQ9" s="236"/>
      <c r="SAR9" s="236"/>
      <c r="SAS9" s="236"/>
      <c r="SAT9" s="236"/>
      <c r="SAU9" s="236"/>
      <c r="SAV9" s="236"/>
      <c r="SAW9" s="236"/>
      <c r="SAX9" s="236"/>
      <c r="SAY9" s="236"/>
      <c r="SAZ9" s="236"/>
      <c r="SBA9" s="236"/>
      <c r="SBB9" s="236"/>
      <c r="SBC9" s="236"/>
      <c r="SBD9" s="236"/>
      <c r="SBE9" s="236"/>
      <c r="SBF9" s="236"/>
      <c r="SBG9" s="236"/>
      <c r="SBH9" s="236"/>
      <c r="SBI9" s="236"/>
      <c r="SBJ9" s="236"/>
      <c r="SBK9" s="236"/>
      <c r="SBL9" s="236"/>
      <c r="SBM9" s="236"/>
      <c r="SBN9" s="236"/>
      <c r="SBO9" s="236"/>
      <c r="SBP9" s="236"/>
      <c r="SBQ9" s="236"/>
      <c r="SBR9" s="236"/>
      <c r="SBS9" s="236"/>
      <c r="SBT9" s="236"/>
      <c r="SBU9" s="236"/>
      <c r="SBV9" s="236"/>
      <c r="SBW9" s="236"/>
      <c r="SBX9" s="236"/>
      <c r="SBY9" s="236"/>
      <c r="SBZ9" s="236"/>
      <c r="SCA9" s="236"/>
      <c r="SCB9" s="236"/>
      <c r="SCC9" s="236"/>
      <c r="SCD9" s="236"/>
      <c r="SCE9" s="236"/>
      <c r="SCF9" s="236"/>
      <c r="SCG9" s="236"/>
      <c r="SCH9" s="236"/>
      <c r="SCI9" s="236"/>
      <c r="SCJ9" s="236"/>
      <c r="SCK9" s="236"/>
      <c r="SCL9" s="236"/>
      <c r="SCM9" s="236"/>
      <c r="SCN9" s="236"/>
      <c r="SCO9" s="236"/>
      <c r="SCP9" s="236"/>
      <c r="SCQ9" s="236"/>
      <c r="SCR9" s="236"/>
      <c r="SCS9" s="236"/>
      <c r="SCT9" s="236"/>
      <c r="SCU9" s="236"/>
      <c r="SCV9" s="236"/>
      <c r="SCW9" s="236"/>
      <c r="SCX9" s="236"/>
      <c r="SCY9" s="236"/>
      <c r="SCZ9" s="236"/>
      <c r="SDA9" s="236"/>
      <c r="SDB9" s="236"/>
      <c r="SDC9" s="236"/>
      <c r="SDD9" s="236"/>
      <c r="SDE9" s="236"/>
      <c r="SDF9" s="236"/>
      <c r="SDG9" s="236"/>
      <c r="SDH9" s="236"/>
      <c r="SDI9" s="236"/>
      <c r="SDJ9" s="236"/>
      <c r="SDK9" s="236"/>
      <c r="SDL9" s="236"/>
      <c r="SDM9" s="236"/>
      <c r="SDN9" s="236"/>
      <c r="SDO9" s="236"/>
      <c r="SDP9" s="236"/>
      <c r="SDQ9" s="236"/>
      <c r="SDR9" s="236"/>
      <c r="SDS9" s="236"/>
      <c r="SDT9" s="236"/>
      <c r="SDU9" s="236"/>
      <c r="SDV9" s="236"/>
      <c r="SDW9" s="236"/>
      <c r="SDX9" s="236"/>
      <c r="SDY9" s="236"/>
      <c r="SDZ9" s="236"/>
      <c r="SEA9" s="236"/>
      <c r="SEB9" s="236"/>
      <c r="SEC9" s="236"/>
      <c r="SED9" s="236"/>
      <c r="SEE9" s="236"/>
      <c r="SEF9" s="236"/>
      <c r="SEG9" s="236"/>
      <c r="SEH9" s="236"/>
      <c r="SEI9" s="236"/>
      <c r="SEJ9" s="236"/>
      <c r="SEK9" s="236"/>
      <c r="SEL9" s="236"/>
      <c r="SEM9" s="236"/>
      <c r="SEN9" s="236"/>
      <c r="SEO9" s="236"/>
      <c r="SEP9" s="236"/>
      <c r="SEQ9" s="236"/>
      <c r="SER9" s="236"/>
      <c r="SES9" s="236"/>
      <c r="SET9" s="236"/>
      <c r="SEU9" s="236"/>
      <c r="SEV9" s="236"/>
      <c r="SEW9" s="236"/>
      <c r="SEX9" s="236"/>
      <c r="SEY9" s="236"/>
      <c r="SEZ9" s="236"/>
      <c r="SFA9" s="236"/>
      <c r="SFB9" s="236"/>
      <c r="SFC9" s="236"/>
      <c r="SFD9" s="236"/>
      <c r="SFE9" s="236"/>
      <c r="SFF9" s="236"/>
      <c r="SFG9" s="236"/>
      <c r="SFH9" s="236"/>
      <c r="SFI9" s="236"/>
      <c r="SFJ9" s="236"/>
      <c r="SFK9" s="236"/>
      <c r="SFL9" s="236"/>
      <c r="SFM9" s="236"/>
      <c r="SFN9" s="236"/>
      <c r="SFO9" s="236"/>
      <c r="SFP9" s="236"/>
      <c r="SFQ9" s="236"/>
      <c r="SFR9" s="236"/>
      <c r="SFS9" s="236"/>
      <c r="SFT9" s="236"/>
      <c r="SFU9" s="236"/>
      <c r="SFV9" s="236"/>
      <c r="SFW9" s="236"/>
      <c r="SFX9" s="236"/>
      <c r="SFY9" s="236"/>
      <c r="SFZ9" s="236"/>
      <c r="SGA9" s="236"/>
      <c r="SGB9" s="236"/>
      <c r="SGC9" s="236"/>
      <c r="SGD9" s="236"/>
      <c r="SGE9" s="236"/>
      <c r="SGF9" s="236"/>
      <c r="SGG9" s="236"/>
      <c r="SGH9" s="236"/>
      <c r="SGI9" s="236"/>
      <c r="SGJ9" s="236"/>
      <c r="SGK9" s="236"/>
      <c r="SGL9" s="236"/>
      <c r="SGM9" s="236"/>
      <c r="SGN9" s="236"/>
      <c r="SGO9" s="236"/>
      <c r="SGP9" s="236"/>
      <c r="SGQ9" s="236"/>
      <c r="SGR9" s="236"/>
      <c r="SGS9" s="236"/>
      <c r="SGT9" s="236"/>
      <c r="SGU9" s="236"/>
      <c r="SGV9" s="236"/>
      <c r="SGW9" s="236"/>
      <c r="SGX9" s="236"/>
      <c r="SGY9" s="236"/>
      <c r="SGZ9" s="236"/>
      <c r="SHA9" s="236"/>
      <c r="SHB9" s="236"/>
      <c r="SHC9" s="236"/>
      <c r="SHD9" s="236"/>
      <c r="SHE9" s="236"/>
      <c r="SHF9" s="236"/>
      <c r="SHG9" s="236"/>
      <c r="SHH9" s="236"/>
      <c r="SHI9" s="236"/>
      <c r="SHJ9" s="236"/>
      <c r="SHK9" s="236"/>
      <c r="SHL9" s="236"/>
      <c r="SHM9" s="236"/>
      <c r="SHN9" s="236"/>
      <c r="SHO9" s="236"/>
      <c r="SHP9" s="236"/>
      <c r="SHQ9" s="236"/>
      <c r="SHR9" s="236"/>
      <c r="SHS9" s="236"/>
      <c r="SHT9" s="236"/>
      <c r="SHU9" s="236"/>
      <c r="SHV9" s="236"/>
      <c r="SHW9" s="236"/>
      <c r="SHX9" s="236"/>
      <c r="SHY9" s="236"/>
      <c r="SHZ9" s="236"/>
      <c r="SIA9" s="236"/>
      <c r="SIB9" s="236"/>
      <c r="SIC9" s="236"/>
      <c r="SID9" s="236"/>
      <c r="SIE9" s="236"/>
      <c r="SIF9" s="236"/>
      <c r="SIG9" s="236"/>
      <c r="SIH9" s="236"/>
      <c r="SII9" s="236"/>
      <c r="SIJ9" s="236"/>
      <c r="SIK9" s="236"/>
      <c r="SIL9" s="236"/>
      <c r="SIM9" s="236"/>
      <c r="SIN9" s="236"/>
      <c r="SIO9" s="236"/>
      <c r="SIP9" s="236"/>
      <c r="SIQ9" s="236"/>
      <c r="SIR9" s="236"/>
      <c r="SIS9" s="236"/>
      <c r="SIT9" s="236"/>
      <c r="SIU9" s="236"/>
      <c r="SIV9" s="236"/>
      <c r="SIW9" s="236"/>
      <c r="SIX9" s="236"/>
      <c r="SIY9" s="236"/>
      <c r="SIZ9" s="236"/>
      <c r="SJA9" s="236"/>
      <c r="SJB9" s="236"/>
      <c r="SJC9" s="236"/>
      <c r="SJD9" s="236"/>
      <c r="SJE9" s="236"/>
      <c r="SJF9" s="236"/>
      <c r="SJG9" s="236"/>
      <c r="SJH9" s="236"/>
      <c r="SJI9" s="236"/>
      <c r="SJJ9" s="236"/>
      <c r="SJK9" s="236"/>
      <c r="SJL9" s="236"/>
      <c r="SJM9" s="236"/>
      <c r="SJN9" s="236"/>
      <c r="SJO9" s="236"/>
      <c r="SJP9" s="236"/>
      <c r="SJQ9" s="236"/>
      <c r="SJR9" s="236"/>
      <c r="SJS9" s="236"/>
      <c r="SJT9" s="236"/>
      <c r="SJU9" s="236"/>
      <c r="SJV9" s="236"/>
      <c r="SJW9" s="236"/>
      <c r="SJX9" s="236"/>
      <c r="SJY9" s="236"/>
      <c r="SJZ9" s="236"/>
      <c r="SKA9" s="236"/>
      <c r="SKB9" s="236"/>
      <c r="SKC9" s="236"/>
      <c r="SKD9" s="236"/>
      <c r="SKE9" s="236"/>
      <c r="SKF9" s="236"/>
      <c r="SKG9" s="236"/>
      <c r="SKH9" s="236"/>
      <c r="SKI9" s="236"/>
      <c r="SKJ9" s="236"/>
      <c r="SKK9" s="236"/>
      <c r="SKL9" s="236"/>
      <c r="SKM9" s="236"/>
      <c r="SKN9" s="236"/>
      <c r="SKO9" s="236"/>
      <c r="SKP9" s="236"/>
      <c r="SKQ9" s="236"/>
      <c r="SKR9" s="236"/>
      <c r="SKS9" s="236"/>
      <c r="SKT9" s="236"/>
      <c r="SKU9" s="236"/>
      <c r="SKV9" s="236"/>
      <c r="SKW9" s="236"/>
      <c r="SKX9" s="236"/>
      <c r="SKY9" s="236"/>
      <c r="SKZ9" s="236"/>
      <c r="SLA9" s="236"/>
      <c r="SLB9" s="236"/>
      <c r="SLC9" s="236"/>
      <c r="SLD9" s="236"/>
      <c r="SLE9" s="236"/>
      <c r="SLF9" s="236"/>
      <c r="SLG9" s="236"/>
      <c r="SLH9" s="236"/>
      <c r="SLI9" s="236"/>
      <c r="SLJ9" s="236"/>
      <c r="SLK9" s="236"/>
      <c r="SLL9" s="236"/>
      <c r="SLM9" s="236"/>
      <c r="SLN9" s="236"/>
      <c r="SLO9" s="236"/>
      <c r="SLP9" s="236"/>
      <c r="SLQ9" s="236"/>
      <c r="SLR9" s="236"/>
      <c r="SLS9" s="236"/>
      <c r="SLT9" s="236"/>
      <c r="SLU9" s="236"/>
      <c r="SLV9" s="236"/>
      <c r="SLW9" s="236"/>
      <c r="SLX9" s="236"/>
      <c r="SLY9" s="236"/>
      <c r="SLZ9" s="236"/>
      <c r="SMA9" s="236"/>
      <c r="SMB9" s="236"/>
      <c r="SMC9" s="236"/>
      <c r="SMD9" s="236"/>
      <c r="SME9" s="236"/>
      <c r="SMF9" s="236"/>
      <c r="SMG9" s="236"/>
      <c r="SMH9" s="236"/>
      <c r="SMI9" s="236"/>
      <c r="SMJ9" s="236"/>
      <c r="SMK9" s="236"/>
      <c r="SML9" s="236"/>
      <c r="SMM9" s="236"/>
      <c r="SMN9" s="236"/>
      <c r="SMO9" s="236"/>
      <c r="SMP9" s="236"/>
      <c r="SMQ9" s="236"/>
      <c r="SMR9" s="236"/>
      <c r="SMS9" s="236"/>
      <c r="SMT9" s="236"/>
      <c r="SMU9" s="236"/>
      <c r="SMV9" s="236"/>
      <c r="SMW9" s="236"/>
      <c r="SMX9" s="236"/>
      <c r="SMY9" s="236"/>
      <c r="SMZ9" s="236"/>
      <c r="SNA9" s="236"/>
      <c r="SNB9" s="236"/>
      <c r="SNC9" s="236"/>
      <c r="SND9" s="236"/>
      <c r="SNE9" s="236"/>
      <c r="SNF9" s="236"/>
      <c r="SNG9" s="236"/>
      <c r="SNH9" s="236"/>
      <c r="SNI9" s="236"/>
      <c r="SNJ9" s="236"/>
      <c r="SNK9" s="236"/>
      <c r="SNL9" s="236"/>
      <c r="SNM9" s="236"/>
      <c r="SNN9" s="236"/>
      <c r="SNO9" s="236"/>
      <c r="SNP9" s="236"/>
      <c r="SNQ9" s="236"/>
      <c r="SNR9" s="236"/>
      <c r="SNS9" s="236"/>
      <c r="SNT9" s="236"/>
      <c r="SNU9" s="236"/>
      <c r="SNV9" s="236"/>
      <c r="SNW9" s="236"/>
      <c r="SNX9" s="236"/>
      <c r="SNY9" s="236"/>
      <c r="SNZ9" s="236"/>
      <c r="SOA9" s="236"/>
      <c r="SOB9" s="236"/>
      <c r="SOC9" s="236"/>
      <c r="SOD9" s="236"/>
      <c r="SOE9" s="236"/>
      <c r="SOF9" s="236"/>
      <c r="SOG9" s="236"/>
      <c r="SOH9" s="236"/>
      <c r="SOI9" s="236"/>
      <c r="SOJ9" s="236"/>
      <c r="SOK9" s="236"/>
      <c r="SOL9" s="236"/>
      <c r="SOM9" s="236"/>
      <c r="SON9" s="236"/>
      <c r="SOO9" s="236"/>
      <c r="SOP9" s="236"/>
      <c r="SOQ9" s="236"/>
      <c r="SOR9" s="236"/>
      <c r="SOS9" s="236"/>
      <c r="SOT9" s="236"/>
      <c r="SOU9" s="236"/>
      <c r="SOV9" s="236"/>
      <c r="SOW9" s="236"/>
      <c r="SOX9" s="236"/>
      <c r="SOY9" s="236"/>
      <c r="SOZ9" s="236"/>
      <c r="SPA9" s="236"/>
      <c r="SPB9" s="236"/>
      <c r="SPC9" s="236"/>
      <c r="SPD9" s="236"/>
      <c r="SPE9" s="236"/>
      <c r="SPF9" s="236"/>
      <c r="SPG9" s="236"/>
      <c r="SPH9" s="236"/>
      <c r="SPI9" s="236"/>
      <c r="SPJ9" s="236"/>
      <c r="SPK9" s="236"/>
      <c r="SPL9" s="236"/>
      <c r="SPM9" s="236"/>
      <c r="SPN9" s="236"/>
      <c r="SPO9" s="236"/>
      <c r="SPP9" s="236"/>
      <c r="SPQ9" s="236"/>
      <c r="SPR9" s="236"/>
      <c r="SPS9" s="236"/>
      <c r="SPT9" s="236"/>
      <c r="SPU9" s="236"/>
      <c r="SPV9" s="236"/>
      <c r="SPW9" s="236"/>
      <c r="SPX9" s="236"/>
      <c r="SPY9" s="236"/>
      <c r="SPZ9" s="236"/>
      <c r="SQA9" s="236"/>
      <c r="SQB9" s="236"/>
      <c r="SQC9" s="236"/>
      <c r="SQD9" s="236"/>
      <c r="SQE9" s="236"/>
      <c r="SQF9" s="236"/>
      <c r="SQG9" s="236"/>
      <c r="SQH9" s="236"/>
      <c r="SQI9" s="236"/>
      <c r="SQJ9" s="236"/>
      <c r="SQK9" s="236"/>
      <c r="SQL9" s="236"/>
      <c r="SQM9" s="236"/>
      <c r="SQN9" s="236"/>
      <c r="SQO9" s="236"/>
      <c r="SQP9" s="236"/>
      <c r="SQQ9" s="236"/>
      <c r="SQR9" s="236"/>
      <c r="SQS9" s="236"/>
      <c r="SQT9" s="236"/>
      <c r="SQU9" s="236"/>
      <c r="SQV9" s="236"/>
      <c r="SQW9" s="236"/>
      <c r="SQX9" s="236"/>
      <c r="SQY9" s="236"/>
      <c r="SQZ9" s="236"/>
      <c r="SRA9" s="236"/>
      <c r="SRB9" s="236"/>
      <c r="SRC9" s="236"/>
      <c r="SRD9" s="236"/>
      <c r="SRE9" s="236"/>
      <c r="SRF9" s="236"/>
      <c r="SRG9" s="236"/>
      <c r="SRH9" s="236"/>
      <c r="SRI9" s="236"/>
      <c r="SRJ9" s="236"/>
      <c r="SRK9" s="236"/>
      <c r="SRL9" s="236"/>
      <c r="SRM9" s="236"/>
      <c r="SRN9" s="236"/>
      <c r="SRO9" s="236"/>
      <c r="SRP9" s="236"/>
      <c r="SRQ9" s="236"/>
      <c r="SRR9" s="236"/>
      <c r="SRS9" s="236"/>
      <c r="SRT9" s="236"/>
      <c r="SRU9" s="236"/>
      <c r="SRV9" s="236"/>
      <c r="SRW9" s="236"/>
      <c r="SRX9" s="236"/>
      <c r="SRY9" s="236"/>
      <c r="SRZ9" s="236"/>
      <c r="SSA9" s="236"/>
      <c r="SSB9" s="236"/>
      <c r="SSC9" s="236"/>
      <c r="SSD9" s="236"/>
      <c r="SSE9" s="236"/>
      <c r="SSF9" s="236"/>
      <c r="SSG9" s="236"/>
      <c r="SSH9" s="236"/>
      <c r="SSI9" s="236"/>
      <c r="SSJ9" s="236"/>
      <c r="SSK9" s="236"/>
      <c r="SSL9" s="236"/>
      <c r="SSM9" s="236"/>
      <c r="SSN9" s="236"/>
      <c r="SSO9" s="236"/>
      <c r="SSP9" s="236"/>
      <c r="SSQ9" s="236"/>
      <c r="SSR9" s="236"/>
      <c r="SSS9" s="236"/>
      <c r="SST9" s="236"/>
      <c r="SSU9" s="236"/>
      <c r="SSV9" s="236"/>
      <c r="SSW9" s="236"/>
      <c r="SSX9" s="236"/>
      <c r="SSY9" s="236"/>
      <c r="SSZ9" s="236"/>
      <c r="STA9" s="236"/>
      <c r="STB9" s="236"/>
      <c r="STC9" s="236"/>
      <c r="STD9" s="236"/>
      <c r="STE9" s="236"/>
      <c r="STF9" s="236"/>
      <c r="STG9" s="236"/>
      <c r="STH9" s="236"/>
      <c r="STI9" s="236"/>
      <c r="STJ9" s="236"/>
      <c r="STK9" s="236"/>
      <c r="STL9" s="236"/>
      <c r="STM9" s="236"/>
      <c r="STN9" s="236"/>
      <c r="STO9" s="236"/>
      <c r="STP9" s="236"/>
      <c r="STQ9" s="236"/>
      <c r="STR9" s="236"/>
      <c r="STS9" s="236"/>
      <c r="STT9" s="236"/>
      <c r="STU9" s="236"/>
      <c r="STV9" s="236"/>
      <c r="STW9" s="236"/>
      <c r="STX9" s="236"/>
      <c r="STY9" s="236"/>
      <c r="STZ9" s="236"/>
      <c r="SUA9" s="236"/>
      <c r="SUB9" s="236"/>
      <c r="SUC9" s="236"/>
      <c r="SUD9" s="236"/>
      <c r="SUE9" s="236"/>
      <c r="SUF9" s="236"/>
      <c r="SUG9" s="236"/>
      <c r="SUH9" s="236"/>
      <c r="SUI9" s="236"/>
      <c r="SUJ9" s="236"/>
      <c r="SUK9" s="236"/>
      <c r="SUL9" s="236"/>
      <c r="SUM9" s="236"/>
      <c r="SUN9" s="236"/>
      <c r="SUO9" s="236"/>
      <c r="SUP9" s="236"/>
      <c r="SUQ9" s="236"/>
      <c r="SUR9" s="236"/>
      <c r="SUS9" s="236"/>
      <c r="SUT9" s="236"/>
      <c r="SUU9" s="236"/>
      <c r="SUV9" s="236"/>
      <c r="SUW9" s="236"/>
      <c r="SUX9" s="236"/>
      <c r="SUY9" s="236"/>
      <c r="SUZ9" s="236"/>
      <c r="SVA9" s="236"/>
      <c r="SVB9" s="236"/>
      <c r="SVC9" s="236"/>
      <c r="SVD9" s="236"/>
      <c r="SVE9" s="236"/>
      <c r="SVF9" s="236"/>
      <c r="SVG9" s="236"/>
      <c r="SVH9" s="236"/>
      <c r="SVI9" s="236"/>
      <c r="SVJ9" s="236"/>
      <c r="SVK9" s="236"/>
      <c r="SVL9" s="236"/>
      <c r="SVM9" s="236"/>
      <c r="SVN9" s="236"/>
      <c r="SVO9" s="236"/>
      <c r="SVP9" s="236"/>
      <c r="SVQ9" s="236"/>
      <c r="SVR9" s="236"/>
      <c r="SVS9" s="236"/>
      <c r="SVT9" s="236"/>
      <c r="SVU9" s="236"/>
      <c r="SVV9" s="236"/>
      <c r="SVW9" s="236"/>
      <c r="SVX9" s="236"/>
      <c r="SVY9" s="236"/>
      <c r="SVZ9" s="236"/>
      <c r="SWA9" s="236"/>
      <c r="SWB9" s="236"/>
      <c r="SWC9" s="236"/>
      <c r="SWD9" s="236"/>
      <c r="SWE9" s="236"/>
      <c r="SWF9" s="236"/>
      <c r="SWG9" s="236"/>
      <c r="SWH9" s="236"/>
      <c r="SWI9" s="236"/>
      <c r="SWJ9" s="236"/>
      <c r="SWK9" s="236"/>
      <c r="SWL9" s="236"/>
      <c r="SWM9" s="236"/>
      <c r="SWN9" s="236"/>
      <c r="SWO9" s="236"/>
      <c r="SWP9" s="236"/>
      <c r="SWQ9" s="236"/>
      <c r="SWR9" s="236"/>
      <c r="SWS9" s="236"/>
      <c r="SWT9" s="236"/>
      <c r="SWU9" s="236"/>
      <c r="SWV9" s="236"/>
      <c r="SWW9" s="236"/>
      <c r="SWX9" s="236"/>
      <c r="SWY9" s="236"/>
      <c r="SWZ9" s="236"/>
      <c r="SXA9" s="236"/>
      <c r="SXB9" s="236"/>
      <c r="SXC9" s="236"/>
      <c r="SXD9" s="236"/>
      <c r="SXE9" s="236"/>
      <c r="SXF9" s="236"/>
      <c r="SXG9" s="236"/>
      <c r="SXH9" s="236"/>
      <c r="SXI9" s="236"/>
      <c r="SXJ9" s="236"/>
      <c r="SXK9" s="236"/>
      <c r="SXL9" s="236"/>
      <c r="SXM9" s="236"/>
      <c r="SXN9" s="236"/>
      <c r="SXO9" s="236"/>
      <c r="SXP9" s="236"/>
      <c r="SXQ9" s="236"/>
      <c r="SXR9" s="236"/>
      <c r="SXS9" s="236"/>
      <c r="SXT9" s="236"/>
      <c r="SXU9" s="236"/>
      <c r="SXV9" s="236"/>
      <c r="SXW9" s="236"/>
      <c r="SXX9" s="236"/>
      <c r="SXY9" s="236"/>
      <c r="SXZ9" s="236"/>
      <c r="SYA9" s="236"/>
      <c r="SYB9" s="236"/>
      <c r="SYC9" s="236"/>
      <c r="SYD9" s="236"/>
      <c r="SYE9" s="236"/>
      <c r="SYF9" s="236"/>
      <c r="SYG9" s="236"/>
      <c r="SYH9" s="236"/>
      <c r="SYI9" s="236"/>
      <c r="SYJ9" s="236"/>
      <c r="SYK9" s="236"/>
      <c r="SYL9" s="236"/>
      <c r="SYM9" s="236"/>
      <c r="SYN9" s="236"/>
      <c r="SYO9" s="236"/>
      <c r="SYP9" s="236"/>
      <c r="SYQ9" s="236"/>
      <c r="SYR9" s="236"/>
      <c r="SYS9" s="236"/>
      <c r="SYT9" s="236"/>
      <c r="SYU9" s="236"/>
      <c r="SYV9" s="236"/>
      <c r="SYW9" s="236"/>
      <c r="SYX9" s="236"/>
      <c r="SYY9" s="236"/>
      <c r="SYZ9" s="236"/>
      <c r="SZA9" s="236"/>
      <c r="SZB9" s="236"/>
      <c r="SZC9" s="236"/>
      <c r="SZD9" s="236"/>
      <c r="SZE9" s="236"/>
      <c r="SZF9" s="236"/>
      <c r="SZG9" s="236"/>
      <c r="SZH9" s="236"/>
      <c r="SZI9" s="236"/>
      <c r="SZJ9" s="236"/>
      <c r="SZK9" s="236"/>
      <c r="SZL9" s="236"/>
      <c r="SZM9" s="236"/>
      <c r="SZN9" s="236"/>
      <c r="SZO9" s="236"/>
      <c r="SZP9" s="236"/>
      <c r="SZQ9" s="236"/>
      <c r="SZR9" s="236"/>
      <c r="SZS9" s="236"/>
      <c r="SZT9" s="236"/>
      <c r="SZU9" s="236"/>
      <c r="SZV9" s="236"/>
      <c r="SZW9" s="236"/>
      <c r="SZX9" s="236"/>
      <c r="SZY9" s="236"/>
      <c r="SZZ9" s="236"/>
      <c r="TAA9" s="236"/>
      <c r="TAB9" s="236"/>
      <c r="TAC9" s="236"/>
      <c r="TAD9" s="236"/>
      <c r="TAE9" s="236"/>
      <c r="TAF9" s="236"/>
      <c r="TAG9" s="236"/>
      <c r="TAH9" s="236"/>
      <c r="TAI9" s="236"/>
      <c r="TAJ9" s="236"/>
      <c r="TAK9" s="236"/>
      <c r="TAL9" s="236"/>
      <c r="TAM9" s="236"/>
      <c r="TAN9" s="236"/>
      <c r="TAO9" s="236"/>
      <c r="TAP9" s="236"/>
      <c r="TAQ9" s="236"/>
      <c r="TAR9" s="236"/>
      <c r="TAS9" s="236"/>
      <c r="TAT9" s="236"/>
      <c r="TAU9" s="236"/>
      <c r="TAV9" s="236"/>
      <c r="TAW9" s="236"/>
      <c r="TAX9" s="236"/>
      <c r="TAY9" s="236"/>
      <c r="TAZ9" s="236"/>
      <c r="TBA9" s="236"/>
      <c r="TBB9" s="236"/>
      <c r="TBC9" s="236"/>
      <c r="TBD9" s="236"/>
      <c r="TBE9" s="236"/>
      <c r="TBF9" s="236"/>
      <c r="TBG9" s="236"/>
      <c r="TBH9" s="236"/>
      <c r="TBI9" s="236"/>
      <c r="TBJ9" s="236"/>
      <c r="TBK9" s="236"/>
      <c r="TBL9" s="236"/>
      <c r="TBM9" s="236"/>
      <c r="TBN9" s="236"/>
      <c r="TBO9" s="236"/>
      <c r="TBP9" s="236"/>
      <c r="TBQ9" s="236"/>
      <c r="TBR9" s="236"/>
      <c r="TBS9" s="236"/>
      <c r="TBT9" s="236"/>
      <c r="TBU9" s="236"/>
      <c r="TBV9" s="236"/>
      <c r="TBW9" s="236"/>
      <c r="TBX9" s="236"/>
      <c r="TBY9" s="236"/>
      <c r="TBZ9" s="236"/>
      <c r="TCA9" s="236"/>
      <c r="TCB9" s="236"/>
      <c r="TCC9" s="236"/>
      <c r="TCD9" s="236"/>
      <c r="TCE9" s="236"/>
      <c r="TCF9" s="236"/>
      <c r="TCG9" s="236"/>
      <c r="TCH9" s="236"/>
      <c r="TCI9" s="236"/>
      <c r="TCJ9" s="236"/>
      <c r="TCK9" s="236"/>
      <c r="TCL9" s="236"/>
      <c r="TCM9" s="236"/>
      <c r="TCN9" s="236"/>
      <c r="TCO9" s="236"/>
      <c r="TCP9" s="236"/>
      <c r="TCQ9" s="236"/>
      <c r="TCR9" s="236"/>
      <c r="TCS9" s="236"/>
      <c r="TCT9" s="236"/>
      <c r="TCU9" s="236"/>
      <c r="TCV9" s="236"/>
      <c r="TCW9" s="236"/>
      <c r="TCX9" s="236"/>
      <c r="TCY9" s="236"/>
      <c r="TCZ9" s="236"/>
      <c r="TDA9" s="236"/>
      <c r="TDB9" s="236"/>
      <c r="TDC9" s="236"/>
      <c r="TDD9" s="236"/>
      <c r="TDE9" s="236"/>
      <c r="TDF9" s="236"/>
      <c r="TDG9" s="236"/>
      <c r="TDH9" s="236"/>
      <c r="TDI9" s="236"/>
      <c r="TDJ9" s="236"/>
      <c r="TDK9" s="236"/>
      <c r="TDL9" s="236"/>
      <c r="TDM9" s="236"/>
      <c r="TDN9" s="236"/>
      <c r="TDO9" s="236"/>
      <c r="TDP9" s="236"/>
      <c r="TDQ9" s="236"/>
      <c r="TDR9" s="236"/>
      <c r="TDS9" s="236"/>
      <c r="TDT9" s="236"/>
      <c r="TDU9" s="236"/>
      <c r="TDV9" s="236"/>
      <c r="TDW9" s="236"/>
      <c r="TDX9" s="236"/>
      <c r="TDY9" s="236"/>
      <c r="TDZ9" s="236"/>
      <c r="TEA9" s="236"/>
      <c r="TEB9" s="236"/>
      <c r="TEC9" s="236"/>
      <c r="TED9" s="236"/>
      <c r="TEE9" s="236"/>
      <c r="TEF9" s="236"/>
      <c r="TEG9" s="236"/>
      <c r="TEH9" s="236"/>
      <c r="TEI9" s="236"/>
      <c r="TEJ9" s="236"/>
      <c r="TEK9" s="236"/>
      <c r="TEL9" s="236"/>
      <c r="TEM9" s="236"/>
      <c r="TEN9" s="236"/>
      <c r="TEO9" s="236"/>
      <c r="TEP9" s="236"/>
      <c r="TEQ9" s="236"/>
      <c r="TER9" s="236"/>
      <c r="TES9" s="236"/>
      <c r="TET9" s="236"/>
      <c r="TEU9" s="236"/>
      <c r="TEV9" s="236"/>
      <c r="TEW9" s="236"/>
      <c r="TEX9" s="236"/>
      <c r="TEY9" s="236"/>
      <c r="TEZ9" s="236"/>
      <c r="TFA9" s="236"/>
      <c r="TFB9" s="236"/>
      <c r="TFC9" s="236"/>
      <c r="TFD9" s="236"/>
      <c r="TFE9" s="236"/>
      <c r="TFF9" s="236"/>
      <c r="TFG9" s="236"/>
      <c r="TFH9" s="236"/>
      <c r="TFI9" s="236"/>
      <c r="TFJ9" s="236"/>
      <c r="TFK9" s="236"/>
      <c r="TFL9" s="236"/>
      <c r="TFM9" s="236"/>
      <c r="TFN9" s="236"/>
      <c r="TFO9" s="236"/>
      <c r="TFP9" s="236"/>
      <c r="TFQ9" s="236"/>
      <c r="TFR9" s="236"/>
      <c r="TFS9" s="236"/>
      <c r="TFT9" s="236"/>
      <c r="TFU9" s="236"/>
      <c r="TFV9" s="236"/>
      <c r="TFW9" s="236"/>
      <c r="TFX9" s="236"/>
      <c r="TFY9" s="236"/>
      <c r="TFZ9" s="236"/>
      <c r="TGA9" s="236"/>
      <c r="TGB9" s="236"/>
      <c r="TGC9" s="236"/>
      <c r="TGD9" s="236"/>
      <c r="TGE9" s="236"/>
      <c r="TGF9" s="236"/>
      <c r="TGG9" s="236"/>
      <c r="TGH9" s="236"/>
      <c r="TGI9" s="236"/>
      <c r="TGJ9" s="236"/>
      <c r="TGK9" s="236"/>
      <c r="TGL9" s="236"/>
      <c r="TGM9" s="236"/>
      <c r="TGN9" s="236"/>
      <c r="TGO9" s="236"/>
      <c r="TGP9" s="236"/>
      <c r="TGQ9" s="236"/>
      <c r="TGR9" s="236"/>
      <c r="TGS9" s="236"/>
      <c r="TGT9" s="236"/>
      <c r="TGU9" s="236"/>
      <c r="TGV9" s="236"/>
      <c r="TGW9" s="236"/>
      <c r="TGX9" s="236"/>
      <c r="TGY9" s="236"/>
      <c r="TGZ9" s="236"/>
      <c r="THA9" s="236"/>
      <c r="THB9" s="236"/>
      <c r="THC9" s="236"/>
      <c r="THD9" s="236"/>
      <c r="THE9" s="236"/>
      <c r="THF9" s="236"/>
      <c r="THG9" s="236"/>
      <c r="THH9" s="236"/>
      <c r="THI9" s="236"/>
      <c r="THJ9" s="236"/>
      <c r="THK9" s="236"/>
      <c r="THL9" s="236"/>
      <c r="THM9" s="236"/>
      <c r="THN9" s="236"/>
      <c r="THO9" s="236"/>
      <c r="THP9" s="236"/>
      <c r="THQ9" s="236"/>
      <c r="THR9" s="236"/>
      <c r="THS9" s="236"/>
      <c r="THT9" s="236"/>
      <c r="THU9" s="236"/>
      <c r="THV9" s="236"/>
      <c r="THW9" s="236"/>
      <c r="THX9" s="236"/>
      <c r="THY9" s="236"/>
      <c r="THZ9" s="236"/>
      <c r="TIA9" s="236"/>
      <c r="TIB9" s="236"/>
      <c r="TIC9" s="236"/>
      <c r="TID9" s="236"/>
      <c r="TIE9" s="236"/>
      <c r="TIF9" s="236"/>
      <c r="TIG9" s="236"/>
      <c r="TIH9" s="236"/>
      <c r="TII9" s="236"/>
      <c r="TIJ9" s="236"/>
      <c r="TIK9" s="236"/>
      <c r="TIL9" s="236"/>
      <c r="TIM9" s="236"/>
      <c r="TIN9" s="236"/>
      <c r="TIO9" s="236"/>
      <c r="TIP9" s="236"/>
      <c r="TIQ9" s="236"/>
      <c r="TIR9" s="236"/>
      <c r="TIS9" s="236"/>
      <c r="TIT9" s="236"/>
      <c r="TIU9" s="236"/>
      <c r="TIV9" s="236"/>
      <c r="TIW9" s="236"/>
      <c r="TIX9" s="236"/>
      <c r="TIY9" s="236"/>
      <c r="TIZ9" s="236"/>
      <c r="TJA9" s="236"/>
      <c r="TJB9" s="236"/>
      <c r="TJC9" s="236"/>
      <c r="TJD9" s="236"/>
      <c r="TJE9" s="236"/>
      <c r="TJF9" s="236"/>
      <c r="TJG9" s="236"/>
      <c r="TJH9" s="236"/>
      <c r="TJI9" s="236"/>
      <c r="TJJ9" s="236"/>
      <c r="TJK9" s="236"/>
      <c r="TJL9" s="236"/>
      <c r="TJM9" s="236"/>
      <c r="TJN9" s="236"/>
      <c r="TJO9" s="236"/>
      <c r="TJP9" s="236"/>
      <c r="TJQ9" s="236"/>
      <c r="TJR9" s="236"/>
      <c r="TJS9" s="236"/>
      <c r="TJT9" s="236"/>
      <c r="TJU9" s="236"/>
      <c r="TJV9" s="236"/>
      <c r="TJW9" s="236"/>
      <c r="TJX9" s="236"/>
      <c r="TJY9" s="236"/>
      <c r="TJZ9" s="236"/>
      <c r="TKA9" s="236"/>
      <c r="TKB9" s="236"/>
      <c r="TKC9" s="236"/>
      <c r="TKD9" s="236"/>
      <c r="TKE9" s="236"/>
      <c r="TKF9" s="236"/>
      <c r="TKG9" s="236"/>
      <c r="TKH9" s="236"/>
      <c r="TKI9" s="236"/>
      <c r="TKJ9" s="236"/>
      <c r="TKK9" s="236"/>
      <c r="TKL9" s="236"/>
      <c r="TKM9" s="236"/>
      <c r="TKN9" s="236"/>
      <c r="TKO9" s="236"/>
      <c r="TKP9" s="236"/>
      <c r="TKQ9" s="236"/>
      <c r="TKR9" s="236"/>
      <c r="TKS9" s="236"/>
      <c r="TKT9" s="236"/>
      <c r="TKU9" s="236"/>
      <c r="TKV9" s="236"/>
      <c r="TKW9" s="236"/>
      <c r="TKX9" s="236"/>
      <c r="TKY9" s="236"/>
      <c r="TKZ9" s="236"/>
      <c r="TLA9" s="236"/>
      <c r="TLB9" s="236"/>
      <c r="TLC9" s="236"/>
      <c r="TLD9" s="236"/>
      <c r="TLE9" s="236"/>
      <c r="TLF9" s="236"/>
      <c r="TLG9" s="236"/>
      <c r="TLH9" s="236"/>
      <c r="TLI9" s="236"/>
      <c r="TLJ9" s="236"/>
      <c r="TLK9" s="236"/>
      <c r="TLL9" s="236"/>
      <c r="TLM9" s="236"/>
      <c r="TLN9" s="236"/>
      <c r="TLO9" s="236"/>
      <c r="TLP9" s="236"/>
      <c r="TLQ9" s="236"/>
      <c r="TLR9" s="236"/>
      <c r="TLS9" s="236"/>
      <c r="TLT9" s="236"/>
      <c r="TLU9" s="236"/>
      <c r="TLV9" s="236"/>
      <c r="TLW9" s="236"/>
      <c r="TLX9" s="236"/>
      <c r="TLY9" s="236"/>
      <c r="TLZ9" s="236"/>
      <c r="TMA9" s="236"/>
      <c r="TMB9" s="236"/>
      <c r="TMC9" s="236"/>
      <c r="TMD9" s="236"/>
      <c r="TME9" s="236"/>
      <c r="TMF9" s="236"/>
      <c r="TMG9" s="236"/>
      <c r="TMH9" s="236"/>
      <c r="TMI9" s="236"/>
      <c r="TMJ9" s="236"/>
      <c r="TMK9" s="236"/>
      <c r="TML9" s="236"/>
      <c r="TMM9" s="236"/>
      <c r="TMN9" s="236"/>
      <c r="TMO9" s="236"/>
      <c r="TMP9" s="236"/>
      <c r="TMQ9" s="236"/>
      <c r="TMR9" s="236"/>
      <c r="TMS9" s="236"/>
      <c r="TMT9" s="236"/>
      <c r="TMU9" s="236"/>
      <c r="TMV9" s="236"/>
      <c r="TMW9" s="236"/>
      <c r="TMX9" s="236"/>
      <c r="TMY9" s="236"/>
      <c r="TMZ9" s="236"/>
      <c r="TNA9" s="236"/>
      <c r="TNB9" s="236"/>
      <c r="TNC9" s="236"/>
      <c r="TND9" s="236"/>
      <c r="TNE9" s="236"/>
      <c r="TNF9" s="236"/>
      <c r="TNG9" s="236"/>
      <c r="TNH9" s="236"/>
      <c r="TNI9" s="236"/>
      <c r="TNJ9" s="236"/>
      <c r="TNK9" s="236"/>
      <c r="TNL9" s="236"/>
      <c r="TNM9" s="236"/>
      <c r="TNN9" s="236"/>
      <c r="TNO9" s="236"/>
      <c r="TNP9" s="236"/>
      <c r="TNQ9" s="236"/>
      <c r="TNR9" s="236"/>
      <c r="TNS9" s="236"/>
      <c r="TNT9" s="236"/>
      <c r="TNU9" s="236"/>
      <c r="TNV9" s="236"/>
      <c r="TNW9" s="236"/>
      <c r="TNX9" s="236"/>
      <c r="TNY9" s="236"/>
      <c r="TNZ9" s="236"/>
      <c r="TOA9" s="236"/>
      <c r="TOB9" s="236"/>
      <c r="TOC9" s="236"/>
      <c r="TOD9" s="236"/>
      <c r="TOE9" s="236"/>
      <c r="TOF9" s="236"/>
      <c r="TOG9" s="236"/>
      <c r="TOH9" s="236"/>
      <c r="TOI9" s="236"/>
      <c r="TOJ9" s="236"/>
      <c r="TOK9" s="236"/>
      <c r="TOL9" s="236"/>
      <c r="TOM9" s="236"/>
      <c r="TON9" s="236"/>
      <c r="TOO9" s="236"/>
      <c r="TOP9" s="236"/>
      <c r="TOQ9" s="236"/>
      <c r="TOR9" s="236"/>
      <c r="TOS9" s="236"/>
      <c r="TOT9" s="236"/>
      <c r="TOU9" s="236"/>
      <c r="TOV9" s="236"/>
      <c r="TOW9" s="236"/>
      <c r="TOX9" s="236"/>
      <c r="TOY9" s="236"/>
      <c r="TOZ9" s="236"/>
      <c r="TPA9" s="236"/>
      <c r="TPB9" s="236"/>
      <c r="TPC9" s="236"/>
      <c r="TPD9" s="236"/>
      <c r="TPE9" s="236"/>
      <c r="TPF9" s="236"/>
      <c r="TPG9" s="236"/>
      <c r="TPH9" s="236"/>
      <c r="TPI9" s="236"/>
      <c r="TPJ9" s="236"/>
      <c r="TPK9" s="236"/>
      <c r="TPL9" s="236"/>
      <c r="TPM9" s="236"/>
      <c r="TPN9" s="236"/>
      <c r="TPO9" s="236"/>
      <c r="TPP9" s="236"/>
      <c r="TPQ9" s="236"/>
      <c r="TPR9" s="236"/>
      <c r="TPS9" s="236"/>
      <c r="TPT9" s="236"/>
      <c r="TPU9" s="236"/>
      <c r="TPV9" s="236"/>
      <c r="TPW9" s="236"/>
      <c r="TPX9" s="236"/>
      <c r="TPY9" s="236"/>
      <c r="TPZ9" s="236"/>
      <c r="TQA9" s="236"/>
      <c r="TQB9" s="236"/>
      <c r="TQC9" s="236"/>
      <c r="TQD9" s="236"/>
      <c r="TQE9" s="236"/>
      <c r="TQF9" s="236"/>
      <c r="TQG9" s="236"/>
      <c r="TQH9" s="236"/>
      <c r="TQI9" s="236"/>
      <c r="TQJ9" s="236"/>
      <c r="TQK9" s="236"/>
      <c r="TQL9" s="236"/>
      <c r="TQM9" s="236"/>
      <c r="TQN9" s="236"/>
      <c r="TQO9" s="236"/>
      <c r="TQP9" s="236"/>
      <c r="TQQ9" s="236"/>
      <c r="TQR9" s="236"/>
      <c r="TQS9" s="236"/>
      <c r="TQT9" s="236"/>
      <c r="TQU9" s="236"/>
      <c r="TQV9" s="236"/>
      <c r="TQW9" s="236"/>
      <c r="TQX9" s="236"/>
      <c r="TQY9" s="236"/>
      <c r="TQZ9" s="236"/>
      <c r="TRA9" s="236"/>
      <c r="TRB9" s="236"/>
      <c r="TRC9" s="236"/>
      <c r="TRD9" s="236"/>
      <c r="TRE9" s="236"/>
      <c r="TRF9" s="236"/>
      <c r="TRG9" s="236"/>
      <c r="TRH9" s="236"/>
      <c r="TRI9" s="236"/>
      <c r="TRJ9" s="236"/>
      <c r="TRK9" s="236"/>
      <c r="TRL9" s="236"/>
      <c r="TRM9" s="236"/>
      <c r="TRN9" s="236"/>
      <c r="TRO9" s="236"/>
      <c r="TRP9" s="236"/>
      <c r="TRQ9" s="236"/>
      <c r="TRR9" s="236"/>
      <c r="TRS9" s="236"/>
      <c r="TRT9" s="236"/>
      <c r="TRU9" s="236"/>
      <c r="TRV9" s="236"/>
      <c r="TRW9" s="236"/>
      <c r="TRX9" s="236"/>
      <c r="TRY9" s="236"/>
      <c r="TRZ9" s="236"/>
      <c r="TSA9" s="236"/>
      <c r="TSB9" s="236"/>
      <c r="TSC9" s="236"/>
      <c r="TSD9" s="236"/>
      <c r="TSE9" s="236"/>
      <c r="TSF9" s="236"/>
      <c r="TSG9" s="236"/>
      <c r="TSH9" s="236"/>
      <c r="TSI9" s="236"/>
      <c r="TSJ9" s="236"/>
      <c r="TSK9" s="236"/>
      <c r="TSL9" s="236"/>
      <c r="TSM9" s="236"/>
      <c r="TSN9" s="236"/>
      <c r="TSO9" s="236"/>
      <c r="TSP9" s="236"/>
      <c r="TSQ9" s="236"/>
      <c r="TSR9" s="236"/>
      <c r="TSS9" s="236"/>
      <c r="TST9" s="236"/>
      <c r="TSU9" s="236"/>
      <c r="TSV9" s="236"/>
      <c r="TSW9" s="236"/>
      <c r="TSX9" s="236"/>
      <c r="TSY9" s="236"/>
      <c r="TSZ9" s="236"/>
      <c r="TTA9" s="236"/>
      <c r="TTB9" s="236"/>
      <c r="TTC9" s="236"/>
      <c r="TTD9" s="236"/>
      <c r="TTE9" s="236"/>
      <c r="TTF9" s="236"/>
      <c r="TTG9" s="236"/>
      <c r="TTH9" s="236"/>
      <c r="TTI9" s="236"/>
      <c r="TTJ9" s="236"/>
      <c r="TTK9" s="236"/>
      <c r="TTL9" s="236"/>
      <c r="TTM9" s="236"/>
      <c r="TTN9" s="236"/>
      <c r="TTO9" s="236"/>
      <c r="TTP9" s="236"/>
      <c r="TTQ9" s="236"/>
      <c r="TTR9" s="236"/>
      <c r="TTS9" s="236"/>
      <c r="TTT9" s="236"/>
      <c r="TTU9" s="236"/>
      <c r="TTV9" s="236"/>
      <c r="TTW9" s="236"/>
      <c r="TTX9" s="236"/>
      <c r="TTY9" s="236"/>
      <c r="TTZ9" s="236"/>
      <c r="TUA9" s="236"/>
      <c r="TUB9" s="236"/>
      <c r="TUC9" s="236"/>
      <c r="TUD9" s="236"/>
      <c r="TUE9" s="236"/>
      <c r="TUF9" s="236"/>
      <c r="TUG9" s="236"/>
      <c r="TUH9" s="236"/>
      <c r="TUI9" s="236"/>
      <c r="TUJ9" s="236"/>
      <c r="TUK9" s="236"/>
      <c r="TUL9" s="236"/>
      <c r="TUM9" s="236"/>
      <c r="TUN9" s="236"/>
      <c r="TUO9" s="236"/>
      <c r="TUP9" s="236"/>
      <c r="TUQ9" s="236"/>
      <c r="TUR9" s="236"/>
      <c r="TUS9" s="236"/>
      <c r="TUT9" s="236"/>
      <c r="TUU9" s="236"/>
      <c r="TUV9" s="236"/>
      <c r="TUW9" s="236"/>
      <c r="TUX9" s="236"/>
      <c r="TUY9" s="236"/>
      <c r="TUZ9" s="236"/>
      <c r="TVA9" s="236"/>
      <c r="TVB9" s="236"/>
      <c r="TVC9" s="236"/>
      <c r="TVD9" s="236"/>
      <c r="TVE9" s="236"/>
      <c r="TVF9" s="236"/>
      <c r="TVG9" s="236"/>
      <c r="TVH9" s="236"/>
      <c r="TVI9" s="236"/>
      <c r="TVJ9" s="236"/>
      <c r="TVK9" s="236"/>
      <c r="TVL9" s="236"/>
      <c r="TVM9" s="236"/>
      <c r="TVN9" s="236"/>
      <c r="TVO9" s="236"/>
      <c r="TVP9" s="236"/>
      <c r="TVQ9" s="236"/>
      <c r="TVR9" s="236"/>
      <c r="TVS9" s="236"/>
      <c r="TVT9" s="236"/>
      <c r="TVU9" s="236"/>
      <c r="TVV9" s="236"/>
      <c r="TVW9" s="236"/>
      <c r="TVX9" s="236"/>
      <c r="TVY9" s="236"/>
      <c r="TVZ9" s="236"/>
      <c r="TWA9" s="236"/>
      <c r="TWB9" s="236"/>
      <c r="TWC9" s="236"/>
      <c r="TWD9" s="236"/>
      <c r="TWE9" s="236"/>
      <c r="TWF9" s="236"/>
      <c r="TWG9" s="236"/>
      <c r="TWH9" s="236"/>
      <c r="TWI9" s="236"/>
      <c r="TWJ9" s="236"/>
      <c r="TWK9" s="236"/>
      <c r="TWL9" s="236"/>
      <c r="TWM9" s="236"/>
      <c r="TWN9" s="236"/>
      <c r="TWO9" s="236"/>
      <c r="TWP9" s="236"/>
      <c r="TWQ9" s="236"/>
      <c r="TWR9" s="236"/>
      <c r="TWS9" s="236"/>
      <c r="TWT9" s="236"/>
      <c r="TWU9" s="236"/>
      <c r="TWV9" s="236"/>
      <c r="TWW9" s="236"/>
      <c r="TWX9" s="236"/>
      <c r="TWY9" s="236"/>
      <c r="TWZ9" s="236"/>
      <c r="TXA9" s="236"/>
      <c r="TXB9" s="236"/>
      <c r="TXC9" s="236"/>
      <c r="TXD9" s="236"/>
      <c r="TXE9" s="236"/>
      <c r="TXF9" s="236"/>
      <c r="TXG9" s="236"/>
      <c r="TXH9" s="236"/>
      <c r="TXI9" s="236"/>
      <c r="TXJ9" s="236"/>
      <c r="TXK9" s="236"/>
      <c r="TXL9" s="236"/>
      <c r="TXM9" s="236"/>
      <c r="TXN9" s="236"/>
      <c r="TXO9" s="236"/>
      <c r="TXP9" s="236"/>
      <c r="TXQ9" s="236"/>
      <c r="TXR9" s="236"/>
      <c r="TXS9" s="236"/>
      <c r="TXT9" s="236"/>
      <c r="TXU9" s="236"/>
      <c r="TXV9" s="236"/>
      <c r="TXW9" s="236"/>
      <c r="TXX9" s="236"/>
      <c r="TXY9" s="236"/>
      <c r="TXZ9" s="236"/>
      <c r="TYA9" s="236"/>
      <c r="TYB9" s="236"/>
      <c r="TYC9" s="236"/>
      <c r="TYD9" s="236"/>
      <c r="TYE9" s="236"/>
      <c r="TYF9" s="236"/>
      <c r="TYG9" s="236"/>
      <c r="TYH9" s="236"/>
      <c r="TYI9" s="236"/>
      <c r="TYJ9" s="236"/>
      <c r="TYK9" s="236"/>
      <c r="TYL9" s="236"/>
      <c r="TYM9" s="236"/>
      <c r="TYN9" s="236"/>
      <c r="TYO9" s="236"/>
      <c r="TYP9" s="236"/>
      <c r="TYQ9" s="236"/>
      <c r="TYR9" s="236"/>
      <c r="TYS9" s="236"/>
      <c r="TYT9" s="236"/>
      <c r="TYU9" s="236"/>
      <c r="TYV9" s="236"/>
      <c r="TYW9" s="236"/>
      <c r="TYX9" s="236"/>
      <c r="TYY9" s="236"/>
      <c r="TYZ9" s="236"/>
      <c r="TZA9" s="236"/>
      <c r="TZB9" s="236"/>
      <c r="TZC9" s="236"/>
      <c r="TZD9" s="236"/>
      <c r="TZE9" s="236"/>
      <c r="TZF9" s="236"/>
      <c r="TZG9" s="236"/>
      <c r="TZH9" s="236"/>
      <c r="TZI9" s="236"/>
      <c r="TZJ9" s="236"/>
      <c r="TZK9" s="236"/>
      <c r="TZL9" s="236"/>
      <c r="TZM9" s="236"/>
      <c r="TZN9" s="236"/>
      <c r="TZO9" s="236"/>
      <c r="TZP9" s="236"/>
      <c r="TZQ9" s="236"/>
      <c r="TZR9" s="236"/>
      <c r="TZS9" s="236"/>
      <c r="TZT9" s="236"/>
      <c r="TZU9" s="236"/>
      <c r="TZV9" s="236"/>
      <c r="TZW9" s="236"/>
      <c r="TZX9" s="236"/>
      <c r="TZY9" s="236"/>
      <c r="TZZ9" s="236"/>
      <c r="UAA9" s="236"/>
      <c r="UAB9" s="236"/>
      <c r="UAC9" s="236"/>
      <c r="UAD9" s="236"/>
      <c r="UAE9" s="236"/>
      <c r="UAF9" s="236"/>
      <c r="UAG9" s="236"/>
      <c r="UAH9" s="236"/>
      <c r="UAI9" s="236"/>
      <c r="UAJ9" s="236"/>
      <c r="UAK9" s="236"/>
      <c r="UAL9" s="236"/>
      <c r="UAM9" s="236"/>
      <c r="UAN9" s="236"/>
      <c r="UAO9" s="236"/>
      <c r="UAP9" s="236"/>
      <c r="UAQ9" s="236"/>
      <c r="UAR9" s="236"/>
      <c r="UAS9" s="236"/>
      <c r="UAT9" s="236"/>
      <c r="UAU9" s="236"/>
      <c r="UAV9" s="236"/>
      <c r="UAW9" s="236"/>
      <c r="UAX9" s="236"/>
      <c r="UAY9" s="236"/>
      <c r="UAZ9" s="236"/>
      <c r="UBA9" s="236"/>
      <c r="UBB9" s="236"/>
      <c r="UBC9" s="236"/>
      <c r="UBD9" s="236"/>
      <c r="UBE9" s="236"/>
      <c r="UBF9" s="236"/>
      <c r="UBG9" s="236"/>
      <c r="UBH9" s="236"/>
      <c r="UBI9" s="236"/>
      <c r="UBJ9" s="236"/>
      <c r="UBK9" s="236"/>
      <c r="UBL9" s="236"/>
      <c r="UBM9" s="236"/>
      <c r="UBN9" s="236"/>
      <c r="UBO9" s="236"/>
      <c r="UBP9" s="236"/>
      <c r="UBQ9" s="236"/>
      <c r="UBR9" s="236"/>
      <c r="UBS9" s="236"/>
      <c r="UBT9" s="236"/>
      <c r="UBU9" s="236"/>
      <c r="UBV9" s="236"/>
      <c r="UBW9" s="236"/>
      <c r="UBX9" s="236"/>
      <c r="UBY9" s="236"/>
      <c r="UBZ9" s="236"/>
      <c r="UCA9" s="236"/>
      <c r="UCB9" s="236"/>
      <c r="UCC9" s="236"/>
      <c r="UCD9" s="236"/>
      <c r="UCE9" s="236"/>
      <c r="UCF9" s="236"/>
      <c r="UCG9" s="236"/>
      <c r="UCH9" s="236"/>
      <c r="UCI9" s="236"/>
      <c r="UCJ9" s="236"/>
      <c r="UCK9" s="236"/>
      <c r="UCL9" s="236"/>
      <c r="UCM9" s="236"/>
      <c r="UCN9" s="236"/>
      <c r="UCO9" s="236"/>
      <c r="UCP9" s="236"/>
      <c r="UCQ9" s="236"/>
      <c r="UCR9" s="236"/>
      <c r="UCS9" s="236"/>
      <c r="UCT9" s="236"/>
      <c r="UCU9" s="236"/>
      <c r="UCV9" s="236"/>
      <c r="UCW9" s="236"/>
      <c r="UCX9" s="236"/>
      <c r="UCY9" s="236"/>
      <c r="UCZ9" s="236"/>
      <c r="UDA9" s="236"/>
      <c r="UDB9" s="236"/>
      <c r="UDC9" s="236"/>
      <c r="UDD9" s="236"/>
      <c r="UDE9" s="236"/>
      <c r="UDF9" s="236"/>
      <c r="UDG9" s="236"/>
      <c r="UDH9" s="236"/>
      <c r="UDI9" s="236"/>
      <c r="UDJ9" s="236"/>
      <c r="UDK9" s="236"/>
      <c r="UDL9" s="236"/>
      <c r="UDM9" s="236"/>
      <c r="UDN9" s="236"/>
      <c r="UDO9" s="236"/>
      <c r="UDP9" s="236"/>
      <c r="UDQ9" s="236"/>
      <c r="UDR9" s="236"/>
      <c r="UDS9" s="236"/>
      <c r="UDT9" s="236"/>
      <c r="UDU9" s="236"/>
      <c r="UDV9" s="236"/>
      <c r="UDW9" s="236"/>
      <c r="UDX9" s="236"/>
      <c r="UDY9" s="236"/>
      <c r="UDZ9" s="236"/>
      <c r="UEA9" s="236"/>
      <c r="UEB9" s="236"/>
      <c r="UEC9" s="236"/>
      <c r="UED9" s="236"/>
      <c r="UEE9" s="236"/>
      <c r="UEF9" s="236"/>
      <c r="UEG9" s="236"/>
      <c r="UEH9" s="236"/>
      <c r="UEI9" s="236"/>
      <c r="UEJ9" s="236"/>
      <c r="UEK9" s="236"/>
      <c r="UEL9" s="236"/>
      <c r="UEM9" s="236"/>
      <c r="UEN9" s="236"/>
      <c r="UEO9" s="236"/>
      <c r="UEP9" s="236"/>
      <c r="UEQ9" s="236"/>
      <c r="UER9" s="236"/>
      <c r="UES9" s="236"/>
      <c r="UET9" s="236"/>
      <c r="UEU9" s="236"/>
      <c r="UEV9" s="236"/>
      <c r="UEW9" s="236"/>
      <c r="UEX9" s="236"/>
      <c r="UEY9" s="236"/>
      <c r="UEZ9" s="236"/>
      <c r="UFA9" s="236"/>
      <c r="UFB9" s="236"/>
      <c r="UFC9" s="236"/>
      <c r="UFD9" s="236"/>
      <c r="UFE9" s="236"/>
      <c r="UFF9" s="236"/>
      <c r="UFG9" s="236"/>
      <c r="UFH9" s="236"/>
      <c r="UFI9" s="236"/>
      <c r="UFJ9" s="236"/>
      <c r="UFK9" s="236"/>
      <c r="UFL9" s="236"/>
      <c r="UFM9" s="236"/>
      <c r="UFN9" s="236"/>
      <c r="UFO9" s="236"/>
      <c r="UFP9" s="236"/>
      <c r="UFQ9" s="236"/>
      <c r="UFR9" s="236"/>
      <c r="UFS9" s="236"/>
      <c r="UFT9" s="236"/>
      <c r="UFU9" s="236"/>
      <c r="UFV9" s="236"/>
      <c r="UFW9" s="236"/>
      <c r="UFX9" s="236"/>
      <c r="UFY9" s="236"/>
      <c r="UFZ9" s="236"/>
      <c r="UGA9" s="236"/>
      <c r="UGB9" s="236"/>
      <c r="UGC9" s="236"/>
      <c r="UGD9" s="236"/>
      <c r="UGE9" s="236"/>
      <c r="UGF9" s="236"/>
      <c r="UGG9" s="236"/>
      <c r="UGH9" s="236"/>
      <c r="UGI9" s="236"/>
      <c r="UGJ9" s="236"/>
      <c r="UGK9" s="236"/>
      <c r="UGL9" s="236"/>
      <c r="UGM9" s="236"/>
      <c r="UGN9" s="236"/>
      <c r="UGO9" s="236"/>
      <c r="UGP9" s="236"/>
      <c r="UGQ9" s="236"/>
      <c r="UGR9" s="236"/>
      <c r="UGS9" s="236"/>
      <c r="UGT9" s="236"/>
      <c r="UGU9" s="236"/>
      <c r="UGV9" s="236"/>
      <c r="UGW9" s="236"/>
      <c r="UGX9" s="236"/>
      <c r="UGY9" s="236"/>
      <c r="UGZ9" s="236"/>
      <c r="UHA9" s="236"/>
      <c r="UHB9" s="236"/>
      <c r="UHC9" s="236"/>
      <c r="UHD9" s="236"/>
      <c r="UHE9" s="236"/>
      <c r="UHF9" s="236"/>
      <c r="UHG9" s="236"/>
      <c r="UHH9" s="236"/>
      <c r="UHI9" s="236"/>
      <c r="UHJ9" s="236"/>
      <c r="UHK9" s="236"/>
      <c r="UHL9" s="236"/>
      <c r="UHM9" s="236"/>
      <c r="UHN9" s="236"/>
      <c r="UHO9" s="236"/>
      <c r="UHP9" s="236"/>
      <c r="UHQ9" s="236"/>
      <c r="UHR9" s="236"/>
      <c r="UHS9" s="236"/>
      <c r="UHT9" s="236"/>
      <c r="UHU9" s="236"/>
      <c r="UHV9" s="236"/>
      <c r="UHW9" s="236"/>
      <c r="UHX9" s="236"/>
      <c r="UHY9" s="236"/>
      <c r="UHZ9" s="236"/>
      <c r="UIA9" s="236"/>
      <c r="UIB9" s="236"/>
      <c r="UIC9" s="236"/>
      <c r="UID9" s="236"/>
      <c r="UIE9" s="236"/>
      <c r="UIF9" s="236"/>
      <c r="UIG9" s="236"/>
      <c r="UIH9" s="236"/>
      <c r="UII9" s="236"/>
      <c r="UIJ9" s="236"/>
      <c r="UIK9" s="236"/>
      <c r="UIL9" s="236"/>
      <c r="UIM9" s="236"/>
      <c r="UIN9" s="236"/>
      <c r="UIO9" s="236"/>
      <c r="UIP9" s="236"/>
      <c r="UIQ9" s="236"/>
      <c r="UIR9" s="236"/>
      <c r="UIS9" s="236"/>
      <c r="UIT9" s="236"/>
      <c r="UIU9" s="236"/>
      <c r="UIV9" s="236"/>
      <c r="UIW9" s="236"/>
      <c r="UIX9" s="236"/>
      <c r="UIY9" s="236"/>
      <c r="UIZ9" s="236"/>
      <c r="UJA9" s="236"/>
      <c r="UJB9" s="236"/>
      <c r="UJC9" s="236"/>
      <c r="UJD9" s="236"/>
      <c r="UJE9" s="236"/>
      <c r="UJF9" s="236"/>
      <c r="UJG9" s="236"/>
      <c r="UJH9" s="236"/>
      <c r="UJI9" s="236"/>
      <c r="UJJ9" s="236"/>
      <c r="UJK9" s="236"/>
      <c r="UJL9" s="236"/>
      <c r="UJM9" s="236"/>
      <c r="UJN9" s="236"/>
      <c r="UJO9" s="236"/>
      <c r="UJP9" s="236"/>
      <c r="UJQ9" s="236"/>
      <c r="UJR9" s="236"/>
      <c r="UJS9" s="236"/>
      <c r="UJT9" s="236"/>
      <c r="UJU9" s="236"/>
      <c r="UJV9" s="236"/>
      <c r="UJW9" s="236"/>
      <c r="UJX9" s="236"/>
      <c r="UJY9" s="236"/>
      <c r="UJZ9" s="236"/>
      <c r="UKA9" s="236"/>
      <c r="UKB9" s="236"/>
      <c r="UKC9" s="236"/>
      <c r="UKD9" s="236"/>
      <c r="UKE9" s="236"/>
      <c r="UKF9" s="236"/>
      <c r="UKG9" s="236"/>
      <c r="UKH9" s="236"/>
      <c r="UKI9" s="236"/>
      <c r="UKJ9" s="236"/>
      <c r="UKK9" s="236"/>
      <c r="UKL9" s="236"/>
      <c r="UKM9" s="236"/>
      <c r="UKN9" s="236"/>
      <c r="UKO9" s="236"/>
      <c r="UKP9" s="236"/>
      <c r="UKQ9" s="236"/>
      <c r="UKR9" s="236"/>
      <c r="UKS9" s="236"/>
      <c r="UKT9" s="236"/>
      <c r="UKU9" s="236"/>
      <c r="UKV9" s="236"/>
      <c r="UKW9" s="236"/>
      <c r="UKX9" s="236"/>
      <c r="UKY9" s="236"/>
      <c r="UKZ9" s="236"/>
      <c r="ULA9" s="236"/>
      <c r="ULB9" s="236"/>
      <c r="ULC9" s="236"/>
      <c r="ULD9" s="236"/>
      <c r="ULE9" s="236"/>
      <c r="ULF9" s="236"/>
      <c r="ULG9" s="236"/>
      <c r="ULH9" s="236"/>
      <c r="ULI9" s="236"/>
      <c r="ULJ9" s="236"/>
      <c r="ULK9" s="236"/>
      <c r="ULL9" s="236"/>
      <c r="ULM9" s="236"/>
      <c r="ULN9" s="236"/>
      <c r="ULO9" s="236"/>
      <c r="ULP9" s="236"/>
      <c r="ULQ9" s="236"/>
      <c r="ULR9" s="236"/>
      <c r="ULS9" s="236"/>
      <c r="ULT9" s="236"/>
      <c r="ULU9" s="236"/>
      <c r="ULV9" s="236"/>
      <c r="ULW9" s="236"/>
      <c r="ULX9" s="236"/>
      <c r="ULY9" s="236"/>
      <c r="ULZ9" s="236"/>
      <c r="UMA9" s="236"/>
      <c r="UMB9" s="236"/>
      <c r="UMC9" s="236"/>
      <c r="UMD9" s="236"/>
      <c r="UME9" s="236"/>
      <c r="UMF9" s="236"/>
      <c r="UMG9" s="236"/>
      <c r="UMH9" s="236"/>
      <c r="UMI9" s="236"/>
      <c r="UMJ9" s="236"/>
      <c r="UMK9" s="236"/>
      <c r="UML9" s="236"/>
      <c r="UMM9" s="236"/>
      <c r="UMN9" s="236"/>
      <c r="UMO9" s="236"/>
      <c r="UMP9" s="236"/>
      <c r="UMQ9" s="236"/>
      <c r="UMR9" s="236"/>
      <c r="UMS9" s="236"/>
      <c r="UMT9" s="236"/>
      <c r="UMU9" s="236"/>
      <c r="UMV9" s="236"/>
      <c r="UMW9" s="236"/>
      <c r="UMX9" s="236"/>
      <c r="UMY9" s="236"/>
      <c r="UMZ9" s="236"/>
      <c r="UNA9" s="236"/>
      <c r="UNB9" s="236"/>
      <c r="UNC9" s="236"/>
      <c r="UND9" s="236"/>
      <c r="UNE9" s="236"/>
      <c r="UNF9" s="236"/>
      <c r="UNG9" s="236"/>
      <c r="UNH9" s="236"/>
      <c r="UNI9" s="236"/>
      <c r="UNJ9" s="236"/>
      <c r="UNK9" s="236"/>
      <c r="UNL9" s="236"/>
      <c r="UNM9" s="236"/>
      <c r="UNN9" s="236"/>
      <c r="UNO9" s="236"/>
      <c r="UNP9" s="236"/>
      <c r="UNQ9" s="236"/>
      <c r="UNR9" s="236"/>
      <c r="UNS9" s="236"/>
      <c r="UNT9" s="236"/>
      <c r="UNU9" s="236"/>
      <c r="UNV9" s="236"/>
      <c r="UNW9" s="236"/>
      <c r="UNX9" s="236"/>
      <c r="UNY9" s="236"/>
      <c r="UNZ9" s="236"/>
      <c r="UOA9" s="236"/>
      <c r="UOB9" s="236"/>
      <c r="UOC9" s="236"/>
      <c r="UOD9" s="236"/>
      <c r="UOE9" s="236"/>
      <c r="UOF9" s="236"/>
      <c r="UOG9" s="236"/>
      <c r="UOH9" s="236"/>
      <c r="UOI9" s="236"/>
      <c r="UOJ9" s="236"/>
      <c r="UOK9" s="236"/>
      <c r="UOL9" s="236"/>
      <c r="UOM9" s="236"/>
      <c r="UON9" s="236"/>
      <c r="UOO9" s="236"/>
      <c r="UOP9" s="236"/>
      <c r="UOQ9" s="236"/>
      <c r="UOR9" s="236"/>
      <c r="UOS9" s="236"/>
      <c r="UOT9" s="236"/>
      <c r="UOU9" s="236"/>
      <c r="UOV9" s="236"/>
      <c r="UOW9" s="236"/>
      <c r="UOX9" s="236"/>
      <c r="UOY9" s="236"/>
      <c r="UOZ9" s="236"/>
      <c r="UPA9" s="236"/>
      <c r="UPB9" s="236"/>
      <c r="UPC9" s="236"/>
      <c r="UPD9" s="236"/>
      <c r="UPE9" s="236"/>
      <c r="UPF9" s="236"/>
      <c r="UPG9" s="236"/>
      <c r="UPH9" s="236"/>
      <c r="UPI9" s="236"/>
      <c r="UPJ9" s="236"/>
      <c r="UPK9" s="236"/>
      <c r="UPL9" s="236"/>
      <c r="UPM9" s="236"/>
      <c r="UPN9" s="236"/>
      <c r="UPO9" s="236"/>
      <c r="UPP9" s="236"/>
      <c r="UPQ9" s="236"/>
      <c r="UPR9" s="236"/>
      <c r="UPS9" s="236"/>
      <c r="UPT9" s="236"/>
      <c r="UPU9" s="236"/>
      <c r="UPV9" s="236"/>
      <c r="UPW9" s="236"/>
      <c r="UPX9" s="236"/>
      <c r="UPY9" s="236"/>
      <c r="UPZ9" s="236"/>
      <c r="UQA9" s="236"/>
      <c r="UQB9" s="236"/>
      <c r="UQC9" s="236"/>
      <c r="UQD9" s="236"/>
      <c r="UQE9" s="236"/>
      <c r="UQF9" s="236"/>
      <c r="UQG9" s="236"/>
      <c r="UQH9" s="236"/>
      <c r="UQI9" s="236"/>
      <c r="UQJ9" s="236"/>
      <c r="UQK9" s="236"/>
      <c r="UQL9" s="236"/>
      <c r="UQM9" s="236"/>
      <c r="UQN9" s="236"/>
      <c r="UQO9" s="236"/>
      <c r="UQP9" s="236"/>
      <c r="UQQ9" s="236"/>
      <c r="UQR9" s="236"/>
      <c r="UQS9" s="236"/>
      <c r="UQT9" s="236"/>
      <c r="UQU9" s="236"/>
      <c r="UQV9" s="236"/>
      <c r="UQW9" s="236"/>
      <c r="UQX9" s="236"/>
      <c r="UQY9" s="236"/>
      <c r="UQZ9" s="236"/>
      <c r="URA9" s="236"/>
      <c r="URB9" s="236"/>
      <c r="URC9" s="236"/>
      <c r="URD9" s="236"/>
      <c r="URE9" s="236"/>
      <c r="URF9" s="236"/>
      <c r="URG9" s="236"/>
      <c r="URH9" s="236"/>
      <c r="URI9" s="236"/>
      <c r="URJ9" s="236"/>
      <c r="URK9" s="236"/>
      <c r="URL9" s="236"/>
      <c r="URM9" s="236"/>
      <c r="URN9" s="236"/>
      <c r="URO9" s="236"/>
      <c r="URP9" s="236"/>
      <c r="URQ9" s="236"/>
      <c r="URR9" s="236"/>
      <c r="URS9" s="236"/>
      <c r="URT9" s="236"/>
      <c r="URU9" s="236"/>
      <c r="URV9" s="236"/>
      <c r="URW9" s="236"/>
      <c r="URX9" s="236"/>
      <c r="URY9" s="236"/>
      <c r="URZ9" s="236"/>
      <c r="USA9" s="236"/>
      <c r="USB9" s="236"/>
      <c r="USC9" s="236"/>
      <c r="USD9" s="236"/>
      <c r="USE9" s="236"/>
      <c r="USF9" s="236"/>
      <c r="USG9" s="236"/>
      <c r="USH9" s="236"/>
      <c r="USI9" s="236"/>
      <c r="USJ9" s="236"/>
      <c r="USK9" s="236"/>
      <c r="USL9" s="236"/>
      <c r="USM9" s="236"/>
      <c r="USN9" s="236"/>
      <c r="USO9" s="236"/>
      <c r="USP9" s="236"/>
      <c r="USQ9" s="236"/>
      <c r="USR9" s="236"/>
      <c r="USS9" s="236"/>
      <c r="UST9" s="236"/>
      <c r="USU9" s="236"/>
      <c r="USV9" s="236"/>
      <c r="USW9" s="236"/>
      <c r="USX9" s="236"/>
      <c r="USY9" s="236"/>
      <c r="USZ9" s="236"/>
      <c r="UTA9" s="236"/>
      <c r="UTB9" s="236"/>
      <c r="UTC9" s="236"/>
      <c r="UTD9" s="236"/>
      <c r="UTE9" s="236"/>
      <c r="UTF9" s="236"/>
      <c r="UTG9" s="236"/>
      <c r="UTH9" s="236"/>
      <c r="UTI9" s="236"/>
      <c r="UTJ9" s="236"/>
      <c r="UTK9" s="236"/>
      <c r="UTL9" s="236"/>
      <c r="UTM9" s="236"/>
      <c r="UTN9" s="236"/>
      <c r="UTO9" s="236"/>
      <c r="UTP9" s="236"/>
      <c r="UTQ9" s="236"/>
      <c r="UTR9" s="236"/>
      <c r="UTS9" s="236"/>
      <c r="UTT9" s="236"/>
      <c r="UTU9" s="236"/>
      <c r="UTV9" s="236"/>
      <c r="UTW9" s="236"/>
      <c r="UTX9" s="236"/>
      <c r="UTY9" s="236"/>
      <c r="UTZ9" s="236"/>
      <c r="UUA9" s="236"/>
      <c r="UUB9" s="236"/>
      <c r="UUC9" s="236"/>
      <c r="UUD9" s="236"/>
      <c r="UUE9" s="236"/>
      <c r="UUF9" s="236"/>
      <c r="UUG9" s="236"/>
      <c r="UUH9" s="236"/>
      <c r="UUI9" s="236"/>
      <c r="UUJ9" s="236"/>
      <c r="UUK9" s="236"/>
      <c r="UUL9" s="236"/>
      <c r="UUM9" s="236"/>
      <c r="UUN9" s="236"/>
      <c r="UUO9" s="236"/>
      <c r="UUP9" s="236"/>
      <c r="UUQ9" s="236"/>
      <c r="UUR9" s="236"/>
      <c r="UUS9" s="236"/>
      <c r="UUT9" s="236"/>
      <c r="UUU9" s="236"/>
      <c r="UUV9" s="236"/>
      <c r="UUW9" s="236"/>
      <c r="UUX9" s="236"/>
      <c r="UUY9" s="236"/>
      <c r="UUZ9" s="236"/>
      <c r="UVA9" s="236"/>
      <c r="UVB9" s="236"/>
      <c r="UVC9" s="236"/>
      <c r="UVD9" s="236"/>
      <c r="UVE9" s="236"/>
      <c r="UVF9" s="236"/>
      <c r="UVG9" s="236"/>
      <c r="UVH9" s="236"/>
      <c r="UVI9" s="236"/>
      <c r="UVJ9" s="236"/>
      <c r="UVK9" s="236"/>
      <c r="UVL9" s="236"/>
      <c r="UVM9" s="236"/>
      <c r="UVN9" s="236"/>
      <c r="UVO9" s="236"/>
      <c r="UVP9" s="236"/>
      <c r="UVQ9" s="236"/>
      <c r="UVR9" s="236"/>
      <c r="UVS9" s="236"/>
      <c r="UVT9" s="236"/>
      <c r="UVU9" s="236"/>
      <c r="UVV9" s="236"/>
      <c r="UVW9" s="236"/>
      <c r="UVX9" s="236"/>
      <c r="UVY9" s="236"/>
      <c r="UVZ9" s="236"/>
      <c r="UWA9" s="236"/>
      <c r="UWB9" s="236"/>
      <c r="UWC9" s="236"/>
      <c r="UWD9" s="236"/>
      <c r="UWE9" s="236"/>
      <c r="UWF9" s="236"/>
      <c r="UWG9" s="236"/>
      <c r="UWH9" s="236"/>
      <c r="UWI9" s="236"/>
      <c r="UWJ9" s="236"/>
      <c r="UWK9" s="236"/>
      <c r="UWL9" s="236"/>
      <c r="UWM9" s="236"/>
      <c r="UWN9" s="236"/>
      <c r="UWO9" s="236"/>
      <c r="UWP9" s="236"/>
      <c r="UWQ9" s="236"/>
      <c r="UWR9" s="236"/>
      <c r="UWS9" s="236"/>
      <c r="UWT9" s="236"/>
      <c r="UWU9" s="236"/>
      <c r="UWV9" s="236"/>
      <c r="UWW9" s="236"/>
      <c r="UWX9" s="236"/>
      <c r="UWY9" s="236"/>
      <c r="UWZ9" s="236"/>
      <c r="UXA9" s="236"/>
      <c r="UXB9" s="236"/>
      <c r="UXC9" s="236"/>
      <c r="UXD9" s="236"/>
      <c r="UXE9" s="236"/>
      <c r="UXF9" s="236"/>
      <c r="UXG9" s="236"/>
      <c r="UXH9" s="236"/>
      <c r="UXI9" s="236"/>
      <c r="UXJ9" s="236"/>
      <c r="UXK9" s="236"/>
      <c r="UXL9" s="236"/>
      <c r="UXM9" s="236"/>
      <c r="UXN9" s="236"/>
      <c r="UXO9" s="236"/>
      <c r="UXP9" s="236"/>
      <c r="UXQ9" s="236"/>
      <c r="UXR9" s="236"/>
      <c r="UXS9" s="236"/>
      <c r="UXT9" s="236"/>
      <c r="UXU9" s="236"/>
      <c r="UXV9" s="236"/>
      <c r="UXW9" s="236"/>
      <c r="UXX9" s="236"/>
      <c r="UXY9" s="236"/>
      <c r="UXZ9" s="236"/>
      <c r="UYA9" s="236"/>
      <c r="UYB9" s="236"/>
      <c r="UYC9" s="236"/>
      <c r="UYD9" s="236"/>
      <c r="UYE9" s="236"/>
      <c r="UYF9" s="236"/>
      <c r="UYG9" s="236"/>
      <c r="UYH9" s="236"/>
      <c r="UYI9" s="236"/>
      <c r="UYJ9" s="236"/>
      <c r="UYK9" s="236"/>
      <c r="UYL9" s="236"/>
      <c r="UYM9" s="236"/>
      <c r="UYN9" s="236"/>
      <c r="UYO9" s="236"/>
      <c r="UYP9" s="236"/>
      <c r="UYQ9" s="236"/>
      <c r="UYR9" s="236"/>
      <c r="UYS9" s="236"/>
      <c r="UYT9" s="236"/>
      <c r="UYU9" s="236"/>
      <c r="UYV9" s="236"/>
      <c r="UYW9" s="236"/>
      <c r="UYX9" s="236"/>
      <c r="UYY9" s="236"/>
      <c r="UYZ9" s="236"/>
      <c r="UZA9" s="236"/>
      <c r="UZB9" s="236"/>
      <c r="UZC9" s="236"/>
      <c r="UZD9" s="236"/>
      <c r="UZE9" s="236"/>
      <c r="UZF9" s="236"/>
      <c r="UZG9" s="236"/>
      <c r="UZH9" s="236"/>
      <c r="UZI9" s="236"/>
      <c r="UZJ9" s="236"/>
      <c r="UZK9" s="236"/>
      <c r="UZL9" s="236"/>
      <c r="UZM9" s="236"/>
      <c r="UZN9" s="236"/>
      <c r="UZO9" s="236"/>
      <c r="UZP9" s="236"/>
      <c r="UZQ9" s="236"/>
      <c r="UZR9" s="236"/>
      <c r="UZS9" s="236"/>
      <c r="UZT9" s="236"/>
      <c r="UZU9" s="236"/>
      <c r="UZV9" s="236"/>
      <c r="UZW9" s="236"/>
      <c r="UZX9" s="236"/>
      <c r="UZY9" s="236"/>
      <c r="UZZ9" s="236"/>
      <c r="VAA9" s="236"/>
      <c r="VAB9" s="236"/>
      <c r="VAC9" s="236"/>
      <c r="VAD9" s="236"/>
      <c r="VAE9" s="236"/>
      <c r="VAF9" s="236"/>
      <c r="VAG9" s="236"/>
      <c r="VAH9" s="236"/>
      <c r="VAI9" s="236"/>
      <c r="VAJ9" s="236"/>
      <c r="VAK9" s="236"/>
      <c r="VAL9" s="236"/>
      <c r="VAM9" s="236"/>
      <c r="VAN9" s="236"/>
      <c r="VAO9" s="236"/>
      <c r="VAP9" s="236"/>
      <c r="VAQ9" s="236"/>
      <c r="VAR9" s="236"/>
      <c r="VAS9" s="236"/>
      <c r="VAT9" s="236"/>
      <c r="VAU9" s="236"/>
      <c r="VAV9" s="236"/>
      <c r="VAW9" s="236"/>
      <c r="VAX9" s="236"/>
      <c r="VAY9" s="236"/>
      <c r="VAZ9" s="236"/>
      <c r="VBA9" s="236"/>
      <c r="VBB9" s="236"/>
      <c r="VBC9" s="236"/>
      <c r="VBD9" s="236"/>
      <c r="VBE9" s="236"/>
      <c r="VBF9" s="236"/>
      <c r="VBG9" s="236"/>
      <c r="VBH9" s="236"/>
      <c r="VBI9" s="236"/>
      <c r="VBJ9" s="236"/>
      <c r="VBK9" s="236"/>
      <c r="VBL9" s="236"/>
      <c r="VBM9" s="236"/>
      <c r="VBN9" s="236"/>
      <c r="VBO9" s="236"/>
      <c r="VBP9" s="236"/>
      <c r="VBQ9" s="236"/>
      <c r="VBR9" s="236"/>
      <c r="VBS9" s="236"/>
      <c r="VBT9" s="236"/>
      <c r="VBU9" s="236"/>
      <c r="VBV9" s="236"/>
      <c r="VBW9" s="236"/>
      <c r="VBX9" s="236"/>
      <c r="VBY9" s="236"/>
      <c r="VBZ9" s="236"/>
      <c r="VCA9" s="236"/>
      <c r="VCB9" s="236"/>
      <c r="VCC9" s="236"/>
      <c r="VCD9" s="236"/>
      <c r="VCE9" s="236"/>
      <c r="VCF9" s="236"/>
      <c r="VCG9" s="236"/>
      <c r="VCH9" s="236"/>
      <c r="VCI9" s="236"/>
      <c r="VCJ9" s="236"/>
      <c r="VCK9" s="236"/>
      <c r="VCL9" s="236"/>
      <c r="VCM9" s="236"/>
      <c r="VCN9" s="236"/>
      <c r="VCO9" s="236"/>
      <c r="VCP9" s="236"/>
      <c r="VCQ9" s="236"/>
      <c r="VCR9" s="236"/>
      <c r="VCS9" s="236"/>
      <c r="VCT9" s="236"/>
      <c r="VCU9" s="236"/>
      <c r="VCV9" s="236"/>
      <c r="VCW9" s="236"/>
      <c r="VCX9" s="236"/>
      <c r="VCY9" s="236"/>
      <c r="VCZ9" s="236"/>
      <c r="VDA9" s="236"/>
      <c r="VDB9" s="236"/>
      <c r="VDC9" s="236"/>
      <c r="VDD9" s="236"/>
      <c r="VDE9" s="236"/>
      <c r="VDF9" s="236"/>
      <c r="VDG9" s="236"/>
      <c r="VDH9" s="236"/>
      <c r="VDI9" s="236"/>
      <c r="VDJ9" s="236"/>
      <c r="VDK9" s="236"/>
      <c r="VDL9" s="236"/>
      <c r="VDM9" s="236"/>
      <c r="VDN9" s="236"/>
      <c r="VDO9" s="236"/>
      <c r="VDP9" s="236"/>
      <c r="VDQ9" s="236"/>
      <c r="VDR9" s="236"/>
      <c r="VDS9" s="236"/>
      <c r="VDT9" s="236"/>
      <c r="VDU9" s="236"/>
      <c r="VDV9" s="236"/>
      <c r="VDW9" s="236"/>
      <c r="VDX9" s="236"/>
      <c r="VDY9" s="236"/>
      <c r="VDZ9" s="236"/>
      <c r="VEA9" s="236"/>
      <c r="VEB9" s="236"/>
      <c r="VEC9" s="236"/>
      <c r="VED9" s="236"/>
      <c r="VEE9" s="236"/>
      <c r="VEF9" s="236"/>
      <c r="VEG9" s="236"/>
      <c r="VEH9" s="236"/>
      <c r="VEI9" s="236"/>
      <c r="VEJ9" s="236"/>
      <c r="VEK9" s="236"/>
      <c r="VEL9" s="236"/>
      <c r="VEM9" s="236"/>
      <c r="VEN9" s="236"/>
      <c r="VEO9" s="236"/>
      <c r="VEP9" s="236"/>
      <c r="VEQ9" s="236"/>
      <c r="VER9" s="236"/>
      <c r="VES9" s="236"/>
      <c r="VET9" s="236"/>
      <c r="VEU9" s="236"/>
      <c r="VEV9" s="236"/>
      <c r="VEW9" s="236"/>
      <c r="VEX9" s="236"/>
      <c r="VEY9" s="236"/>
      <c r="VEZ9" s="236"/>
      <c r="VFA9" s="236"/>
      <c r="VFB9" s="236"/>
      <c r="VFC9" s="236"/>
      <c r="VFD9" s="236"/>
      <c r="VFE9" s="236"/>
      <c r="VFF9" s="236"/>
      <c r="VFG9" s="236"/>
      <c r="VFH9" s="236"/>
      <c r="VFI9" s="236"/>
      <c r="VFJ9" s="236"/>
      <c r="VFK9" s="236"/>
      <c r="VFL9" s="236"/>
      <c r="VFM9" s="236"/>
      <c r="VFN9" s="236"/>
      <c r="VFO9" s="236"/>
      <c r="VFP9" s="236"/>
      <c r="VFQ9" s="236"/>
      <c r="VFR9" s="236"/>
      <c r="VFS9" s="236"/>
      <c r="VFT9" s="236"/>
      <c r="VFU9" s="236"/>
      <c r="VFV9" s="236"/>
      <c r="VFW9" s="236"/>
      <c r="VFX9" s="236"/>
      <c r="VFY9" s="236"/>
      <c r="VFZ9" s="236"/>
      <c r="VGA9" s="236"/>
      <c r="VGB9" s="236"/>
      <c r="VGC9" s="236"/>
      <c r="VGD9" s="236"/>
      <c r="VGE9" s="236"/>
      <c r="VGF9" s="236"/>
      <c r="VGG9" s="236"/>
      <c r="VGH9" s="236"/>
      <c r="VGI9" s="236"/>
      <c r="VGJ9" s="236"/>
      <c r="VGK9" s="236"/>
      <c r="VGL9" s="236"/>
      <c r="VGM9" s="236"/>
      <c r="VGN9" s="236"/>
      <c r="VGO9" s="236"/>
      <c r="VGP9" s="236"/>
      <c r="VGQ9" s="236"/>
      <c r="VGR9" s="236"/>
      <c r="VGS9" s="236"/>
      <c r="VGT9" s="236"/>
      <c r="VGU9" s="236"/>
      <c r="VGV9" s="236"/>
      <c r="VGW9" s="236"/>
      <c r="VGX9" s="236"/>
      <c r="VGY9" s="236"/>
      <c r="VGZ9" s="236"/>
      <c r="VHA9" s="236"/>
      <c r="VHB9" s="236"/>
      <c r="VHC9" s="236"/>
      <c r="VHD9" s="236"/>
      <c r="VHE9" s="236"/>
      <c r="VHF9" s="236"/>
      <c r="VHG9" s="236"/>
      <c r="VHH9" s="236"/>
      <c r="VHI9" s="236"/>
      <c r="VHJ9" s="236"/>
      <c r="VHK9" s="236"/>
      <c r="VHL9" s="236"/>
      <c r="VHM9" s="236"/>
      <c r="VHN9" s="236"/>
      <c r="VHO9" s="236"/>
      <c r="VHP9" s="236"/>
      <c r="VHQ9" s="236"/>
      <c r="VHR9" s="236"/>
      <c r="VHS9" s="236"/>
      <c r="VHT9" s="236"/>
      <c r="VHU9" s="236"/>
      <c r="VHV9" s="236"/>
      <c r="VHW9" s="236"/>
      <c r="VHX9" s="236"/>
      <c r="VHY9" s="236"/>
      <c r="VHZ9" s="236"/>
      <c r="VIA9" s="236"/>
      <c r="VIB9" s="236"/>
      <c r="VIC9" s="236"/>
      <c r="VID9" s="236"/>
      <c r="VIE9" s="236"/>
      <c r="VIF9" s="236"/>
      <c r="VIG9" s="236"/>
      <c r="VIH9" s="236"/>
      <c r="VII9" s="236"/>
      <c r="VIJ9" s="236"/>
      <c r="VIK9" s="236"/>
      <c r="VIL9" s="236"/>
      <c r="VIM9" s="236"/>
      <c r="VIN9" s="236"/>
      <c r="VIO9" s="236"/>
      <c r="VIP9" s="236"/>
      <c r="VIQ9" s="236"/>
      <c r="VIR9" s="236"/>
      <c r="VIS9" s="236"/>
      <c r="VIT9" s="236"/>
      <c r="VIU9" s="236"/>
      <c r="VIV9" s="236"/>
      <c r="VIW9" s="236"/>
      <c r="VIX9" s="236"/>
      <c r="VIY9" s="236"/>
      <c r="VIZ9" s="236"/>
      <c r="VJA9" s="236"/>
      <c r="VJB9" s="236"/>
      <c r="VJC9" s="236"/>
      <c r="VJD9" s="236"/>
      <c r="VJE9" s="236"/>
      <c r="VJF9" s="236"/>
      <c r="VJG9" s="236"/>
      <c r="VJH9" s="236"/>
      <c r="VJI9" s="236"/>
      <c r="VJJ9" s="236"/>
      <c r="VJK9" s="236"/>
      <c r="VJL9" s="236"/>
      <c r="VJM9" s="236"/>
      <c r="VJN9" s="236"/>
      <c r="VJO9" s="236"/>
      <c r="VJP9" s="236"/>
      <c r="VJQ9" s="236"/>
      <c r="VJR9" s="236"/>
      <c r="VJS9" s="236"/>
      <c r="VJT9" s="236"/>
      <c r="VJU9" s="236"/>
      <c r="VJV9" s="236"/>
      <c r="VJW9" s="236"/>
      <c r="VJX9" s="236"/>
      <c r="VJY9" s="236"/>
      <c r="VJZ9" s="236"/>
      <c r="VKA9" s="236"/>
      <c r="VKB9" s="236"/>
      <c r="VKC9" s="236"/>
      <c r="VKD9" s="236"/>
      <c r="VKE9" s="236"/>
      <c r="VKF9" s="236"/>
      <c r="VKG9" s="236"/>
      <c r="VKH9" s="236"/>
      <c r="VKI9" s="236"/>
      <c r="VKJ9" s="236"/>
      <c r="VKK9" s="236"/>
      <c r="VKL9" s="236"/>
      <c r="VKM9" s="236"/>
      <c r="VKN9" s="236"/>
      <c r="VKO9" s="236"/>
      <c r="VKP9" s="236"/>
      <c r="VKQ9" s="236"/>
      <c r="VKR9" s="236"/>
      <c r="VKS9" s="236"/>
      <c r="VKT9" s="236"/>
      <c r="VKU9" s="236"/>
      <c r="VKV9" s="236"/>
      <c r="VKW9" s="236"/>
      <c r="VKX9" s="236"/>
      <c r="VKY9" s="236"/>
      <c r="VKZ9" s="236"/>
      <c r="VLA9" s="236"/>
      <c r="VLB9" s="236"/>
      <c r="VLC9" s="236"/>
      <c r="VLD9" s="236"/>
      <c r="VLE9" s="236"/>
      <c r="VLF9" s="236"/>
      <c r="VLG9" s="236"/>
      <c r="VLH9" s="236"/>
      <c r="VLI9" s="236"/>
      <c r="VLJ9" s="236"/>
      <c r="VLK9" s="236"/>
      <c r="VLL9" s="236"/>
      <c r="VLM9" s="236"/>
      <c r="VLN9" s="236"/>
      <c r="VLO9" s="236"/>
      <c r="VLP9" s="236"/>
      <c r="VLQ9" s="236"/>
      <c r="VLR9" s="236"/>
      <c r="VLS9" s="236"/>
      <c r="VLT9" s="236"/>
      <c r="VLU9" s="236"/>
      <c r="VLV9" s="236"/>
      <c r="VLW9" s="236"/>
      <c r="VLX9" s="236"/>
      <c r="VLY9" s="236"/>
      <c r="VLZ9" s="236"/>
      <c r="VMA9" s="236"/>
      <c r="VMB9" s="236"/>
      <c r="VMC9" s="236"/>
      <c r="VMD9" s="236"/>
      <c r="VME9" s="236"/>
      <c r="VMF9" s="236"/>
      <c r="VMG9" s="236"/>
      <c r="VMH9" s="236"/>
      <c r="VMI9" s="236"/>
      <c r="VMJ9" s="236"/>
      <c r="VMK9" s="236"/>
      <c r="VML9" s="236"/>
      <c r="VMM9" s="236"/>
      <c r="VMN9" s="236"/>
      <c r="VMO9" s="236"/>
      <c r="VMP9" s="236"/>
      <c r="VMQ9" s="236"/>
      <c r="VMR9" s="236"/>
      <c r="VMS9" s="236"/>
      <c r="VMT9" s="236"/>
      <c r="VMU9" s="236"/>
      <c r="VMV9" s="236"/>
      <c r="VMW9" s="236"/>
      <c r="VMX9" s="236"/>
      <c r="VMY9" s="236"/>
      <c r="VMZ9" s="236"/>
      <c r="VNA9" s="236"/>
      <c r="VNB9" s="236"/>
      <c r="VNC9" s="236"/>
      <c r="VND9" s="236"/>
      <c r="VNE9" s="236"/>
      <c r="VNF9" s="236"/>
      <c r="VNG9" s="236"/>
      <c r="VNH9" s="236"/>
      <c r="VNI9" s="236"/>
      <c r="VNJ9" s="236"/>
      <c r="VNK9" s="236"/>
      <c r="VNL9" s="236"/>
      <c r="VNM9" s="236"/>
      <c r="VNN9" s="236"/>
      <c r="VNO9" s="236"/>
      <c r="VNP9" s="236"/>
      <c r="VNQ9" s="236"/>
      <c r="VNR9" s="236"/>
      <c r="VNS9" s="236"/>
      <c r="VNT9" s="236"/>
      <c r="VNU9" s="236"/>
      <c r="VNV9" s="236"/>
      <c r="VNW9" s="236"/>
      <c r="VNX9" s="236"/>
      <c r="VNY9" s="236"/>
      <c r="VNZ9" s="236"/>
      <c r="VOA9" s="236"/>
      <c r="VOB9" s="236"/>
      <c r="VOC9" s="236"/>
      <c r="VOD9" s="236"/>
      <c r="VOE9" s="236"/>
      <c r="VOF9" s="236"/>
      <c r="VOG9" s="236"/>
      <c r="VOH9" s="236"/>
      <c r="VOI9" s="236"/>
      <c r="VOJ9" s="236"/>
      <c r="VOK9" s="236"/>
      <c r="VOL9" s="236"/>
      <c r="VOM9" s="236"/>
      <c r="VON9" s="236"/>
      <c r="VOO9" s="236"/>
      <c r="VOP9" s="236"/>
      <c r="VOQ9" s="236"/>
      <c r="VOR9" s="236"/>
      <c r="VOS9" s="236"/>
      <c r="VOT9" s="236"/>
      <c r="VOU9" s="236"/>
      <c r="VOV9" s="236"/>
      <c r="VOW9" s="236"/>
      <c r="VOX9" s="236"/>
      <c r="VOY9" s="236"/>
      <c r="VOZ9" s="236"/>
      <c r="VPA9" s="236"/>
      <c r="VPB9" s="236"/>
      <c r="VPC9" s="236"/>
      <c r="VPD9" s="236"/>
      <c r="VPE9" s="236"/>
      <c r="VPF9" s="236"/>
      <c r="VPG9" s="236"/>
      <c r="VPH9" s="236"/>
      <c r="VPI9" s="236"/>
      <c r="VPJ9" s="236"/>
      <c r="VPK9" s="236"/>
      <c r="VPL9" s="236"/>
      <c r="VPM9" s="236"/>
      <c r="VPN9" s="236"/>
      <c r="VPO9" s="236"/>
      <c r="VPP9" s="236"/>
      <c r="VPQ9" s="236"/>
      <c r="VPR9" s="236"/>
      <c r="VPS9" s="236"/>
      <c r="VPT9" s="236"/>
      <c r="VPU9" s="236"/>
      <c r="VPV9" s="236"/>
      <c r="VPW9" s="236"/>
      <c r="VPX9" s="236"/>
      <c r="VPY9" s="236"/>
      <c r="VPZ9" s="236"/>
      <c r="VQA9" s="236"/>
      <c r="VQB9" s="236"/>
      <c r="VQC9" s="236"/>
      <c r="VQD9" s="236"/>
      <c r="VQE9" s="236"/>
      <c r="VQF9" s="236"/>
      <c r="VQG9" s="236"/>
      <c r="VQH9" s="236"/>
      <c r="VQI9" s="236"/>
      <c r="VQJ9" s="236"/>
      <c r="VQK9" s="236"/>
      <c r="VQL9" s="236"/>
      <c r="VQM9" s="236"/>
      <c r="VQN9" s="236"/>
      <c r="VQO9" s="236"/>
      <c r="VQP9" s="236"/>
      <c r="VQQ9" s="236"/>
      <c r="VQR9" s="236"/>
      <c r="VQS9" s="236"/>
      <c r="VQT9" s="236"/>
      <c r="VQU9" s="236"/>
      <c r="VQV9" s="236"/>
      <c r="VQW9" s="236"/>
      <c r="VQX9" s="236"/>
      <c r="VQY9" s="236"/>
      <c r="VQZ9" s="236"/>
      <c r="VRA9" s="236"/>
      <c r="VRB9" s="236"/>
      <c r="VRC9" s="236"/>
      <c r="VRD9" s="236"/>
      <c r="VRE9" s="236"/>
      <c r="VRF9" s="236"/>
      <c r="VRG9" s="236"/>
      <c r="VRH9" s="236"/>
      <c r="VRI9" s="236"/>
      <c r="VRJ9" s="236"/>
      <c r="VRK9" s="236"/>
      <c r="VRL9" s="236"/>
      <c r="VRM9" s="236"/>
      <c r="VRN9" s="236"/>
      <c r="VRO9" s="236"/>
      <c r="VRP9" s="236"/>
      <c r="VRQ9" s="236"/>
      <c r="VRR9" s="236"/>
      <c r="VRS9" s="236"/>
      <c r="VRT9" s="236"/>
      <c r="VRU9" s="236"/>
      <c r="VRV9" s="236"/>
      <c r="VRW9" s="236"/>
      <c r="VRX9" s="236"/>
      <c r="VRY9" s="236"/>
      <c r="VRZ9" s="236"/>
      <c r="VSA9" s="236"/>
      <c r="VSB9" s="236"/>
      <c r="VSC9" s="236"/>
      <c r="VSD9" s="236"/>
      <c r="VSE9" s="236"/>
      <c r="VSF9" s="236"/>
      <c r="VSG9" s="236"/>
      <c r="VSH9" s="236"/>
      <c r="VSI9" s="236"/>
      <c r="VSJ9" s="236"/>
      <c r="VSK9" s="236"/>
      <c r="VSL9" s="236"/>
      <c r="VSM9" s="236"/>
      <c r="VSN9" s="236"/>
      <c r="VSO9" s="236"/>
      <c r="VSP9" s="236"/>
      <c r="VSQ9" s="236"/>
      <c r="VSR9" s="236"/>
      <c r="VSS9" s="236"/>
      <c r="VST9" s="236"/>
      <c r="VSU9" s="236"/>
      <c r="VSV9" s="236"/>
      <c r="VSW9" s="236"/>
      <c r="VSX9" s="236"/>
      <c r="VSY9" s="236"/>
      <c r="VSZ9" s="236"/>
      <c r="VTA9" s="236"/>
      <c r="VTB9" s="236"/>
      <c r="VTC9" s="236"/>
      <c r="VTD9" s="236"/>
      <c r="VTE9" s="236"/>
      <c r="VTF9" s="236"/>
      <c r="VTG9" s="236"/>
      <c r="VTH9" s="236"/>
      <c r="VTI9" s="236"/>
      <c r="VTJ9" s="236"/>
      <c r="VTK9" s="236"/>
      <c r="VTL9" s="236"/>
      <c r="VTM9" s="236"/>
      <c r="VTN9" s="236"/>
      <c r="VTO9" s="236"/>
      <c r="VTP9" s="236"/>
      <c r="VTQ9" s="236"/>
      <c r="VTR9" s="236"/>
      <c r="VTS9" s="236"/>
      <c r="VTT9" s="236"/>
      <c r="VTU9" s="236"/>
      <c r="VTV9" s="236"/>
      <c r="VTW9" s="236"/>
      <c r="VTX9" s="236"/>
      <c r="VTY9" s="236"/>
      <c r="VTZ9" s="236"/>
      <c r="VUA9" s="236"/>
      <c r="VUB9" s="236"/>
      <c r="VUC9" s="236"/>
      <c r="VUD9" s="236"/>
      <c r="VUE9" s="236"/>
      <c r="VUF9" s="236"/>
      <c r="VUG9" s="236"/>
      <c r="VUH9" s="236"/>
      <c r="VUI9" s="236"/>
      <c r="VUJ9" s="236"/>
      <c r="VUK9" s="236"/>
      <c r="VUL9" s="236"/>
      <c r="VUM9" s="236"/>
      <c r="VUN9" s="236"/>
      <c r="VUO9" s="236"/>
      <c r="VUP9" s="236"/>
      <c r="VUQ9" s="236"/>
      <c r="VUR9" s="236"/>
      <c r="VUS9" s="236"/>
      <c r="VUT9" s="236"/>
      <c r="VUU9" s="236"/>
      <c r="VUV9" s="236"/>
      <c r="VUW9" s="236"/>
      <c r="VUX9" s="236"/>
      <c r="VUY9" s="236"/>
      <c r="VUZ9" s="236"/>
      <c r="VVA9" s="236"/>
      <c r="VVB9" s="236"/>
      <c r="VVC9" s="236"/>
      <c r="VVD9" s="236"/>
      <c r="VVE9" s="236"/>
      <c r="VVF9" s="236"/>
      <c r="VVG9" s="236"/>
      <c r="VVH9" s="236"/>
      <c r="VVI9" s="236"/>
      <c r="VVJ9" s="236"/>
      <c r="VVK9" s="236"/>
      <c r="VVL9" s="236"/>
      <c r="VVM9" s="236"/>
      <c r="VVN9" s="236"/>
      <c r="VVO9" s="236"/>
      <c r="VVP9" s="236"/>
      <c r="VVQ9" s="236"/>
      <c r="VVR9" s="236"/>
      <c r="VVS9" s="236"/>
      <c r="VVT9" s="236"/>
      <c r="VVU9" s="236"/>
      <c r="VVV9" s="236"/>
      <c r="VVW9" s="236"/>
      <c r="VVX9" s="236"/>
      <c r="VVY9" s="236"/>
      <c r="VVZ9" s="236"/>
      <c r="VWA9" s="236"/>
      <c r="VWB9" s="236"/>
      <c r="VWC9" s="236"/>
      <c r="VWD9" s="236"/>
      <c r="VWE9" s="236"/>
      <c r="VWF9" s="236"/>
      <c r="VWG9" s="236"/>
      <c r="VWH9" s="236"/>
      <c r="VWI9" s="236"/>
      <c r="VWJ9" s="236"/>
      <c r="VWK9" s="236"/>
      <c r="VWL9" s="236"/>
      <c r="VWM9" s="236"/>
      <c r="VWN9" s="236"/>
      <c r="VWO9" s="236"/>
      <c r="VWP9" s="236"/>
      <c r="VWQ9" s="236"/>
      <c r="VWR9" s="236"/>
      <c r="VWS9" s="236"/>
      <c r="VWT9" s="236"/>
      <c r="VWU9" s="236"/>
      <c r="VWV9" s="236"/>
      <c r="VWW9" s="236"/>
      <c r="VWX9" s="236"/>
      <c r="VWY9" s="236"/>
      <c r="VWZ9" s="236"/>
      <c r="VXA9" s="236"/>
      <c r="VXB9" s="236"/>
      <c r="VXC9" s="236"/>
      <c r="VXD9" s="236"/>
      <c r="VXE9" s="236"/>
      <c r="VXF9" s="236"/>
      <c r="VXG9" s="236"/>
      <c r="VXH9" s="236"/>
      <c r="VXI9" s="236"/>
      <c r="VXJ9" s="236"/>
      <c r="VXK9" s="236"/>
      <c r="VXL9" s="236"/>
      <c r="VXM9" s="236"/>
      <c r="VXN9" s="236"/>
      <c r="VXO9" s="236"/>
      <c r="VXP9" s="236"/>
      <c r="VXQ9" s="236"/>
      <c r="VXR9" s="236"/>
      <c r="VXS9" s="236"/>
      <c r="VXT9" s="236"/>
      <c r="VXU9" s="236"/>
      <c r="VXV9" s="236"/>
      <c r="VXW9" s="236"/>
      <c r="VXX9" s="236"/>
      <c r="VXY9" s="236"/>
      <c r="VXZ9" s="236"/>
      <c r="VYA9" s="236"/>
      <c r="VYB9" s="236"/>
      <c r="VYC9" s="236"/>
      <c r="VYD9" s="236"/>
      <c r="VYE9" s="236"/>
      <c r="VYF9" s="236"/>
      <c r="VYG9" s="236"/>
      <c r="VYH9" s="236"/>
      <c r="VYI9" s="236"/>
      <c r="VYJ9" s="236"/>
      <c r="VYK9" s="236"/>
      <c r="VYL9" s="236"/>
      <c r="VYM9" s="236"/>
      <c r="VYN9" s="236"/>
      <c r="VYO9" s="236"/>
      <c r="VYP9" s="236"/>
      <c r="VYQ9" s="236"/>
      <c r="VYR9" s="236"/>
      <c r="VYS9" s="236"/>
      <c r="VYT9" s="236"/>
      <c r="VYU9" s="236"/>
      <c r="VYV9" s="236"/>
      <c r="VYW9" s="236"/>
      <c r="VYX9" s="236"/>
      <c r="VYY9" s="236"/>
      <c r="VYZ9" s="236"/>
      <c r="VZA9" s="236"/>
      <c r="VZB9" s="236"/>
      <c r="VZC9" s="236"/>
      <c r="VZD9" s="236"/>
      <c r="VZE9" s="236"/>
      <c r="VZF9" s="236"/>
      <c r="VZG9" s="236"/>
      <c r="VZH9" s="236"/>
      <c r="VZI9" s="236"/>
      <c r="VZJ9" s="236"/>
      <c r="VZK9" s="236"/>
      <c r="VZL9" s="236"/>
      <c r="VZM9" s="236"/>
      <c r="VZN9" s="236"/>
      <c r="VZO9" s="236"/>
      <c r="VZP9" s="236"/>
      <c r="VZQ9" s="236"/>
      <c r="VZR9" s="236"/>
      <c r="VZS9" s="236"/>
      <c r="VZT9" s="236"/>
      <c r="VZU9" s="236"/>
      <c r="VZV9" s="236"/>
      <c r="VZW9" s="236"/>
      <c r="VZX9" s="236"/>
      <c r="VZY9" s="236"/>
      <c r="VZZ9" s="236"/>
      <c r="WAA9" s="236"/>
      <c r="WAB9" s="236"/>
      <c r="WAC9" s="236"/>
      <c r="WAD9" s="236"/>
      <c r="WAE9" s="236"/>
      <c r="WAF9" s="236"/>
      <c r="WAG9" s="236"/>
      <c r="WAH9" s="236"/>
      <c r="WAI9" s="236"/>
      <c r="WAJ9" s="236"/>
      <c r="WAK9" s="236"/>
      <c r="WAL9" s="236"/>
      <c r="WAM9" s="236"/>
      <c r="WAN9" s="236"/>
      <c r="WAO9" s="236"/>
      <c r="WAP9" s="236"/>
      <c r="WAQ9" s="236"/>
      <c r="WAR9" s="236"/>
      <c r="WAS9" s="236"/>
      <c r="WAT9" s="236"/>
      <c r="WAU9" s="236"/>
      <c r="WAV9" s="236"/>
      <c r="WAW9" s="236"/>
      <c r="WAX9" s="236"/>
      <c r="WAY9" s="236"/>
      <c r="WAZ9" s="236"/>
      <c r="WBA9" s="236"/>
      <c r="WBB9" s="236"/>
      <c r="WBC9" s="236"/>
      <c r="WBD9" s="236"/>
      <c r="WBE9" s="236"/>
      <c r="WBF9" s="236"/>
      <c r="WBG9" s="236"/>
      <c r="WBH9" s="236"/>
      <c r="WBI9" s="236"/>
      <c r="WBJ9" s="236"/>
      <c r="WBK9" s="236"/>
      <c r="WBL9" s="236"/>
      <c r="WBM9" s="236"/>
      <c r="WBN9" s="236"/>
      <c r="WBO9" s="236"/>
      <c r="WBP9" s="236"/>
      <c r="WBQ9" s="236"/>
      <c r="WBR9" s="236"/>
      <c r="WBS9" s="236"/>
      <c r="WBT9" s="236"/>
      <c r="WBU9" s="236"/>
      <c r="WBV9" s="236"/>
      <c r="WBW9" s="236"/>
      <c r="WBX9" s="236"/>
      <c r="WBY9" s="236"/>
      <c r="WBZ9" s="236"/>
      <c r="WCA9" s="236"/>
      <c r="WCB9" s="236"/>
      <c r="WCC9" s="236"/>
      <c r="WCD9" s="236"/>
      <c r="WCE9" s="236"/>
      <c r="WCF9" s="236"/>
      <c r="WCG9" s="236"/>
      <c r="WCH9" s="236"/>
      <c r="WCI9" s="236"/>
      <c r="WCJ9" s="236"/>
      <c r="WCK9" s="236"/>
      <c r="WCL9" s="236"/>
      <c r="WCM9" s="236"/>
      <c r="WCN9" s="236"/>
      <c r="WCO9" s="236"/>
      <c r="WCP9" s="236"/>
      <c r="WCQ9" s="236"/>
      <c r="WCR9" s="236"/>
      <c r="WCS9" s="236"/>
      <c r="WCT9" s="236"/>
      <c r="WCU9" s="236"/>
      <c r="WCV9" s="236"/>
      <c r="WCW9" s="236"/>
      <c r="WCX9" s="236"/>
      <c r="WCY9" s="236"/>
      <c r="WCZ9" s="236"/>
      <c r="WDA9" s="236"/>
      <c r="WDB9" s="236"/>
      <c r="WDC9" s="236"/>
      <c r="WDD9" s="236"/>
      <c r="WDE9" s="236"/>
      <c r="WDF9" s="236"/>
      <c r="WDG9" s="236"/>
      <c r="WDH9" s="236"/>
      <c r="WDI9" s="236"/>
      <c r="WDJ9" s="236"/>
      <c r="WDK9" s="236"/>
      <c r="WDL9" s="236"/>
      <c r="WDM9" s="236"/>
      <c r="WDN9" s="236"/>
      <c r="WDO9" s="236"/>
      <c r="WDP9" s="236"/>
      <c r="WDQ9" s="236"/>
      <c r="WDR9" s="236"/>
      <c r="WDS9" s="236"/>
      <c r="WDT9" s="236"/>
      <c r="WDU9" s="236"/>
      <c r="WDV9" s="236"/>
      <c r="WDW9" s="236"/>
      <c r="WDX9" s="236"/>
      <c r="WDY9" s="236"/>
      <c r="WDZ9" s="236"/>
      <c r="WEA9" s="236"/>
      <c r="WEB9" s="236"/>
      <c r="WEC9" s="236"/>
      <c r="WED9" s="236"/>
      <c r="WEE9" s="236"/>
      <c r="WEF9" s="236"/>
      <c r="WEG9" s="236"/>
      <c r="WEH9" s="236"/>
      <c r="WEI9" s="236"/>
      <c r="WEJ9" s="236"/>
      <c r="WEK9" s="236"/>
      <c r="WEL9" s="236"/>
      <c r="WEM9" s="236"/>
      <c r="WEN9" s="236"/>
      <c r="WEO9" s="236"/>
      <c r="WEP9" s="236"/>
      <c r="WEQ9" s="236"/>
      <c r="WER9" s="236"/>
      <c r="WES9" s="236"/>
      <c r="WET9" s="236"/>
      <c r="WEU9" s="236"/>
      <c r="WEV9" s="236"/>
      <c r="WEW9" s="236"/>
      <c r="WEX9" s="236"/>
      <c r="WEY9" s="236"/>
      <c r="WEZ9" s="236"/>
      <c r="WFA9" s="236"/>
      <c r="WFB9" s="236"/>
      <c r="WFC9" s="236"/>
      <c r="WFD9" s="236"/>
      <c r="WFE9" s="236"/>
      <c r="WFF9" s="236"/>
      <c r="WFG9" s="236"/>
      <c r="WFH9" s="236"/>
      <c r="WFI9" s="236"/>
      <c r="WFJ9" s="236"/>
      <c r="WFK9" s="236"/>
      <c r="WFL9" s="236"/>
      <c r="WFM9" s="236"/>
      <c r="WFN9" s="236"/>
      <c r="WFO9" s="236"/>
      <c r="WFP9" s="236"/>
      <c r="WFQ9" s="236"/>
      <c r="WFR9" s="236"/>
      <c r="WFS9" s="236"/>
      <c r="WFT9" s="236"/>
      <c r="WFU9" s="236"/>
      <c r="WFV9" s="236"/>
      <c r="WFW9" s="236"/>
      <c r="WFX9" s="236"/>
      <c r="WFY9" s="236"/>
      <c r="WFZ9" s="236"/>
      <c r="WGA9" s="236"/>
      <c r="WGB9" s="236"/>
      <c r="WGC9" s="236"/>
      <c r="WGD9" s="236"/>
      <c r="WGE9" s="236"/>
      <c r="WGF9" s="236"/>
      <c r="WGG9" s="236"/>
      <c r="WGH9" s="236"/>
      <c r="WGI9" s="236"/>
      <c r="WGJ9" s="236"/>
      <c r="WGK9" s="236"/>
      <c r="WGL9" s="236"/>
      <c r="WGM9" s="236"/>
      <c r="WGN9" s="236"/>
      <c r="WGO9" s="236"/>
      <c r="WGP9" s="236"/>
      <c r="WGQ9" s="236"/>
      <c r="WGR9" s="236"/>
      <c r="WGS9" s="236"/>
      <c r="WGT9" s="236"/>
      <c r="WGU9" s="236"/>
      <c r="WGV9" s="236"/>
      <c r="WGW9" s="236"/>
      <c r="WGX9" s="236"/>
      <c r="WGY9" s="236"/>
      <c r="WGZ9" s="236"/>
      <c r="WHA9" s="236"/>
      <c r="WHB9" s="236"/>
      <c r="WHC9" s="236"/>
      <c r="WHD9" s="236"/>
      <c r="WHE9" s="236"/>
      <c r="WHF9" s="236"/>
      <c r="WHG9" s="236"/>
      <c r="WHH9" s="236"/>
      <c r="WHI9" s="236"/>
      <c r="WHJ9" s="236"/>
      <c r="WHK9" s="236"/>
      <c r="WHL9" s="236"/>
      <c r="WHM9" s="236"/>
      <c r="WHN9" s="236"/>
      <c r="WHO9" s="236"/>
      <c r="WHP9" s="236"/>
      <c r="WHQ9" s="236"/>
      <c r="WHR9" s="236"/>
      <c r="WHS9" s="236"/>
      <c r="WHT9" s="236"/>
      <c r="WHU9" s="236"/>
      <c r="WHV9" s="236"/>
      <c r="WHW9" s="236"/>
      <c r="WHX9" s="236"/>
      <c r="WHY9" s="236"/>
      <c r="WHZ9" s="236"/>
      <c r="WIA9" s="236"/>
      <c r="WIB9" s="236"/>
      <c r="WIC9" s="236"/>
      <c r="WID9" s="236"/>
      <c r="WIE9" s="236"/>
      <c r="WIF9" s="236"/>
      <c r="WIG9" s="236"/>
      <c r="WIH9" s="236"/>
      <c r="WII9" s="236"/>
      <c r="WIJ9" s="236"/>
      <c r="WIK9" s="236"/>
      <c r="WIL9" s="236"/>
      <c r="WIM9" s="236"/>
      <c r="WIN9" s="236"/>
      <c r="WIO9" s="236"/>
      <c r="WIP9" s="236"/>
      <c r="WIQ9" s="236"/>
      <c r="WIR9" s="236"/>
      <c r="WIS9" s="236"/>
      <c r="WIT9" s="236"/>
      <c r="WIU9" s="236"/>
      <c r="WIV9" s="236"/>
      <c r="WIW9" s="236"/>
      <c r="WIX9" s="236"/>
      <c r="WIY9" s="236"/>
      <c r="WIZ9" s="236"/>
      <c r="WJA9" s="236"/>
      <c r="WJB9" s="236"/>
      <c r="WJC9" s="236"/>
      <c r="WJD9" s="236"/>
      <c r="WJE9" s="236"/>
      <c r="WJF9" s="236"/>
      <c r="WJG9" s="236"/>
      <c r="WJH9" s="236"/>
      <c r="WJI9" s="236"/>
      <c r="WJJ9" s="236"/>
      <c r="WJK9" s="236"/>
      <c r="WJL9" s="236"/>
      <c r="WJM9" s="236"/>
      <c r="WJN9" s="236"/>
      <c r="WJO9" s="236"/>
      <c r="WJP9" s="236"/>
      <c r="WJQ9" s="236"/>
      <c r="WJR9" s="236"/>
      <c r="WJS9" s="236"/>
      <c r="WJT9" s="236"/>
      <c r="WJU9" s="236"/>
      <c r="WJV9" s="236"/>
      <c r="WJW9" s="236"/>
      <c r="WJX9" s="236"/>
      <c r="WJY9" s="236"/>
      <c r="WJZ9" s="236"/>
      <c r="WKA9" s="236"/>
      <c r="WKB9" s="236"/>
      <c r="WKC9" s="236"/>
      <c r="WKD9" s="236"/>
      <c r="WKE9" s="236"/>
      <c r="WKF9" s="236"/>
      <c r="WKG9" s="236"/>
      <c r="WKH9" s="236"/>
      <c r="WKI9" s="236"/>
      <c r="WKJ9" s="236"/>
      <c r="WKK9" s="236"/>
      <c r="WKL9" s="236"/>
      <c r="WKM9" s="236"/>
      <c r="WKN9" s="236"/>
      <c r="WKO9" s="236"/>
      <c r="WKP9" s="236"/>
      <c r="WKQ9" s="236"/>
      <c r="WKR9" s="236"/>
      <c r="WKS9" s="236"/>
      <c r="WKT9" s="236"/>
      <c r="WKU9" s="236"/>
      <c r="WKV9" s="236"/>
      <c r="WKW9" s="236"/>
      <c r="WKX9" s="236"/>
      <c r="WKY9" s="236"/>
      <c r="WKZ9" s="236"/>
      <c r="WLA9" s="236"/>
      <c r="WLB9" s="236"/>
      <c r="WLC9" s="236"/>
      <c r="WLD9" s="236"/>
      <c r="WLE9" s="236"/>
      <c r="WLF9" s="236"/>
      <c r="WLG9" s="236"/>
      <c r="WLH9" s="236"/>
      <c r="WLI9" s="236"/>
      <c r="WLJ9" s="236"/>
      <c r="WLK9" s="236"/>
      <c r="WLL9" s="236"/>
      <c r="WLM9" s="236"/>
      <c r="WLN9" s="236"/>
      <c r="WLO9" s="236"/>
      <c r="WLP9" s="236"/>
      <c r="WLQ9" s="236"/>
      <c r="WLR9" s="236"/>
      <c r="WLS9" s="236"/>
      <c r="WLT9" s="236"/>
      <c r="WLU9" s="236"/>
      <c r="WLV9" s="236"/>
      <c r="WLW9" s="236"/>
      <c r="WLX9" s="236"/>
      <c r="WLY9" s="236"/>
      <c r="WLZ9" s="236"/>
      <c r="WMA9" s="236"/>
      <c r="WMB9" s="236"/>
      <c r="WMC9" s="236"/>
      <c r="WMD9" s="236"/>
      <c r="WME9" s="236"/>
      <c r="WMF9" s="236"/>
      <c r="WMG9" s="236"/>
      <c r="WMH9" s="236"/>
      <c r="WMI9" s="236"/>
      <c r="WMJ9" s="236"/>
      <c r="WMK9" s="236"/>
      <c r="WML9" s="236"/>
      <c r="WMM9" s="236"/>
      <c r="WMN9" s="236"/>
      <c r="WMO9" s="236"/>
      <c r="WMP9" s="236"/>
      <c r="WMQ9" s="236"/>
      <c r="WMR9" s="236"/>
      <c r="WMS9" s="236"/>
      <c r="WMT9" s="236"/>
      <c r="WMU9" s="236"/>
      <c r="WMV9" s="236"/>
      <c r="WMW9" s="236"/>
      <c r="WMX9" s="236"/>
      <c r="WMY9" s="236"/>
      <c r="WMZ9" s="236"/>
      <c r="WNA9" s="236"/>
      <c r="WNB9" s="236"/>
      <c r="WNC9" s="236"/>
      <c r="WND9" s="236"/>
      <c r="WNE9" s="236"/>
      <c r="WNF9" s="236"/>
      <c r="WNG9" s="236"/>
      <c r="WNH9" s="236"/>
      <c r="WNI9" s="236"/>
      <c r="WNJ9" s="236"/>
      <c r="WNK9" s="236"/>
      <c r="WNL9" s="236"/>
      <c r="WNM9" s="236"/>
      <c r="WNN9" s="236"/>
      <c r="WNO9" s="236"/>
      <c r="WNP9" s="236"/>
      <c r="WNQ9" s="236"/>
      <c r="WNR9" s="236"/>
      <c r="WNS9" s="236"/>
      <c r="WNT9" s="236"/>
      <c r="WNU9" s="236"/>
      <c r="WNV9" s="236"/>
      <c r="WNW9" s="236"/>
      <c r="WNX9" s="236"/>
      <c r="WNY9" s="236"/>
      <c r="WNZ9" s="236"/>
      <c r="WOA9" s="236"/>
      <c r="WOB9" s="236"/>
      <c r="WOC9" s="236"/>
      <c r="WOD9" s="236"/>
      <c r="WOE9" s="236"/>
      <c r="WOF9" s="236"/>
      <c r="WOG9" s="236"/>
      <c r="WOH9" s="236"/>
      <c r="WOI9" s="236"/>
      <c r="WOJ9" s="236"/>
      <c r="WOK9" s="236"/>
      <c r="WOL9" s="236"/>
      <c r="WOM9" s="236"/>
      <c r="WON9" s="236"/>
      <c r="WOO9" s="236"/>
      <c r="WOP9" s="236"/>
      <c r="WOQ9" s="236"/>
      <c r="WOR9" s="236"/>
      <c r="WOS9" s="236"/>
      <c r="WOT9" s="236"/>
      <c r="WOU9" s="236"/>
      <c r="WOV9" s="236"/>
      <c r="WOW9" s="236"/>
      <c r="WOX9" s="236"/>
      <c r="WOY9" s="236"/>
      <c r="WOZ9" s="236"/>
      <c r="WPA9" s="236"/>
      <c r="WPB9" s="236"/>
      <c r="WPC9" s="236"/>
      <c r="WPD9" s="236"/>
      <c r="WPE9" s="236"/>
      <c r="WPF9" s="236"/>
      <c r="WPG9" s="236"/>
      <c r="WPH9" s="236"/>
      <c r="WPI9" s="236"/>
      <c r="WPJ9" s="236"/>
      <c r="WPK9" s="236"/>
      <c r="WPL9" s="236"/>
      <c r="WPM9" s="236"/>
      <c r="WPN9" s="236"/>
      <c r="WPO9" s="236"/>
      <c r="WPP9" s="236"/>
      <c r="WPQ9" s="236"/>
      <c r="WPR9" s="236"/>
      <c r="WPS9" s="236"/>
      <c r="WPT9" s="236"/>
      <c r="WPU9" s="236"/>
      <c r="WPV9" s="236"/>
      <c r="WPW9" s="236"/>
      <c r="WPX9" s="236"/>
      <c r="WPY9" s="236"/>
      <c r="WPZ9" s="236"/>
      <c r="WQA9" s="236"/>
      <c r="WQB9" s="236"/>
      <c r="WQC9" s="236"/>
      <c r="WQD9" s="236"/>
      <c r="WQE9" s="236"/>
      <c r="WQF9" s="236"/>
      <c r="WQG9" s="236"/>
      <c r="WQH9" s="236"/>
      <c r="WQI9" s="236"/>
      <c r="WQJ9" s="236"/>
      <c r="WQK9" s="236"/>
      <c r="WQL9" s="236"/>
      <c r="WQM9" s="236"/>
      <c r="WQN9" s="236"/>
      <c r="WQO9" s="236"/>
      <c r="WQP9" s="236"/>
      <c r="WQQ9" s="236"/>
      <c r="WQR9" s="236"/>
      <c r="WQS9" s="236"/>
      <c r="WQT9" s="236"/>
      <c r="WQU9" s="236"/>
      <c r="WQV9" s="236"/>
      <c r="WQW9" s="236"/>
      <c r="WQX9" s="236"/>
      <c r="WQY9" s="236"/>
      <c r="WQZ9" s="236"/>
      <c r="WRA9" s="236"/>
      <c r="WRB9" s="236"/>
      <c r="WRC9" s="236"/>
      <c r="WRD9" s="236"/>
      <c r="WRE9" s="236"/>
      <c r="WRF9" s="236"/>
      <c r="WRG9" s="236"/>
      <c r="WRH9" s="236"/>
      <c r="WRI9" s="236"/>
      <c r="WRJ9" s="236"/>
      <c r="WRK9" s="236"/>
      <c r="WRL9" s="236"/>
      <c r="WRM9" s="236"/>
      <c r="WRN9" s="236"/>
      <c r="WRO9" s="236"/>
      <c r="WRP9" s="236"/>
      <c r="WRQ9" s="236"/>
      <c r="WRR9" s="236"/>
      <c r="WRS9" s="236"/>
      <c r="WRT9" s="236"/>
      <c r="WRU9" s="236"/>
      <c r="WRV9" s="236"/>
      <c r="WRW9" s="236"/>
      <c r="WRX9" s="236"/>
      <c r="WRY9" s="236"/>
      <c r="WRZ9" s="236"/>
      <c r="WSA9" s="236"/>
      <c r="WSB9" s="236"/>
      <c r="WSC9" s="236"/>
      <c r="WSD9" s="236"/>
      <c r="WSE9" s="236"/>
      <c r="WSF9" s="236"/>
      <c r="WSG9" s="236"/>
      <c r="WSH9" s="236"/>
      <c r="WSI9" s="236"/>
      <c r="WSJ9" s="236"/>
      <c r="WSK9" s="236"/>
      <c r="WSL9" s="236"/>
      <c r="WSM9" s="236"/>
      <c r="WSN9" s="236"/>
      <c r="WSO9" s="236"/>
      <c r="WSP9" s="236"/>
      <c r="WSQ9" s="236"/>
      <c r="WSR9" s="236"/>
      <c r="WSS9" s="236"/>
      <c r="WST9" s="236"/>
      <c r="WSU9" s="236"/>
      <c r="WSV9" s="236"/>
      <c r="WSW9" s="236"/>
      <c r="WSX9" s="236"/>
      <c r="WSY9" s="236"/>
      <c r="WSZ9" s="236"/>
      <c r="WTA9" s="236"/>
      <c r="WTB9" s="236"/>
      <c r="WTC9" s="236"/>
      <c r="WTD9" s="236"/>
      <c r="WTE9" s="236"/>
      <c r="WTF9" s="236"/>
      <c r="WTG9" s="236"/>
      <c r="WTH9" s="236"/>
      <c r="WTI9" s="236"/>
      <c r="WTJ9" s="236"/>
      <c r="WTK9" s="236"/>
      <c r="WTL9" s="236"/>
      <c r="WTM9" s="236"/>
      <c r="WTN9" s="236"/>
      <c r="WTO9" s="236"/>
      <c r="WTP9" s="236"/>
      <c r="WTQ9" s="236"/>
      <c r="WTR9" s="236"/>
      <c r="WTS9" s="236"/>
      <c r="WTT9" s="236"/>
      <c r="WTU9" s="236"/>
      <c r="WTV9" s="236"/>
      <c r="WTW9" s="236"/>
      <c r="WTX9" s="236"/>
      <c r="WTY9" s="236"/>
      <c r="WTZ9" s="236"/>
      <c r="WUA9" s="236"/>
      <c r="WUB9" s="236"/>
      <c r="WUC9" s="236"/>
      <c r="WUD9" s="236"/>
      <c r="WUE9" s="236"/>
      <c r="WUF9" s="236"/>
      <c r="WUG9" s="236"/>
      <c r="WUH9" s="236"/>
      <c r="WUI9" s="236"/>
      <c r="WUJ9" s="236"/>
      <c r="WUK9" s="236"/>
      <c r="WUL9" s="236"/>
      <c r="WUM9" s="236"/>
      <c r="WUN9" s="236"/>
      <c r="WUO9" s="236"/>
      <c r="WUP9" s="236"/>
      <c r="WUQ9" s="236"/>
      <c r="WUR9" s="236"/>
      <c r="WUS9" s="236"/>
      <c r="WUT9" s="236"/>
      <c r="WUU9" s="236"/>
      <c r="WUV9" s="236"/>
      <c r="WUW9" s="236"/>
      <c r="WUX9" s="236"/>
      <c r="WUY9" s="236"/>
      <c r="WUZ9" s="236"/>
      <c r="WVA9" s="236"/>
      <c r="WVB9" s="236"/>
      <c r="WVC9" s="236"/>
      <c r="WVD9" s="236"/>
      <c r="WVE9" s="236"/>
      <c r="WVF9" s="236"/>
      <c r="WVG9" s="236"/>
      <c r="WVH9" s="236"/>
      <c r="WVI9" s="236"/>
      <c r="WVJ9" s="236"/>
      <c r="WVK9" s="236"/>
      <c r="WVL9" s="236"/>
      <c r="WVM9" s="236"/>
      <c r="WVN9" s="236"/>
      <c r="WVO9" s="236"/>
      <c r="WVP9" s="236"/>
      <c r="WVQ9" s="236"/>
      <c r="WVR9" s="236"/>
    </row>
    <row r="10" spans="1:16138" x14ac:dyDescent="0.25">
      <c r="A10" s="10" t="s">
        <v>248</v>
      </c>
      <c r="B10" s="238"/>
      <c r="C10" s="238"/>
      <c r="D10" s="238"/>
      <c r="E10" s="238"/>
      <c r="F10" s="238"/>
      <c r="G10" s="238"/>
      <c r="H10" s="238"/>
      <c r="I10" s="238"/>
      <c r="J10" s="239"/>
    </row>
    <row r="11" spans="1:16138" x14ac:dyDescent="0.25">
      <c r="A11" s="100" t="s">
        <v>37</v>
      </c>
      <c r="B11" s="115">
        <f t="shared" ref="B11:J11" si="0">SUM(B13,B21,B24,B33,B40,B47,B55,B64,B72,B80,B88,B98,B102,B109,B114)</f>
        <v>7768</v>
      </c>
      <c r="C11" s="240">
        <f t="shared" si="0"/>
        <v>2273</v>
      </c>
      <c r="D11" s="240">
        <f t="shared" si="0"/>
        <v>1</v>
      </c>
      <c r="E11" s="240">
        <f t="shared" si="0"/>
        <v>1</v>
      </c>
      <c r="F11" s="240">
        <f t="shared" si="0"/>
        <v>38</v>
      </c>
      <c r="G11" s="240">
        <f t="shared" si="0"/>
        <v>1</v>
      </c>
      <c r="H11" s="240">
        <f t="shared" si="0"/>
        <v>1</v>
      </c>
      <c r="I11" s="240">
        <f t="shared" si="0"/>
        <v>4298</v>
      </c>
      <c r="J11" s="241">
        <f t="shared" si="0"/>
        <v>1155</v>
      </c>
    </row>
    <row r="12" spans="1:16138" x14ac:dyDescent="0.25">
      <c r="A12" s="7"/>
      <c r="B12" s="115"/>
      <c r="C12" s="115"/>
      <c r="D12" s="115"/>
      <c r="E12" s="115"/>
      <c r="F12" s="115"/>
      <c r="G12" s="115"/>
      <c r="H12" s="115"/>
      <c r="I12" s="242"/>
      <c r="J12" s="243"/>
    </row>
    <row r="13" spans="1:16138" x14ac:dyDescent="0.25">
      <c r="A13" s="156" t="s">
        <v>38</v>
      </c>
      <c r="B13" s="115">
        <f t="shared" ref="B13:J13" si="1">SUM(B14:B19)</f>
        <v>2504</v>
      </c>
      <c r="C13" s="115">
        <f t="shared" si="1"/>
        <v>300</v>
      </c>
      <c r="D13" s="115">
        <f t="shared" si="1"/>
        <v>0</v>
      </c>
      <c r="E13" s="115">
        <f t="shared" si="1"/>
        <v>0</v>
      </c>
      <c r="F13" s="115">
        <f t="shared" si="1"/>
        <v>28</v>
      </c>
      <c r="G13" s="115">
        <f t="shared" si="1"/>
        <v>0</v>
      </c>
      <c r="H13" s="115">
        <f t="shared" si="1"/>
        <v>0</v>
      </c>
      <c r="I13" s="115">
        <f t="shared" si="1"/>
        <v>2046</v>
      </c>
      <c r="J13" s="243">
        <f t="shared" si="1"/>
        <v>130</v>
      </c>
    </row>
    <row r="14" spans="1:16138" x14ac:dyDescent="0.25">
      <c r="A14" s="7" t="s">
        <v>39</v>
      </c>
      <c r="B14" s="116">
        <f t="shared" ref="B14:B19" si="2">SUM(C14:J14)</f>
        <v>2164</v>
      </c>
      <c r="C14" s="116">
        <v>132</v>
      </c>
      <c r="D14" s="116">
        <v>0</v>
      </c>
      <c r="E14" s="116">
        <v>0</v>
      </c>
      <c r="F14" s="116">
        <v>28</v>
      </c>
      <c r="G14" s="116">
        <v>0</v>
      </c>
      <c r="H14" s="116">
        <v>0</v>
      </c>
      <c r="I14" s="116">
        <v>1925</v>
      </c>
      <c r="J14" s="244">
        <v>79</v>
      </c>
    </row>
    <row r="15" spans="1:16138" x14ac:dyDescent="0.25">
      <c r="A15" s="7" t="s">
        <v>40</v>
      </c>
      <c r="B15" s="116">
        <f t="shared" si="2"/>
        <v>99</v>
      </c>
      <c r="C15" s="116">
        <v>44</v>
      </c>
      <c r="D15" s="116">
        <v>0</v>
      </c>
      <c r="E15" s="116">
        <v>0</v>
      </c>
      <c r="F15" s="116">
        <v>0</v>
      </c>
      <c r="G15" s="116">
        <v>0</v>
      </c>
      <c r="H15" s="116">
        <v>0</v>
      </c>
      <c r="I15" s="116">
        <v>33</v>
      </c>
      <c r="J15" s="244">
        <v>22</v>
      </c>
    </row>
    <row r="16" spans="1:16138" x14ac:dyDescent="0.25">
      <c r="A16" s="7" t="s">
        <v>41</v>
      </c>
      <c r="B16" s="116">
        <f t="shared" si="2"/>
        <v>74</v>
      </c>
      <c r="C16" s="116">
        <v>34</v>
      </c>
      <c r="D16" s="116">
        <v>0</v>
      </c>
      <c r="E16" s="116">
        <v>0</v>
      </c>
      <c r="F16" s="116">
        <v>0</v>
      </c>
      <c r="G16" s="116">
        <v>0</v>
      </c>
      <c r="H16" s="116">
        <v>0</v>
      </c>
      <c r="I16" s="116">
        <v>31</v>
      </c>
      <c r="J16" s="244">
        <v>9</v>
      </c>
    </row>
    <row r="17" spans="1:10" x14ac:dyDescent="0.25">
      <c r="A17" s="7" t="s">
        <v>42</v>
      </c>
      <c r="B17" s="116">
        <f t="shared" si="2"/>
        <v>61</v>
      </c>
      <c r="C17" s="116">
        <v>35</v>
      </c>
      <c r="D17" s="116">
        <v>0</v>
      </c>
      <c r="E17" s="116">
        <v>0</v>
      </c>
      <c r="F17" s="116">
        <v>0</v>
      </c>
      <c r="G17" s="116">
        <v>0</v>
      </c>
      <c r="H17" s="116">
        <v>0</v>
      </c>
      <c r="I17" s="116">
        <v>15</v>
      </c>
      <c r="J17" s="244">
        <v>11</v>
      </c>
    </row>
    <row r="18" spans="1:10" x14ac:dyDescent="0.25">
      <c r="A18" s="7" t="s">
        <v>43</v>
      </c>
      <c r="B18" s="116">
        <f t="shared" si="2"/>
        <v>93</v>
      </c>
      <c r="C18" s="116">
        <v>52</v>
      </c>
      <c r="D18" s="116">
        <v>0</v>
      </c>
      <c r="E18" s="116">
        <v>0</v>
      </c>
      <c r="F18" s="116">
        <v>0</v>
      </c>
      <c r="G18" s="116">
        <v>0</v>
      </c>
      <c r="H18" s="116">
        <v>0</v>
      </c>
      <c r="I18" s="116">
        <v>37</v>
      </c>
      <c r="J18" s="244">
        <v>4</v>
      </c>
    </row>
    <row r="19" spans="1:10" x14ac:dyDescent="0.25">
      <c r="A19" s="7" t="s">
        <v>44</v>
      </c>
      <c r="B19" s="116">
        <f t="shared" si="2"/>
        <v>13</v>
      </c>
      <c r="C19" s="116">
        <v>3</v>
      </c>
      <c r="D19" s="116">
        <v>0</v>
      </c>
      <c r="E19" s="116">
        <v>0</v>
      </c>
      <c r="F19" s="116">
        <v>0</v>
      </c>
      <c r="G19" s="116">
        <v>0</v>
      </c>
      <c r="H19" s="116">
        <v>0</v>
      </c>
      <c r="I19" s="116">
        <v>5</v>
      </c>
      <c r="J19" s="244">
        <v>5</v>
      </c>
    </row>
    <row r="20" spans="1:10" x14ac:dyDescent="0.25">
      <c r="A20" s="150"/>
      <c r="B20" s="116"/>
      <c r="C20" s="116"/>
      <c r="D20" s="116"/>
      <c r="E20" s="116"/>
      <c r="F20" s="116"/>
      <c r="G20" s="116"/>
      <c r="H20" s="116"/>
      <c r="I20" s="245"/>
      <c r="J20" s="246"/>
    </row>
    <row r="21" spans="1:10" x14ac:dyDescent="0.25">
      <c r="A21" s="156" t="s">
        <v>45</v>
      </c>
      <c r="B21" s="115">
        <f t="shared" ref="B21:J21" si="3">+B22</f>
        <v>321</v>
      </c>
      <c r="C21" s="115">
        <f t="shared" si="3"/>
        <v>116</v>
      </c>
      <c r="D21" s="115">
        <f t="shared" si="3"/>
        <v>0</v>
      </c>
      <c r="E21" s="115">
        <f t="shared" si="3"/>
        <v>0</v>
      </c>
      <c r="F21" s="115">
        <f t="shared" si="3"/>
        <v>0</v>
      </c>
      <c r="G21" s="115">
        <f t="shared" si="3"/>
        <v>0</v>
      </c>
      <c r="H21" s="115">
        <f t="shared" si="3"/>
        <v>0</v>
      </c>
      <c r="I21" s="115">
        <f t="shared" si="3"/>
        <v>179</v>
      </c>
      <c r="J21" s="243">
        <f t="shared" si="3"/>
        <v>26</v>
      </c>
    </row>
    <row r="22" spans="1:10" x14ac:dyDescent="0.25">
      <c r="A22" s="7" t="s">
        <v>46</v>
      </c>
      <c r="B22" s="116">
        <f>SUM(C22:J22)</f>
        <v>321</v>
      </c>
      <c r="C22" s="116">
        <v>116</v>
      </c>
      <c r="D22" s="116">
        <v>0</v>
      </c>
      <c r="E22" s="116">
        <v>0</v>
      </c>
      <c r="F22" s="116">
        <v>0</v>
      </c>
      <c r="G22" s="116">
        <v>0</v>
      </c>
      <c r="H22" s="116">
        <v>0</v>
      </c>
      <c r="I22" s="116">
        <v>179</v>
      </c>
      <c r="J22" s="244">
        <v>26</v>
      </c>
    </row>
    <row r="23" spans="1:10" x14ac:dyDescent="0.25">
      <c r="A23" s="150"/>
      <c r="B23" s="116"/>
      <c r="C23" s="116"/>
      <c r="D23" s="116"/>
      <c r="E23" s="116"/>
      <c r="F23" s="116"/>
      <c r="G23" s="116"/>
      <c r="H23" s="116"/>
      <c r="I23" s="245"/>
      <c r="J23" s="246"/>
    </row>
    <row r="24" spans="1:10" x14ac:dyDescent="0.25">
      <c r="A24" s="156" t="s">
        <v>47</v>
      </c>
      <c r="B24" s="115">
        <f t="shared" ref="B24:J24" si="4">SUM(B25:B31)</f>
        <v>511</v>
      </c>
      <c r="C24" s="115">
        <f t="shared" si="4"/>
        <v>141</v>
      </c>
      <c r="D24" s="115">
        <f t="shared" si="4"/>
        <v>0</v>
      </c>
      <c r="E24" s="115">
        <f t="shared" si="4"/>
        <v>0</v>
      </c>
      <c r="F24" s="115">
        <f t="shared" si="4"/>
        <v>1</v>
      </c>
      <c r="G24" s="115">
        <f t="shared" si="4"/>
        <v>0</v>
      </c>
      <c r="H24" s="115">
        <f t="shared" si="4"/>
        <v>0</v>
      </c>
      <c r="I24" s="115">
        <f t="shared" si="4"/>
        <v>289</v>
      </c>
      <c r="J24" s="243">
        <f t="shared" si="4"/>
        <v>80</v>
      </c>
    </row>
    <row r="25" spans="1:10" x14ac:dyDescent="0.25">
      <c r="A25" s="150" t="s">
        <v>48</v>
      </c>
      <c r="B25" s="116">
        <f t="shared" ref="B25:B31" si="5">SUM(C25:J25)</f>
        <v>12</v>
      </c>
      <c r="C25" s="116">
        <v>2</v>
      </c>
      <c r="D25" s="116">
        <v>0</v>
      </c>
      <c r="E25" s="116">
        <v>0</v>
      </c>
      <c r="F25" s="116">
        <v>0</v>
      </c>
      <c r="G25" s="116">
        <v>0</v>
      </c>
      <c r="H25" s="116">
        <v>0</v>
      </c>
      <c r="I25" s="116">
        <v>6</v>
      </c>
      <c r="J25" s="244">
        <v>4</v>
      </c>
    </row>
    <row r="26" spans="1:10" x14ac:dyDescent="0.25">
      <c r="A26" s="7" t="s">
        <v>49</v>
      </c>
      <c r="B26" s="116">
        <f t="shared" si="5"/>
        <v>31</v>
      </c>
      <c r="C26" s="116">
        <v>17</v>
      </c>
      <c r="D26" s="116">
        <v>0</v>
      </c>
      <c r="E26" s="116">
        <v>0</v>
      </c>
      <c r="F26" s="116">
        <v>1</v>
      </c>
      <c r="G26" s="116">
        <v>0</v>
      </c>
      <c r="H26" s="116">
        <v>0</v>
      </c>
      <c r="I26" s="116">
        <v>10</v>
      </c>
      <c r="J26" s="244">
        <v>3</v>
      </c>
    </row>
    <row r="27" spans="1:10" x14ac:dyDescent="0.25">
      <c r="A27" s="7" t="s">
        <v>50</v>
      </c>
      <c r="B27" s="116">
        <f t="shared" si="5"/>
        <v>39</v>
      </c>
      <c r="C27" s="116">
        <v>9</v>
      </c>
      <c r="D27" s="116">
        <v>0</v>
      </c>
      <c r="E27" s="116">
        <v>0</v>
      </c>
      <c r="F27" s="116">
        <v>0</v>
      </c>
      <c r="G27" s="116">
        <v>0</v>
      </c>
      <c r="H27" s="116">
        <v>0</v>
      </c>
      <c r="I27" s="116">
        <v>29</v>
      </c>
      <c r="J27" s="244">
        <v>1</v>
      </c>
    </row>
    <row r="28" spans="1:10" x14ac:dyDescent="0.25">
      <c r="A28" s="7" t="s">
        <v>51</v>
      </c>
      <c r="B28" s="116">
        <f t="shared" si="5"/>
        <v>96</v>
      </c>
      <c r="C28" s="116">
        <v>30</v>
      </c>
      <c r="D28" s="116">
        <v>0</v>
      </c>
      <c r="E28" s="116">
        <v>0</v>
      </c>
      <c r="F28" s="116">
        <v>0</v>
      </c>
      <c r="G28" s="116">
        <v>0</v>
      </c>
      <c r="H28" s="116">
        <v>0</v>
      </c>
      <c r="I28" s="116">
        <v>52</v>
      </c>
      <c r="J28" s="244">
        <v>14</v>
      </c>
    </row>
    <row r="29" spans="1:10" x14ac:dyDescent="0.25">
      <c r="A29" s="7" t="s">
        <v>52</v>
      </c>
      <c r="B29" s="116">
        <f t="shared" si="5"/>
        <v>169</v>
      </c>
      <c r="C29" s="116">
        <v>50</v>
      </c>
      <c r="D29" s="116">
        <v>0</v>
      </c>
      <c r="E29" s="116">
        <v>0</v>
      </c>
      <c r="F29" s="116">
        <v>0</v>
      </c>
      <c r="G29" s="116">
        <v>0</v>
      </c>
      <c r="H29" s="116">
        <v>0</v>
      </c>
      <c r="I29" s="116">
        <v>101</v>
      </c>
      <c r="J29" s="244">
        <v>18</v>
      </c>
    </row>
    <row r="30" spans="1:10" x14ac:dyDescent="0.25">
      <c r="A30" s="7" t="s">
        <v>53</v>
      </c>
      <c r="B30" s="116">
        <f t="shared" si="5"/>
        <v>85</v>
      </c>
      <c r="C30" s="116">
        <v>31</v>
      </c>
      <c r="D30" s="116">
        <v>0</v>
      </c>
      <c r="E30" s="116">
        <v>0</v>
      </c>
      <c r="F30" s="116">
        <v>0</v>
      </c>
      <c r="G30" s="116">
        <v>0</v>
      </c>
      <c r="H30" s="116">
        <v>0</v>
      </c>
      <c r="I30" s="116">
        <v>38</v>
      </c>
      <c r="J30" s="244">
        <v>16</v>
      </c>
    </row>
    <row r="31" spans="1:10" x14ac:dyDescent="0.25">
      <c r="A31" s="7" t="s">
        <v>54</v>
      </c>
      <c r="B31" s="116">
        <f t="shared" si="5"/>
        <v>79</v>
      </c>
      <c r="C31" s="116">
        <v>2</v>
      </c>
      <c r="D31" s="116">
        <v>0</v>
      </c>
      <c r="E31" s="116">
        <v>0</v>
      </c>
      <c r="F31" s="116">
        <v>0</v>
      </c>
      <c r="G31" s="116">
        <v>0</v>
      </c>
      <c r="H31" s="116">
        <v>0</v>
      </c>
      <c r="I31" s="116">
        <v>53</v>
      </c>
      <c r="J31" s="244">
        <v>24</v>
      </c>
    </row>
    <row r="32" spans="1:10" x14ac:dyDescent="0.25">
      <c r="A32" s="150"/>
      <c r="B32" s="116"/>
      <c r="C32" s="116"/>
      <c r="D32" s="116"/>
      <c r="E32" s="116"/>
      <c r="F32" s="116"/>
      <c r="G32" s="116"/>
      <c r="H32" s="116"/>
      <c r="I32" s="245"/>
      <c r="J32" s="246"/>
    </row>
    <row r="33" spans="1:10" x14ac:dyDescent="0.25">
      <c r="A33" s="156" t="s">
        <v>55</v>
      </c>
      <c r="B33" s="115">
        <f t="shared" ref="B33:J33" si="6">SUM(B34:B38)</f>
        <v>114</v>
      </c>
      <c r="C33" s="115">
        <f t="shared" si="6"/>
        <v>37</v>
      </c>
      <c r="D33" s="115">
        <f t="shared" si="6"/>
        <v>0</v>
      </c>
      <c r="E33" s="115">
        <f t="shared" si="6"/>
        <v>0</v>
      </c>
      <c r="F33" s="115">
        <f t="shared" si="6"/>
        <v>0</v>
      </c>
      <c r="G33" s="115">
        <f t="shared" si="6"/>
        <v>0</v>
      </c>
      <c r="H33" s="115">
        <f t="shared" si="6"/>
        <v>0</v>
      </c>
      <c r="I33" s="115">
        <f t="shared" si="6"/>
        <v>48</v>
      </c>
      <c r="J33" s="243">
        <f t="shared" si="6"/>
        <v>29</v>
      </c>
    </row>
    <row r="34" spans="1:10" x14ac:dyDescent="0.25">
      <c r="A34" s="7" t="s">
        <v>56</v>
      </c>
      <c r="B34" s="116">
        <f>SUM(C34:J34)</f>
        <v>24</v>
      </c>
      <c r="C34" s="116">
        <v>1</v>
      </c>
      <c r="D34" s="116">
        <v>0</v>
      </c>
      <c r="E34" s="116">
        <v>0</v>
      </c>
      <c r="F34" s="116">
        <v>0</v>
      </c>
      <c r="G34" s="116">
        <v>0</v>
      </c>
      <c r="H34" s="116">
        <v>0</v>
      </c>
      <c r="I34" s="116">
        <v>7</v>
      </c>
      <c r="J34" s="244">
        <v>16</v>
      </c>
    </row>
    <row r="35" spans="1:10" x14ac:dyDescent="0.25">
      <c r="A35" s="7" t="s">
        <v>57</v>
      </c>
      <c r="B35" s="116">
        <f>SUM(C35:J35)</f>
        <v>11</v>
      </c>
      <c r="C35" s="116">
        <v>4</v>
      </c>
      <c r="D35" s="116">
        <v>0</v>
      </c>
      <c r="E35" s="116">
        <v>0</v>
      </c>
      <c r="F35" s="116">
        <v>0</v>
      </c>
      <c r="G35" s="116">
        <v>0</v>
      </c>
      <c r="H35" s="116">
        <v>0</v>
      </c>
      <c r="I35" s="116">
        <v>4</v>
      </c>
      <c r="J35" s="244">
        <v>3</v>
      </c>
    </row>
    <row r="36" spans="1:10" x14ac:dyDescent="0.25">
      <c r="A36" s="7" t="s">
        <v>58</v>
      </c>
      <c r="B36" s="116">
        <f>SUM(C36:J36)</f>
        <v>14</v>
      </c>
      <c r="C36" s="116">
        <v>0</v>
      </c>
      <c r="D36" s="116">
        <v>0</v>
      </c>
      <c r="E36" s="116">
        <v>0</v>
      </c>
      <c r="F36" s="116">
        <v>0</v>
      </c>
      <c r="G36" s="116">
        <v>0</v>
      </c>
      <c r="H36" s="116">
        <v>0</v>
      </c>
      <c r="I36" s="116">
        <v>11</v>
      </c>
      <c r="J36" s="244">
        <v>3</v>
      </c>
    </row>
    <row r="37" spans="1:10" x14ac:dyDescent="0.25">
      <c r="A37" s="7" t="s">
        <v>59</v>
      </c>
      <c r="B37" s="116">
        <f>SUM(C37:J37)</f>
        <v>27</v>
      </c>
      <c r="C37" s="116">
        <v>17</v>
      </c>
      <c r="D37" s="116">
        <v>0</v>
      </c>
      <c r="E37" s="116">
        <v>0</v>
      </c>
      <c r="F37" s="116">
        <v>0</v>
      </c>
      <c r="G37" s="116">
        <v>0</v>
      </c>
      <c r="H37" s="116">
        <v>0</v>
      </c>
      <c r="I37" s="116">
        <v>7</v>
      </c>
      <c r="J37" s="244">
        <v>3</v>
      </c>
    </row>
    <row r="38" spans="1:10" x14ac:dyDescent="0.25">
      <c r="A38" s="7" t="s">
        <v>60</v>
      </c>
      <c r="B38" s="116">
        <f>SUM(C38:J38)</f>
        <v>38</v>
      </c>
      <c r="C38" s="116">
        <v>15</v>
      </c>
      <c r="D38" s="116">
        <v>0</v>
      </c>
      <c r="E38" s="116">
        <v>0</v>
      </c>
      <c r="F38" s="116">
        <v>0</v>
      </c>
      <c r="G38" s="116">
        <v>0</v>
      </c>
      <c r="H38" s="116">
        <v>0</v>
      </c>
      <c r="I38" s="116">
        <v>19</v>
      </c>
      <c r="J38" s="244">
        <v>4</v>
      </c>
    </row>
    <row r="39" spans="1:10" x14ac:dyDescent="0.25">
      <c r="A39" s="150"/>
      <c r="B39" s="116"/>
      <c r="C39" s="116"/>
      <c r="D39" s="116"/>
      <c r="E39" s="116"/>
      <c r="F39" s="116"/>
      <c r="G39" s="116"/>
      <c r="H39" s="116"/>
      <c r="I39" s="245"/>
      <c r="J39" s="246"/>
    </row>
    <row r="40" spans="1:10" x14ac:dyDescent="0.25">
      <c r="A40" s="156" t="s">
        <v>61</v>
      </c>
      <c r="B40" s="115">
        <f t="shared" ref="B40:J40" si="7">SUM(B41:B45)</f>
        <v>329</v>
      </c>
      <c r="C40" s="115">
        <f t="shared" si="7"/>
        <v>129</v>
      </c>
      <c r="D40" s="115">
        <f t="shared" si="7"/>
        <v>0</v>
      </c>
      <c r="E40" s="115">
        <f t="shared" si="7"/>
        <v>0</v>
      </c>
      <c r="F40" s="115">
        <f t="shared" si="7"/>
        <v>1</v>
      </c>
      <c r="G40" s="115">
        <f t="shared" si="7"/>
        <v>0</v>
      </c>
      <c r="H40" s="115">
        <f t="shared" si="7"/>
        <v>0</v>
      </c>
      <c r="I40" s="115">
        <f t="shared" si="7"/>
        <v>164</v>
      </c>
      <c r="J40" s="243">
        <f t="shared" si="7"/>
        <v>35</v>
      </c>
    </row>
    <row r="41" spans="1:10" x14ac:dyDescent="0.25">
      <c r="A41" s="7" t="s">
        <v>62</v>
      </c>
      <c r="B41" s="116">
        <f>SUM(C41:J41)</f>
        <v>104</v>
      </c>
      <c r="C41" s="116">
        <v>59</v>
      </c>
      <c r="D41" s="116">
        <v>0</v>
      </c>
      <c r="E41" s="116">
        <v>0</v>
      </c>
      <c r="F41" s="116">
        <v>0</v>
      </c>
      <c r="G41" s="116">
        <v>0</v>
      </c>
      <c r="H41" s="116">
        <v>0</v>
      </c>
      <c r="I41" s="116">
        <v>38</v>
      </c>
      <c r="J41" s="244">
        <v>7</v>
      </c>
    </row>
    <row r="42" spans="1:10" x14ac:dyDescent="0.25">
      <c r="A42" s="7" t="s">
        <v>63</v>
      </c>
      <c r="B42" s="116">
        <f>SUM(C42:J42)</f>
        <v>94</v>
      </c>
      <c r="C42" s="116">
        <v>19</v>
      </c>
      <c r="D42" s="116">
        <v>0</v>
      </c>
      <c r="E42" s="116">
        <v>0</v>
      </c>
      <c r="F42" s="116">
        <v>1</v>
      </c>
      <c r="G42" s="116">
        <v>0</v>
      </c>
      <c r="H42" s="116">
        <v>0</v>
      </c>
      <c r="I42" s="116">
        <v>65</v>
      </c>
      <c r="J42" s="244">
        <v>9</v>
      </c>
    </row>
    <row r="43" spans="1:10" x14ac:dyDescent="0.25">
      <c r="A43" s="7" t="s">
        <v>64</v>
      </c>
      <c r="B43" s="116">
        <f>SUM(C43:J43)</f>
        <v>16</v>
      </c>
      <c r="C43" s="116">
        <v>5</v>
      </c>
      <c r="D43" s="116">
        <v>0</v>
      </c>
      <c r="E43" s="116">
        <v>0</v>
      </c>
      <c r="F43" s="116">
        <v>0</v>
      </c>
      <c r="G43" s="116">
        <v>0</v>
      </c>
      <c r="H43" s="116">
        <v>0</v>
      </c>
      <c r="I43" s="116">
        <v>6</v>
      </c>
      <c r="J43" s="244">
        <v>5</v>
      </c>
    </row>
    <row r="44" spans="1:10" x14ac:dyDescent="0.25">
      <c r="A44" s="7" t="s">
        <v>65</v>
      </c>
      <c r="B44" s="116">
        <f>SUM(C44:J44)</f>
        <v>90</v>
      </c>
      <c r="C44" s="116">
        <v>34</v>
      </c>
      <c r="D44" s="116">
        <v>0</v>
      </c>
      <c r="E44" s="116">
        <v>0</v>
      </c>
      <c r="F44" s="116">
        <v>0</v>
      </c>
      <c r="G44" s="116">
        <v>0</v>
      </c>
      <c r="H44" s="116">
        <v>0</v>
      </c>
      <c r="I44" s="116">
        <v>43</v>
      </c>
      <c r="J44" s="244">
        <v>13</v>
      </c>
    </row>
    <row r="45" spans="1:10" x14ac:dyDescent="0.25">
      <c r="A45" s="7" t="s">
        <v>66</v>
      </c>
      <c r="B45" s="116">
        <f>SUM(C45:J45)</f>
        <v>25</v>
      </c>
      <c r="C45" s="116">
        <v>12</v>
      </c>
      <c r="D45" s="116">
        <v>0</v>
      </c>
      <c r="E45" s="116">
        <v>0</v>
      </c>
      <c r="F45" s="116">
        <v>0</v>
      </c>
      <c r="G45" s="116">
        <v>0</v>
      </c>
      <c r="H45" s="116">
        <v>0</v>
      </c>
      <c r="I45" s="116">
        <v>12</v>
      </c>
      <c r="J45" s="244">
        <v>1</v>
      </c>
    </row>
    <row r="46" spans="1:10" x14ac:dyDescent="0.25">
      <c r="A46" s="150"/>
      <c r="B46" s="116"/>
      <c r="C46" s="116"/>
      <c r="D46" s="116"/>
      <c r="E46" s="116"/>
      <c r="F46" s="116"/>
      <c r="G46" s="116"/>
      <c r="H46" s="116"/>
      <c r="I46" s="245"/>
      <c r="J46" s="246"/>
    </row>
    <row r="47" spans="1:10" x14ac:dyDescent="0.25">
      <c r="A47" s="156" t="s">
        <v>67</v>
      </c>
      <c r="B47" s="115">
        <f t="shared" ref="B47:J47" si="8">SUM(B48:B53)</f>
        <v>270</v>
      </c>
      <c r="C47" s="115">
        <f t="shared" si="8"/>
        <v>81</v>
      </c>
      <c r="D47" s="115">
        <f t="shared" si="8"/>
        <v>0</v>
      </c>
      <c r="E47" s="115">
        <f t="shared" si="8"/>
        <v>0</v>
      </c>
      <c r="F47" s="115">
        <f t="shared" si="8"/>
        <v>1</v>
      </c>
      <c r="G47" s="115">
        <f t="shared" si="8"/>
        <v>0</v>
      </c>
      <c r="H47" s="115">
        <f t="shared" si="8"/>
        <v>0</v>
      </c>
      <c r="I47" s="115">
        <f t="shared" si="8"/>
        <v>124</v>
      </c>
      <c r="J47" s="243">
        <f t="shared" si="8"/>
        <v>64</v>
      </c>
    </row>
    <row r="48" spans="1:10" x14ac:dyDescent="0.25">
      <c r="A48" s="7" t="s">
        <v>68</v>
      </c>
      <c r="B48" s="116">
        <f t="shared" ref="B48:B53" si="9">SUM(C48:J48)</f>
        <v>69</v>
      </c>
      <c r="C48" s="116">
        <v>21</v>
      </c>
      <c r="D48" s="116">
        <v>0</v>
      </c>
      <c r="E48" s="116">
        <v>0</v>
      </c>
      <c r="F48" s="116">
        <v>1</v>
      </c>
      <c r="G48" s="116">
        <v>0</v>
      </c>
      <c r="H48" s="116">
        <v>0</v>
      </c>
      <c r="I48" s="116">
        <v>30</v>
      </c>
      <c r="J48" s="244">
        <v>17</v>
      </c>
    </row>
    <row r="49" spans="1:10" x14ac:dyDescent="0.25">
      <c r="A49" s="7" t="s">
        <v>69</v>
      </c>
      <c r="B49" s="116">
        <f t="shared" si="9"/>
        <v>32</v>
      </c>
      <c r="C49" s="116">
        <v>23</v>
      </c>
      <c r="D49" s="116">
        <v>0</v>
      </c>
      <c r="E49" s="116">
        <v>0</v>
      </c>
      <c r="F49" s="116">
        <v>0</v>
      </c>
      <c r="G49" s="116">
        <v>0</v>
      </c>
      <c r="H49" s="116">
        <v>0</v>
      </c>
      <c r="I49" s="116">
        <v>8</v>
      </c>
      <c r="J49" s="244">
        <v>1</v>
      </c>
    </row>
    <row r="50" spans="1:10" x14ac:dyDescent="0.25">
      <c r="A50" s="7" t="s">
        <v>70</v>
      </c>
      <c r="B50" s="116">
        <f t="shared" si="9"/>
        <v>43</v>
      </c>
      <c r="C50" s="116">
        <v>15</v>
      </c>
      <c r="D50" s="116">
        <v>0</v>
      </c>
      <c r="E50" s="116">
        <v>0</v>
      </c>
      <c r="F50" s="116">
        <v>0</v>
      </c>
      <c r="G50" s="116">
        <v>0</v>
      </c>
      <c r="H50" s="116">
        <v>0</v>
      </c>
      <c r="I50" s="116">
        <v>16</v>
      </c>
      <c r="J50" s="244">
        <v>12</v>
      </c>
    </row>
    <row r="51" spans="1:10" x14ac:dyDescent="0.25">
      <c r="A51" s="7" t="s">
        <v>71</v>
      </c>
      <c r="B51" s="116">
        <f t="shared" si="9"/>
        <v>6</v>
      </c>
      <c r="C51" s="116">
        <v>1</v>
      </c>
      <c r="D51" s="116">
        <v>0</v>
      </c>
      <c r="E51" s="116">
        <v>0</v>
      </c>
      <c r="F51" s="116">
        <v>0</v>
      </c>
      <c r="G51" s="116">
        <v>0</v>
      </c>
      <c r="H51" s="116">
        <v>0</v>
      </c>
      <c r="I51" s="116">
        <v>2</v>
      </c>
      <c r="J51" s="244">
        <v>3</v>
      </c>
    </row>
    <row r="52" spans="1:10" x14ac:dyDescent="0.25">
      <c r="A52" s="7" t="s">
        <v>72</v>
      </c>
      <c r="B52" s="116">
        <f t="shared" si="9"/>
        <v>99</v>
      </c>
      <c r="C52" s="116">
        <v>17</v>
      </c>
      <c r="D52" s="116">
        <v>0</v>
      </c>
      <c r="E52" s="116">
        <v>0</v>
      </c>
      <c r="F52" s="116">
        <v>0</v>
      </c>
      <c r="G52" s="116">
        <v>0</v>
      </c>
      <c r="H52" s="116">
        <v>0</v>
      </c>
      <c r="I52" s="116">
        <v>64</v>
      </c>
      <c r="J52" s="244">
        <v>18</v>
      </c>
    </row>
    <row r="53" spans="1:10" x14ac:dyDescent="0.25">
      <c r="A53" s="7" t="s">
        <v>73</v>
      </c>
      <c r="B53" s="116">
        <f t="shared" si="9"/>
        <v>21</v>
      </c>
      <c r="C53" s="116">
        <v>4</v>
      </c>
      <c r="D53" s="116">
        <v>0</v>
      </c>
      <c r="E53" s="116">
        <v>0</v>
      </c>
      <c r="F53" s="116">
        <v>0</v>
      </c>
      <c r="G53" s="116">
        <v>0</v>
      </c>
      <c r="H53" s="116">
        <v>0</v>
      </c>
      <c r="I53" s="116">
        <v>4</v>
      </c>
      <c r="J53" s="244">
        <v>13</v>
      </c>
    </row>
    <row r="54" spans="1:10" x14ac:dyDescent="0.25">
      <c r="A54" s="7"/>
      <c r="B54" s="115"/>
      <c r="C54" s="115"/>
      <c r="D54" s="115"/>
      <c r="E54" s="115"/>
      <c r="F54" s="115"/>
      <c r="G54" s="115"/>
      <c r="H54" s="115"/>
      <c r="I54" s="242"/>
      <c r="J54" s="243"/>
    </row>
    <row r="55" spans="1:10" x14ac:dyDescent="0.25">
      <c r="A55" s="156" t="s">
        <v>74</v>
      </c>
      <c r="B55" s="115">
        <f t="shared" ref="B55:J55" si="10">SUM(B56:B62)</f>
        <v>944</v>
      </c>
      <c r="C55" s="115">
        <f t="shared" si="10"/>
        <v>337</v>
      </c>
      <c r="D55" s="115">
        <f t="shared" si="10"/>
        <v>0</v>
      </c>
      <c r="E55" s="115">
        <f t="shared" si="10"/>
        <v>0</v>
      </c>
      <c r="F55" s="115">
        <f t="shared" si="10"/>
        <v>3</v>
      </c>
      <c r="G55" s="115">
        <f t="shared" si="10"/>
        <v>0</v>
      </c>
      <c r="H55" s="115">
        <f t="shared" si="10"/>
        <v>0</v>
      </c>
      <c r="I55" s="115">
        <f t="shared" si="10"/>
        <v>297</v>
      </c>
      <c r="J55" s="243">
        <f t="shared" si="10"/>
        <v>307</v>
      </c>
    </row>
    <row r="56" spans="1:10" x14ac:dyDescent="0.25">
      <c r="A56" s="150" t="s">
        <v>75</v>
      </c>
      <c r="B56" s="116">
        <f t="shared" ref="B56:B62" si="11">SUM(C56:J56)</f>
        <v>286</v>
      </c>
      <c r="C56" s="116">
        <v>48</v>
      </c>
      <c r="D56" s="116">
        <v>0</v>
      </c>
      <c r="E56" s="116">
        <v>0</v>
      </c>
      <c r="F56" s="116">
        <v>0</v>
      </c>
      <c r="G56" s="116">
        <v>0</v>
      </c>
      <c r="H56" s="116">
        <v>0</v>
      </c>
      <c r="I56" s="116">
        <v>119</v>
      </c>
      <c r="J56" s="244">
        <v>119</v>
      </c>
    </row>
    <row r="57" spans="1:10" x14ac:dyDescent="0.25">
      <c r="A57" s="7" t="s">
        <v>76</v>
      </c>
      <c r="B57" s="116">
        <f t="shared" si="11"/>
        <v>301</v>
      </c>
      <c r="C57" s="116">
        <v>200</v>
      </c>
      <c r="D57" s="116">
        <v>0</v>
      </c>
      <c r="E57" s="116">
        <v>0</v>
      </c>
      <c r="F57" s="116">
        <v>0</v>
      </c>
      <c r="G57" s="116">
        <v>0</v>
      </c>
      <c r="H57" s="116">
        <v>0</v>
      </c>
      <c r="I57" s="116">
        <v>63</v>
      </c>
      <c r="J57" s="244">
        <v>38</v>
      </c>
    </row>
    <row r="58" spans="1:10" x14ac:dyDescent="0.25">
      <c r="A58" s="7" t="s">
        <v>77</v>
      </c>
      <c r="B58" s="116">
        <f t="shared" si="11"/>
        <v>48</v>
      </c>
      <c r="C58" s="116">
        <v>18</v>
      </c>
      <c r="D58" s="116">
        <v>0</v>
      </c>
      <c r="E58" s="116">
        <v>0</v>
      </c>
      <c r="F58" s="116">
        <v>0</v>
      </c>
      <c r="G58" s="116">
        <v>0</v>
      </c>
      <c r="H58" s="116">
        <v>0</v>
      </c>
      <c r="I58" s="116">
        <v>20</v>
      </c>
      <c r="J58" s="244">
        <v>10</v>
      </c>
    </row>
    <row r="59" spans="1:10" x14ac:dyDescent="0.25">
      <c r="A59" s="7" t="s">
        <v>78</v>
      </c>
      <c r="B59" s="116">
        <f t="shared" si="11"/>
        <v>25</v>
      </c>
      <c r="C59" s="116">
        <v>5</v>
      </c>
      <c r="D59" s="116">
        <v>0</v>
      </c>
      <c r="E59" s="116">
        <v>0</v>
      </c>
      <c r="F59" s="116">
        <v>0</v>
      </c>
      <c r="G59" s="116">
        <v>0</v>
      </c>
      <c r="H59" s="116">
        <v>0</v>
      </c>
      <c r="I59" s="116">
        <v>8</v>
      </c>
      <c r="J59" s="244">
        <v>12</v>
      </c>
    </row>
    <row r="60" spans="1:10" x14ac:dyDescent="0.25">
      <c r="A60" s="7" t="s">
        <v>79</v>
      </c>
      <c r="B60" s="116">
        <f t="shared" si="11"/>
        <v>122</v>
      </c>
      <c r="C60" s="116">
        <v>47</v>
      </c>
      <c r="D60" s="116">
        <v>0</v>
      </c>
      <c r="E60" s="116">
        <v>0</v>
      </c>
      <c r="F60" s="116">
        <v>1</v>
      </c>
      <c r="G60" s="116">
        <v>0</v>
      </c>
      <c r="H60" s="116">
        <v>0</v>
      </c>
      <c r="I60" s="116">
        <v>49</v>
      </c>
      <c r="J60" s="244">
        <v>25</v>
      </c>
    </row>
    <row r="61" spans="1:10" x14ac:dyDescent="0.25">
      <c r="A61" s="7" t="s">
        <v>137</v>
      </c>
      <c r="B61" s="116">
        <f t="shared" si="11"/>
        <v>51</v>
      </c>
      <c r="C61" s="116">
        <v>16</v>
      </c>
      <c r="D61" s="116">
        <v>0</v>
      </c>
      <c r="E61" s="116">
        <v>0</v>
      </c>
      <c r="F61" s="116">
        <v>0</v>
      </c>
      <c r="G61" s="116">
        <v>0</v>
      </c>
      <c r="H61" s="116">
        <v>0</v>
      </c>
      <c r="I61" s="116">
        <v>8</v>
      </c>
      <c r="J61" s="244">
        <v>27</v>
      </c>
    </row>
    <row r="62" spans="1:10" x14ac:dyDescent="0.25">
      <c r="A62" s="7" t="s">
        <v>81</v>
      </c>
      <c r="B62" s="116">
        <f t="shared" si="11"/>
        <v>111</v>
      </c>
      <c r="C62" s="116">
        <v>3</v>
      </c>
      <c r="D62" s="116">
        <v>0</v>
      </c>
      <c r="E62" s="116">
        <v>0</v>
      </c>
      <c r="F62" s="116">
        <v>2</v>
      </c>
      <c r="G62" s="116">
        <v>0</v>
      </c>
      <c r="H62" s="116">
        <v>0</v>
      </c>
      <c r="I62" s="116">
        <v>30</v>
      </c>
      <c r="J62" s="244">
        <v>76</v>
      </c>
    </row>
    <row r="63" spans="1:10" x14ac:dyDescent="0.25">
      <c r="A63" s="150"/>
      <c r="B63" s="116"/>
      <c r="C63" s="116"/>
      <c r="D63" s="116"/>
      <c r="E63" s="116"/>
      <c r="F63" s="116"/>
      <c r="G63" s="116"/>
      <c r="H63" s="116"/>
      <c r="I63" s="245"/>
      <c r="J63" s="246"/>
    </row>
    <row r="64" spans="1:10" x14ac:dyDescent="0.25">
      <c r="A64" s="156" t="s">
        <v>82</v>
      </c>
      <c r="B64" s="115">
        <f t="shared" ref="B64:J64" si="12">SUM(B65:B70)</f>
        <v>970</v>
      </c>
      <c r="C64" s="115">
        <f t="shared" si="12"/>
        <v>496</v>
      </c>
      <c r="D64" s="115">
        <f t="shared" si="12"/>
        <v>0</v>
      </c>
      <c r="E64" s="115">
        <f t="shared" si="12"/>
        <v>0</v>
      </c>
      <c r="F64" s="115">
        <f t="shared" si="12"/>
        <v>4</v>
      </c>
      <c r="G64" s="115">
        <f t="shared" si="12"/>
        <v>1</v>
      </c>
      <c r="H64" s="115">
        <f t="shared" si="12"/>
        <v>0</v>
      </c>
      <c r="I64" s="115">
        <f t="shared" si="12"/>
        <v>336</v>
      </c>
      <c r="J64" s="243">
        <f t="shared" si="12"/>
        <v>133</v>
      </c>
    </row>
    <row r="65" spans="1:10" x14ac:dyDescent="0.25">
      <c r="A65" s="150" t="s">
        <v>83</v>
      </c>
      <c r="B65" s="116">
        <f t="shared" ref="B65:B70" si="13">SUM(C65:J65)</f>
        <v>445</v>
      </c>
      <c r="C65" s="116">
        <v>256</v>
      </c>
      <c r="D65" s="116">
        <v>0</v>
      </c>
      <c r="E65" s="116">
        <v>0</v>
      </c>
      <c r="F65" s="116">
        <v>0</v>
      </c>
      <c r="G65" s="116">
        <v>0</v>
      </c>
      <c r="H65" s="116">
        <v>0</v>
      </c>
      <c r="I65" s="116">
        <v>138</v>
      </c>
      <c r="J65" s="244">
        <v>51</v>
      </c>
    </row>
    <row r="66" spans="1:10" x14ac:dyDescent="0.25">
      <c r="A66" s="7" t="s">
        <v>261</v>
      </c>
      <c r="B66" s="116">
        <f t="shared" si="13"/>
        <v>7</v>
      </c>
      <c r="C66" s="116">
        <v>0</v>
      </c>
      <c r="D66" s="116">
        <v>0</v>
      </c>
      <c r="E66" s="116">
        <v>0</v>
      </c>
      <c r="F66" s="116">
        <v>0</v>
      </c>
      <c r="G66" s="116">
        <v>0</v>
      </c>
      <c r="H66" s="116">
        <v>0</v>
      </c>
      <c r="I66" s="116">
        <v>2</v>
      </c>
      <c r="J66" s="244">
        <v>5</v>
      </c>
    </row>
    <row r="67" spans="1:10" x14ac:dyDescent="0.25">
      <c r="A67" s="7" t="s">
        <v>85</v>
      </c>
      <c r="B67" s="116">
        <f t="shared" si="13"/>
        <v>53</v>
      </c>
      <c r="C67" s="116">
        <v>9</v>
      </c>
      <c r="D67" s="116">
        <v>0</v>
      </c>
      <c r="E67" s="116">
        <v>0</v>
      </c>
      <c r="F67" s="116">
        <v>1</v>
      </c>
      <c r="G67" s="116">
        <v>0</v>
      </c>
      <c r="H67" s="116">
        <v>0</v>
      </c>
      <c r="I67" s="116">
        <v>31</v>
      </c>
      <c r="J67" s="244">
        <v>12</v>
      </c>
    </row>
    <row r="68" spans="1:10" x14ac:dyDescent="0.25">
      <c r="A68" s="7" t="s">
        <v>86</v>
      </c>
      <c r="B68" s="116">
        <f t="shared" si="13"/>
        <v>23</v>
      </c>
      <c r="C68" s="116">
        <v>10</v>
      </c>
      <c r="D68" s="116">
        <v>0</v>
      </c>
      <c r="E68" s="116">
        <v>0</v>
      </c>
      <c r="F68" s="116">
        <v>0</v>
      </c>
      <c r="G68" s="116">
        <v>1</v>
      </c>
      <c r="H68" s="116">
        <v>0</v>
      </c>
      <c r="I68" s="116">
        <v>8</v>
      </c>
      <c r="J68" s="244">
        <v>4</v>
      </c>
    </row>
    <row r="69" spans="1:10" x14ac:dyDescent="0.25">
      <c r="A69" s="7" t="s">
        <v>87</v>
      </c>
      <c r="B69" s="116">
        <f t="shared" si="13"/>
        <v>214</v>
      </c>
      <c r="C69" s="116">
        <v>93</v>
      </c>
      <c r="D69" s="116">
        <v>0</v>
      </c>
      <c r="E69" s="116">
        <v>0</v>
      </c>
      <c r="F69" s="116">
        <v>2</v>
      </c>
      <c r="G69" s="116">
        <v>0</v>
      </c>
      <c r="H69" s="116">
        <v>0</v>
      </c>
      <c r="I69" s="116">
        <v>82</v>
      </c>
      <c r="J69" s="244">
        <v>37</v>
      </c>
    </row>
    <row r="70" spans="1:10" x14ac:dyDescent="0.25">
      <c r="A70" s="7" t="s">
        <v>88</v>
      </c>
      <c r="B70" s="116">
        <f t="shared" si="13"/>
        <v>228</v>
      </c>
      <c r="C70" s="116">
        <v>128</v>
      </c>
      <c r="D70" s="116">
        <v>0</v>
      </c>
      <c r="E70" s="116">
        <v>0</v>
      </c>
      <c r="F70" s="116">
        <v>1</v>
      </c>
      <c r="G70" s="116">
        <v>0</v>
      </c>
      <c r="H70" s="116">
        <v>0</v>
      </c>
      <c r="I70" s="116">
        <v>75</v>
      </c>
      <c r="J70" s="244">
        <v>24</v>
      </c>
    </row>
    <row r="71" spans="1:10" x14ac:dyDescent="0.25">
      <c r="A71" s="150"/>
      <c r="B71" s="116"/>
      <c r="C71" s="116"/>
      <c r="D71" s="116"/>
      <c r="E71" s="116"/>
      <c r="F71" s="116"/>
      <c r="G71" s="116"/>
      <c r="H71" s="116"/>
      <c r="I71" s="245"/>
      <c r="J71" s="246"/>
    </row>
    <row r="72" spans="1:10" x14ac:dyDescent="0.25">
      <c r="A72" s="156" t="s">
        <v>89</v>
      </c>
      <c r="B72" s="115">
        <f t="shared" ref="B72:J72" si="14">SUM(B73:B78)</f>
        <v>296</v>
      </c>
      <c r="C72" s="115">
        <f t="shared" si="14"/>
        <v>168</v>
      </c>
      <c r="D72" s="115">
        <f t="shared" si="14"/>
        <v>0</v>
      </c>
      <c r="E72" s="115">
        <f t="shared" si="14"/>
        <v>0</v>
      </c>
      <c r="F72" s="115">
        <f t="shared" si="14"/>
        <v>0</v>
      </c>
      <c r="G72" s="115">
        <f t="shared" si="14"/>
        <v>0</v>
      </c>
      <c r="H72" s="115">
        <f t="shared" si="14"/>
        <v>0</v>
      </c>
      <c r="I72" s="115">
        <f t="shared" si="14"/>
        <v>82</v>
      </c>
      <c r="J72" s="243">
        <f t="shared" si="14"/>
        <v>46</v>
      </c>
    </row>
    <row r="73" spans="1:10" x14ac:dyDescent="0.25">
      <c r="A73" s="7" t="s">
        <v>90</v>
      </c>
      <c r="B73" s="116">
        <f t="shared" ref="B73:B78" si="15">SUM(C73:J73)</f>
        <v>118</v>
      </c>
      <c r="C73" s="116">
        <v>80</v>
      </c>
      <c r="D73" s="116">
        <v>0</v>
      </c>
      <c r="E73" s="116">
        <v>0</v>
      </c>
      <c r="F73" s="116">
        <v>0</v>
      </c>
      <c r="G73" s="116">
        <v>0</v>
      </c>
      <c r="H73" s="116">
        <v>0</v>
      </c>
      <c r="I73" s="116">
        <v>21</v>
      </c>
      <c r="J73" s="244">
        <v>17</v>
      </c>
    </row>
    <row r="74" spans="1:10" x14ac:dyDescent="0.25">
      <c r="A74" s="7" t="s">
        <v>91</v>
      </c>
      <c r="B74" s="116">
        <f t="shared" si="15"/>
        <v>28</v>
      </c>
      <c r="C74" s="116">
        <v>11</v>
      </c>
      <c r="D74" s="116">
        <v>0</v>
      </c>
      <c r="E74" s="116">
        <v>0</v>
      </c>
      <c r="F74" s="116">
        <v>0</v>
      </c>
      <c r="G74" s="116">
        <v>0</v>
      </c>
      <c r="H74" s="116">
        <v>0</v>
      </c>
      <c r="I74" s="116">
        <v>11</v>
      </c>
      <c r="J74" s="244">
        <v>6</v>
      </c>
    </row>
    <row r="75" spans="1:10" x14ac:dyDescent="0.25">
      <c r="A75" s="7" t="s">
        <v>92</v>
      </c>
      <c r="B75" s="116">
        <f t="shared" si="15"/>
        <v>37</v>
      </c>
      <c r="C75" s="116">
        <v>15</v>
      </c>
      <c r="D75" s="116">
        <v>0</v>
      </c>
      <c r="E75" s="116">
        <v>0</v>
      </c>
      <c r="F75" s="116">
        <v>0</v>
      </c>
      <c r="G75" s="116">
        <v>0</v>
      </c>
      <c r="H75" s="116">
        <v>0</v>
      </c>
      <c r="I75" s="116">
        <v>16</v>
      </c>
      <c r="J75" s="244">
        <v>6</v>
      </c>
    </row>
    <row r="76" spans="1:10" x14ac:dyDescent="0.25">
      <c r="A76" s="7" t="s">
        <v>93</v>
      </c>
      <c r="B76" s="116">
        <f t="shared" si="15"/>
        <v>52</v>
      </c>
      <c r="C76" s="116">
        <v>26</v>
      </c>
      <c r="D76" s="116">
        <v>0</v>
      </c>
      <c r="E76" s="116">
        <v>0</v>
      </c>
      <c r="F76" s="116">
        <v>0</v>
      </c>
      <c r="G76" s="116">
        <v>0</v>
      </c>
      <c r="H76" s="116">
        <v>0</v>
      </c>
      <c r="I76" s="116">
        <v>17</v>
      </c>
      <c r="J76" s="244">
        <v>9</v>
      </c>
    </row>
    <row r="77" spans="1:10" x14ac:dyDescent="0.25">
      <c r="A77" s="7" t="s">
        <v>94</v>
      </c>
      <c r="B77" s="116">
        <f t="shared" si="15"/>
        <v>48</v>
      </c>
      <c r="C77" s="116">
        <v>32</v>
      </c>
      <c r="D77" s="116">
        <v>0</v>
      </c>
      <c r="E77" s="116">
        <v>0</v>
      </c>
      <c r="F77" s="116">
        <v>0</v>
      </c>
      <c r="G77" s="116">
        <v>0</v>
      </c>
      <c r="H77" s="116">
        <v>0</v>
      </c>
      <c r="I77" s="116">
        <v>9</v>
      </c>
      <c r="J77" s="244">
        <v>7</v>
      </c>
    </row>
    <row r="78" spans="1:10" x14ac:dyDescent="0.25">
      <c r="A78" s="7" t="s">
        <v>95</v>
      </c>
      <c r="B78" s="116">
        <f t="shared" si="15"/>
        <v>13</v>
      </c>
      <c r="C78" s="116">
        <v>4</v>
      </c>
      <c r="D78" s="116">
        <v>0</v>
      </c>
      <c r="E78" s="116">
        <v>0</v>
      </c>
      <c r="F78" s="116">
        <v>0</v>
      </c>
      <c r="G78" s="116">
        <v>0</v>
      </c>
      <c r="H78" s="116">
        <v>0</v>
      </c>
      <c r="I78" s="116">
        <v>8</v>
      </c>
      <c r="J78" s="244">
        <v>1</v>
      </c>
    </row>
    <row r="79" spans="1:10" x14ac:dyDescent="0.25">
      <c r="A79" s="150"/>
      <c r="B79" s="116"/>
      <c r="C79" s="116"/>
      <c r="D79" s="116"/>
      <c r="E79" s="116"/>
      <c r="F79" s="116"/>
      <c r="G79" s="116"/>
      <c r="H79" s="116"/>
      <c r="I79" s="245"/>
      <c r="J79" s="246"/>
    </row>
    <row r="80" spans="1:10" x14ac:dyDescent="0.25">
      <c r="A80" s="156" t="s">
        <v>96</v>
      </c>
      <c r="B80" s="115">
        <f t="shared" ref="B80:J80" si="16">SUM(B81:B86)</f>
        <v>140</v>
      </c>
      <c r="C80" s="115">
        <f t="shared" si="16"/>
        <v>48</v>
      </c>
      <c r="D80" s="115">
        <f t="shared" si="16"/>
        <v>0</v>
      </c>
      <c r="E80" s="115">
        <f t="shared" si="16"/>
        <v>0</v>
      </c>
      <c r="F80" s="115">
        <f t="shared" si="16"/>
        <v>0</v>
      </c>
      <c r="G80" s="115">
        <f t="shared" si="16"/>
        <v>0</v>
      </c>
      <c r="H80" s="115">
        <f t="shared" si="16"/>
        <v>0</v>
      </c>
      <c r="I80" s="115">
        <f t="shared" si="16"/>
        <v>72</v>
      </c>
      <c r="J80" s="243">
        <f t="shared" si="16"/>
        <v>20</v>
      </c>
    </row>
    <row r="81" spans="1:10" x14ac:dyDescent="0.25">
      <c r="A81" s="7" t="s">
        <v>97</v>
      </c>
      <c r="B81" s="116">
        <f t="shared" ref="B81:B86" si="17">SUM(C81:J81)</f>
        <v>44</v>
      </c>
      <c r="C81" s="116">
        <v>20</v>
      </c>
      <c r="D81" s="116">
        <v>0</v>
      </c>
      <c r="E81" s="116">
        <v>0</v>
      </c>
      <c r="F81" s="116">
        <v>0</v>
      </c>
      <c r="G81" s="116">
        <v>0</v>
      </c>
      <c r="H81" s="116">
        <v>0</v>
      </c>
      <c r="I81" s="116">
        <v>20</v>
      </c>
      <c r="J81" s="244">
        <v>4</v>
      </c>
    </row>
    <row r="82" spans="1:10" x14ac:dyDescent="0.25">
      <c r="A82" s="7" t="s">
        <v>98</v>
      </c>
      <c r="B82" s="116">
        <f t="shared" si="17"/>
        <v>27</v>
      </c>
      <c r="C82" s="116">
        <v>2</v>
      </c>
      <c r="D82" s="116">
        <v>0</v>
      </c>
      <c r="E82" s="116">
        <v>0</v>
      </c>
      <c r="F82" s="116">
        <v>0</v>
      </c>
      <c r="G82" s="116">
        <v>0</v>
      </c>
      <c r="H82" s="116">
        <v>0</v>
      </c>
      <c r="I82" s="116">
        <v>25</v>
      </c>
      <c r="J82" s="244">
        <v>0</v>
      </c>
    </row>
    <row r="83" spans="1:10" x14ac:dyDescent="0.25">
      <c r="A83" s="7" t="s">
        <v>99</v>
      </c>
      <c r="B83" s="116">
        <f t="shared" si="17"/>
        <v>19</v>
      </c>
      <c r="C83" s="116">
        <v>3</v>
      </c>
      <c r="D83" s="116">
        <v>0</v>
      </c>
      <c r="E83" s="116">
        <v>0</v>
      </c>
      <c r="F83" s="116">
        <v>0</v>
      </c>
      <c r="G83" s="116">
        <v>0</v>
      </c>
      <c r="H83" s="116">
        <v>0</v>
      </c>
      <c r="I83" s="116">
        <v>10</v>
      </c>
      <c r="J83" s="244">
        <v>6</v>
      </c>
    </row>
    <row r="84" spans="1:10" x14ac:dyDescent="0.25">
      <c r="A84" s="7" t="s">
        <v>100</v>
      </c>
      <c r="B84" s="116">
        <f t="shared" si="17"/>
        <v>20</v>
      </c>
      <c r="C84" s="116">
        <v>4</v>
      </c>
      <c r="D84" s="116">
        <v>0</v>
      </c>
      <c r="E84" s="116">
        <v>0</v>
      </c>
      <c r="F84" s="116">
        <v>0</v>
      </c>
      <c r="G84" s="116">
        <v>0</v>
      </c>
      <c r="H84" s="116">
        <v>0</v>
      </c>
      <c r="I84" s="116">
        <v>14</v>
      </c>
      <c r="J84" s="244">
        <v>2</v>
      </c>
    </row>
    <row r="85" spans="1:10" x14ac:dyDescent="0.25">
      <c r="A85" s="7" t="s">
        <v>101</v>
      </c>
      <c r="B85" s="116">
        <f t="shared" si="17"/>
        <v>21</v>
      </c>
      <c r="C85" s="116">
        <v>18</v>
      </c>
      <c r="D85" s="116">
        <v>0</v>
      </c>
      <c r="E85" s="116">
        <v>0</v>
      </c>
      <c r="F85" s="116">
        <v>0</v>
      </c>
      <c r="G85" s="116">
        <v>0</v>
      </c>
      <c r="H85" s="116">
        <v>0</v>
      </c>
      <c r="I85" s="116">
        <v>3</v>
      </c>
      <c r="J85" s="244">
        <v>0</v>
      </c>
    </row>
    <row r="86" spans="1:10" x14ac:dyDescent="0.25">
      <c r="A86" s="7" t="s">
        <v>102</v>
      </c>
      <c r="B86" s="116">
        <f t="shared" si="17"/>
        <v>9</v>
      </c>
      <c r="C86" s="116">
        <v>1</v>
      </c>
      <c r="D86" s="116">
        <v>0</v>
      </c>
      <c r="E86" s="116">
        <v>0</v>
      </c>
      <c r="F86" s="116">
        <v>0</v>
      </c>
      <c r="G86" s="116">
        <v>0</v>
      </c>
      <c r="H86" s="116">
        <v>0</v>
      </c>
      <c r="I86" s="116">
        <v>0</v>
      </c>
      <c r="J86" s="244">
        <v>8</v>
      </c>
    </row>
    <row r="87" spans="1:10" x14ac:dyDescent="0.25">
      <c r="A87" s="150"/>
      <c r="B87" s="116"/>
      <c r="C87" s="116"/>
      <c r="D87" s="116"/>
      <c r="E87" s="116"/>
      <c r="F87" s="116"/>
      <c r="G87" s="116"/>
      <c r="H87" s="116"/>
      <c r="I87" s="245"/>
      <c r="J87" s="246"/>
    </row>
    <row r="88" spans="1:10" x14ac:dyDescent="0.25">
      <c r="A88" s="156" t="s">
        <v>103</v>
      </c>
      <c r="B88" s="115">
        <f t="shared" ref="B88:J88" si="18">SUM(B89:B96)</f>
        <v>387</v>
      </c>
      <c r="C88" s="115">
        <f t="shared" si="18"/>
        <v>121</v>
      </c>
      <c r="D88" s="115">
        <f t="shared" si="18"/>
        <v>1</v>
      </c>
      <c r="E88" s="115">
        <f t="shared" si="18"/>
        <v>1</v>
      </c>
      <c r="F88" s="115">
        <f t="shared" si="18"/>
        <v>0</v>
      </c>
      <c r="G88" s="115">
        <f t="shared" si="18"/>
        <v>0</v>
      </c>
      <c r="H88" s="115">
        <f t="shared" si="18"/>
        <v>1</v>
      </c>
      <c r="I88" s="115">
        <f t="shared" si="18"/>
        <v>211</v>
      </c>
      <c r="J88" s="243">
        <f t="shared" si="18"/>
        <v>52</v>
      </c>
    </row>
    <row r="89" spans="1:10" x14ac:dyDescent="0.25">
      <c r="A89" s="150" t="s">
        <v>104</v>
      </c>
      <c r="B89" s="116">
        <f t="shared" ref="B89:B96" si="19">SUM(C89:J89)</f>
        <v>110</v>
      </c>
      <c r="C89" s="116">
        <v>4</v>
      </c>
      <c r="D89" s="116">
        <v>0</v>
      </c>
      <c r="E89" s="116">
        <v>0</v>
      </c>
      <c r="F89" s="116">
        <v>0</v>
      </c>
      <c r="G89" s="116">
        <v>0</v>
      </c>
      <c r="H89" s="116">
        <v>0</v>
      </c>
      <c r="I89" s="116">
        <v>90</v>
      </c>
      <c r="J89" s="244">
        <v>16</v>
      </c>
    </row>
    <row r="90" spans="1:10" x14ac:dyDescent="0.25">
      <c r="A90" s="7" t="s">
        <v>105</v>
      </c>
      <c r="B90" s="116">
        <f t="shared" si="19"/>
        <v>68</v>
      </c>
      <c r="C90" s="116">
        <v>32</v>
      </c>
      <c r="D90" s="116">
        <v>0</v>
      </c>
      <c r="E90" s="116">
        <v>0</v>
      </c>
      <c r="F90" s="116">
        <v>0</v>
      </c>
      <c r="G90" s="116">
        <v>0</v>
      </c>
      <c r="H90" s="116">
        <v>0</v>
      </c>
      <c r="I90" s="116">
        <v>25</v>
      </c>
      <c r="J90" s="244">
        <v>11</v>
      </c>
    </row>
    <row r="91" spans="1:10" x14ac:dyDescent="0.25">
      <c r="A91" s="7" t="s">
        <v>106</v>
      </c>
      <c r="B91" s="116">
        <f t="shared" si="19"/>
        <v>19</v>
      </c>
      <c r="C91" s="116">
        <v>13</v>
      </c>
      <c r="D91" s="116">
        <v>0</v>
      </c>
      <c r="E91" s="116">
        <v>0</v>
      </c>
      <c r="F91" s="116">
        <v>0</v>
      </c>
      <c r="G91" s="116">
        <v>0</v>
      </c>
      <c r="H91" s="116">
        <v>0</v>
      </c>
      <c r="I91" s="116">
        <v>6</v>
      </c>
      <c r="J91" s="244">
        <v>0</v>
      </c>
    </row>
    <row r="92" spans="1:10" x14ac:dyDescent="0.25">
      <c r="A92" s="7" t="s">
        <v>107</v>
      </c>
      <c r="B92" s="116">
        <f t="shared" si="19"/>
        <v>57</v>
      </c>
      <c r="C92" s="116">
        <v>22</v>
      </c>
      <c r="D92" s="116">
        <v>0</v>
      </c>
      <c r="E92" s="116">
        <v>0</v>
      </c>
      <c r="F92" s="116">
        <v>0</v>
      </c>
      <c r="G92" s="116">
        <v>0</v>
      </c>
      <c r="H92" s="116">
        <v>0</v>
      </c>
      <c r="I92" s="116">
        <v>29</v>
      </c>
      <c r="J92" s="244">
        <v>6</v>
      </c>
    </row>
    <row r="93" spans="1:10" x14ac:dyDescent="0.25">
      <c r="A93" s="7" t="s">
        <v>108</v>
      </c>
      <c r="B93" s="116">
        <f t="shared" si="19"/>
        <v>78</v>
      </c>
      <c r="C93" s="116">
        <v>25</v>
      </c>
      <c r="D93" s="116">
        <v>0</v>
      </c>
      <c r="E93" s="116">
        <v>0</v>
      </c>
      <c r="F93" s="116">
        <v>0</v>
      </c>
      <c r="G93" s="116">
        <v>0</v>
      </c>
      <c r="H93" s="116">
        <v>0</v>
      </c>
      <c r="I93" s="116">
        <v>38</v>
      </c>
      <c r="J93" s="244">
        <v>15</v>
      </c>
    </row>
    <row r="94" spans="1:10" x14ac:dyDescent="0.25">
      <c r="A94" s="7" t="s">
        <v>109</v>
      </c>
      <c r="B94" s="116">
        <f t="shared" si="19"/>
        <v>18</v>
      </c>
      <c r="C94" s="116">
        <v>8</v>
      </c>
      <c r="D94" s="116">
        <v>1</v>
      </c>
      <c r="E94" s="116">
        <v>1</v>
      </c>
      <c r="F94" s="116">
        <v>0</v>
      </c>
      <c r="G94" s="116">
        <v>0</v>
      </c>
      <c r="H94" s="116">
        <v>1</v>
      </c>
      <c r="I94" s="116">
        <v>5</v>
      </c>
      <c r="J94" s="244">
        <v>2</v>
      </c>
    </row>
    <row r="95" spans="1:10" x14ac:dyDescent="0.25">
      <c r="A95" s="7" t="s">
        <v>110</v>
      </c>
      <c r="B95" s="116">
        <f t="shared" si="19"/>
        <v>11</v>
      </c>
      <c r="C95" s="116">
        <v>4</v>
      </c>
      <c r="D95" s="116">
        <v>0</v>
      </c>
      <c r="E95" s="116">
        <v>0</v>
      </c>
      <c r="F95" s="116">
        <v>0</v>
      </c>
      <c r="G95" s="116">
        <v>0</v>
      </c>
      <c r="H95" s="116">
        <v>0</v>
      </c>
      <c r="I95" s="116">
        <v>6</v>
      </c>
      <c r="J95" s="244">
        <v>1</v>
      </c>
    </row>
    <row r="96" spans="1:10" x14ac:dyDescent="0.25">
      <c r="A96" s="7" t="s">
        <v>111</v>
      </c>
      <c r="B96" s="116">
        <f t="shared" si="19"/>
        <v>26</v>
      </c>
      <c r="C96" s="116">
        <v>13</v>
      </c>
      <c r="D96" s="116">
        <v>0</v>
      </c>
      <c r="E96" s="116">
        <v>0</v>
      </c>
      <c r="F96" s="116">
        <v>0</v>
      </c>
      <c r="G96" s="116">
        <v>0</v>
      </c>
      <c r="H96" s="116">
        <v>0</v>
      </c>
      <c r="I96" s="116">
        <v>12</v>
      </c>
      <c r="J96" s="244">
        <v>1</v>
      </c>
    </row>
    <row r="97" spans="1:10" x14ac:dyDescent="0.25">
      <c r="A97" s="150"/>
      <c r="B97" s="117"/>
      <c r="C97" s="117"/>
      <c r="D97" s="117"/>
      <c r="E97" s="117"/>
      <c r="F97" s="117"/>
      <c r="G97" s="117"/>
      <c r="H97" s="117"/>
      <c r="I97" s="247"/>
      <c r="J97" s="248"/>
    </row>
    <row r="98" spans="1:10" x14ac:dyDescent="0.25">
      <c r="A98" s="156" t="s">
        <v>112</v>
      </c>
      <c r="B98" s="115">
        <f t="shared" ref="B98:J98" si="20">SUM(B99:B100)</f>
        <v>151</v>
      </c>
      <c r="C98" s="115">
        <f t="shared" si="20"/>
        <v>33</v>
      </c>
      <c r="D98" s="115">
        <f t="shared" si="20"/>
        <v>0</v>
      </c>
      <c r="E98" s="115">
        <f t="shared" si="20"/>
        <v>0</v>
      </c>
      <c r="F98" s="115">
        <f t="shared" si="20"/>
        <v>0</v>
      </c>
      <c r="G98" s="115">
        <f t="shared" si="20"/>
        <v>0</v>
      </c>
      <c r="H98" s="115">
        <f t="shared" si="20"/>
        <v>0</v>
      </c>
      <c r="I98" s="115">
        <f t="shared" si="20"/>
        <v>91</v>
      </c>
      <c r="J98" s="243">
        <f t="shared" si="20"/>
        <v>27</v>
      </c>
    </row>
    <row r="99" spans="1:10" x14ac:dyDescent="0.25">
      <c r="A99" s="7" t="s">
        <v>113</v>
      </c>
      <c r="B99" s="116">
        <f>SUM(C99:J99)</f>
        <v>100</v>
      </c>
      <c r="C99" s="116">
        <v>20</v>
      </c>
      <c r="D99" s="116">
        <v>0</v>
      </c>
      <c r="E99" s="116">
        <v>0</v>
      </c>
      <c r="F99" s="116">
        <v>0</v>
      </c>
      <c r="G99" s="116">
        <v>0</v>
      </c>
      <c r="H99" s="116">
        <v>0</v>
      </c>
      <c r="I99" s="116">
        <v>60</v>
      </c>
      <c r="J99" s="244">
        <v>20</v>
      </c>
    </row>
    <row r="100" spans="1:10" x14ac:dyDescent="0.25">
      <c r="A100" s="7" t="s">
        <v>114</v>
      </c>
      <c r="B100" s="116">
        <f>SUM(C100:J100)</f>
        <v>51</v>
      </c>
      <c r="C100" s="116">
        <v>13</v>
      </c>
      <c r="D100" s="116">
        <v>0</v>
      </c>
      <c r="E100" s="116">
        <v>0</v>
      </c>
      <c r="F100" s="116">
        <v>0</v>
      </c>
      <c r="G100" s="116">
        <v>0</v>
      </c>
      <c r="H100" s="116">
        <v>0</v>
      </c>
      <c r="I100" s="116">
        <v>31</v>
      </c>
      <c r="J100" s="244">
        <v>7</v>
      </c>
    </row>
    <row r="101" spans="1:10" x14ac:dyDescent="0.25">
      <c r="A101" s="150"/>
      <c r="B101" s="117"/>
      <c r="C101" s="116"/>
      <c r="D101" s="116"/>
      <c r="E101" s="116"/>
      <c r="F101" s="116"/>
      <c r="G101" s="116"/>
      <c r="H101" s="116"/>
      <c r="I101" s="245"/>
      <c r="J101" s="246"/>
    </row>
    <row r="102" spans="1:10" x14ac:dyDescent="0.25">
      <c r="A102" s="156" t="s">
        <v>115</v>
      </c>
      <c r="B102" s="115">
        <f t="shared" ref="B102:J102" si="21">SUM(B103:B107)</f>
        <v>200</v>
      </c>
      <c r="C102" s="115">
        <f t="shared" si="21"/>
        <v>68</v>
      </c>
      <c r="D102" s="115">
        <f t="shared" si="21"/>
        <v>0</v>
      </c>
      <c r="E102" s="115">
        <f t="shared" si="21"/>
        <v>0</v>
      </c>
      <c r="F102" s="115">
        <f t="shared" si="21"/>
        <v>0</v>
      </c>
      <c r="G102" s="115">
        <f t="shared" si="21"/>
        <v>0</v>
      </c>
      <c r="H102" s="115">
        <f t="shared" si="21"/>
        <v>0</v>
      </c>
      <c r="I102" s="115">
        <f t="shared" si="21"/>
        <v>89</v>
      </c>
      <c r="J102" s="243">
        <f t="shared" si="21"/>
        <v>43</v>
      </c>
    </row>
    <row r="103" spans="1:10" x14ac:dyDescent="0.25">
      <c r="A103" s="7" t="s">
        <v>116</v>
      </c>
      <c r="B103" s="116">
        <f>SUM(C103:J103)</f>
        <v>46</v>
      </c>
      <c r="C103" s="116">
        <v>20</v>
      </c>
      <c r="D103" s="116">
        <v>0</v>
      </c>
      <c r="E103" s="116">
        <v>0</v>
      </c>
      <c r="F103" s="116">
        <v>0</v>
      </c>
      <c r="G103" s="116">
        <v>0</v>
      </c>
      <c r="H103" s="116">
        <v>0</v>
      </c>
      <c r="I103" s="116">
        <v>18</v>
      </c>
      <c r="J103" s="244">
        <v>8</v>
      </c>
    </row>
    <row r="104" spans="1:10" x14ac:dyDescent="0.25">
      <c r="A104" s="7" t="s">
        <v>117</v>
      </c>
      <c r="B104" s="116">
        <f>SUM(C104:J104)</f>
        <v>50</v>
      </c>
      <c r="C104" s="116">
        <v>18</v>
      </c>
      <c r="D104" s="116">
        <v>0</v>
      </c>
      <c r="E104" s="116">
        <v>0</v>
      </c>
      <c r="F104" s="116">
        <v>0</v>
      </c>
      <c r="G104" s="116">
        <v>0</v>
      </c>
      <c r="H104" s="116">
        <v>0</v>
      </c>
      <c r="I104" s="116">
        <v>22</v>
      </c>
      <c r="J104" s="244">
        <v>10</v>
      </c>
    </row>
    <row r="105" spans="1:10" x14ac:dyDescent="0.25">
      <c r="A105" s="7" t="s">
        <v>118</v>
      </c>
      <c r="B105" s="116">
        <f>SUM(C105:J105)</f>
        <v>34</v>
      </c>
      <c r="C105" s="116">
        <v>8</v>
      </c>
      <c r="D105" s="116">
        <v>0</v>
      </c>
      <c r="E105" s="116">
        <v>0</v>
      </c>
      <c r="F105" s="116">
        <v>0</v>
      </c>
      <c r="G105" s="116">
        <v>0</v>
      </c>
      <c r="H105" s="116">
        <v>0</v>
      </c>
      <c r="I105" s="116">
        <v>23</v>
      </c>
      <c r="J105" s="244">
        <v>3</v>
      </c>
    </row>
    <row r="106" spans="1:10" x14ac:dyDescent="0.25">
      <c r="A106" s="7" t="s">
        <v>119</v>
      </c>
      <c r="B106" s="116">
        <f>SUM(C106:J106)</f>
        <v>38</v>
      </c>
      <c r="C106" s="116">
        <v>13</v>
      </c>
      <c r="D106" s="116">
        <v>0</v>
      </c>
      <c r="E106" s="116">
        <v>0</v>
      </c>
      <c r="F106" s="116">
        <v>0</v>
      </c>
      <c r="G106" s="116">
        <v>0</v>
      </c>
      <c r="H106" s="116">
        <v>0</v>
      </c>
      <c r="I106" s="116">
        <v>13</v>
      </c>
      <c r="J106" s="244">
        <v>12</v>
      </c>
    </row>
    <row r="107" spans="1:10" x14ac:dyDescent="0.25">
      <c r="A107" s="7" t="s">
        <v>120</v>
      </c>
      <c r="B107" s="116">
        <f>SUM(C107:J107)</f>
        <v>32</v>
      </c>
      <c r="C107" s="116">
        <v>9</v>
      </c>
      <c r="D107" s="116">
        <v>0</v>
      </c>
      <c r="E107" s="116">
        <v>0</v>
      </c>
      <c r="F107" s="116">
        <v>0</v>
      </c>
      <c r="G107" s="116">
        <v>0</v>
      </c>
      <c r="H107" s="116">
        <v>0</v>
      </c>
      <c r="I107" s="116">
        <v>13</v>
      </c>
      <c r="J107" s="244">
        <v>10</v>
      </c>
    </row>
    <row r="108" spans="1:10" x14ac:dyDescent="0.25">
      <c r="A108" s="156"/>
      <c r="B108" s="118"/>
      <c r="C108" s="23"/>
      <c r="D108" s="23"/>
      <c r="E108" s="23"/>
      <c r="F108" s="23"/>
      <c r="G108" s="23"/>
      <c r="H108" s="23"/>
      <c r="I108" s="245"/>
      <c r="J108" s="246"/>
    </row>
    <row r="109" spans="1:10" x14ac:dyDescent="0.25">
      <c r="A109" s="156" t="s">
        <v>121</v>
      </c>
      <c r="B109" s="115">
        <f t="shared" ref="B109:J109" si="22">SUM(B110:B112)</f>
        <v>483</v>
      </c>
      <c r="C109" s="115">
        <f t="shared" si="22"/>
        <v>168</v>
      </c>
      <c r="D109" s="115">
        <f t="shared" si="22"/>
        <v>0</v>
      </c>
      <c r="E109" s="115">
        <f t="shared" si="22"/>
        <v>0</v>
      </c>
      <c r="F109" s="115">
        <f t="shared" si="22"/>
        <v>0</v>
      </c>
      <c r="G109" s="115">
        <f t="shared" si="22"/>
        <v>0</v>
      </c>
      <c r="H109" s="115">
        <f t="shared" si="22"/>
        <v>0</v>
      </c>
      <c r="I109" s="115">
        <f t="shared" si="22"/>
        <v>200</v>
      </c>
      <c r="J109" s="243">
        <f t="shared" si="22"/>
        <v>115</v>
      </c>
    </row>
    <row r="110" spans="1:10" x14ac:dyDescent="0.25">
      <c r="A110" s="7" t="s">
        <v>122</v>
      </c>
      <c r="B110" s="116">
        <f>SUM(C110:J110)</f>
        <v>291</v>
      </c>
      <c r="C110" s="116">
        <v>130</v>
      </c>
      <c r="D110" s="116">
        <v>0</v>
      </c>
      <c r="E110" s="116">
        <v>0</v>
      </c>
      <c r="F110" s="116">
        <v>0</v>
      </c>
      <c r="G110" s="116">
        <v>0</v>
      </c>
      <c r="H110" s="116">
        <v>0</v>
      </c>
      <c r="I110" s="116">
        <v>101</v>
      </c>
      <c r="J110" s="244">
        <v>60</v>
      </c>
    </row>
    <row r="111" spans="1:10" x14ac:dyDescent="0.25">
      <c r="A111" s="7" t="s">
        <v>123</v>
      </c>
      <c r="B111" s="116">
        <f>SUM(C111:J111)</f>
        <v>159</v>
      </c>
      <c r="C111" s="116">
        <v>34</v>
      </c>
      <c r="D111" s="116">
        <v>0</v>
      </c>
      <c r="E111" s="116">
        <v>0</v>
      </c>
      <c r="F111" s="116">
        <v>0</v>
      </c>
      <c r="G111" s="116">
        <v>0</v>
      </c>
      <c r="H111" s="116">
        <v>0</v>
      </c>
      <c r="I111" s="116">
        <v>76</v>
      </c>
      <c r="J111" s="244">
        <v>49</v>
      </c>
    </row>
    <row r="112" spans="1:10" x14ac:dyDescent="0.25">
      <c r="A112" s="7" t="s">
        <v>124</v>
      </c>
      <c r="B112" s="116">
        <f>SUM(C112:J112)</f>
        <v>33</v>
      </c>
      <c r="C112" s="116">
        <v>4</v>
      </c>
      <c r="D112" s="116">
        <v>0</v>
      </c>
      <c r="E112" s="116">
        <v>0</v>
      </c>
      <c r="F112" s="116">
        <v>0</v>
      </c>
      <c r="G112" s="116">
        <v>0</v>
      </c>
      <c r="H112" s="116">
        <v>0</v>
      </c>
      <c r="I112" s="116">
        <v>23</v>
      </c>
      <c r="J112" s="244">
        <v>6</v>
      </c>
    </row>
    <row r="113" spans="1:10" x14ac:dyDescent="0.25">
      <c r="A113" s="7"/>
      <c r="B113" s="116"/>
      <c r="C113" s="116"/>
      <c r="D113" s="116"/>
      <c r="E113" s="116"/>
      <c r="F113" s="116"/>
      <c r="G113" s="116"/>
      <c r="H113" s="116"/>
      <c r="I113" s="245"/>
      <c r="J113" s="246"/>
    </row>
    <row r="114" spans="1:10" x14ac:dyDescent="0.25">
      <c r="A114" s="156" t="s">
        <v>125</v>
      </c>
      <c r="B114" s="115">
        <f t="shared" ref="B114:J114" si="23">SUM(B115:B117)</f>
        <v>148</v>
      </c>
      <c r="C114" s="115">
        <f t="shared" si="23"/>
        <v>30</v>
      </c>
      <c r="D114" s="115">
        <f t="shared" si="23"/>
        <v>0</v>
      </c>
      <c r="E114" s="115">
        <f t="shared" si="23"/>
        <v>0</v>
      </c>
      <c r="F114" s="115">
        <f t="shared" si="23"/>
        <v>0</v>
      </c>
      <c r="G114" s="115">
        <f t="shared" si="23"/>
        <v>0</v>
      </c>
      <c r="H114" s="115">
        <f t="shared" si="23"/>
        <v>0</v>
      </c>
      <c r="I114" s="115">
        <f t="shared" si="23"/>
        <v>70</v>
      </c>
      <c r="J114" s="243">
        <f t="shared" si="23"/>
        <v>48</v>
      </c>
    </row>
    <row r="115" spans="1:10" x14ac:dyDescent="0.25">
      <c r="A115" s="7" t="s">
        <v>126</v>
      </c>
      <c r="B115" s="116">
        <f>SUM(C115:J115)</f>
        <v>103</v>
      </c>
      <c r="C115" s="116">
        <v>15</v>
      </c>
      <c r="D115" s="116">
        <v>0</v>
      </c>
      <c r="E115" s="116">
        <v>0</v>
      </c>
      <c r="F115" s="116">
        <v>0</v>
      </c>
      <c r="G115" s="116">
        <v>0</v>
      </c>
      <c r="H115" s="116">
        <v>0</v>
      </c>
      <c r="I115" s="116">
        <v>54</v>
      </c>
      <c r="J115" s="244">
        <v>34</v>
      </c>
    </row>
    <row r="116" spans="1:10" x14ac:dyDescent="0.25">
      <c r="A116" s="7" t="s">
        <v>139</v>
      </c>
      <c r="B116" s="116">
        <f>SUM(C116:J116)</f>
        <v>38</v>
      </c>
      <c r="C116" s="116">
        <v>14</v>
      </c>
      <c r="D116" s="116">
        <v>0</v>
      </c>
      <c r="E116" s="116">
        <v>0</v>
      </c>
      <c r="F116" s="116">
        <v>0</v>
      </c>
      <c r="G116" s="116">
        <v>0</v>
      </c>
      <c r="H116" s="116">
        <v>0</v>
      </c>
      <c r="I116" s="116">
        <v>12</v>
      </c>
      <c r="J116" s="244">
        <v>12</v>
      </c>
    </row>
    <row r="117" spans="1:10" x14ac:dyDescent="0.25">
      <c r="A117" s="7" t="s">
        <v>128</v>
      </c>
      <c r="B117" s="116">
        <f>SUM(C117:J117)</f>
        <v>7</v>
      </c>
      <c r="C117" s="116">
        <v>1</v>
      </c>
      <c r="D117" s="116">
        <v>0</v>
      </c>
      <c r="E117" s="116">
        <v>0</v>
      </c>
      <c r="F117" s="116">
        <v>0</v>
      </c>
      <c r="G117" s="116">
        <v>0</v>
      </c>
      <c r="H117" s="116">
        <v>0</v>
      </c>
      <c r="I117" s="116">
        <v>4</v>
      </c>
      <c r="J117" s="244">
        <v>2</v>
      </c>
    </row>
    <row r="118" spans="1:10" x14ac:dyDescent="0.25">
      <c r="A118" s="249"/>
      <c r="B118" s="119"/>
      <c r="C118" s="119"/>
      <c r="D118" s="119"/>
      <c r="E118" s="119"/>
      <c r="F118" s="119"/>
      <c r="G118" s="119"/>
      <c r="H118" s="119"/>
      <c r="I118" s="250"/>
      <c r="J118" s="250"/>
    </row>
    <row r="119" spans="1:10" x14ac:dyDescent="0.25">
      <c r="A119" s="31" t="s">
        <v>129</v>
      </c>
    </row>
  </sheetData>
  <mergeCells count="6">
    <mergeCell ref="B8:J8"/>
    <mergeCell ref="D1:G1"/>
    <mergeCell ref="A3:J3"/>
    <mergeCell ref="A4:J4"/>
    <mergeCell ref="A5:J5"/>
    <mergeCell ref="A6:J6"/>
  </mergeCells>
  <pageMargins left="0.7" right="0.7" top="0.75" bottom="0.75" header="0.3" footer="0.3"/>
  <pageSetup scale="37"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74DB4-E034-49D2-97D5-EC46B922C832}">
  <dimension ref="A1:AA119"/>
  <sheetViews>
    <sheetView topLeftCell="A68" zoomScale="90" zoomScaleNormal="90" zoomScaleSheetLayoutView="32" workbookViewId="0">
      <selection activeCell="A3" sqref="A2:Z3"/>
    </sheetView>
  </sheetViews>
  <sheetFormatPr baseColWidth="10" defaultColWidth="0" defaultRowHeight="15.75" zeroHeight="1" x14ac:dyDescent="0.25"/>
  <cols>
    <col min="1" max="1" width="61.5703125" style="3" customWidth="1"/>
    <col min="2" max="2" width="11.42578125" style="3" customWidth="1"/>
    <col min="3" max="3" width="8.7109375" style="3" customWidth="1"/>
    <col min="4" max="4" width="13.42578125" style="3" customWidth="1"/>
    <col min="5" max="5" width="13.140625" style="3" customWidth="1"/>
    <col min="6" max="26" width="12.28515625" style="3" customWidth="1"/>
    <col min="27" max="27" width="12.28515625" style="232" hidden="1" customWidth="1"/>
    <col min="28" max="16384" width="12.28515625" style="230" hidden="1"/>
  </cols>
  <sheetData>
    <row r="1" spans="1:26" x14ac:dyDescent="0.25">
      <c r="A1" s="120" t="s">
        <v>262</v>
      </c>
      <c r="B1" s="47"/>
      <c r="C1" s="47"/>
      <c r="D1" s="315"/>
      <c r="E1" s="315"/>
      <c r="F1" s="315"/>
      <c r="G1" s="315"/>
      <c r="H1" s="315"/>
      <c r="I1" s="315"/>
      <c r="J1" s="315"/>
      <c r="K1" s="106"/>
    </row>
    <row r="2" spans="1:26" x14ac:dyDescent="0.25"/>
    <row r="3" spans="1:26" x14ac:dyDescent="0.25">
      <c r="A3" s="332" t="s">
        <v>263</v>
      </c>
      <c r="B3" s="332"/>
      <c r="C3" s="332"/>
      <c r="D3" s="332"/>
      <c r="E3" s="332"/>
      <c r="F3" s="332"/>
      <c r="G3" s="332"/>
      <c r="H3" s="332"/>
      <c r="I3" s="332"/>
      <c r="J3" s="332"/>
      <c r="K3" s="332"/>
      <c r="L3" s="332"/>
      <c r="M3" s="332"/>
      <c r="N3" s="332"/>
      <c r="O3" s="332"/>
      <c r="P3" s="332"/>
      <c r="Q3" s="332"/>
      <c r="R3" s="332"/>
      <c r="S3" s="332"/>
      <c r="T3" s="332"/>
      <c r="U3" s="332"/>
      <c r="V3" s="332"/>
      <c r="W3" s="332"/>
      <c r="X3" s="332"/>
      <c r="Y3" s="332"/>
      <c r="Z3" s="332"/>
    </row>
    <row r="4" spans="1:26" x14ac:dyDescent="0.25">
      <c r="A4" s="332" t="s">
        <v>264</v>
      </c>
      <c r="B4" s="332"/>
      <c r="C4" s="332"/>
      <c r="D4" s="332"/>
      <c r="E4" s="332"/>
      <c r="F4" s="332"/>
      <c r="G4" s="332"/>
      <c r="H4" s="332"/>
      <c r="I4" s="332"/>
      <c r="J4" s="332"/>
      <c r="K4" s="332"/>
      <c r="L4" s="332"/>
      <c r="M4" s="332"/>
      <c r="N4" s="332"/>
      <c r="O4" s="332"/>
      <c r="P4" s="332"/>
      <c r="Q4" s="332"/>
      <c r="R4" s="332"/>
      <c r="S4" s="332"/>
      <c r="T4" s="332"/>
      <c r="U4" s="332"/>
      <c r="V4" s="332"/>
      <c r="W4" s="332"/>
      <c r="X4" s="332"/>
      <c r="Y4" s="332"/>
      <c r="Z4" s="332"/>
    </row>
    <row r="5" spans="1:26" x14ac:dyDescent="0.25">
      <c r="A5" s="332" t="s">
        <v>265</v>
      </c>
      <c r="B5" s="332"/>
      <c r="C5" s="332"/>
      <c r="D5" s="332"/>
      <c r="E5" s="332"/>
      <c r="F5" s="332"/>
      <c r="G5" s="332"/>
      <c r="H5" s="332"/>
      <c r="I5" s="332"/>
      <c r="J5" s="332"/>
      <c r="K5" s="332"/>
      <c r="L5" s="332"/>
      <c r="M5" s="332"/>
      <c r="N5" s="332"/>
      <c r="O5" s="332"/>
      <c r="P5" s="332"/>
      <c r="Q5" s="332"/>
      <c r="R5" s="332"/>
      <c r="S5" s="332"/>
      <c r="T5" s="332"/>
      <c r="U5" s="332"/>
      <c r="V5" s="332"/>
      <c r="W5" s="332"/>
      <c r="X5" s="332"/>
      <c r="Y5" s="332"/>
      <c r="Z5" s="332"/>
    </row>
    <row r="6" spans="1:26" x14ac:dyDescent="0.25">
      <c r="A6" s="332" t="s">
        <v>25</v>
      </c>
      <c r="B6" s="332"/>
      <c r="C6" s="332"/>
      <c r="D6" s="332"/>
      <c r="E6" s="332"/>
      <c r="F6" s="332"/>
      <c r="G6" s="332"/>
      <c r="H6" s="332"/>
      <c r="I6" s="332"/>
      <c r="J6" s="332"/>
      <c r="K6" s="332"/>
      <c r="L6" s="332"/>
      <c r="M6" s="332"/>
      <c r="N6" s="332"/>
      <c r="O6" s="332"/>
      <c r="P6" s="332"/>
      <c r="Q6" s="332"/>
      <c r="R6" s="332"/>
      <c r="S6" s="332"/>
      <c r="T6" s="332"/>
      <c r="U6" s="332"/>
      <c r="V6" s="332"/>
      <c r="W6" s="332"/>
      <c r="X6" s="332"/>
      <c r="Y6" s="332"/>
      <c r="Z6" s="332"/>
    </row>
    <row r="7" spans="1:26" x14ac:dyDescent="0.25"/>
    <row r="8" spans="1:26" ht="18" customHeight="1" x14ac:dyDescent="0.25">
      <c r="A8" s="333" t="s">
        <v>26</v>
      </c>
      <c r="B8" s="335" t="s">
        <v>37</v>
      </c>
      <c r="C8" s="330" t="s">
        <v>266</v>
      </c>
      <c r="D8" s="311" t="s">
        <v>267</v>
      </c>
      <c r="E8" s="329"/>
      <c r="F8" s="329"/>
      <c r="G8" s="329"/>
      <c r="H8" s="329"/>
      <c r="I8" s="329"/>
      <c r="J8" s="329"/>
      <c r="K8" s="330" t="s">
        <v>266</v>
      </c>
      <c r="L8" s="311" t="s">
        <v>268</v>
      </c>
      <c r="M8" s="329"/>
      <c r="N8" s="329"/>
      <c r="O8" s="329"/>
      <c r="P8" s="329"/>
      <c r="Q8" s="329"/>
      <c r="R8" s="329"/>
      <c r="S8" s="330" t="s">
        <v>266</v>
      </c>
      <c r="T8" s="311" t="s">
        <v>269</v>
      </c>
      <c r="U8" s="329"/>
      <c r="V8" s="329"/>
      <c r="W8" s="329"/>
      <c r="X8" s="329"/>
      <c r="Y8" s="329"/>
      <c r="Z8" s="329"/>
    </row>
    <row r="9" spans="1:26" ht="47.25" customHeight="1" x14ac:dyDescent="0.25">
      <c r="A9" s="334"/>
      <c r="B9" s="336"/>
      <c r="C9" s="331"/>
      <c r="D9" s="105" t="s">
        <v>270</v>
      </c>
      <c r="E9" s="105" t="s">
        <v>271</v>
      </c>
      <c r="F9" s="105" t="s">
        <v>272</v>
      </c>
      <c r="G9" s="105" t="s">
        <v>273</v>
      </c>
      <c r="H9" s="105" t="s">
        <v>274</v>
      </c>
      <c r="I9" s="104" t="s">
        <v>275</v>
      </c>
      <c r="J9" s="104" t="s">
        <v>276</v>
      </c>
      <c r="K9" s="331"/>
      <c r="L9" s="105" t="s">
        <v>270</v>
      </c>
      <c r="M9" s="105" t="s">
        <v>271</v>
      </c>
      <c r="N9" s="105" t="s">
        <v>272</v>
      </c>
      <c r="O9" s="105" t="s">
        <v>273</v>
      </c>
      <c r="P9" s="105" t="s">
        <v>274</v>
      </c>
      <c r="Q9" s="104" t="s">
        <v>275</v>
      </c>
      <c r="R9" s="104" t="s">
        <v>276</v>
      </c>
      <c r="S9" s="331"/>
      <c r="T9" s="105" t="s">
        <v>270</v>
      </c>
      <c r="U9" s="105" t="s">
        <v>271</v>
      </c>
      <c r="V9" s="105" t="s">
        <v>272</v>
      </c>
      <c r="W9" s="105" t="s">
        <v>273</v>
      </c>
      <c r="X9" s="105" t="s">
        <v>274</v>
      </c>
      <c r="Y9" s="104" t="s">
        <v>275</v>
      </c>
      <c r="Z9" s="104" t="s">
        <v>276</v>
      </c>
    </row>
    <row r="10" spans="1:26" x14ac:dyDescent="0.25">
      <c r="A10" s="97"/>
      <c r="B10" s="121"/>
      <c r="C10" s="122"/>
      <c r="D10" s="121"/>
      <c r="E10" s="121"/>
      <c r="F10" s="121"/>
      <c r="G10" s="121"/>
      <c r="H10" s="121"/>
      <c r="I10" s="121"/>
      <c r="J10" s="121"/>
      <c r="K10" s="122"/>
      <c r="L10" s="121"/>
      <c r="M10" s="121"/>
      <c r="N10" s="121"/>
      <c r="O10" s="121"/>
      <c r="P10" s="121"/>
      <c r="Q10" s="121"/>
      <c r="R10" s="121"/>
      <c r="S10" s="122"/>
      <c r="T10" s="121"/>
      <c r="U10" s="121"/>
      <c r="V10" s="121"/>
      <c r="W10" s="121"/>
      <c r="X10" s="121"/>
      <c r="Y10" s="121"/>
      <c r="Z10" s="231"/>
    </row>
    <row r="11" spans="1:26" x14ac:dyDescent="0.25">
      <c r="A11" s="107" t="s">
        <v>37</v>
      </c>
      <c r="B11" s="123">
        <f t="shared" ref="B11:Z11" si="0">+B13+B21+B24+B33+B40+B47+B55+B64+B72+B80+B88+B98+B102+B109+B114</f>
        <v>13938</v>
      </c>
      <c r="C11" s="124">
        <f t="shared" si="0"/>
        <v>125</v>
      </c>
      <c r="D11" s="123">
        <f t="shared" si="0"/>
        <v>13</v>
      </c>
      <c r="E11" s="123">
        <f t="shared" si="0"/>
        <v>2</v>
      </c>
      <c r="F11" s="123">
        <f t="shared" si="0"/>
        <v>7</v>
      </c>
      <c r="G11" s="123">
        <f t="shared" si="0"/>
        <v>0</v>
      </c>
      <c r="H11" s="123">
        <f t="shared" si="0"/>
        <v>1</v>
      </c>
      <c r="I11" s="123">
        <f t="shared" si="0"/>
        <v>2</v>
      </c>
      <c r="J11" s="123">
        <f t="shared" si="0"/>
        <v>100</v>
      </c>
      <c r="K11" s="124">
        <f t="shared" si="0"/>
        <v>2472</v>
      </c>
      <c r="L11" s="123">
        <f t="shared" si="0"/>
        <v>930</v>
      </c>
      <c r="M11" s="123">
        <f t="shared" si="0"/>
        <v>185</v>
      </c>
      <c r="N11" s="123">
        <f t="shared" si="0"/>
        <v>796</v>
      </c>
      <c r="O11" s="123">
        <f t="shared" si="0"/>
        <v>7</v>
      </c>
      <c r="P11" s="123">
        <f t="shared" si="0"/>
        <v>83</v>
      </c>
      <c r="Q11" s="123">
        <f t="shared" si="0"/>
        <v>27</v>
      </c>
      <c r="R11" s="123">
        <f t="shared" si="0"/>
        <v>444</v>
      </c>
      <c r="S11" s="124">
        <f t="shared" si="0"/>
        <v>11341</v>
      </c>
      <c r="T11" s="123">
        <f t="shared" si="0"/>
        <v>3476</v>
      </c>
      <c r="U11" s="123">
        <f t="shared" si="0"/>
        <v>1224</v>
      </c>
      <c r="V11" s="123">
        <f t="shared" si="0"/>
        <v>3852</v>
      </c>
      <c r="W11" s="123">
        <f t="shared" si="0"/>
        <v>14</v>
      </c>
      <c r="X11" s="123">
        <f t="shared" si="0"/>
        <v>517</v>
      </c>
      <c r="Y11" s="123">
        <f t="shared" si="0"/>
        <v>222</v>
      </c>
      <c r="Z11" s="58">
        <f t="shared" si="0"/>
        <v>2036</v>
      </c>
    </row>
    <row r="12" spans="1:26" x14ac:dyDescent="0.25">
      <c r="A12" s="1"/>
      <c r="B12" s="61"/>
      <c r="C12" s="125"/>
      <c r="D12" s="61"/>
      <c r="E12" s="61"/>
      <c r="F12" s="61"/>
      <c r="G12" s="61"/>
      <c r="H12" s="61"/>
      <c r="I12" s="61"/>
      <c r="J12" s="61"/>
      <c r="K12" s="125"/>
      <c r="L12" s="61"/>
      <c r="M12" s="61"/>
      <c r="N12" s="61"/>
      <c r="O12" s="61"/>
      <c r="P12" s="61"/>
      <c r="Q12" s="61"/>
      <c r="R12" s="61"/>
      <c r="S12" s="125"/>
      <c r="T12" s="61"/>
      <c r="U12" s="61"/>
      <c r="V12" s="61"/>
      <c r="W12" s="61"/>
      <c r="X12" s="61"/>
      <c r="Y12" s="61"/>
      <c r="Z12" s="60"/>
    </row>
    <row r="13" spans="1:26" x14ac:dyDescent="0.25">
      <c r="A13" s="66" t="s">
        <v>38</v>
      </c>
      <c r="B13" s="123">
        <f>SUM(B14:B19)</f>
        <v>2320</v>
      </c>
      <c r="C13" s="124">
        <v>0</v>
      </c>
      <c r="D13" s="123">
        <v>0</v>
      </c>
      <c r="E13" s="123">
        <v>0</v>
      </c>
      <c r="F13" s="123">
        <v>0</v>
      </c>
      <c r="G13" s="123">
        <v>0</v>
      </c>
      <c r="H13" s="123">
        <v>0</v>
      </c>
      <c r="I13" s="123">
        <v>0</v>
      </c>
      <c r="J13" s="123">
        <v>0</v>
      </c>
      <c r="K13" s="124">
        <v>835</v>
      </c>
      <c r="L13" s="123">
        <v>413</v>
      </c>
      <c r="M13" s="123">
        <v>8</v>
      </c>
      <c r="N13" s="123">
        <v>283</v>
      </c>
      <c r="O13" s="123">
        <v>1</v>
      </c>
      <c r="P13" s="123">
        <v>38</v>
      </c>
      <c r="Q13" s="123">
        <v>5</v>
      </c>
      <c r="R13" s="123">
        <v>87</v>
      </c>
      <c r="S13" s="124">
        <v>1485</v>
      </c>
      <c r="T13" s="123">
        <v>439</v>
      </c>
      <c r="U13" s="123">
        <v>189</v>
      </c>
      <c r="V13" s="123">
        <v>523</v>
      </c>
      <c r="W13" s="123">
        <v>3</v>
      </c>
      <c r="X13" s="123">
        <v>137</v>
      </c>
      <c r="Y13" s="123">
        <v>7</v>
      </c>
      <c r="Z13" s="58">
        <v>187</v>
      </c>
    </row>
    <row r="14" spans="1:26" x14ac:dyDescent="0.25">
      <c r="A14" s="1" t="s">
        <v>39</v>
      </c>
      <c r="B14" s="69">
        <f t="shared" ref="B14:B19" si="1">+C14+K14+S14</f>
        <v>1777</v>
      </c>
      <c r="C14" s="126">
        <v>0</v>
      </c>
      <c r="D14" s="69">
        <v>0</v>
      </c>
      <c r="E14" s="69">
        <v>0</v>
      </c>
      <c r="F14" s="69">
        <v>0</v>
      </c>
      <c r="G14" s="69">
        <v>0</v>
      </c>
      <c r="H14" s="69">
        <v>0</v>
      </c>
      <c r="I14" s="69">
        <v>0</v>
      </c>
      <c r="J14" s="69">
        <v>0</v>
      </c>
      <c r="K14" s="126">
        <v>823</v>
      </c>
      <c r="L14" s="69">
        <v>411</v>
      </c>
      <c r="M14" s="69">
        <v>6</v>
      </c>
      <c r="N14" s="69">
        <v>275</v>
      </c>
      <c r="O14" s="69">
        <v>1</v>
      </c>
      <c r="P14" s="69">
        <v>38</v>
      </c>
      <c r="Q14" s="69">
        <v>5</v>
      </c>
      <c r="R14" s="69">
        <v>87</v>
      </c>
      <c r="S14" s="126">
        <v>954</v>
      </c>
      <c r="T14" s="69">
        <v>265</v>
      </c>
      <c r="U14" s="69">
        <v>122</v>
      </c>
      <c r="V14" s="69">
        <v>333</v>
      </c>
      <c r="W14" s="69">
        <v>0</v>
      </c>
      <c r="X14" s="69">
        <v>110</v>
      </c>
      <c r="Y14" s="69">
        <v>4</v>
      </c>
      <c r="Z14" s="67">
        <v>120</v>
      </c>
    </row>
    <row r="15" spans="1:26" x14ac:dyDescent="0.25">
      <c r="A15" s="1" t="s">
        <v>40</v>
      </c>
      <c r="B15" s="69">
        <f t="shared" si="1"/>
        <v>204</v>
      </c>
      <c r="C15" s="126">
        <v>0</v>
      </c>
      <c r="D15" s="69">
        <v>0</v>
      </c>
      <c r="E15" s="69">
        <v>0</v>
      </c>
      <c r="F15" s="69">
        <v>0</v>
      </c>
      <c r="G15" s="69">
        <v>0</v>
      </c>
      <c r="H15" s="69">
        <v>0</v>
      </c>
      <c r="I15" s="69">
        <v>0</v>
      </c>
      <c r="J15" s="69">
        <v>0</v>
      </c>
      <c r="K15" s="126">
        <v>3</v>
      </c>
      <c r="L15" s="69">
        <v>0</v>
      </c>
      <c r="M15" s="69">
        <v>0</v>
      </c>
      <c r="N15" s="69">
        <v>3</v>
      </c>
      <c r="O15" s="69">
        <v>0</v>
      </c>
      <c r="P15" s="69">
        <v>0</v>
      </c>
      <c r="Q15" s="69">
        <v>0</v>
      </c>
      <c r="R15" s="69">
        <v>0</v>
      </c>
      <c r="S15" s="126">
        <v>201</v>
      </c>
      <c r="T15" s="69">
        <v>77</v>
      </c>
      <c r="U15" s="69">
        <v>29</v>
      </c>
      <c r="V15" s="69">
        <v>65</v>
      </c>
      <c r="W15" s="69">
        <v>1</v>
      </c>
      <c r="X15" s="69">
        <v>10</v>
      </c>
      <c r="Y15" s="69">
        <v>1</v>
      </c>
      <c r="Z15" s="67">
        <v>18</v>
      </c>
    </row>
    <row r="16" spans="1:26" x14ac:dyDescent="0.25">
      <c r="A16" s="1" t="s">
        <v>41</v>
      </c>
      <c r="B16" s="69">
        <f t="shared" si="1"/>
        <v>201</v>
      </c>
      <c r="C16" s="126">
        <v>0</v>
      </c>
      <c r="D16" s="69">
        <v>0</v>
      </c>
      <c r="E16" s="69">
        <v>0</v>
      </c>
      <c r="F16" s="69">
        <v>0</v>
      </c>
      <c r="G16" s="69">
        <v>0</v>
      </c>
      <c r="H16" s="69">
        <v>0</v>
      </c>
      <c r="I16" s="69">
        <v>0</v>
      </c>
      <c r="J16" s="69">
        <v>0</v>
      </c>
      <c r="K16" s="126">
        <v>7</v>
      </c>
      <c r="L16" s="69">
        <v>1</v>
      </c>
      <c r="M16" s="69">
        <v>2</v>
      </c>
      <c r="N16" s="69">
        <v>4</v>
      </c>
      <c r="O16" s="69">
        <v>0</v>
      </c>
      <c r="P16" s="69">
        <v>0</v>
      </c>
      <c r="Q16" s="69">
        <v>0</v>
      </c>
      <c r="R16" s="69">
        <v>0</v>
      </c>
      <c r="S16" s="126">
        <v>194</v>
      </c>
      <c r="T16" s="69">
        <v>77</v>
      </c>
      <c r="U16" s="69">
        <v>2</v>
      </c>
      <c r="V16" s="69">
        <v>104</v>
      </c>
      <c r="W16" s="69">
        <v>0</v>
      </c>
      <c r="X16" s="69">
        <v>4</v>
      </c>
      <c r="Y16" s="69">
        <v>0</v>
      </c>
      <c r="Z16" s="67">
        <v>7</v>
      </c>
    </row>
    <row r="17" spans="1:26" x14ac:dyDescent="0.25">
      <c r="A17" s="1" t="s">
        <v>42</v>
      </c>
      <c r="B17" s="69">
        <f t="shared" si="1"/>
        <v>86</v>
      </c>
      <c r="C17" s="126">
        <v>0</v>
      </c>
      <c r="D17" s="69">
        <v>0</v>
      </c>
      <c r="E17" s="69">
        <v>0</v>
      </c>
      <c r="F17" s="69">
        <v>0</v>
      </c>
      <c r="G17" s="69">
        <v>0</v>
      </c>
      <c r="H17" s="69">
        <v>0</v>
      </c>
      <c r="I17" s="69">
        <v>0</v>
      </c>
      <c r="J17" s="69">
        <v>0</v>
      </c>
      <c r="K17" s="126">
        <v>2</v>
      </c>
      <c r="L17" s="69">
        <v>1</v>
      </c>
      <c r="M17" s="69">
        <v>0</v>
      </c>
      <c r="N17" s="69">
        <v>1</v>
      </c>
      <c r="O17" s="69">
        <v>0</v>
      </c>
      <c r="P17" s="69">
        <v>0</v>
      </c>
      <c r="Q17" s="69">
        <v>0</v>
      </c>
      <c r="R17" s="69">
        <v>0</v>
      </c>
      <c r="S17" s="126">
        <v>84</v>
      </c>
      <c r="T17" s="69">
        <v>14</v>
      </c>
      <c r="U17" s="69">
        <v>36</v>
      </c>
      <c r="V17" s="69">
        <v>19</v>
      </c>
      <c r="W17" s="69">
        <v>0</v>
      </c>
      <c r="X17" s="69">
        <v>7</v>
      </c>
      <c r="Y17" s="69">
        <v>2</v>
      </c>
      <c r="Z17" s="67">
        <v>6</v>
      </c>
    </row>
    <row r="18" spans="1:26" x14ac:dyDescent="0.25">
      <c r="A18" s="1" t="s">
        <v>43</v>
      </c>
      <c r="B18" s="69">
        <f t="shared" si="1"/>
        <v>0</v>
      </c>
      <c r="C18" s="126">
        <v>0</v>
      </c>
      <c r="D18" s="69">
        <v>0</v>
      </c>
      <c r="E18" s="69">
        <v>0</v>
      </c>
      <c r="F18" s="69">
        <v>0</v>
      </c>
      <c r="G18" s="69">
        <v>0</v>
      </c>
      <c r="H18" s="69">
        <v>0</v>
      </c>
      <c r="I18" s="69">
        <v>0</v>
      </c>
      <c r="J18" s="69">
        <v>0</v>
      </c>
      <c r="K18" s="126">
        <v>0</v>
      </c>
      <c r="L18" s="69">
        <v>0</v>
      </c>
      <c r="M18" s="69">
        <v>0</v>
      </c>
      <c r="N18" s="69">
        <v>0</v>
      </c>
      <c r="O18" s="69">
        <v>0</v>
      </c>
      <c r="P18" s="69">
        <v>0</v>
      </c>
      <c r="Q18" s="69">
        <v>0</v>
      </c>
      <c r="R18" s="69">
        <v>0</v>
      </c>
      <c r="S18" s="126">
        <v>0</v>
      </c>
      <c r="T18" s="69">
        <v>0</v>
      </c>
      <c r="U18" s="69">
        <v>0</v>
      </c>
      <c r="V18" s="69">
        <v>0</v>
      </c>
      <c r="W18" s="69">
        <v>0</v>
      </c>
      <c r="X18" s="69">
        <v>0</v>
      </c>
      <c r="Y18" s="69">
        <v>0</v>
      </c>
      <c r="Z18" s="67">
        <v>0</v>
      </c>
    </row>
    <row r="19" spans="1:26" x14ac:dyDescent="0.25">
      <c r="A19" s="1" t="s">
        <v>44</v>
      </c>
      <c r="B19" s="69">
        <f t="shared" si="1"/>
        <v>52</v>
      </c>
      <c r="C19" s="126">
        <v>0</v>
      </c>
      <c r="D19" s="69">
        <v>0</v>
      </c>
      <c r="E19" s="69">
        <v>0</v>
      </c>
      <c r="F19" s="69">
        <v>0</v>
      </c>
      <c r="G19" s="69">
        <v>0</v>
      </c>
      <c r="H19" s="69">
        <v>0</v>
      </c>
      <c r="I19" s="69">
        <v>0</v>
      </c>
      <c r="J19" s="69">
        <v>0</v>
      </c>
      <c r="K19" s="126">
        <v>0</v>
      </c>
      <c r="L19" s="69">
        <v>0</v>
      </c>
      <c r="M19" s="69">
        <v>0</v>
      </c>
      <c r="N19" s="69">
        <v>0</v>
      </c>
      <c r="O19" s="69">
        <v>0</v>
      </c>
      <c r="P19" s="69">
        <v>0</v>
      </c>
      <c r="Q19" s="69">
        <v>0</v>
      </c>
      <c r="R19" s="69">
        <v>0</v>
      </c>
      <c r="S19" s="126">
        <v>52</v>
      </c>
      <c r="T19" s="69">
        <v>6</v>
      </c>
      <c r="U19" s="69">
        <v>0</v>
      </c>
      <c r="V19" s="69">
        <v>2</v>
      </c>
      <c r="W19" s="69">
        <v>2</v>
      </c>
      <c r="X19" s="69">
        <v>6</v>
      </c>
      <c r="Y19" s="69">
        <v>0</v>
      </c>
      <c r="Z19" s="67">
        <v>36</v>
      </c>
    </row>
    <row r="20" spans="1:26" x14ac:dyDescent="0.25">
      <c r="A20" s="68"/>
      <c r="B20" s="69"/>
      <c r="C20" s="126"/>
      <c r="D20" s="69"/>
      <c r="E20" s="69"/>
      <c r="F20" s="69"/>
      <c r="G20" s="69"/>
      <c r="H20" s="69"/>
      <c r="I20" s="69"/>
      <c r="J20" s="69"/>
      <c r="K20" s="126"/>
      <c r="L20" s="69"/>
      <c r="M20" s="69"/>
      <c r="N20" s="69"/>
      <c r="O20" s="69"/>
      <c r="P20" s="69"/>
      <c r="Q20" s="69"/>
      <c r="R20" s="69"/>
      <c r="S20" s="126"/>
      <c r="T20" s="69"/>
      <c r="U20" s="69"/>
      <c r="V20" s="69"/>
      <c r="W20" s="69"/>
      <c r="X20" s="69"/>
      <c r="Y20" s="69"/>
      <c r="Z20" s="67"/>
    </row>
    <row r="21" spans="1:26" x14ac:dyDescent="0.25">
      <c r="A21" s="66" t="s">
        <v>45</v>
      </c>
      <c r="B21" s="127">
        <f>SUM(B22)</f>
        <v>529</v>
      </c>
      <c r="C21" s="128">
        <v>0</v>
      </c>
      <c r="D21" s="127">
        <v>0</v>
      </c>
      <c r="E21" s="127">
        <v>0</v>
      </c>
      <c r="F21" s="127">
        <v>0</v>
      </c>
      <c r="G21" s="127">
        <v>0</v>
      </c>
      <c r="H21" s="127">
        <v>0</v>
      </c>
      <c r="I21" s="127">
        <v>0</v>
      </c>
      <c r="J21" s="127">
        <v>0</v>
      </c>
      <c r="K21" s="128">
        <v>16</v>
      </c>
      <c r="L21" s="127">
        <v>4</v>
      </c>
      <c r="M21" s="127">
        <v>4</v>
      </c>
      <c r="N21" s="127">
        <v>8</v>
      </c>
      <c r="O21" s="127">
        <v>0</v>
      </c>
      <c r="P21" s="127">
        <v>0</v>
      </c>
      <c r="Q21" s="127">
        <v>0</v>
      </c>
      <c r="R21" s="127">
        <v>0</v>
      </c>
      <c r="S21" s="128">
        <v>513</v>
      </c>
      <c r="T21" s="127">
        <v>15</v>
      </c>
      <c r="U21" s="127">
        <v>108</v>
      </c>
      <c r="V21" s="127">
        <v>353</v>
      </c>
      <c r="W21" s="127">
        <v>0</v>
      </c>
      <c r="X21" s="127">
        <v>19</v>
      </c>
      <c r="Y21" s="127">
        <v>0</v>
      </c>
      <c r="Z21" s="70">
        <v>18</v>
      </c>
    </row>
    <row r="22" spans="1:26" x14ac:dyDescent="0.25">
      <c r="A22" s="1" t="s">
        <v>46</v>
      </c>
      <c r="B22" s="69">
        <f>+C22+K22+S22</f>
        <v>529</v>
      </c>
      <c r="C22" s="126">
        <v>0</v>
      </c>
      <c r="D22" s="69">
        <v>0</v>
      </c>
      <c r="E22" s="69">
        <v>0</v>
      </c>
      <c r="F22" s="69">
        <v>0</v>
      </c>
      <c r="G22" s="69">
        <v>0</v>
      </c>
      <c r="H22" s="69">
        <v>0</v>
      </c>
      <c r="I22" s="69">
        <v>0</v>
      </c>
      <c r="J22" s="69">
        <v>0</v>
      </c>
      <c r="K22" s="126">
        <v>16</v>
      </c>
      <c r="L22" s="69">
        <v>4</v>
      </c>
      <c r="M22" s="69">
        <v>4</v>
      </c>
      <c r="N22" s="69">
        <v>8</v>
      </c>
      <c r="O22" s="69">
        <v>0</v>
      </c>
      <c r="P22" s="69">
        <v>0</v>
      </c>
      <c r="Q22" s="69">
        <v>0</v>
      </c>
      <c r="R22" s="69">
        <v>0</v>
      </c>
      <c r="S22" s="126">
        <v>513</v>
      </c>
      <c r="T22" s="69">
        <v>15</v>
      </c>
      <c r="U22" s="69">
        <v>108</v>
      </c>
      <c r="V22" s="69">
        <v>353</v>
      </c>
      <c r="W22" s="69">
        <v>0</v>
      </c>
      <c r="X22" s="69">
        <v>19</v>
      </c>
      <c r="Y22" s="69">
        <v>0</v>
      </c>
      <c r="Z22" s="67">
        <v>18</v>
      </c>
    </row>
    <row r="23" spans="1:26" x14ac:dyDescent="0.25">
      <c r="A23" s="68"/>
      <c r="B23" s="69"/>
      <c r="C23" s="126"/>
      <c r="D23" s="69"/>
      <c r="E23" s="69"/>
      <c r="F23" s="69"/>
      <c r="G23" s="69"/>
      <c r="H23" s="69"/>
      <c r="I23" s="69"/>
      <c r="J23" s="69"/>
      <c r="K23" s="126"/>
      <c r="L23" s="69"/>
      <c r="M23" s="69"/>
      <c r="N23" s="69"/>
      <c r="O23" s="69"/>
      <c r="P23" s="69"/>
      <c r="Q23" s="69"/>
      <c r="R23" s="69"/>
      <c r="S23" s="126"/>
      <c r="T23" s="69"/>
      <c r="U23" s="69"/>
      <c r="V23" s="69"/>
      <c r="W23" s="69"/>
      <c r="X23" s="69"/>
      <c r="Y23" s="69"/>
      <c r="Z23" s="67"/>
    </row>
    <row r="24" spans="1:26" x14ac:dyDescent="0.25">
      <c r="A24" s="66" t="s">
        <v>47</v>
      </c>
      <c r="B24" s="127">
        <f>SUM(B25:B31)</f>
        <v>983</v>
      </c>
      <c r="C24" s="128">
        <v>0</v>
      </c>
      <c r="D24" s="127">
        <v>0</v>
      </c>
      <c r="E24" s="127">
        <v>0</v>
      </c>
      <c r="F24" s="127">
        <v>0</v>
      </c>
      <c r="G24" s="127">
        <v>0</v>
      </c>
      <c r="H24" s="127">
        <v>0</v>
      </c>
      <c r="I24" s="127">
        <v>0</v>
      </c>
      <c r="J24" s="127">
        <v>0</v>
      </c>
      <c r="K24" s="128">
        <v>134</v>
      </c>
      <c r="L24" s="127">
        <v>75</v>
      </c>
      <c r="M24" s="127">
        <v>1</v>
      </c>
      <c r="N24" s="127">
        <v>54</v>
      </c>
      <c r="O24" s="127">
        <v>0</v>
      </c>
      <c r="P24" s="127">
        <v>2</v>
      </c>
      <c r="Q24" s="127">
        <v>0</v>
      </c>
      <c r="R24" s="127">
        <v>2</v>
      </c>
      <c r="S24" s="128">
        <v>849</v>
      </c>
      <c r="T24" s="127">
        <v>281</v>
      </c>
      <c r="U24" s="127">
        <v>147</v>
      </c>
      <c r="V24" s="127">
        <v>301</v>
      </c>
      <c r="W24" s="127">
        <v>0</v>
      </c>
      <c r="X24" s="127">
        <v>46</v>
      </c>
      <c r="Y24" s="127">
        <v>25</v>
      </c>
      <c r="Z24" s="70">
        <v>49</v>
      </c>
    </row>
    <row r="25" spans="1:26" x14ac:dyDescent="0.25">
      <c r="A25" s="68" t="s">
        <v>48</v>
      </c>
      <c r="B25" s="69">
        <f t="shared" ref="B25:B31" si="2">+C25+K25+S25</f>
        <v>0</v>
      </c>
      <c r="C25" s="126">
        <v>0</v>
      </c>
      <c r="D25" s="69">
        <v>0</v>
      </c>
      <c r="E25" s="69">
        <v>0</v>
      </c>
      <c r="F25" s="69">
        <v>0</v>
      </c>
      <c r="G25" s="69">
        <v>0</v>
      </c>
      <c r="H25" s="69">
        <v>0</v>
      </c>
      <c r="I25" s="69">
        <v>0</v>
      </c>
      <c r="J25" s="69">
        <v>0</v>
      </c>
      <c r="K25" s="126">
        <v>0</v>
      </c>
      <c r="L25" s="69">
        <v>0</v>
      </c>
      <c r="M25" s="69">
        <v>0</v>
      </c>
      <c r="N25" s="69">
        <v>0</v>
      </c>
      <c r="O25" s="69">
        <v>0</v>
      </c>
      <c r="P25" s="69">
        <v>0</v>
      </c>
      <c r="Q25" s="69">
        <v>0</v>
      </c>
      <c r="R25" s="69">
        <v>0</v>
      </c>
      <c r="S25" s="126">
        <v>0</v>
      </c>
      <c r="T25" s="69">
        <v>0</v>
      </c>
      <c r="U25" s="69">
        <v>0</v>
      </c>
      <c r="V25" s="69">
        <v>0</v>
      </c>
      <c r="W25" s="69">
        <v>0</v>
      </c>
      <c r="X25" s="69">
        <v>0</v>
      </c>
      <c r="Y25" s="69">
        <v>0</v>
      </c>
      <c r="Z25" s="67">
        <v>0</v>
      </c>
    </row>
    <row r="26" spans="1:26" x14ac:dyDescent="0.25">
      <c r="A26" s="1" t="s">
        <v>49</v>
      </c>
      <c r="B26" s="69">
        <f t="shared" si="2"/>
        <v>0</v>
      </c>
      <c r="C26" s="126">
        <v>0</v>
      </c>
      <c r="D26" s="69">
        <v>0</v>
      </c>
      <c r="E26" s="69">
        <v>0</v>
      </c>
      <c r="F26" s="69">
        <v>0</v>
      </c>
      <c r="G26" s="69">
        <v>0</v>
      </c>
      <c r="H26" s="69">
        <v>0</v>
      </c>
      <c r="I26" s="69">
        <v>0</v>
      </c>
      <c r="J26" s="69">
        <v>0</v>
      </c>
      <c r="K26" s="126">
        <v>0</v>
      </c>
      <c r="L26" s="69">
        <v>0</v>
      </c>
      <c r="M26" s="69">
        <v>0</v>
      </c>
      <c r="N26" s="69">
        <v>0</v>
      </c>
      <c r="O26" s="69">
        <v>0</v>
      </c>
      <c r="P26" s="69">
        <v>0</v>
      </c>
      <c r="Q26" s="69">
        <v>0</v>
      </c>
      <c r="R26" s="69">
        <v>0</v>
      </c>
      <c r="S26" s="126">
        <v>0</v>
      </c>
      <c r="T26" s="69">
        <v>0</v>
      </c>
      <c r="U26" s="69">
        <v>0</v>
      </c>
      <c r="V26" s="69">
        <v>0</v>
      </c>
      <c r="W26" s="69">
        <v>0</v>
      </c>
      <c r="X26" s="69">
        <v>0</v>
      </c>
      <c r="Y26" s="69">
        <v>0</v>
      </c>
      <c r="Z26" s="67">
        <v>0</v>
      </c>
    </row>
    <row r="27" spans="1:26" x14ac:dyDescent="0.25">
      <c r="A27" s="1" t="s">
        <v>50</v>
      </c>
      <c r="B27" s="69">
        <f t="shared" si="2"/>
        <v>272</v>
      </c>
      <c r="C27" s="126">
        <v>0</v>
      </c>
      <c r="D27" s="69">
        <v>0</v>
      </c>
      <c r="E27" s="69">
        <v>0</v>
      </c>
      <c r="F27" s="69">
        <v>0</v>
      </c>
      <c r="G27" s="69">
        <v>0</v>
      </c>
      <c r="H27" s="69">
        <v>0</v>
      </c>
      <c r="I27" s="69">
        <v>0</v>
      </c>
      <c r="J27" s="69">
        <v>0</v>
      </c>
      <c r="K27" s="126">
        <v>104</v>
      </c>
      <c r="L27" s="69">
        <v>56</v>
      </c>
      <c r="M27" s="69">
        <v>0</v>
      </c>
      <c r="N27" s="69">
        <v>47</v>
      </c>
      <c r="O27" s="69">
        <v>0</v>
      </c>
      <c r="P27" s="69">
        <v>0</v>
      </c>
      <c r="Q27" s="69">
        <v>0</v>
      </c>
      <c r="R27" s="69">
        <v>1</v>
      </c>
      <c r="S27" s="126">
        <v>168</v>
      </c>
      <c r="T27" s="69">
        <v>75</v>
      </c>
      <c r="U27" s="69">
        <v>0</v>
      </c>
      <c r="V27" s="69">
        <v>87</v>
      </c>
      <c r="W27" s="69">
        <v>0</v>
      </c>
      <c r="X27" s="69">
        <v>0</v>
      </c>
      <c r="Y27" s="69">
        <v>4</v>
      </c>
      <c r="Z27" s="67">
        <v>2</v>
      </c>
    </row>
    <row r="28" spans="1:26" x14ac:dyDescent="0.25">
      <c r="A28" s="1" t="s">
        <v>51</v>
      </c>
      <c r="B28" s="69">
        <f t="shared" si="2"/>
        <v>0</v>
      </c>
      <c r="C28" s="126">
        <v>0</v>
      </c>
      <c r="D28" s="69">
        <v>0</v>
      </c>
      <c r="E28" s="69">
        <v>0</v>
      </c>
      <c r="F28" s="69">
        <v>0</v>
      </c>
      <c r="G28" s="69">
        <v>0</v>
      </c>
      <c r="H28" s="69">
        <v>0</v>
      </c>
      <c r="I28" s="69">
        <v>0</v>
      </c>
      <c r="J28" s="69">
        <v>0</v>
      </c>
      <c r="K28" s="126">
        <v>0</v>
      </c>
      <c r="L28" s="69">
        <v>0</v>
      </c>
      <c r="M28" s="69">
        <v>0</v>
      </c>
      <c r="N28" s="69">
        <v>0</v>
      </c>
      <c r="O28" s="69">
        <v>0</v>
      </c>
      <c r="P28" s="69">
        <v>0</v>
      </c>
      <c r="Q28" s="69">
        <v>0</v>
      </c>
      <c r="R28" s="69">
        <v>0</v>
      </c>
      <c r="S28" s="126">
        <v>0</v>
      </c>
      <c r="T28" s="69">
        <v>0</v>
      </c>
      <c r="U28" s="69">
        <v>0</v>
      </c>
      <c r="V28" s="69">
        <v>0</v>
      </c>
      <c r="W28" s="69">
        <v>0</v>
      </c>
      <c r="X28" s="69">
        <v>0</v>
      </c>
      <c r="Y28" s="69">
        <v>0</v>
      </c>
      <c r="Z28" s="67">
        <v>0</v>
      </c>
    </row>
    <row r="29" spans="1:26" x14ac:dyDescent="0.25">
      <c r="A29" s="1" t="s">
        <v>52</v>
      </c>
      <c r="B29" s="69">
        <f t="shared" si="2"/>
        <v>247</v>
      </c>
      <c r="C29" s="126">
        <v>0</v>
      </c>
      <c r="D29" s="69">
        <v>0</v>
      </c>
      <c r="E29" s="69">
        <v>0</v>
      </c>
      <c r="F29" s="69">
        <v>0</v>
      </c>
      <c r="G29" s="69">
        <v>0</v>
      </c>
      <c r="H29" s="69">
        <v>0</v>
      </c>
      <c r="I29" s="69">
        <v>0</v>
      </c>
      <c r="J29" s="69">
        <v>0</v>
      </c>
      <c r="K29" s="126">
        <v>7</v>
      </c>
      <c r="L29" s="69">
        <v>6</v>
      </c>
      <c r="M29" s="69">
        <v>0</v>
      </c>
      <c r="N29" s="69">
        <v>0</v>
      </c>
      <c r="O29" s="69">
        <v>0</v>
      </c>
      <c r="P29" s="69">
        <v>0</v>
      </c>
      <c r="Q29" s="69">
        <v>0</v>
      </c>
      <c r="R29" s="69">
        <v>1</v>
      </c>
      <c r="S29" s="126">
        <v>240</v>
      </c>
      <c r="T29" s="69">
        <v>90</v>
      </c>
      <c r="U29" s="69">
        <v>0</v>
      </c>
      <c r="V29" s="69">
        <v>95</v>
      </c>
      <c r="W29" s="69">
        <v>0</v>
      </c>
      <c r="X29" s="69">
        <v>2</v>
      </c>
      <c r="Y29" s="69">
        <v>18</v>
      </c>
      <c r="Z29" s="67">
        <v>35</v>
      </c>
    </row>
    <row r="30" spans="1:26" x14ac:dyDescent="0.25">
      <c r="A30" s="1" t="s">
        <v>53</v>
      </c>
      <c r="B30" s="69">
        <f t="shared" si="2"/>
        <v>186</v>
      </c>
      <c r="C30" s="126">
        <v>0</v>
      </c>
      <c r="D30" s="69">
        <v>0</v>
      </c>
      <c r="E30" s="69">
        <v>0</v>
      </c>
      <c r="F30" s="69">
        <v>0</v>
      </c>
      <c r="G30" s="69">
        <v>0</v>
      </c>
      <c r="H30" s="69">
        <v>0</v>
      </c>
      <c r="I30" s="69">
        <v>0</v>
      </c>
      <c r="J30" s="69">
        <v>0</v>
      </c>
      <c r="K30" s="126">
        <v>16</v>
      </c>
      <c r="L30" s="69">
        <v>10</v>
      </c>
      <c r="M30" s="69">
        <v>0</v>
      </c>
      <c r="N30" s="69">
        <v>4</v>
      </c>
      <c r="O30" s="69">
        <v>0</v>
      </c>
      <c r="P30" s="69">
        <v>2</v>
      </c>
      <c r="Q30" s="69">
        <v>0</v>
      </c>
      <c r="R30" s="69">
        <v>0</v>
      </c>
      <c r="S30" s="126">
        <v>170</v>
      </c>
      <c r="T30" s="69">
        <v>60</v>
      </c>
      <c r="U30" s="69">
        <v>58</v>
      </c>
      <c r="V30" s="69">
        <v>15</v>
      </c>
      <c r="W30" s="69">
        <v>0</v>
      </c>
      <c r="X30" s="69">
        <v>34</v>
      </c>
      <c r="Y30" s="69">
        <v>1</v>
      </c>
      <c r="Z30" s="67">
        <v>2</v>
      </c>
    </row>
    <row r="31" spans="1:26" x14ac:dyDescent="0.25">
      <c r="A31" s="1" t="s">
        <v>54</v>
      </c>
      <c r="B31" s="69">
        <f t="shared" si="2"/>
        <v>278</v>
      </c>
      <c r="C31" s="126">
        <v>0</v>
      </c>
      <c r="D31" s="69">
        <v>0</v>
      </c>
      <c r="E31" s="69">
        <v>0</v>
      </c>
      <c r="F31" s="69">
        <v>0</v>
      </c>
      <c r="G31" s="69">
        <v>0</v>
      </c>
      <c r="H31" s="69">
        <v>0</v>
      </c>
      <c r="I31" s="69">
        <v>0</v>
      </c>
      <c r="J31" s="69">
        <v>0</v>
      </c>
      <c r="K31" s="126">
        <v>7</v>
      </c>
      <c r="L31" s="69">
        <v>3</v>
      </c>
      <c r="M31" s="69">
        <v>1</v>
      </c>
      <c r="N31" s="69">
        <v>3</v>
      </c>
      <c r="O31" s="69">
        <v>0</v>
      </c>
      <c r="P31" s="69">
        <v>0</v>
      </c>
      <c r="Q31" s="69">
        <v>0</v>
      </c>
      <c r="R31" s="69">
        <v>0</v>
      </c>
      <c r="S31" s="126">
        <v>271</v>
      </c>
      <c r="T31" s="69">
        <v>56</v>
      </c>
      <c r="U31" s="69">
        <v>89</v>
      </c>
      <c r="V31" s="69">
        <v>104</v>
      </c>
      <c r="W31" s="69">
        <v>0</v>
      </c>
      <c r="X31" s="69">
        <v>10</v>
      </c>
      <c r="Y31" s="69">
        <v>2</v>
      </c>
      <c r="Z31" s="67">
        <v>10</v>
      </c>
    </row>
    <row r="32" spans="1:26" x14ac:dyDescent="0.25">
      <c r="A32" s="68"/>
      <c r="B32" s="69"/>
      <c r="C32" s="126"/>
      <c r="D32" s="69"/>
      <c r="E32" s="69"/>
      <c r="F32" s="69"/>
      <c r="G32" s="69"/>
      <c r="H32" s="69"/>
      <c r="I32" s="69"/>
      <c r="J32" s="69"/>
      <c r="K32" s="126"/>
      <c r="L32" s="69"/>
      <c r="M32" s="69"/>
      <c r="N32" s="69"/>
      <c r="O32" s="69"/>
      <c r="P32" s="69"/>
      <c r="Q32" s="69"/>
      <c r="R32" s="69"/>
      <c r="S32" s="126"/>
      <c r="T32" s="69"/>
      <c r="U32" s="69"/>
      <c r="V32" s="69"/>
      <c r="W32" s="69"/>
      <c r="X32" s="69"/>
      <c r="Y32" s="69"/>
      <c r="Z32" s="67"/>
    </row>
    <row r="33" spans="1:26" x14ac:dyDescent="0.25">
      <c r="A33" s="66" t="s">
        <v>55</v>
      </c>
      <c r="B33" s="123">
        <f>SUM(B34:B38)</f>
        <v>571</v>
      </c>
      <c r="C33" s="124">
        <v>0</v>
      </c>
      <c r="D33" s="123">
        <v>0</v>
      </c>
      <c r="E33" s="123">
        <v>0</v>
      </c>
      <c r="F33" s="123">
        <v>0</v>
      </c>
      <c r="G33" s="123">
        <v>0</v>
      </c>
      <c r="H33" s="123">
        <v>0</v>
      </c>
      <c r="I33" s="123">
        <v>0</v>
      </c>
      <c r="J33" s="123">
        <v>0</v>
      </c>
      <c r="K33" s="124">
        <v>5</v>
      </c>
      <c r="L33" s="123">
        <v>2</v>
      </c>
      <c r="M33" s="123">
        <v>0</v>
      </c>
      <c r="N33" s="123">
        <v>0</v>
      </c>
      <c r="O33" s="123">
        <v>0</v>
      </c>
      <c r="P33" s="123">
        <v>0</v>
      </c>
      <c r="Q33" s="123">
        <v>0</v>
      </c>
      <c r="R33" s="123">
        <v>3</v>
      </c>
      <c r="S33" s="124">
        <v>566</v>
      </c>
      <c r="T33" s="123">
        <v>0</v>
      </c>
      <c r="U33" s="123">
        <v>76</v>
      </c>
      <c r="V33" s="123">
        <v>79</v>
      </c>
      <c r="W33" s="123">
        <v>0</v>
      </c>
      <c r="X33" s="123">
        <v>0</v>
      </c>
      <c r="Y33" s="123">
        <v>0</v>
      </c>
      <c r="Z33" s="58">
        <v>411</v>
      </c>
    </row>
    <row r="34" spans="1:26" x14ac:dyDescent="0.25">
      <c r="A34" s="1" t="s">
        <v>56</v>
      </c>
      <c r="B34" s="69">
        <f>+C34+K34+S34</f>
        <v>571</v>
      </c>
      <c r="C34" s="126">
        <v>0</v>
      </c>
      <c r="D34" s="69">
        <v>0</v>
      </c>
      <c r="E34" s="69">
        <v>0</v>
      </c>
      <c r="F34" s="69">
        <v>0</v>
      </c>
      <c r="G34" s="69">
        <v>0</v>
      </c>
      <c r="H34" s="69">
        <v>0</v>
      </c>
      <c r="I34" s="69">
        <v>0</v>
      </c>
      <c r="J34" s="69">
        <v>0</v>
      </c>
      <c r="K34" s="126">
        <v>5</v>
      </c>
      <c r="L34" s="69">
        <v>2</v>
      </c>
      <c r="M34" s="69">
        <v>0</v>
      </c>
      <c r="N34" s="69">
        <v>0</v>
      </c>
      <c r="O34" s="69">
        <v>0</v>
      </c>
      <c r="P34" s="69">
        <v>0</v>
      </c>
      <c r="Q34" s="69">
        <v>0</v>
      </c>
      <c r="R34" s="69">
        <v>3</v>
      </c>
      <c r="S34" s="126">
        <v>566</v>
      </c>
      <c r="T34" s="69">
        <v>0</v>
      </c>
      <c r="U34" s="69">
        <v>76</v>
      </c>
      <c r="V34" s="69">
        <v>79</v>
      </c>
      <c r="W34" s="69">
        <v>0</v>
      </c>
      <c r="X34" s="69">
        <v>0</v>
      </c>
      <c r="Y34" s="69">
        <v>0</v>
      </c>
      <c r="Z34" s="67">
        <v>411</v>
      </c>
    </row>
    <row r="35" spans="1:26" x14ac:dyDescent="0.25">
      <c r="A35" s="1" t="s">
        <v>57</v>
      </c>
      <c r="B35" s="69">
        <f>+C35+K35+S35</f>
        <v>0</v>
      </c>
      <c r="C35" s="126">
        <v>0</v>
      </c>
      <c r="D35" s="69">
        <v>0</v>
      </c>
      <c r="E35" s="69">
        <v>0</v>
      </c>
      <c r="F35" s="69">
        <v>0</v>
      </c>
      <c r="G35" s="69">
        <v>0</v>
      </c>
      <c r="H35" s="69">
        <v>0</v>
      </c>
      <c r="I35" s="69">
        <v>0</v>
      </c>
      <c r="J35" s="69">
        <v>0</v>
      </c>
      <c r="K35" s="126">
        <v>0</v>
      </c>
      <c r="L35" s="69">
        <v>0</v>
      </c>
      <c r="M35" s="69">
        <v>0</v>
      </c>
      <c r="N35" s="69">
        <v>0</v>
      </c>
      <c r="O35" s="69">
        <v>0</v>
      </c>
      <c r="P35" s="69">
        <v>0</v>
      </c>
      <c r="Q35" s="69">
        <v>0</v>
      </c>
      <c r="R35" s="69">
        <v>0</v>
      </c>
      <c r="S35" s="126">
        <v>0</v>
      </c>
      <c r="T35" s="69">
        <v>0</v>
      </c>
      <c r="U35" s="69">
        <v>0</v>
      </c>
      <c r="V35" s="69">
        <v>0</v>
      </c>
      <c r="W35" s="69">
        <v>0</v>
      </c>
      <c r="X35" s="69">
        <v>0</v>
      </c>
      <c r="Y35" s="69">
        <v>0</v>
      </c>
      <c r="Z35" s="67">
        <v>0</v>
      </c>
    </row>
    <row r="36" spans="1:26" x14ac:dyDescent="0.25">
      <c r="A36" s="1" t="s">
        <v>58</v>
      </c>
      <c r="B36" s="69">
        <f>+C36+K36+S36</f>
        <v>0</v>
      </c>
      <c r="C36" s="126">
        <v>0</v>
      </c>
      <c r="D36" s="69">
        <v>0</v>
      </c>
      <c r="E36" s="69">
        <v>0</v>
      </c>
      <c r="F36" s="69">
        <v>0</v>
      </c>
      <c r="G36" s="69">
        <v>0</v>
      </c>
      <c r="H36" s="69">
        <v>0</v>
      </c>
      <c r="I36" s="69">
        <v>0</v>
      </c>
      <c r="J36" s="69">
        <v>0</v>
      </c>
      <c r="K36" s="126">
        <v>0</v>
      </c>
      <c r="L36" s="69">
        <v>0</v>
      </c>
      <c r="M36" s="69">
        <v>0</v>
      </c>
      <c r="N36" s="69">
        <v>0</v>
      </c>
      <c r="O36" s="69">
        <v>0</v>
      </c>
      <c r="P36" s="69">
        <v>0</v>
      </c>
      <c r="Q36" s="69">
        <v>0</v>
      </c>
      <c r="R36" s="69">
        <v>0</v>
      </c>
      <c r="S36" s="126">
        <v>0</v>
      </c>
      <c r="T36" s="69">
        <v>0</v>
      </c>
      <c r="U36" s="69">
        <v>0</v>
      </c>
      <c r="V36" s="69">
        <v>0</v>
      </c>
      <c r="W36" s="69">
        <v>0</v>
      </c>
      <c r="X36" s="69">
        <v>0</v>
      </c>
      <c r="Y36" s="69">
        <v>0</v>
      </c>
      <c r="Z36" s="67">
        <v>0</v>
      </c>
    </row>
    <row r="37" spans="1:26" x14ac:dyDescent="0.25">
      <c r="A37" s="1" t="s">
        <v>59</v>
      </c>
      <c r="B37" s="69">
        <f>+C37+K37+S37</f>
        <v>0</v>
      </c>
      <c r="C37" s="126">
        <v>0</v>
      </c>
      <c r="D37" s="69">
        <v>0</v>
      </c>
      <c r="E37" s="69">
        <v>0</v>
      </c>
      <c r="F37" s="69">
        <v>0</v>
      </c>
      <c r="G37" s="69">
        <v>0</v>
      </c>
      <c r="H37" s="69">
        <v>0</v>
      </c>
      <c r="I37" s="69">
        <v>0</v>
      </c>
      <c r="J37" s="69">
        <v>0</v>
      </c>
      <c r="K37" s="126">
        <v>0</v>
      </c>
      <c r="L37" s="69">
        <v>0</v>
      </c>
      <c r="M37" s="69">
        <v>0</v>
      </c>
      <c r="N37" s="69">
        <v>0</v>
      </c>
      <c r="O37" s="69">
        <v>0</v>
      </c>
      <c r="P37" s="69">
        <v>0</v>
      </c>
      <c r="Q37" s="69">
        <v>0</v>
      </c>
      <c r="R37" s="69">
        <v>0</v>
      </c>
      <c r="S37" s="126">
        <v>0</v>
      </c>
      <c r="T37" s="69">
        <v>0</v>
      </c>
      <c r="U37" s="69">
        <v>0</v>
      </c>
      <c r="V37" s="69">
        <v>0</v>
      </c>
      <c r="W37" s="69">
        <v>0</v>
      </c>
      <c r="X37" s="69">
        <v>0</v>
      </c>
      <c r="Y37" s="69">
        <v>0</v>
      </c>
      <c r="Z37" s="67">
        <v>0</v>
      </c>
    </row>
    <row r="38" spans="1:26" x14ac:dyDescent="0.25">
      <c r="A38" s="1" t="s">
        <v>60</v>
      </c>
      <c r="B38" s="69">
        <f>+C38+K38+S38</f>
        <v>0</v>
      </c>
      <c r="C38" s="126">
        <v>0</v>
      </c>
      <c r="D38" s="69">
        <v>0</v>
      </c>
      <c r="E38" s="69">
        <v>0</v>
      </c>
      <c r="F38" s="69">
        <v>0</v>
      </c>
      <c r="G38" s="69">
        <v>0</v>
      </c>
      <c r="H38" s="69">
        <v>0</v>
      </c>
      <c r="I38" s="69">
        <v>0</v>
      </c>
      <c r="J38" s="69">
        <v>0</v>
      </c>
      <c r="K38" s="126">
        <v>0</v>
      </c>
      <c r="L38" s="69">
        <v>0</v>
      </c>
      <c r="M38" s="69">
        <v>0</v>
      </c>
      <c r="N38" s="69">
        <v>0</v>
      </c>
      <c r="O38" s="69">
        <v>0</v>
      </c>
      <c r="P38" s="69">
        <v>0</v>
      </c>
      <c r="Q38" s="69">
        <v>0</v>
      </c>
      <c r="R38" s="69">
        <v>0</v>
      </c>
      <c r="S38" s="126">
        <v>0</v>
      </c>
      <c r="T38" s="69">
        <v>0</v>
      </c>
      <c r="U38" s="69">
        <v>0</v>
      </c>
      <c r="V38" s="69">
        <v>0</v>
      </c>
      <c r="W38" s="69">
        <v>0</v>
      </c>
      <c r="X38" s="69">
        <v>0</v>
      </c>
      <c r="Y38" s="69">
        <v>0</v>
      </c>
      <c r="Z38" s="67">
        <v>0</v>
      </c>
    </row>
    <row r="39" spans="1:26" x14ac:dyDescent="0.25">
      <c r="A39" s="68"/>
      <c r="B39" s="69"/>
      <c r="C39" s="126"/>
      <c r="D39" s="69"/>
      <c r="E39" s="69"/>
      <c r="F39" s="69"/>
      <c r="G39" s="69"/>
      <c r="H39" s="69"/>
      <c r="I39" s="69"/>
      <c r="J39" s="69"/>
      <c r="K39" s="126"/>
      <c r="L39" s="69"/>
      <c r="M39" s="69"/>
      <c r="N39" s="69"/>
      <c r="O39" s="69"/>
      <c r="P39" s="69"/>
      <c r="Q39" s="69"/>
      <c r="R39" s="69"/>
      <c r="S39" s="126"/>
      <c r="T39" s="69"/>
      <c r="U39" s="69"/>
      <c r="V39" s="69"/>
      <c r="W39" s="69"/>
      <c r="X39" s="69"/>
      <c r="Y39" s="69"/>
      <c r="Z39" s="67"/>
    </row>
    <row r="40" spans="1:26" x14ac:dyDescent="0.25">
      <c r="A40" s="66" t="s">
        <v>61</v>
      </c>
      <c r="B40" s="127">
        <f>SUM(B41:B45)</f>
        <v>325</v>
      </c>
      <c r="C40" s="128">
        <v>84</v>
      </c>
      <c r="D40" s="127">
        <v>4</v>
      </c>
      <c r="E40" s="127">
        <v>0</v>
      </c>
      <c r="F40" s="127">
        <v>2</v>
      </c>
      <c r="G40" s="127">
        <v>0</v>
      </c>
      <c r="H40" s="127">
        <v>0</v>
      </c>
      <c r="I40" s="127">
        <v>0</v>
      </c>
      <c r="J40" s="127">
        <v>78</v>
      </c>
      <c r="K40" s="128">
        <v>14</v>
      </c>
      <c r="L40" s="127">
        <v>2</v>
      </c>
      <c r="M40" s="127">
        <v>0</v>
      </c>
      <c r="N40" s="127">
        <v>0</v>
      </c>
      <c r="O40" s="127">
        <v>0</v>
      </c>
      <c r="P40" s="127">
        <v>0</v>
      </c>
      <c r="Q40" s="127">
        <v>0</v>
      </c>
      <c r="R40" s="127">
        <v>12</v>
      </c>
      <c r="S40" s="128">
        <v>227</v>
      </c>
      <c r="T40" s="127">
        <v>42</v>
      </c>
      <c r="U40" s="127">
        <v>3</v>
      </c>
      <c r="V40" s="127">
        <v>41</v>
      </c>
      <c r="W40" s="127">
        <v>0</v>
      </c>
      <c r="X40" s="127">
        <v>1</v>
      </c>
      <c r="Y40" s="127">
        <v>3</v>
      </c>
      <c r="Z40" s="70">
        <v>137</v>
      </c>
    </row>
    <row r="41" spans="1:26" x14ac:dyDescent="0.25">
      <c r="A41" s="1" t="s">
        <v>62</v>
      </c>
      <c r="B41" s="69">
        <f>+C41+K41+S41</f>
        <v>0</v>
      </c>
      <c r="C41" s="126">
        <v>0</v>
      </c>
      <c r="D41" s="69">
        <v>0</v>
      </c>
      <c r="E41" s="69">
        <v>0</v>
      </c>
      <c r="F41" s="69">
        <v>0</v>
      </c>
      <c r="G41" s="69">
        <v>0</v>
      </c>
      <c r="H41" s="69">
        <v>0</v>
      </c>
      <c r="I41" s="69">
        <v>0</v>
      </c>
      <c r="J41" s="69">
        <v>0</v>
      </c>
      <c r="K41" s="126">
        <v>0</v>
      </c>
      <c r="L41" s="69">
        <v>0</v>
      </c>
      <c r="M41" s="69">
        <v>0</v>
      </c>
      <c r="N41" s="69">
        <v>0</v>
      </c>
      <c r="O41" s="69">
        <v>0</v>
      </c>
      <c r="P41" s="69">
        <v>0</v>
      </c>
      <c r="Q41" s="69">
        <v>0</v>
      </c>
      <c r="R41" s="69">
        <v>0</v>
      </c>
      <c r="S41" s="126">
        <v>0</v>
      </c>
      <c r="T41" s="69">
        <v>0</v>
      </c>
      <c r="U41" s="69">
        <v>0</v>
      </c>
      <c r="V41" s="69">
        <v>0</v>
      </c>
      <c r="W41" s="69">
        <v>0</v>
      </c>
      <c r="X41" s="69">
        <v>0</v>
      </c>
      <c r="Y41" s="69">
        <v>0</v>
      </c>
      <c r="Z41" s="67">
        <v>0</v>
      </c>
    </row>
    <row r="42" spans="1:26" x14ac:dyDescent="0.25">
      <c r="A42" s="1" t="s">
        <v>63</v>
      </c>
      <c r="B42" s="69">
        <f>+C42+K42+S42</f>
        <v>198</v>
      </c>
      <c r="C42" s="126">
        <v>77</v>
      </c>
      <c r="D42" s="69">
        <v>0</v>
      </c>
      <c r="E42" s="69">
        <v>0</v>
      </c>
      <c r="F42" s="69">
        <v>0</v>
      </c>
      <c r="G42" s="69">
        <v>0</v>
      </c>
      <c r="H42" s="69">
        <v>0</v>
      </c>
      <c r="I42" s="69">
        <v>0</v>
      </c>
      <c r="J42" s="69">
        <v>77</v>
      </c>
      <c r="K42" s="126">
        <v>0</v>
      </c>
      <c r="L42" s="69">
        <v>0</v>
      </c>
      <c r="M42" s="69">
        <v>0</v>
      </c>
      <c r="N42" s="69">
        <v>0</v>
      </c>
      <c r="O42" s="69">
        <v>0</v>
      </c>
      <c r="P42" s="69">
        <v>0</v>
      </c>
      <c r="Q42" s="69">
        <v>0</v>
      </c>
      <c r="R42" s="69">
        <v>0</v>
      </c>
      <c r="S42" s="126">
        <v>121</v>
      </c>
      <c r="T42" s="69">
        <v>10</v>
      </c>
      <c r="U42" s="69">
        <v>0</v>
      </c>
      <c r="V42" s="69">
        <v>10</v>
      </c>
      <c r="W42" s="69">
        <v>0</v>
      </c>
      <c r="X42" s="69">
        <v>0</v>
      </c>
      <c r="Y42" s="69">
        <v>1</v>
      </c>
      <c r="Z42" s="67">
        <v>100</v>
      </c>
    </row>
    <row r="43" spans="1:26" x14ac:dyDescent="0.25">
      <c r="A43" s="1" t="s">
        <v>64</v>
      </c>
      <c r="B43" s="69">
        <f>+C43+K43+S43</f>
        <v>48</v>
      </c>
      <c r="C43" s="126">
        <v>0</v>
      </c>
      <c r="D43" s="69">
        <v>0</v>
      </c>
      <c r="E43" s="69">
        <v>0</v>
      </c>
      <c r="F43" s="69">
        <v>0</v>
      </c>
      <c r="G43" s="69">
        <v>0</v>
      </c>
      <c r="H43" s="69">
        <v>0</v>
      </c>
      <c r="I43" s="69">
        <v>0</v>
      </c>
      <c r="J43" s="69">
        <v>0</v>
      </c>
      <c r="K43" s="126">
        <v>14</v>
      </c>
      <c r="L43" s="69">
        <v>2</v>
      </c>
      <c r="M43" s="69">
        <v>0</v>
      </c>
      <c r="N43" s="69">
        <v>0</v>
      </c>
      <c r="O43" s="69">
        <v>0</v>
      </c>
      <c r="P43" s="69">
        <v>0</v>
      </c>
      <c r="Q43" s="69">
        <v>0</v>
      </c>
      <c r="R43" s="69">
        <v>12</v>
      </c>
      <c r="S43" s="126">
        <v>34</v>
      </c>
      <c r="T43" s="69">
        <v>6</v>
      </c>
      <c r="U43" s="69">
        <v>0</v>
      </c>
      <c r="V43" s="69">
        <v>4</v>
      </c>
      <c r="W43" s="69">
        <v>0</v>
      </c>
      <c r="X43" s="69">
        <v>0</v>
      </c>
      <c r="Y43" s="69">
        <v>0</v>
      </c>
      <c r="Z43" s="67">
        <v>24</v>
      </c>
    </row>
    <row r="44" spans="1:26" x14ac:dyDescent="0.25">
      <c r="A44" s="1" t="s">
        <v>65</v>
      </c>
      <c r="B44" s="69">
        <f>+C44+K44+S44</f>
        <v>72</v>
      </c>
      <c r="C44" s="126">
        <v>6</v>
      </c>
      <c r="D44" s="69">
        <v>4</v>
      </c>
      <c r="E44" s="69">
        <v>0</v>
      </c>
      <c r="F44" s="69">
        <v>2</v>
      </c>
      <c r="G44" s="69">
        <v>0</v>
      </c>
      <c r="H44" s="69">
        <v>0</v>
      </c>
      <c r="I44" s="69">
        <v>0</v>
      </c>
      <c r="J44" s="69">
        <v>0</v>
      </c>
      <c r="K44" s="126">
        <v>0</v>
      </c>
      <c r="L44" s="69">
        <v>0</v>
      </c>
      <c r="M44" s="69">
        <v>0</v>
      </c>
      <c r="N44" s="69">
        <v>0</v>
      </c>
      <c r="O44" s="69">
        <v>0</v>
      </c>
      <c r="P44" s="69">
        <v>0</v>
      </c>
      <c r="Q44" s="69">
        <v>0</v>
      </c>
      <c r="R44" s="69">
        <v>0</v>
      </c>
      <c r="S44" s="126">
        <v>66</v>
      </c>
      <c r="T44" s="69">
        <v>26</v>
      </c>
      <c r="U44" s="69">
        <v>3</v>
      </c>
      <c r="V44" s="69">
        <v>23</v>
      </c>
      <c r="W44" s="69">
        <v>0</v>
      </c>
      <c r="X44" s="69">
        <v>1</v>
      </c>
      <c r="Y44" s="69">
        <v>2</v>
      </c>
      <c r="Z44" s="67">
        <v>11</v>
      </c>
    </row>
    <row r="45" spans="1:26" x14ac:dyDescent="0.25">
      <c r="A45" s="1" t="s">
        <v>66</v>
      </c>
      <c r="B45" s="69">
        <f>+C45+K45+S45</f>
        <v>7</v>
      </c>
      <c r="C45" s="126">
        <v>1</v>
      </c>
      <c r="D45" s="69">
        <v>0</v>
      </c>
      <c r="E45" s="69">
        <v>0</v>
      </c>
      <c r="F45" s="69">
        <v>0</v>
      </c>
      <c r="G45" s="69">
        <v>0</v>
      </c>
      <c r="H45" s="69">
        <v>0</v>
      </c>
      <c r="I45" s="69">
        <v>0</v>
      </c>
      <c r="J45" s="69">
        <v>1</v>
      </c>
      <c r="K45" s="126">
        <v>0</v>
      </c>
      <c r="L45" s="69">
        <v>0</v>
      </c>
      <c r="M45" s="69">
        <v>0</v>
      </c>
      <c r="N45" s="69">
        <v>0</v>
      </c>
      <c r="O45" s="69">
        <v>0</v>
      </c>
      <c r="P45" s="69">
        <v>0</v>
      </c>
      <c r="Q45" s="69">
        <v>0</v>
      </c>
      <c r="R45" s="69">
        <v>0</v>
      </c>
      <c r="S45" s="126">
        <v>6</v>
      </c>
      <c r="T45" s="69">
        <v>0</v>
      </c>
      <c r="U45" s="69">
        <v>0</v>
      </c>
      <c r="V45" s="69">
        <v>4</v>
      </c>
      <c r="W45" s="69">
        <v>0</v>
      </c>
      <c r="X45" s="69">
        <v>0</v>
      </c>
      <c r="Y45" s="69">
        <v>0</v>
      </c>
      <c r="Z45" s="67">
        <v>2</v>
      </c>
    </row>
    <row r="46" spans="1:26" x14ac:dyDescent="0.25">
      <c r="A46" s="68"/>
      <c r="B46" s="69"/>
      <c r="C46" s="126"/>
      <c r="D46" s="69"/>
      <c r="E46" s="69"/>
      <c r="F46" s="69"/>
      <c r="G46" s="69"/>
      <c r="H46" s="69"/>
      <c r="I46" s="69"/>
      <c r="J46" s="69"/>
      <c r="K46" s="126"/>
      <c r="L46" s="69"/>
      <c r="M46" s="69"/>
      <c r="N46" s="69"/>
      <c r="O46" s="69"/>
      <c r="P46" s="69"/>
      <c r="Q46" s="69"/>
      <c r="R46" s="69"/>
      <c r="S46" s="126"/>
      <c r="T46" s="69"/>
      <c r="U46" s="69"/>
      <c r="V46" s="69"/>
      <c r="W46" s="69"/>
      <c r="X46" s="69"/>
      <c r="Y46" s="69"/>
      <c r="Z46" s="67"/>
    </row>
    <row r="47" spans="1:26" x14ac:dyDescent="0.25">
      <c r="A47" s="66" t="s">
        <v>67</v>
      </c>
      <c r="B47" s="127">
        <f>SUM(B48:B53)</f>
        <v>498</v>
      </c>
      <c r="C47" s="128">
        <v>0</v>
      </c>
      <c r="D47" s="127">
        <v>0</v>
      </c>
      <c r="E47" s="127">
        <v>0</v>
      </c>
      <c r="F47" s="127">
        <v>0</v>
      </c>
      <c r="G47" s="127">
        <v>0</v>
      </c>
      <c r="H47" s="127">
        <v>0</v>
      </c>
      <c r="I47" s="127">
        <v>0</v>
      </c>
      <c r="J47" s="127">
        <v>0</v>
      </c>
      <c r="K47" s="128">
        <v>35</v>
      </c>
      <c r="L47" s="127">
        <v>7</v>
      </c>
      <c r="M47" s="127">
        <v>0</v>
      </c>
      <c r="N47" s="127">
        <v>24</v>
      </c>
      <c r="O47" s="127">
        <v>0</v>
      </c>
      <c r="P47" s="127">
        <v>2</v>
      </c>
      <c r="Q47" s="127">
        <v>0</v>
      </c>
      <c r="R47" s="127">
        <v>2</v>
      </c>
      <c r="S47" s="128">
        <v>463</v>
      </c>
      <c r="T47" s="127">
        <v>218</v>
      </c>
      <c r="U47" s="127">
        <v>0</v>
      </c>
      <c r="V47" s="127">
        <v>159</v>
      </c>
      <c r="W47" s="127">
        <v>0</v>
      </c>
      <c r="X47" s="127">
        <v>20</v>
      </c>
      <c r="Y47" s="127">
        <v>10</v>
      </c>
      <c r="Z47" s="70">
        <v>56</v>
      </c>
    </row>
    <row r="48" spans="1:26" x14ac:dyDescent="0.25">
      <c r="A48" s="1" t="s">
        <v>68</v>
      </c>
      <c r="B48" s="69">
        <f t="shared" ref="B48:B53" si="3">+C48+K48+S48</f>
        <v>282</v>
      </c>
      <c r="C48" s="126">
        <v>0</v>
      </c>
      <c r="D48" s="69">
        <v>0</v>
      </c>
      <c r="E48" s="69">
        <v>0</v>
      </c>
      <c r="F48" s="69">
        <v>0</v>
      </c>
      <c r="G48" s="69">
        <v>0</v>
      </c>
      <c r="H48" s="69">
        <v>0</v>
      </c>
      <c r="I48" s="69">
        <v>0</v>
      </c>
      <c r="J48" s="69">
        <v>0</v>
      </c>
      <c r="K48" s="126">
        <v>23</v>
      </c>
      <c r="L48" s="69">
        <v>2</v>
      </c>
      <c r="M48" s="69">
        <v>0</v>
      </c>
      <c r="N48" s="69">
        <v>18</v>
      </c>
      <c r="O48" s="69">
        <v>0</v>
      </c>
      <c r="P48" s="69">
        <v>2</v>
      </c>
      <c r="Q48" s="69">
        <v>0</v>
      </c>
      <c r="R48" s="69">
        <v>1</v>
      </c>
      <c r="S48" s="126">
        <v>259</v>
      </c>
      <c r="T48" s="69">
        <v>108</v>
      </c>
      <c r="U48" s="69">
        <v>0</v>
      </c>
      <c r="V48" s="69">
        <v>86</v>
      </c>
      <c r="W48" s="69">
        <v>0</v>
      </c>
      <c r="X48" s="69">
        <v>16</v>
      </c>
      <c r="Y48" s="69">
        <v>8</v>
      </c>
      <c r="Z48" s="67">
        <v>41</v>
      </c>
    </row>
    <row r="49" spans="1:26" x14ac:dyDescent="0.25">
      <c r="A49" s="1" t="s">
        <v>69</v>
      </c>
      <c r="B49" s="69">
        <f t="shared" si="3"/>
        <v>0</v>
      </c>
      <c r="C49" s="126">
        <v>0</v>
      </c>
      <c r="D49" s="69">
        <v>0</v>
      </c>
      <c r="E49" s="69">
        <v>0</v>
      </c>
      <c r="F49" s="69">
        <v>0</v>
      </c>
      <c r="G49" s="69">
        <v>0</v>
      </c>
      <c r="H49" s="69">
        <v>0</v>
      </c>
      <c r="I49" s="69">
        <v>0</v>
      </c>
      <c r="J49" s="69">
        <v>0</v>
      </c>
      <c r="K49" s="126">
        <v>0</v>
      </c>
      <c r="L49" s="69">
        <v>0</v>
      </c>
      <c r="M49" s="69">
        <v>0</v>
      </c>
      <c r="N49" s="69">
        <v>0</v>
      </c>
      <c r="O49" s="69">
        <v>0</v>
      </c>
      <c r="P49" s="69">
        <v>0</v>
      </c>
      <c r="Q49" s="69">
        <v>0</v>
      </c>
      <c r="R49" s="69">
        <v>0</v>
      </c>
      <c r="S49" s="126">
        <v>0</v>
      </c>
      <c r="T49" s="69">
        <v>0</v>
      </c>
      <c r="U49" s="69">
        <v>0</v>
      </c>
      <c r="V49" s="69">
        <v>0</v>
      </c>
      <c r="W49" s="69">
        <v>0</v>
      </c>
      <c r="X49" s="69">
        <v>0</v>
      </c>
      <c r="Y49" s="69">
        <v>0</v>
      </c>
      <c r="Z49" s="67">
        <v>0</v>
      </c>
    </row>
    <row r="50" spans="1:26" x14ac:dyDescent="0.25">
      <c r="A50" s="1" t="s">
        <v>70</v>
      </c>
      <c r="B50" s="69">
        <f t="shared" si="3"/>
        <v>50</v>
      </c>
      <c r="C50" s="126">
        <v>0</v>
      </c>
      <c r="D50" s="69">
        <v>0</v>
      </c>
      <c r="E50" s="69">
        <v>0</v>
      </c>
      <c r="F50" s="69">
        <v>0</v>
      </c>
      <c r="G50" s="69">
        <v>0</v>
      </c>
      <c r="H50" s="69">
        <v>0</v>
      </c>
      <c r="I50" s="69">
        <v>0</v>
      </c>
      <c r="J50" s="69">
        <v>0</v>
      </c>
      <c r="K50" s="126">
        <v>0</v>
      </c>
      <c r="L50" s="69">
        <v>0</v>
      </c>
      <c r="M50" s="69">
        <v>0</v>
      </c>
      <c r="N50" s="69">
        <v>0</v>
      </c>
      <c r="O50" s="69">
        <v>0</v>
      </c>
      <c r="P50" s="69">
        <v>0</v>
      </c>
      <c r="Q50" s="69">
        <v>0</v>
      </c>
      <c r="R50" s="69">
        <v>0</v>
      </c>
      <c r="S50" s="126">
        <v>50</v>
      </c>
      <c r="T50" s="69">
        <v>39</v>
      </c>
      <c r="U50" s="69">
        <v>0</v>
      </c>
      <c r="V50" s="69">
        <v>3</v>
      </c>
      <c r="W50" s="69">
        <v>0</v>
      </c>
      <c r="X50" s="69">
        <v>2</v>
      </c>
      <c r="Y50" s="69">
        <v>2</v>
      </c>
      <c r="Z50" s="67">
        <v>4</v>
      </c>
    </row>
    <row r="51" spans="1:26" x14ac:dyDescent="0.25">
      <c r="A51" s="1" t="s">
        <v>71</v>
      </c>
      <c r="B51" s="69">
        <f t="shared" si="3"/>
        <v>0</v>
      </c>
      <c r="C51" s="126">
        <v>0</v>
      </c>
      <c r="D51" s="69">
        <v>0</v>
      </c>
      <c r="E51" s="69">
        <v>0</v>
      </c>
      <c r="F51" s="69">
        <v>0</v>
      </c>
      <c r="G51" s="69">
        <v>0</v>
      </c>
      <c r="H51" s="69">
        <v>0</v>
      </c>
      <c r="I51" s="69">
        <v>0</v>
      </c>
      <c r="J51" s="69">
        <v>0</v>
      </c>
      <c r="K51" s="126">
        <v>0</v>
      </c>
      <c r="L51" s="69">
        <v>0</v>
      </c>
      <c r="M51" s="69">
        <v>0</v>
      </c>
      <c r="N51" s="69">
        <v>0</v>
      </c>
      <c r="O51" s="69">
        <v>0</v>
      </c>
      <c r="P51" s="69">
        <v>0</v>
      </c>
      <c r="Q51" s="69">
        <v>0</v>
      </c>
      <c r="R51" s="69">
        <v>0</v>
      </c>
      <c r="S51" s="126">
        <v>0</v>
      </c>
      <c r="T51" s="69">
        <v>0</v>
      </c>
      <c r="U51" s="69">
        <v>0</v>
      </c>
      <c r="V51" s="69">
        <v>0</v>
      </c>
      <c r="W51" s="69">
        <v>0</v>
      </c>
      <c r="X51" s="69">
        <v>0</v>
      </c>
      <c r="Y51" s="69">
        <v>0</v>
      </c>
      <c r="Z51" s="67">
        <v>0</v>
      </c>
    </row>
    <row r="52" spans="1:26" x14ac:dyDescent="0.25">
      <c r="A52" s="1" t="s">
        <v>72</v>
      </c>
      <c r="B52" s="69">
        <f t="shared" si="3"/>
        <v>68</v>
      </c>
      <c r="C52" s="126">
        <v>0</v>
      </c>
      <c r="D52" s="69">
        <v>0</v>
      </c>
      <c r="E52" s="69">
        <v>0</v>
      </c>
      <c r="F52" s="69">
        <v>0</v>
      </c>
      <c r="G52" s="69">
        <v>0</v>
      </c>
      <c r="H52" s="69">
        <v>0</v>
      </c>
      <c r="I52" s="69">
        <v>0</v>
      </c>
      <c r="J52" s="69">
        <v>0</v>
      </c>
      <c r="K52" s="126">
        <v>5</v>
      </c>
      <c r="L52" s="69">
        <v>2</v>
      </c>
      <c r="M52" s="69">
        <v>0</v>
      </c>
      <c r="N52" s="69">
        <v>2</v>
      </c>
      <c r="O52" s="69">
        <v>0</v>
      </c>
      <c r="P52" s="69">
        <v>0</v>
      </c>
      <c r="Q52" s="69">
        <v>0</v>
      </c>
      <c r="R52" s="69">
        <v>1</v>
      </c>
      <c r="S52" s="126">
        <v>63</v>
      </c>
      <c r="T52" s="69">
        <v>30</v>
      </c>
      <c r="U52" s="69">
        <v>0</v>
      </c>
      <c r="V52" s="69">
        <v>26</v>
      </c>
      <c r="W52" s="69">
        <v>0</v>
      </c>
      <c r="X52" s="69">
        <v>2</v>
      </c>
      <c r="Y52" s="69">
        <v>0</v>
      </c>
      <c r="Z52" s="67">
        <v>5</v>
      </c>
    </row>
    <row r="53" spans="1:26" x14ac:dyDescent="0.25">
      <c r="A53" s="1" t="s">
        <v>73</v>
      </c>
      <c r="B53" s="69">
        <f t="shared" si="3"/>
        <v>98</v>
      </c>
      <c r="C53" s="126">
        <v>0</v>
      </c>
      <c r="D53" s="69">
        <v>0</v>
      </c>
      <c r="E53" s="69">
        <v>0</v>
      </c>
      <c r="F53" s="69">
        <v>0</v>
      </c>
      <c r="G53" s="69">
        <v>0</v>
      </c>
      <c r="H53" s="69">
        <v>0</v>
      </c>
      <c r="I53" s="69">
        <v>0</v>
      </c>
      <c r="J53" s="69">
        <v>0</v>
      </c>
      <c r="K53" s="126">
        <v>7</v>
      </c>
      <c r="L53" s="69">
        <v>3</v>
      </c>
      <c r="M53" s="69">
        <v>0</v>
      </c>
      <c r="N53" s="69">
        <v>4</v>
      </c>
      <c r="O53" s="69">
        <v>0</v>
      </c>
      <c r="P53" s="69">
        <v>0</v>
      </c>
      <c r="Q53" s="69">
        <v>0</v>
      </c>
      <c r="R53" s="69">
        <v>0</v>
      </c>
      <c r="S53" s="126">
        <v>91</v>
      </c>
      <c r="T53" s="69">
        <v>41</v>
      </c>
      <c r="U53" s="69">
        <v>0</v>
      </c>
      <c r="V53" s="69">
        <v>44</v>
      </c>
      <c r="W53" s="69">
        <v>0</v>
      </c>
      <c r="X53" s="69">
        <v>0</v>
      </c>
      <c r="Y53" s="69">
        <v>0</v>
      </c>
      <c r="Z53" s="67">
        <v>6</v>
      </c>
    </row>
    <row r="54" spans="1:26" x14ac:dyDescent="0.25">
      <c r="A54" s="59"/>
      <c r="B54" s="62"/>
      <c r="C54" s="129"/>
      <c r="D54" s="62"/>
      <c r="E54" s="62"/>
      <c r="F54" s="62"/>
      <c r="G54" s="62"/>
      <c r="H54" s="62"/>
      <c r="I54" s="62"/>
      <c r="J54" s="62"/>
      <c r="K54" s="129"/>
      <c r="L54" s="62"/>
      <c r="M54" s="62"/>
      <c r="N54" s="62"/>
      <c r="O54" s="62"/>
      <c r="P54" s="62"/>
      <c r="Q54" s="62"/>
      <c r="R54" s="62"/>
      <c r="S54" s="129"/>
      <c r="T54" s="62"/>
      <c r="U54" s="62"/>
      <c r="V54" s="62"/>
      <c r="W54" s="62"/>
      <c r="X54" s="62"/>
      <c r="Y54" s="62"/>
      <c r="Z54" s="63"/>
    </row>
    <row r="55" spans="1:26" x14ac:dyDescent="0.25">
      <c r="A55" s="66" t="s">
        <v>74</v>
      </c>
      <c r="B55" s="123">
        <f>SUM(B56:B62)</f>
        <v>2770</v>
      </c>
      <c r="C55" s="124">
        <v>13</v>
      </c>
      <c r="D55" s="123">
        <v>7</v>
      </c>
      <c r="E55" s="123">
        <v>0</v>
      </c>
      <c r="F55" s="123">
        <v>1</v>
      </c>
      <c r="G55" s="123">
        <v>0</v>
      </c>
      <c r="H55" s="123">
        <v>0</v>
      </c>
      <c r="I55" s="123">
        <v>1</v>
      </c>
      <c r="J55" s="123">
        <v>4</v>
      </c>
      <c r="K55" s="124">
        <v>188</v>
      </c>
      <c r="L55" s="123">
        <v>88</v>
      </c>
      <c r="M55" s="123">
        <v>7</v>
      </c>
      <c r="N55" s="123">
        <v>68</v>
      </c>
      <c r="O55" s="123">
        <v>0</v>
      </c>
      <c r="P55" s="123">
        <v>15</v>
      </c>
      <c r="Q55" s="123">
        <v>4</v>
      </c>
      <c r="R55" s="123">
        <v>6</v>
      </c>
      <c r="S55" s="124">
        <v>2569</v>
      </c>
      <c r="T55" s="123">
        <v>1045</v>
      </c>
      <c r="U55" s="123">
        <v>96</v>
      </c>
      <c r="V55" s="123">
        <v>902</v>
      </c>
      <c r="W55" s="123">
        <v>0</v>
      </c>
      <c r="X55" s="123">
        <v>93</v>
      </c>
      <c r="Y55" s="123">
        <v>101</v>
      </c>
      <c r="Z55" s="58">
        <v>332</v>
      </c>
    </row>
    <row r="56" spans="1:26" x14ac:dyDescent="0.25">
      <c r="A56" s="68" t="s">
        <v>75</v>
      </c>
      <c r="B56" s="69">
        <f t="shared" ref="B56:B62" si="4">+C56+K56+S56</f>
        <v>535</v>
      </c>
      <c r="C56" s="126">
        <v>0</v>
      </c>
      <c r="D56" s="69">
        <v>0</v>
      </c>
      <c r="E56" s="69">
        <v>0</v>
      </c>
      <c r="F56" s="69">
        <v>0</v>
      </c>
      <c r="G56" s="69">
        <v>0</v>
      </c>
      <c r="H56" s="69">
        <v>0</v>
      </c>
      <c r="I56" s="69">
        <v>0</v>
      </c>
      <c r="J56" s="69">
        <v>0</v>
      </c>
      <c r="K56" s="126">
        <v>39</v>
      </c>
      <c r="L56" s="69">
        <v>19</v>
      </c>
      <c r="M56" s="69">
        <v>3</v>
      </c>
      <c r="N56" s="69">
        <v>17</v>
      </c>
      <c r="O56" s="69">
        <v>0</v>
      </c>
      <c r="P56" s="69">
        <v>0</v>
      </c>
      <c r="Q56" s="69">
        <v>0</v>
      </c>
      <c r="R56" s="69">
        <v>0</v>
      </c>
      <c r="S56" s="126">
        <v>496</v>
      </c>
      <c r="T56" s="69">
        <v>254</v>
      </c>
      <c r="U56" s="69">
        <v>70</v>
      </c>
      <c r="V56" s="69">
        <v>142</v>
      </c>
      <c r="W56" s="69">
        <v>0</v>
      </c>
      <c r="X56" s="69">
        <v>6</v>
      </c>
      <c r="Y56" s="69">
        <v>0</v>
      </c>
      <c r="Z56" s="67">
        <v>24</v>
      </c>
    </row>
    <row r="57" spans="1:26" x14ac:dyDescent="0.25">
      <c r="A57" s="1" t="s">
        <v>76</v>
      </c>
      <c r="B57" s="69">
        <f t="shared" si="4"/>
        <v>1492</v>
      </c>
      <c r="C57" s="126">
        <v>0</v>
      </c>
      <c r="D57" s="69">
        <v>0</v>
      </c>
      <c r="E57" s="69">
        <v>0</v>
      </c>
      <c r="F57" s="69">
        <v>0</v>
      </c>
      <c r="G57" s="69">
        <v>0</v>
      </c>
      <c r="H57" s="69">
        <v>0</v>
      </c>
      <c r="I57" s="69">
        <v>0</v>
      </c>
      <c r="J57" s="69">
        <v>0</v>
      </c>
      <c r="K57" s="126">
        <v>120</v>
      </c>
      <c r="L57" s="69">
        <v>51</v>
      </c>
      <c r="M57" s="69">
        <v>4</v>
      </c>
      <c r="N57" s="69">
        <v>44</v>
      </c>
      <c r="O57" s="69">
        <v>0</v>
      </c>
      <c r="P57" s="69">
        <v>15</v>
      </c>
      <c r="Q57" s="69">
        <v>4</v>
      </c>
      <c r="R57" s="69">
        <v>2</v>
      </c>
      <c r="S57" s="126">
        <v>1372</v>
      </c>
      <c r="T57" s="69">
        <v>503</v>
      </c>
      <c r="U57" s="69">
        <v>18</v>
      </c>
      <c r="V57" s="69">
        <v>718</v>
      </c>
      <c r="W57" s="69">
        <v>0</v>
      </c>
      <c r="X57" s="69">
        <v>77</v>
      </c>
      <c r="Y57" s="69">
        <v>35</v>
      </c>
      <c r="Z57" s="67">
        <v>21</v>
      </c>
    </row>
    <row r="58" spans="1:26" x14ac:dyDescent="0.25">
      <c r="A58" s="1" t="s">
        <v>77</v>
      </c>
      <c r="B58" s="69">
        <f t="shared" si="4"/>
        <v>120</v>
      </c>
      <c r="C58" s="126">
        <v>13</v>
      </c>
      <c r="D58" s="69">
        <v>7</v>
      </c>
      <c r="E58" s="69">
        <v>0</v>
      </c>
      <c r="F58" s="69">
        <v>1</v>
      </c>
      <c r="G58" s="69">
        <v>0</v>
      </c>
      <c r="H58" s="69">
        <v>0</v>
      </c>
      <c r="I58" s="69">
        <v>1</v>
      </c>
      <c r="J58" s="69">
        <v>4</v>
      </c>
      <c r="K58" s="126">
        <v>0</v>
      </c>
      <c r="L58" s="69">
        <v>0</v>
      </c>
      <c r="M58" s="69">
        <v>0</v>
      </c>
      <c r="N58" s="69">
        <v>0</v>
      </c>
      <c r="O58" s="69">
        <v>0</v>
      </c>
      <c r="P58" s="69">
        <v>0</v>
      </c>
      <c r="Q58" s="69">
        <v>0</v>
      </c>
      <c r="R58" s="69">
        <v>0</v>
      </c>
      <c r="S58" s="126">
        <v>107</v>
      </c>
      <c r="T58" s="69">
        <v>24</v>
      </c>
      <c r="U58" s="69">
        <v>0</v>
      </c>
      <c r="V58" s="69">
        <v>34</v>
      </c>
      <c r="W58" s="69">
        <v>0</v>
      </c>
      <c r="X58" s="69">
        <v>0</v>
      </c>
      <c r="Y58" s="69">
        <v>0</v>
      </c>
      <c r="Z58" s="67">
        <v>49</v>
      </c>
    </row>
    <row r="59" spans="1:26" x14ac:dyDescent="0.25">
      <c r="A59" s="1" t="s">
        <v>78</v>
      </c>
      <c r="B59" s="69">
        <f t="shared" si="4"/>
        <v>0</v>
      </c>
      <c r="C59" s="126">
        <v>0</v>
      </c>
      <c r="D59" s="69">
        <v>0</v>
      </c>
      <c r="E59" s="69">
        <v>0</v>
      </c>
      <c r="F59" s="69">
        <v>0</v>
      </c>
      <c r="G59" s="69">
        <v>0</v>
      </c>
      <c r="H59" s="69">
        <v>0</v>
      </c>
      <c r="I59" s="69">
        <v>0</v>
      </c>
      <c r="J59" s="69">
        <v>0</v>
      </c>
      <c r="K59" s="126">
        <v>0</v>
      </c>
      <c r="L59" s="69">
        <v>0</v>
      </c>
      <c r="M59" s="69">
        <v>0</v>
      </c>
      <c r="N59" s="69">
        <v>0</v>
      </c>
      <c r="O59" s="69">
        <v>0</v>
      </c>
      <c r="P59" s="69">
        <v>0</v>
      </c>
      <c r="Q59" s="69">
        <v>0</v>
      </c>
      <c r="R59" s="69">
        <v>0</v>
      </c>
      <c r="S59" s="126">
        <v>0</v>
      </c>
      <c r="T59" s="69">
        <v>0</v>
      </c>
      <c r="U59" s="69">
        <v>0</v>
      </c>
      <c r="V59" s="69">
        <v>0</v>
      </c>
      <c r="W59" s="69">
        <v>0</v>
      </c>
      <c r="X59" s="69">
        <v>0</v>
      </c>
      <c r="Y59" s="69">
        <v>0</v>
      </c>
      <c r="Z59" s="67">
        <v>0</v>
      </c>
    </row>
    <row r="60" spans="1:26" x14ac:dyDescent="0.25">
      <c r="A60" s="1" t="s">
        <v>79</v>
      </c>
      <c r="B60" s="69">
        <f t="shared" si="4"/>
        <v>407</v>
      </c>
      <c r="C60" s="126">
        <v>0</v>
      </c>
      <c r="D60" s="69">
        <v>0</v>
      </c>
      <c r="E60" s="69">
        <v>0</v>
      </c>
      <c r="F60" s="69">
        <v>0</v>
      </c>
      <c r="G60" s="69">
        <v>0</v>
      </c>
      <c r="H60" s="69">
        <v>0</v>
      </c>
      <c r="I60" s="69">
        <v>0</v>
      </c>
      <c r="J60" s="69">
        <v>0</v>
      </c>
      <c r="K60" s="126">
        <v>0</v>
      </c>
      <c r="L60" s="69">
        <v>0</v>
      </c>
      <c r="M60" s="69">
        <v>0</v>
      </c>
      <c r="N60" s="69">
        <v>0</v>
      </c>
      <c r="O60" s="69">
        <v>0</v>
      </c>
      <c r="P60" s="69">
        <v>0</v>
      </c>
      <c r="Q60" s="69">
        <v>0</v>
      </c>
      <c r="R60" s="69">
        <v>0</v>
      </c>
      <c r="S60" s="126">
        <v>407</v>
      </c>
      <c r="T60" s="69">
        <v>163</v>
      </c>
      <c r="U60" s="69">
        <v>0</v>
      </c>
      <c r="V60" s="69">
        <v>0</v>
      </c>
      <c r="W60" s="69">
        <v>0</v>
      </c>
      <c r="X60" s="69">
        <v>4</v>
      </c>
      <c r="Y60" s="69">
        <v>66</v>
      </c>
      <c r="Z60" s="67">
        <v>174</v>
      </c>
    </row>
    <row r="61" spans="1:26" x14ac:dyDescent="0.25">
      <c r="A61" s="1" t="s">
        <v>80</v>
      </c>
      <c r="B61" s="69">
        <f t="shared" si="4"/>
        <v>0</v>
      </c>
      <c r="C61" s="126">
        <v>0</v>
      </c>
      <c r="D61" s="69">
        <v>0</v>
      </c>
      <c r="E61" s="69">
        <v>0</v>
      </c>
      <c r="F61" s="69">
        <v>0</v>
      </c>
      <c r="G61" s="69">
        <v>0</v>
      </c>
      <c r="H61" s="69">
        <v>0</v>
      </c>
      <c r="I61" s="69">
        <v>0</v>
      </c>
      <c r="J61" s="69">
        <v>0</v>
      </c>
      <c r="K61" s="126">
        <v>0</v>
      </c>
      <c r="L61" s="69">
        <v>0</v>
      </c>
      <c r="M61" s="69">
        <v>0</v>
      </c>
      <c r="N61" s="69">
        <v>0</v>
      </c>
      <c r="O61" s="69">
        <v>0</v>
      </c>
      <c r="P61" s="69">
        <v>0</v>
      </c>
      <c r="Q61" s="69">
        <v>0</v>
      </c>
      <c r="R61" s="69">
        <v>0</v>
      </c>
      <c r="S61" s="126">
        <v>0</v>
      </c>
      <c r="T61" s="69">
        <v>0</v>
      </c>
      <c r="U61" s="69">
        <v>0</v>
      </c>
      <c r="V61" s="69">
        <v>0</v>
      </c>
      <c r="W61" s="69">
        <v>0</v>
      </c>
      <c r="X61" s="69">
        <v>0</v>
      </c>
      <c r="Y61" s="69">
        <v>0</v>
      </c>
      <c r="Z61" s="67">
        <v>0</v>
      </c>
    </row>
    <row r="62" spans="1:26" x14ac:dyDescent="0.25">
      <c r="A62" s="1" t="s">
        <v>81</v>
      </c>
      <c r="B62" s="69">
        <f t="shared" si="4"/>
        <v>216</v>
      </c>
      <c r="C62" s="126">
        <v>0</v>
      </c>
      <c r="D62" s="69">
        <v>0</v>
      </c>
      <c r="E62" s="69">
        <v>0</v>
      </c>
      <c r="F62" s="69">
        <v>0</v>
      </c>
      <c r="G62" s="69">
        <v>0</v>
      </c>
      <c r="H62" s="69">
        <v>0</v>
      </c>
      <c r="I62" s="69">
        <v>0</v>
      </c>
      <c r="J62" s="69">
        <v>0</v>
      </c>
      <c r="K62" s="126">
        <v>29</v>
      </c>
      <c r="L62" s="69">
        <v>18</v>
      </c>
      <c r="M62" s="69">
        <v>0</v>
      </c>
      <c r="N62" s="69">
        <v>7</v>
      </c>
      <c r="O62" s="69">
        <v>0</v>
      </c>
      <c r="P62" s="69">
        <v>0</v>
      </c>
      <c r="Q62" s="69">
        <v>0</v>
      </c>
      <c r="R62" s="69">
        <v>4</v>
      </c>
      <c r="S62" s="126">
        <v>187</v>
      </c>
      <c r="T62" s="69">
        <v>101</v>
      </c>
      <c r="U62" s="69">
        <v>8</v>
      </c>
      <c r="V62" s="69">
        <v>8</v>
      </c>
      <c r="W62" s="69">
        <v>0</v>
      </c>
      <c r="X62" s="69">
        <v>6</v>
      </c>
      <c r="Y62" s="69">
        <v>0</v>
      </c>
      <c r="Z62" s="67">
        <v>64</v>
      </c>
    </row>
    <row r="63" spans="1:26" x14ac:dyDescent="0.25">
      <c r="A63" s="68"/>
      <c r="B63" s="69"/>
      <c r="C63" s="126"/>
      <c r="D63" s="69"/>
      <c r="E63" s="69"/>
      <c r="F63" s="69"/>
      <c r="G63" s="69"/>
      <c r="H63" s="69"/>
      <c r="I63" s="69"/>
      <c r="J63" s="69"/>
      <c r="K63" s="126"/>
      <c r="L63" s="69"/>
      <c r="M63" s="69"/>
      <c r="N63" s="69"/>
      <c r="O63" s="69"/>
      <c r="P63" s="69"/>
      <c r="Q63" s="69"/>
      <c r="R63" s="69"/>
      <c r="S63" s="126"/>
      <c r="T63" s="69"/>
      <c r="U63" s="69"/>
      <c r="V63" s="69"/>
      <c r="W63" s="69"/>
      <c r="X63" s="69"/>
      <c r="Y63" s="69"/>
      <c r="Z63" s="67"/>
    </row>
    <row r="64" spans="1:26" x14ac:dyDescent="0.25">
      <c r="A64" s="66" t="s">
        <v>82</v>
      </c>
      <c r="B64" s="123">
        <f>SUM(B65:B70)</f>
        <v>1369</v>
      </c>
      <c r="C64" s="124">
        <v>0</v>
      </c>
      <c r="D64" s="123">
        <v>0</v>
      </c>
      <c r="E64" s="123">
        <v>0</v>
      </c>
      <c r="F64" s="123">
        <v>0</v>
      </c>
      <c r="G64" s="123">
        <v>0</v>
      </c>
      <c r="H64" s="123">
        <v>0</v>
      </c>
      <c r="I64" s="123">
        <v>0</v>
      </c>
      <c r="J64" s="123">
        <v>0</v>
      </c>
      <c r="K64" s="124">
        <v>9</v>
      </c>
      <c r="L64" s="123">
        <v>5</v>
      </c>
      <c r="M64" s="123">
        <v>2</v>
      </c>
      <c r="N64" s="123">
        <v>0</v>
      </c>
      <c r="O64" s="123">
        <v>0</v>
      </c>
      <c r="P64" s="123">
        <v>0</v>
      </c>
      <c r="Q64" s="123">
        <v>0</v>
      </c>
      <c r="R64" s="123">
        <v>2</v>
      </c>
      <c r="S64" s="124">
        <v>1360</v>
      </c>
      <c r="T64" s="123">
        <v>363</v>
      </c>
      <c r="U64" s="123">
        <v>303</v>
      </c>
      <c r="V64" s="123">
        <v>429</v>
      </c>
      <c r="W64" s="123">
        <v>0</v>
      </c>
      <c r="X64" s="123">
        <v>56</v>
      </c>
      <c r="Y64" s="123">
        <v>38</v>
      </c>
      <c r="Z64" s="58">
        <v>171</v>
      </c>
    </row>
    <row r="65" spans="1:26" x14ac:dyDescent="0.25">
      <c r="A65" s="68" t="s">
        <v>83</v>
      </c>
      <c r="B65" s="69">
        <f t="shared" ref="B65:B70" si="5">+C65+K65+S65</f>
        <v>734</v>
      </c>
      <c r="C65" s="126">
        <v>0</v>
      </c>
      <c r="D65" s="69">
        <v>0</v>
      </c>
      <c r="E65" s="69">
        <v>0</v>
      </c>
      <c r="F65" s="69">
        <v>0</v>
      </c>
      <c r="G65" s="69">
        <v>0</v>
      </c>
      <c r="H65" s="69">
        <v>0</v>
      </c>
      <c r="I65" s="69">
        <v>0</v>
      </c>
      <c r="J65" s="69">
        <v>0</v>
      </c>
      <c r="K65" s="126">
        <v>2</v>
      </c>
      <c r="L65" s="69">
        <v>0</v>
      </c>
      <c r="M65" s="69">
        <v>2</v>
      </c>
      <c r="N65" s="69">
        <v>0</v>
      </c>
      <c r="O65" s="69">
        <v>0</v>
      </c>
      <c r="P65" s="69">
        <v>0</v>
      </c>
      <c r="Q65" s="69">
        <v>0</v>
      </c>
      <c r="R65" s="69">
        <v>0</v>
      </c>
      <c r="S65" s="126">
        <v>732</v>
      </c>
      <c r="T65" s="69">
        <v>168</v>
      </c>
      <c r="U65" s="69">
        <v>283</v>
      </c>
      <c r="V65" s="69">
        <v>211</v>
      </c>
      <c r="W65" s="69">
        <v>0</v>
      </c>
      <c r="X65" s="69">
        <v>26</v>
      </c>
      <c r="Y65" s="69">
        <v>35</v>
      </c>
      <c r="Z65" s="67">
        <v>9</v>
      </c>
    </row>
    <row r="66" spans="1:26" x14ac:dyDescent="0.25">
      <c r="A66" s="1" t="s">
        <v>84</v>
      </c>
      <c r="B66" s="69">
        <f t="shared" si="5"/>
        <v>0</v>
      </c>
      <c r="C66" s="126">
        <v>0</v>
      </c>
      <c r="D66" s="69">
        <v>0</v>
      </c>
      <c r="E66" s="69">
        <v>0</v>
      </c>
      <c r="F66" s="69">
        <v>0</v>
      </c>
      <c r="G66" s="69">
        <v>0</v>
      </c>
      <c r="H66" s="69">
        <v>0</v>
      </c>
      <c r="I66" s="69">
        <v>0</v>
      </c>
      <c r="J66" s="69">
        <v>0</v>
      </c>
      <c r="K66" s="126">
        <v>0</v>
      </c>
      <c r="L66" s="69">
        <v>0</v>
      </c>
      <c r="M66" s="69">
        <v>0</v>
      </c>
      <c r="N66" s="69">
        <v>0</v>
      </c>
      <c r="O66" s="69">
        <v>0</v>
      </c>
      <c r="P66" s="69">
        <v>0</v>
      </c>
      <c r="Q66" s="69">
        <v>0</v>
      </c>
      <c r="R66" s="69">
        <v>0</v>
      </c>
      <c r="S66" s="126">
        <v>0</v>
      </c>
      <c r="T66" s="69">
        <v>0</v>
      </c>
      <c r="U66" s="69">
        <v>0</v>
      </c>
      <c r="V66" s="69">
        <v>0</v>
      </c>
      <c r="W66" s="69">
        <v>0</v>
      </c>
      <c r="X66" s="69">
        <v>0</v>
      </c>
      <c r="Y66" s="69">
        <v>0</v>
      </c>
      <c r="Z66" s="67">
        <v>0</v>
      </c>
    </row>
    <row r="67" spans="1:26" x14ac:dyDescent="0.25">
      <c r="A67" s="1" t="s">
        <v>85</v>
      </c>
      <c r="B67" s="69">
        <f t="shared" si="5"/>
        <v>0</v>
      </c>
      <c r="C67" s="126">
        <v>0</v>
      </c>
      <c r="D67" s="69">
        <v>0</v>
      </c>
      <c r="E67" s="69">
        <v>0</v>
      </c>
      <c r="F67" s="69">
        <v>0</v>
      </c>
      <c r="G67" s="69">
        <v>0</v>
      </c>
      <c r="H67" s="69">
        <v>0</v>
      </c>
      <c r="I67" s="69">
        <v>0</v>
      </c>
      <c r="J67" s="69">
        <v>0</v>
      </c>
      <c r="K67" s="126">
        <v>0</v>
      </c>
      <c r="L67" s="69">
        <v>0</v>
      </c>
      <c r="M67" s="69">
        <v>0</v>
      </c>
      <c r="N67" s="69">
        <v>0</v>
      </c>
      <c r="O67" s="69">
        <v>0</v>
      </c>
      <c r="P67" s="69">
        <v>0</v>
      </c>
      <c r="Q67" s="69">
        <v>0</v>
      </c>
      <c r="R67" s="69">
        <v>0</v>
      </c>
      <c r="S67" s="126">
        <v>0</v>
      </c>
      <c r="T67" s="69">
        <v>0</v>
      </c>
      <c r="U67" s="69">
        <v>0</v>
      </c>
      <c r="V67" s="69">
        <v>0</v>
      </c>
      <c r="W67" s="69">
        <v>0</v>
      </c>
      <c r="X67" s="69">
        <v>0</v>
      </c>
      <c r="Y67" s="69">
        <v>0</v>
      </c>
      <c r="Z67" s="67">
        <v>0</v>
      </c>
    </row>
    <row r="68" spans="1:26" x14ac:dyDescent="0.25">
      <c r="A68" s="1" t="s">
        <v>86</v>
      </c>
      <c r="B68" s="69">
        <f t="shared" si="5"/>
        <v>201</v>
      </c>
      <c r="C68" s="126">
        <v>0</v>
      </c>
      <c r="D68" s="69">
        <v>0</v>
      </c>
      <c r="E68" s="69">
        <v>0</v>
      </c>
      <c r="F68" s="69">
        <v>0</v>
      </c>
      <c r="G68" s="69">
        <v>0</v>
      </c>
      <c r="H68" s="69">
        <v>0</v>
      </c>
      <c r="I68" s="69">
        <v>0</v>
      </c>
      <c r="J68" s="69">
        <v>0</v>
      </c>
      <c r="K68" s="126">
        <v>2</v>
      </c>
      <c r="L68" s="69">
        <v>2</v>
      </c>
      <c r="M68" s="69">
        <v>0</v>
      </c>
      <c r="N68" s="69">
        <v>0</v>
      </c>
      <c r="O68" s="69">
        <v>0</v>
      </c>
      <c r="P68" s="69">
        <v>0</v>
      </c>
      <c r="Q68" s="69">
        <v>0</v>
      </c>
      <c r="R68" s="69">
        <v>0</v>
      </c>
      <c r="S68" s="126">
        <v>199</v>
      </c>
      <c r="T68" s="69">
        <v>36</v>
      </c>
      <c r="U68" s="69">
        <v>0</v>
      </c>
      <c r="V68" s="69">
        <v>144</v>
      </c>
      <c r="W68" s="69">
        <v>0</v>
      </c>
      <c r="X68" s="69">
        <v>19</v>
      </c>
      <c r="Y68" s="69">
        <v>0</v>
      </c>
      <c r="Z68" s="67">
        <v>0</v>
      </c>
    </row>
    <row r="69" spans="1:26" x14ac:dyDescent="0.25">
      <c r="A69" s="1" t="s">
        <v>87</v>
      </c>
      <c r="B69" s="69">
        <f t="shared" si="5"/>
        <v>0</v>
      </c>
      <c r="C69" s="126">
        <v>0</v>
      </c>
      <c r="D69" s="69">
        <v>0</v>
      </c>
      <c r="E69" s="69">
        <v>0</v>
      </c>
      <c r="F69" s="69">
        <v>0</v>
      </c>
      <c r="G69" s="69">
        <v>0</v>
      </c>
      <c r="H69" s="69">
        <v>0</v>
      </c>
      <c r="I69" s="69">
        <v>0</v>
      </c>
      <c r="J69" s="69">
        <v>0</v>
      </c>
      <c r="K69" s="126">
        <v>0</v>
      </c>
      <c r="L69" s="69">
        <v>0</v>
      </c>
      <c r="M69" s="69">
        <v>0</v>
      </c>
      <c r="N69" s="69">
        <v>0</v>
      </c>
      <c r="O69" s="69">
        <v>0</v>
      </c>
      <c r="P69" s="69">
        <v>0</v>
      </c>
      <c r="Q69" s="69">
        <v>0</v>
      </c>
      <c r="R69" s="69">
        <v>0</v>
      </c>
      <c r="S69" s="126">
        <v>0</v>
      </c>
      <c r="T69" s="69">
        <v>0</v>
      </c>
      <c r="U69" s="69">
        <v>0</v>
      </c>
      <c r="V69" s="69">
        <v>0</v>
      </c>
      <c r="W69" s="69">
        <v>0</v>
      </c>
      <c r="X69" s="69">
        <v>0</v>
      </c>
      <c r="Y69" s="69">
        <v>0</v>
      </c>
      <c r="Z69" s="67">
        <v>0</v>
      </c>
    </row>
    <row r="70" spans="1:26" x14ac:dyDescent="0.25">
      <c r="A70" s="1" t="s">
        <v>88</v>
      </c>
      <c r="B70" s="69">
        <f t="shared" si="5"/>
        <v>434</v>
      </c>
      <c r="C70" s="126">
        <v>0</v>
      </c>
      <c r="D70" s="69">
        <v>0</v>
      </c>
      <c r="E70" s="69">
        <v>0</v>
      </c>
      <c r="F70" s="69">
        <v>0</v>
      </c>
      <c r="G70" s="69">
        <v>0</v>
      </c>
      <c r="H70" s="69">
        <v>0</v>
      </c>
      <c r="I70" s="69">
        <v>0</v>
      </c>
      <c r="J70" s="69">
        <v>0</v>
      </c>
      <c r="K70" s="126">
        <v>5</v>
      </c>
      <c r="L70" s="69">
        <v>3</v>
      </c>
      <c r="M70" s="69">
        <v>0</v>
      </c>
      <c r="N70" s="69">
        <v>0</v>
      </c>
      <c r="O70" s="69">
        <v>0</v>
      </c>
      <c r="P70" s="69">
        <v>0</v>
      </c>
      <c r="Q70" s="69">
        <v>0</v>
      </c>
      <c r="R70" s="69">
        <v>2</v>
      </c>
      <c r="S70" s="126">
        <v>429</v>
      </c>
      <c r="T70" s="69">
        <v>159</v>
      </c>
      <c r="U70" s="69">
        <v>20</v>
      </c>
      <c r="V70" s="69">
        <v>74</v>
      </c>
      <c r="W70" s="69">
        <v>0</v>
      </c>
      <c r="X70" s="69">
        <v>11</v>
      </c>
      <c r="Y70" s="69">
        <v>3</v>
      </c>
      <c r="Z70" s="67">
        <v>162</v>
      </c>
    </row>
    <row r="71" spans="1:26" x14ac:dyDescent="0.25">
      <c r="A71" s="68"/>
      <c r="B71" s="69"/>
      <c r="C71" s="126"/>
      <c r="D71" s="69"/>
      <c r="E71" s="69"/>
      <c r="F71" s="69"/>
      <c r="G71" s="69"/>
      <c r="H71" s="69"/>
      <c r="I71" s="69"/>
      <c r="J71" s="69"/>
      <c r="K71" s="126"/>
      <c r="L71" s="69"/>
      <c r="M71" s="69"/>
      <c r="N71" s="69"/>
      <c r="O71" s="69"/>
      <c r="P71" s="69"/>
      <c r="Q71" s="69"/>
      <c r="R71" s="69"/>
      <c r="S71" s="126"/>
      <c r="T71" s="69"/>
      <c r="U71" s="69"/>
      <c r="V71" s="69"/>
      <c r="W71" s="69"/>
      <c r="X71" s="69"/>
      <c r="Y71" s="69"/>
      <c r="Z71" s="67"/>
    </row>
    <row r="72" spans="1:26" x14ac:dyDescent="0.25">
      <c r="A72" s="66" t="s">
        <v>89</v>
      </c>
      <c r="B72" s="123">
        <f>SUM(B73:B78)</f>
        <v>824</v>
      </c>
      <c r="C72" s="124">
        <v>0</v>
      </c>
      <c r="D72" s="123">
        <v>0</v>
      </c>
      <c r="E72" s="123">
        <v>0</v>
      </c>
      <c r="F72" s="123">
        <v>0</v>
      </c>
      <c r="G72" s="123">
        <v>0</v>
      </c>
      <c r="H72" s="123">
        <v>0</v>
      </c>
      <c r="I72" s="123">
        <v>0</v>
      </c>
      <c r="J72" s="123">
        <v>0</v>
      </c>
      <c r="K72" s="124">
        <v>73</v>
      </c>
      <c r="L72" s="123">
        <v>22</v>
      </c>
      <c r="M72" s="123">
        <v>10</v>
      </c>
      <c r="N72" s="123">
        <v>15</v>
      </c>
      <c r="O72" s="123">
        <v>4</v>
      </c>
      <c r="P72" s="123">
        <v>8</v>
      </c>
      <c r="Q72" s="123">
        <v>0</v>
      </c>
      <c r="R72" s="123">
        <v>14</v>
      </c>
      <c r="S72" s="124">
        <v>751</v>
      </c>
      <c r="T72" s="123">
        <v>137</v>
      </c>
      <c r="U72" s="123">
        <v>173</v>
      </c>
      <c r="V72" s="123">
        <v>266</v>
      </c>
      <c r="W72" s="123">
        <v>11</v>
      </c>
      <c r="X72" s="123">
        <v>17</v>
      </c>
      <c r="Y72" s="123">
        <v>4</v>
      </c>
      <c r="Z72" s="58">
        <v>143</v>
      </c>
    </row>
    <row r="73" spans="1:26" x14ac:dyDescent="0.25">
      <c r="A73" s="1" t="s">
        <v>90</v>
      </c>
      <c r="B73" s="69">
        <f t="shared" ref="B73:B78" si="6">+C73+K73+S73</f>
        <v>350</v>
      </c>
      <c r="C73" s="126">
        <v>0</v>
      </c>
      <c r="D73" s="69">
        <v>0</v>
      </c>
      <c r="E73" s="69">
        <v>0</v>
      </c>
      <c r="F73" s="69">
        <v>0</v>
      </c>
      <c r="G73" s="69">
        <v>0</v>
      </c>
      <c r="H73" s="69">
        <v>0</v>
      </c>
      <c r="I73" s="69">
        <v>0</v>
      </c>
      <c r="J73" s="69">
        <v>0</v>
      </c>
      <c r="K73" s="126">
        <v>56</v>
      </c>
      <c r="L73" s="69">
        <v>14</v>
      </c>
      <c r="M73" s="69">
        <v>10</v>
      </c>
      <c r="N73" s="69">
        <v>8</v>
      </c>
      <c r="O73" s="69">
        <v>4</v>
      </c>
      <c r="P73" s="69">
        <v>6</v>
      </c>
      <c r="Q73" s="69">
        <v>0</v>
      </c>
      <c r="R73" s="69">
        <v>14</v>
      </c>
      <c r="S73" s="126">
        <v>294</v>
      </c>
      <c r="T73" s="69">
        <v>56</v>
      </c>
      <c r="U73" s="69">
        <v>62</v>
      </c>
      <c r="V73" s="69">
        <v>54</v>
      </c>
      <c r="W73" s="69">
        <v>9</v>
      </c>
      <c r="X73" s="69">
        <v>10</v>
      </c>
      <c r="Y73" s="69">
        <v>0</v>
      </c>
      <c r="Z73" s="67">
        <v>103</v>
      </c>
    </row>
    <row r="74" spans="1:26" x14ac:dyDescent="0.25">
      <c r="A74" s="1" t="s">
        <v>91</v>
      </c>
      <c r="B74" s="69">
        <f t="shared" si="6"/>
        <v>0</v>
      </c>
      <c r="C74" s="126">
        <v>0</v>
      </c>
      <c r="D74" s="69">
        <v>0</v>
      </c>
      <c r="E74" s="69">
        <v>0</v>
      </c>
      <c r="F74" s="69">
        <v>0</v>
      </c>
      <c r="G74" s="69">
        <v>0</v>
      </c>
      <c r="H74" s="69">
        <v>0</v>
      </c>
      <c r="I74" s="69">
        <v>0</v>
      </c>
      <c r="J74" s="69">
        <v>0</v>
      </c>
      <c r="K74" s="126">
        <v>0</v>
      </c>
      <c r="L74" s="69">
        <v>0</v>
      </c>
      <c r="M74" s="69">
        <v>0</v>
      </c>
      <c r="N74" s="69">
        <v>0</v>
      </c>
      <c r="O74" s="69">
        <v>0</v>
      </c>
      <c r="P74" s="69">
        <v>0</v>
      </c>
      <c r="Q74" s="69">
        <v>0</v>
      </c>
      <c r="R74" s="69">
        <v>0</v>
      </c>
      <c r="S74" s="126">
        <v>0</v>
      </c>
      <c r="T74" s="69">
        <v>0</v>
      </c>
      <c r="U74" s="69">
        <v>0</v>
      </c>
      <c r="V74" s="69">
        <v>0</v>
      </c>
      <c r="W74" s="69">
        <v>0</v>
      </c>
      <c r="X74" s="69">
        <v>0</v>
      </c>
      <c r="Y74" s="69">
        <v>0</v>
      </c>
      <c r="Z74" s="67">
        <v>0</v>
      </c>
    </row>
    <row r="75" spans="1:26" x14ac:dyDescent="0.25">
      <c r="A75" s="1" t="s">
        <v>92</v>
      </c>
      <c r="B75" s="69">
        <f t="shared" si="6"/>
        <v>0</v>
      </c>
      <c r="C75" s="126">
        <v>0</v>
      </c>
      <c r="D75" s="69">
        <v>0</v>
      </c>
      <c r="E75" s="69">
        <v>0</v>
      </c>
      <c r="F75" s="69">
        <v>0</v>
      </c>
      <c r="G75" s="69">
        <v>0</v>
      </c>
      <c r="H75" s="69">
        <v>0</v>
      </c>
      <c r="I75" s="69">
        <v>0</v>
      </c>
      <c r="J75" s="69">
        <v>0</v>
      </c>
      <c r="K75" s="126">
        <v>0</v>
      </c>
      <c r="L75" s="69">
        <v>0</v>
      </c>
      <c r="M75" s="69">
        <v>0</v>
      </c>
      <c r="N75" s="69">
        <v>0</v>
      </c>
      <c r="O75" s="69">
        <v>0</v>
      </c>
      <c r="P75" s="69">
        <v>0</v>
      </c>
      <c r="Q75" s="69">
        <v>0</v>
      </c>
      <c r="R75" s="69">
        <v>0</v>
      </c>
      <c r="S75" s="126">
        <v>0</v>
      </c>
      <c r="T75" s="69">
        <v>0</v>
      </c>
      <c r="U75" s="69">
        <v>0</v>
      </c>
      <c r="V75" s="69">
        <v>0</v>
      </c>
      <c r="W75" s="69">
        <v>0</v>
      </c>
      <c r="X75" s="69">
        <v>0</v>
      </c>
      <c r="Y75" s="69">
        <v>0</v>
      </c>
      <c r="Z75" s="67">
        <v>0</v>
      </c>
    </row>
    <row r="76" spans="1:26" x14ac:dyDescent="0.25">
      <c r="A76" s="1" t="s">
        <v>93</v>
      </c>
      <c r="B76" s="69">
        <f t="shared" si="6"/>
        <v>327</v>
      </c>
      <c r="C76" s="126">
        <v>0</v>
      </c>
      <c r="D76" s="69">
        <v>0</v>
      </c>
      <c r="E76" s="69">
        <v>0</v>
      </c>
      <c r="F76" s="69">
        <v>0</v>
      </c>
      <c r="G76" s="69">
        <v>0</v>
      </c>
      <c r="H76" s="69">
        <v>0</v>
      </c>
      <c r="I76" s="69">
        <v>0</v>
      </c>
      <c r="J76" s="69">
        <v>0</v>
      </c>
      <c r="K76" s="126">
        <v>6</v>
      </c>
      <c r="L76" s="69">
        <v>4</v>
      </c>
      <c r="M76" s="69">
        <v>0</v>
      </c>
      <c r="N76" s="69">
        <v>2</v>
      </c>
      <c r="O76" s="69">
        <v>0</v>
      </c>
      <c r="P76" s="69">
        <v>0</v>
      </c>
      <c r="Q76" s="69">
        <v>0</v>
      </c>
      <c r="R76" s="69">
        <v>0</v>
      </c>
      <c r="S76" s="126">
        <v>321</v>
      </c>
      <c r="T76" s="69">
        <v>60</v>
      </c>
      <c r="U76" s="69">
        <v>70</v>
      </c>
      <c r="V76" s="69">
        <v>167</v>
      </c>
      <c r="W76" s="69">
        <v>2</v>
      </c>
      <c r="X76" s="69">
        <v>3</v>
      </c>
      <c r="Y76" s="69">
        <v>3</v>
      </c>
      <c r="Z76" s="67">
        <v>16</v>
      </c>
    </row>
    <row r="77" spans="1:26" x14ac:dyDescent="0.25">
      <c r="A77" s="1" t="s">
        <v>94</v>
      </c>
      <c r="B77" s="69">
        <f t="shared" si="6"/>
        <v>68</v>
      </c>
      <c r="C77" s="126">
        <v>0</v>
      </c>
      <c r="D77" s="69">
        <v>0</v>
      </c>
      <c r="E77" s="69">
        <v>0</v>
      </c>
      <c r="F77" s="69">
        <v>0</v>
      </c>
      <c r="G77" s="69">
        <v>0</v>
      </c>
      <c r="H77" s="69">
        <v>0</v>
      </c>
      <c r="I77" s="69">
        <v>0</v>
      </c>
      <c r="J77" s="69">
        <v>0</v>
      </c>
      <c r="K77" s="126">
        <v>7</v>
      </c>
      <c r="L77" s="69">
        <v>4</v>
      </c>
      <c r="M77" s="69">
        <v>0</v>
      </c>
      <c r="N77" s="69">
        <v>3</v>
      </c>
      <c r="O77" s="69">
        <v>0</v>
      </c>
      <c r="P77" s="69">
        <v>0</v>
      </c>
      <c r="Q77" s="69">
        <v>0</v>
      </c>
      <c r="R77" s="69">
        <v>0</v>
      </c>
      <c r="S77" s="126">
        <v>61</v>
      </c>
      <c r="T77" s="69">
        <v>16</v>
      </c>
      <c r="U77" s="69">
        <v>23</v>
      </c>
      <c r="V77" s="69">
        <v>19</v>
      </c>
      <c r="W77" s="69">
        <v>0</v>
      </c>
      <c r="X77" s="69">
        <v>0</v>
      </c>
      <c r="Y77" s="69">
        <v>1</v>
      </c>
      <c r="Z77" s="67">
        <v>2</v>
      </c>
    </row>
    <row r="78" spans="1:26" x14ac:dyDescent="0.25">
      <c r="A78" s="1" t="s">
        <v>95</v>
      </c>
      <c r="B78" s="69">
        <f t="shared" si="6"/>
        <v>79</v>
      </c>
      <c r="C78" s="126">
        <v>0</v>
      </c>
      <c r="D78" s="69">
        <v>0</v>
      </c>
      <c r="E78" s="69">
        <v>0</v>
      </c>
      <c r="F78" s="69">
        <v>0</v>
      </c>
      <c r="G78" s="69">
        <v>0</v>
      </c>
      <c r="H78" s="69">
        <v>0</v>
      </c>
      <c r="I78" s="69">
        <v>0</v>
      </c>
      <c r="J78" s="69">
        <v>0</v>
      </c>
      <c r="K78" s="126">
        <v>4</v>
      </c>
      <c r="L78" s="69">
        <v>0</v>
      </c>
      <c r="M78" s="69">
        <v>0</v>
      </c>
      <c r="N78" s="69">
        <v>2</v>
      </c>
      <c r="O78" s="69">
        <v>0</v>
      </c>
      <c r="P78" s="69">
        <v>2</v>
      </c>
      <c r="Q78" s="69">
        <v>0</v>
      </c>
      <c r="R78" s="69">
        <v>0</v>
      </c>
      <c r="S78" s="126">
        <v>75</v>
      </c>
      <c r="T78" s="69">
        <v>5</v>
      </c>
      <c r="U78" s="69">
        <v>18</v>
      </c>
      <c r="V78" s="69">
        <v>26</v>
      </c>
      <c r="W78" s="69">
        <v>0</v>
      </c>
      <c r="X78" s="69">
        <v>4</v>
      </c>
      <c r="Y78" s="69">
        <v>0</v>
      </c>
      <c r="Z78" s="67">
        <v>22</v>
      </c>
    </row>
    <row r="79" spans="1:26" x14ac:dyDescent="0.25">
      <c r="A79" s="68"/>
      <c r="B79" s="69"/>
      <c r="C79" s="126"/>
      <c r="D79" s="69"/>
      <c r="E79" s="69"/>
      <c r="F79" s="69"/>
      <c r="G79" s="69"/>
      <c r="H79" s="69"/>
      <c r="I79" s="69"/>
      <c r="J79" s="69"/>
      <c r="K79" s="126"/>
      <c r="L79" s="69"/>
      <c r="M79" s="69"/>
      <c r="N79" s="69"/>
      <c r="O79" s="69"/>
      <c r="P79" s="69"/>
      <c r="Q79" s="69"/>
      <c r="R79" s="69"/>
      <c r="S79" s="126"/>
      <c r="T79" s="69"/>
      <c r="U79" s="69"/>
      <c r="V79" s="69"/>
      <c r="W79" s="69"/>
      <c r="X79" s="69"/>
      <c r="Y79" s="69"/>
      <c r="Z79" s="67"/>
    </row>
    <row r="80" spans="1:26" x14ac:dyDescent="0.25">
      <c r="A80" s="66" t="s">
        <v>96</v>
      </c>
      <c r="B80" s="127">
        <f>SUM(B81:B86)</f>
        <v>235</v>
      </c>
      <c r="C80" s="128">
        <v>0</v>
      </c>
      <c r="D80" s="127">
        <v>0</v>
      </c>
      <c r="E80" s="127">
        <v>0</v>
      </c>
      <c r="F80" s="127">
        <v>0</v>
      </c>
      <c r="G80" s="127">
        <v>0</v>
      </c>
      <c r="H80" s="127">
        <v>0</v>
      </c>
      <c r="I80" s="127">
        <v>0</v>
      </c>
      <c r="J80" s="127">
        <v>0</v>
      </c>
      <c r="K80" s="128">
        <v>102</v>
      </c>
      <c r="L80" s="127">
        <v>18</v>
      </c>
      <c r="M80" s="127">
        <v>21</v>
      </c>
      <c r="N80" s="127">
        <v>49</v>
      </c>
      <c r="O80" s="127">
        <v>0</v>
      </c>
      <c r="P80" s="127">
        <v>1</v>
      </c>
      <c r="Q80" s="127">
        <v>1</v>
      </c>
      <c r="R80" s="127">
        <v>12</v>
      </c>
      <c r="S80" s="128">
        <v>133</v>
      </c>
      <c r="T80" s="127">
        <v>11</v>
      </c>
      <c r="U80" s="127">
        <v>18</v>
      </c>
      <c r="V80" s="127">
        <v>16</v>
      </c>
      <c r="W80" s="127">
        <v>0</v>
      </c>
      <c r="X80" s="127">
        <v>2</v>
      </c>
      <c r="Y80" s="127">
        <v>0</v>
      </c>
      <c r="Z80" s="70">
        <v>86</v>
      </c>
    </row>
    <row r="81" spans="1:26" x14ac:dyDescent="0.25">
      <c r="A81" s="1" t="s">
        <v>97</v>
      </c>
      <c r="B81" s="69">
        <f t="shared" ref="B81:B86" si="7">+C81+K81+S81</f>
        <v>148</v>
      </c>
      <c r="C81" s="126">
        <v>0</v>
      </c>
      <c r="D81" s="69">
        <v>0</v>
      </c>
      <c r="E81" s="69">
        <v>0</v>
      </c>
      <c r="F81" s="69">
        <v>0</v>
      </c>
      <c r="G81" s="69">
        <v>0</v>
      </c>
      <c r="H81" s="69">
        <v>0</v>
      </c>
      <c r="I81" s="69">
        <v>0</v>
      </c>
      <c r="J81" s="69">
        <v>0</v>
      </c>
      <c r="K81" s="126">
        <v>95</v>
      </c>
      <c r="L81" s="69">
        <v>18</v>
      </c>
      <c r="M81" s="69">
        <v>21</v>
      </c>
      <c r="N81" s="69">
        <v>48</v>
      </c>
      <c r="O81" s="69">
        <v>0</v>
      </c>
      <c r="P81" s="69">
        <v>1</v>
      </c>
      <c r="Q81" s="69">
        <v>1</v>
      </c>
      <c r="R81" s="69">
        <v>6</v>
      </c>
      <c r="S81" s="126">
        <v>53</v>
      </c>
      <c r="T81" s="69">
        <v>8</v>
      </c>
      <c r="U81" s="69">
        <v>17</v>
      </c>
      <c r="V81" s="69">
        <v>16</v>
      </c>
      <c r="W81" s="69">
        <v>0</v>
      </c>
      <c r="X81" s="69">
        <v>2</v>
      </c>
      <c r="Y81" s="69">
        <v>0</v>
      </c>
      <c r="Z81" s="67">
        <v>10</v>
      </c>
    </row>
    <row r="82" spans="1:26" x14ac:dyDescent="0.25">
      <c r="A82" s="1" t="s">
        <v>98</v>
      </c>
      <c r="B82" s="69">
        <f t="shared" si="7"/>
        <v>54</v>
      </c>
      <c r="C82" s="126">
        <v>0</v>
      </c>
      <c r="D82" s="69">
        <v>0</v>
      </c>
      <c r="E82" s="69">
        <v>0</v>
      </c>
      <c r="F82" s="69">
        <v>0</v>
      </c>
      <c r="G82" s="69">
        <v>0</v>
      </c>
      <c r="H82" s="69">
        <v>0</v>
      </c>
      <c r="I82" s="69">
        <v>0</v>
      </c>
      <c r="J82" s="69">
        <v>0</v>
      </c>
      <c r="K82" s="126">
        <v>0</v>
      </c>
      <c r="L82" s="69">
        <v>0</v>
      </c>
      <c r="M82" s="69">
        <v>0</v>
      </c>
      <c r="N82" s="69">
        <v>0</v>
      </c>
      <c r="O82" s="69">
        <v>0</v>
      </c>
      <c r="P82" s="69">
        <v>0</v>
      </c>
      <c r="Q82" s="69">
        <v>0</v>
      </c>
      <c r="R82" s="69">
        <v>0</v>
      </c>
      <c r="S82" s="126">
        <v>54</v>
      </c>
      <c r="T82" s="69">
        <v>0</v>
      </c>
      <c r="U82" s="69">
        <v>0</v>
      </c>
      <c r="V82" s="69">
        <v>0</v>
      </c>
      <c r="W82" s="69">
        <v>0</v>
      </c>
      <c r="X82" s="69">
        <v>0</v>
      </c>
      <c r="Y82" s="69">
        <v>0</v>
      </c>
      <c r="Z82" s="67">
        <v>54</v>
      </c>
    </row>
    <row r="83" spans="1:26" x14ac:dyDescent="0.25">
      <c r="A83" s="1" t="s">
        <v>99</v>
      </c>
      <c r="B83" s="69">
        <f t="shared" si="7"/>
        <v>0</v>
      </c>
      <c r="C83" s="126">
        <v>0</v>
      </c>
      <c r="D83" s="69">
        <v>0</v>
      </c>
      <c r="E83" s="69">
        <v>0</v>
      </c>
      <c r="F83" s="69">
        <v>0</v>
      </c>
      <c r="G83" s="69">
        <v>0</v>
      </c>
      <c r="H83" s="69">
        <v>0</v>
      </c>
      <c r="I83" s="69">
        <v>0</v>
      </c>
      <c r="J83" s="69">
        <v>0</v>
      </c>
      <c r="K83" s="126">
        <v>0</v>
      </c>
      <c r="L83" s="69">
        <v>0</v>
      </c>
      <c r="M83" s="69">
        <v>0</v>
      </c>
      <c r="N83" s="69">
        <v>0</v>
      </c>
      <c r="O83" s="69">
        <v>0</v>
      </c>
      <c r="P83" s="69">
        <v>0</v>
      </c>
      <c r="Q83" s="69">
        <v>0</v>
      </c>
      <c r="R83" s="69">
        <v>0</v>
      </c>
      <c r="S83" s="126">
        <v>0</v>
      </c>
      <c r="T83" s="69">
        <v>0</v>
      </c>
      <c r="U83" s="69">
        <v>0</v>
      </c>
      <c r="V83" s="69">
        <v>0</v>
      </c>
      <c r="W83" s="69">
        <v>0</v>
      </c>
      <c r="X83" s="69">
        <v>0</v>
      </c>
      <c r="Y83" s="69">
        <v>0</v>
      </c>
      <c r="Z83" s="67">
        <v>0</v>
      </c>
    </row>
    <row r="84" spans="1:26" x14ac:dyDescent="0.25">
      <c r="A84" s="1" t="s">
        <v>100</v>
      </c>
      <c r="B84" s="69">
        <f t="shared" si="7"/>
        <v>33</v>
      </c>
      <c r="C84" s="126">
        <v>0</v>
      </c>
      <c r="D84" s="69">
        <v>0</v>
      </c>
      <c r="E84" s="69">
        <v>0</v>
      </c>
      <c r="F84" s="69">
        <v>0</v>
      </c>
      <c r="G84" s="69">
        <v>0</v>
      </c>
      <c r="H84" s="69">
        <v>0</v>
      </c>
      <c r="I84" s="69">
        <v>0</v>
      </c>
      <c r="J84" s="69">
        <v>0</v>
      </c>
      <c r="K84" s="126">
        <v>7</v>
      </c>
      <c r="L84" s="69">
        <v>0</v>
      </c>
      <c r="M84" s="69">
        <v>0</v>
      </c>
      <c r="N84" s="69">
        <v>1</v>
      </c>
      <c r="O84" s="69">
        <v>0</v>
      </c>
      <c r="P84" s="69">
        <v>0</v>
      </c>
      <c r="Q84" s="69">
        <v>0</v>
      </c>
      <c r="R84" s="69">
        <v>6</v>
      </c>
      <c r="S84" s="126">
        <v>26</v>
      </c>
      <c r="T84" s="69">
        <v>3</v>
      </c>
      <c r="U84" s="69">
        <v>1</v>
      </c>
      <c r="V84" s="69">
        <v>0</v>
      </c>
      <c r="W84" s="69">
        <v>0</v>
      </c>
      <c r="X84" s="69">
        <v>0</v>
      </c>
      <c r="Y84" s="69">
        <v>0</v>
      </c>
      <c r="Z84" s="67">
        <v>22</v>
      </c>
    </row>
    <row r="85" spans="1:26" x14ac:dyDescent="0.25">
      <c r="A85" s="1" t="s">
        <v>101</v>
      </c>
      <c r="B85" s="69">
        <f t="shared" si="7"/>
        <v>0</v>
      </c>
      <c r="C85" s="126">
        <v>0</v>
      </c>
      <c r="D85" s="69">
        <v>0</v>
      </c>
      <c r="E85" s="69">
        <v>0</v>
      </c>
      <c r="F85" s="69">
        <v>0</v>
      </c>
      <c r="G85" s="69">
        <v>0</v>
      </c>
      <c r="H85" s="69">
        <v>0</v>
      </c>
      <c r="I85" s="69">
        <v>0</v>
      </c>
      <c r="J85" s="69">
        <v>0</v>
      </c>
      <c r="K85" s="126">
        <v>0</v>
      </c>
      <c r="L85" s="69">
        <v>0</v>
      </c>
      <c r="M85" s="69">
        <v>0</v>
      </c>
      <c r="N85" s="69">
        <v>0</v>
      </c>
      <c r="O85" s="69">
        <v>0</v>
      </c>
      <c r="P85" s="69">
        <v>0</v>
      </c>
      <c r="Q85" s="69">
        <v>0</v>
      </c>
      <c r="R85" s="69">
        <v>0</v>
      </c>
      <c r="S85" s="126">
        <v>0</v>
      </c>
      <c r="T85" s="69">
        <v>0</v>
      </c>
      <c r="U85" s="69">
        <v>0</v>
      </c>
      <c r="V85" s="69">
        <v>0</v>
      </c>
      <c r="W85" s="69">
        <v>0</v>
      </c>
      <c r="X85" s="69">
        <v>0</v>
      </c>
      <c r="Y85" s="69">
        <v>0</v>
      </c>
      <c r="Z85" s="67">
        <v>0</v>
      </c>
    </row>
    <row r="86" spans="1:26" x14ac:dyDescent="0.25">
      <c r="A86" s="1" t="s">
        <v>102</v>
      </c>
      <c r="B86" s="69">
        <f t="shared" si="7"/>
        <v>0</v>
      </c>
      <c r="C86" s="126">
        <v>0</v>
      </c>
      <c r="D86" s="69">
        <v>0</v>
      </c>
      <c r="E86" s="69">
        <v>0</v>
      </c>
      <c r="F86" s="69">
        <v>0</v>
      </c>
      <c r="G86" s="69">
        <v>0</v>
      </c>
      <c r="H86" s="69">
        <v>0</v>
      </c>
      <c r="I86" s="69">
        <v>0</v>
      </c>
      <c r="J86" s="69">
        <v>0</v>
      </c>
      <c r="K86" s="126">
        <v>0</v>
      </c>
      <c r="L86" s="69">
        <v>0</v>
      </c>
      <c r="M86" s="69">
        <v>0</v>
      </c>
      <c r="N86" s="69">
        <v>0</v>
      </c>
      <c r="O86" s="69">
        <v>0</v>
      </c>
      <c r="P86" s="69">
        <v>0</v>
      </c>
      <c r="Q86" s="69">
        <v>0</v>
      </c>
      <c r="R86" s="69">
        <v>0</v>
      </c>
      <c r="S86" s="126">
        <v>0</v>
      </c>
      <c r="T86" s="69">
        <v>0</v>
      </c>
      <c r="U86" s="69">
        <v>0</v>
      </c>
      <c r="V86" s="69">
        <v>0</v>
      </c>
      <c r="W86" s="69">
        <v>0</v>
      </c>
      <c r="X86" s="69">
        <v>0</v>
      </c>
      <c r="Y86" s="69">
        <v>0</v>
      </c>
      <c r="Z86" s="67">
        <v>0</v>
      </c>
    </row>
    <row r="87" spans="1:26" x14ac:dyDescent="0.25">
      <c r="A87" s="68"/>
      <c r="B87" s="69"/>
      <c r="C87" s="126"/>
      <c r="D87" s="69"/>
      <c r="E87" s="69"/>
      <c r="F87" s="69"/>
      <c r="G87" s="69"/>
      <c r="H87" s="69"/>
      <c r="I87" s="69"/>
      <c r="J87" s="69"/>
      <c r="K87" s="126"/>
      <c r="L87" s="69"/>
      <c r="M87" s="69"/>
      <c r="N87" s="69"/>
      <c r="O87" s="69"/>
      <c r="P87" s="69"/>
      <c r="Q87" s="69"/>
      <c r="R87" s="69"/>
      <c r="S87" s="126"/>
      <c r="T87" s="69"/>
      <c r="U87" s="69"/>
      <c r="V87" s="69"/>
      <c r="W87" s="69"/>
      <c r="X87" s="69"/>
      <c r="Y87" s="69"/>
      <c r="Z87" s="67"/>
    </row>
    <row r="88" spans="1:26" x14ac:dyDescent="0.25">
      <c r="A88" s="66" t="s">
        <v>103</v>
      </c>
      <c r="B88" s="123">
        <f>SUM(B89:B96)</f>
        <v>1278</v>
      </c>
      <c r="C88" s="124">
        <v>19</v>
      </c>
      <c r="D88" s="123">
        <v>2</v>
      </c>
      <c r="E88" s="123">
        <v>0</v>
      </c>
      <c r="F88" s="123">
        <v>0</v>
      </c>
      <c r="G88" s="123">
        <v>0</v>
      </c>
      <c r="H88" s="123">
        <v>0</v>
      </c>
      <c r="I88" s="123">
        <v>0</v>
      </c>
      <c r="J88" s="123">
        <v>17</v>
      </c>
      <c r="K88" s="124">
        <v>125</v>
      </c>
      <c r="L88" s="123">
        <v>39</v>
      </c>
      <c r="M88" s="123">
        <v>13</v>
      </c>
      <c r="N88" s="123">
        <v>48</v>
      </c>
      <c r="O88" s="123">
        <v>0</v>
      </c>
      <c r="P88" s="123">
        <v>3</v>
      </c>
      <c r="Q88" s="123">
        <v>4</v>
      </c>
      <c r="R88" s="123">
        <v>18</v>
      </c>
      <c r="S88" s="124">
        <v>1134</v>
      </c>
      <c r="T88" s="123">
        <v>506</v>
      </c>
      <c r="U88" s="123">
        <v>40</v>
      </c>
      <c r="V88" s="123">
        <v>346</v>
      </c>
      <c r="W88" s="123">
        <v>0</v>
      </c>
      <c r="X88" s="123">
        <v>36</v>
      </c>
      <c r="Y88" s="123">
        <v>10</v>
      </c>
      <c r="Z88" s="58">
        <v>196</v>
      </c>
    </row>
    <row r="89" spans="1:26" x14ac:dyDescent="0.25">
      <c r="A89" s="68" t="s">
        <v>104</v>
      </c>
      <c r="B89" s="69">
        <f t="shared" ref="B89:B96" si="8">+C89+K89+S89</f>
        <v>98</v>
      </c>
      <c r="C89" s="126">
        <v>0</v>
      </c>
      <c r="D89" s="69">
        <v>0</v>
      </c>
      <c r="E89" s="69">
        <v>0</v>
      </c>
      <c r="F89" s="69">
        <v>0</v>
      </c>
      <c r="G89" s="69">
        <v>0</v>
      </c>
      <c r="H89" s="69">
        <v>0</v>
      </c>
      <c r="I89" s="69">
        <v>0</v>
      </c>
      <c r="J89" s="69">
        <v>0</v>
      </c>
      <c r="K89" s="126">
        <v>4</v>
      </c>
      <c r="L89" s="69">
        <v>1</v>
      </c>
      <c r="M89" s="69">
        <v>0</v>
      </c>
      <c r="N89" s="69">
        <v>3</v>
      </c>
      <c r="O89" s="69">
        <v>0</v>
      </c>
      <c r="P89" s="69">
        <v>0</v>
      </c>
      <c r="Q89" s="69">
        <v>0</v>
      </c>
      <c r="R89" s="69">
        <v>0</v>
      </c>
      <c r="S89" s="126">
        <v>94</v>
      </c>
      <c r="T89" s="69">
        <v>24</v>
      </c>
      <c r="U89" s="69">
        <v>22</v>
      </c>
      <c r="V89" s="69">
        <v>38</v>
      </c>
      <c r="W89" s="69">
        <v>0</v>
      </c>
      <c r="X89" s="69">
        <v>2</v>
      </c>
      <c r="Y89" s="69">
        <v>2</v>
      </c>
      <c r="Z89" s="67">
        <v>6</v>
      </c>
    </row>
    <row r="90" spans="1:26" x14ac:dyDescent="0.25">
      <c r="A90" s="1" t="s">
        <v>105</v>
      </c>
      <c r="B90" s="69">
        <f t="shared" si="8"/>
        <v>193</v>
      </c>
      <c r="C90" s="126">
        <v>0</v>
      </c>
      <c r="D90" s="69">
        <v>0</v>
      </c>
      <c r="E90" s="69">
        <v>0</v>
      </c>
      <c r="F90" s="69">
        <v>0</v>
      </c>
      <c r="G90" s="69">
        <v>0</v>
      </c>
      <c r="H90" s="69">
        <v>0</v>
      </c>
      <c r="I90" s="69">
        <v>0</v>
      </c>
      <c r="J90" s="69">
        <v>0</v>
      </c>
      <c r="K90" s="126">
        <v>2</v>
      </c>
      <c r="L90" s="69">
        <v>2</v>
      </c>
      <c r="M90" s="69">
        <v>0</v>
      </c>
      <c r="N90" s="69">
        <v>0</v>
      </c>
      <c r="O90" s="69">
        <v>0</v>
      </c>
      <c r="P90" s="69">
        <v>0</v>
      </c>
      <c r="Q90" s="69">
        <v>0</v>
      </c>
      <c r="R90" s="69">
        <v>0</v>
      </c>
      <c r="S90" s="126">
        <v>191</v>
      </c>
      <c r="T90" s="69">
        <v>99</v>
      </c>
      <c r="U90" s="69">
        <v>0</v>
      </c>
      <c r="V90" s="69">
        <v>92</v>
      </c>
      <c r="W90" s="69">
        <v>0</v>
      </c>
      <c r="X90" s="69">
        <v>0</v>
      </c>
      <c r="Y90" s="69">
        <v>0</v>
      </c>
      <c r="Z90" s="67">
        <v>0</v>
      </c>
    </row>
    <row r="91" spans="1:26" x14ac:dyDescent="0.25">
      <c r="A91" s="1" t="s">
        <v>106</v>
      </c>
      <c r="B91" s="69">
        <f t="shared" si="8"/>
        <v>113</v>
      </c>
      <c r="C91" s="126">
        <v>0</v>
      </c>
      <c r="D91" s="69">
        <v>0</v>
      </c>
      <c r="E91" s="69">
        <v>0</v>
      </c>
      <c r="F91" s="69">
        <v>0</v>
      </c>
      <c r="G91" s="69">
        <v>0</v>
      </c>
      <c r="H91" s="69">
        <v>0</v>
      </c>
      <c r="I91" s="69">
        <v>0</v>
      </c>
      <c r="J91" s="69">
        <v>0</v>
      </c>
      <c r="K91" s="126">
        <v>15</v>
      </c>
      <c r="L91" s="69">
        <v>9</v>
      </c>
      <c r="M91" s="69">
        <v>0</v>
      </c>
      <c r="N91" s="69">
        <v>5</v>
      </c>
      <c r="O91" s="69">
        <v>0</v>
      </c>
      <c r="P91" s="69">
        <v>1</v>
      </c>
      <c r="Q91" s="69">
        <v>0</v>
      </c>
      <c r="R91" s="69">
        <v>0</v>
      </c>
      <c r="S91" s="126">
        <v>98</v>
      </c>
      <c r="T91" s="69">
        <v>42</v>
      </c>
      <c r="U91" s="69">
        <v>2</v>
      </c>
      <c r="V91" s="69">
        <v>22</v>
      </c>
      <c r="W91" s="69">
        <v>0</v>
      </c>
      <c r="X91" s="69">
        <v>1</v>
      </c>
      <c r="Y91" s="69">
        <v>0</v>
      </c>
      <c r="Z91" s="67">
        <v>31</v>
      </c>
    </row>
    <row r="92" spans="1:26" x14ac:dyDescent="0.25">
      <c r="A92" s="1" t="s">
        <v>107</v>
      </c>
      <c r="B92" s="69">
        <f t="shared" si="8"/>
        <v>175</v>
      </c>
      <c r="C92" s="126">
        <v>1</v>
      </c>
      <c r="D92" s="69">
        <v>0</v>
      </c>
      <c r="E92" s="69">
        <v>0</v>
      </c>
      <c r="F92" s="69">
        <v>0</v>
      </c>
      <c r="G92" s="69">
        <v>0</v>
      </c>
      <c r="H92" s="69">
        <v>0</v>
      </c>
      <c r="I92" s="69">
        <v>0</v>
      </c>
      <c r="J92" s="69">
        <v>1</v>
      </c>
      <c r="K92" s="126">
        <v>94</v>
      </c>
      <c r="L92" s="69">
        <v>25</v>
      </c>
      <c r="M92" s="69">
        <v>13</v>
      </c>
      <c r="N92" s="69">
        <v>38</v>
      </c>
      <c r="O92" s="69">
        <v>0</v>
      </c>
      <c r="P92" s="69">
        <v>0</v>
      </c>
      <c r="Q92" s="69">
        <v>2</v>
      </c>
      <c r="R92" s="69">
        <v>16</v>
      </c>
      <c r="S92" s="126">
        <v>80</v>
      </c>
      <c r="T92" s="69">
        <v>32</v>
      </c>
      <c r="U92" s="69">
        <v>8</v>
      </c>
      <c r="V92" s="69">
        <v>30</v>
      </c>
      <c r="W92" s="69">
        <v>0</v>
      </c>
      <c r="X92" s="69">
        <v>0</v>
      </c>
      <c r="Y92" s="69">
        <v>3</v>
      </c>
      <c r="Z92" s="67">
        <v>7</v>
      </c>
    </row>
    <row r="93" spans="1:26" x14ac:dyDescent="0.25">
      <c r="A93" s="1" t="s">
        <v>108</v>
      </c>
      <c r="B93" s="69">
        <f t="shared" si="8"/>
        <v>242</v>
      </c>
      <c r="C93" s="126">
        <v>0</v>
      </c>
      <c r="D93" s="69">
        <v>0</v>
      </c>
      <c r="E93" s="69">
        <v>0</v>
      </c>
      <c r="F93" s="69">
        <v>0</v>
      </c>
      <c r="G93" s="69">
        <v>0</v>
      </c>
      <c r="H93" s="69">
        <v>0</v>
      </c>
      <c r="I93" s="69">
        <v>0</v>
      </c>
      <c r="J93" s="69">
        <v>0</v>
      </c>
      <c r="K93" s="126">
        <v>0</v>
      </c>
      <c r="L93" s="69">
        <v>0</v>
      </c>
      <c r="M93" s="69">
        <v>0</v>
      </c>
      <c r="N93" s="69">
        <v>0</v>
      </c>
      <c r="O93" s="69">
        <v>0</v>
      </c>
      <c r="P93" s="69">
        <v>0</v>
      </c>
      <c r="Q93" s="69">
        <v>0</v>
      </c>
      <c r="R93" s="69">
        <v>0</v>
      </c>
      <c r="S93" s="126">
        <v>242</v>
      </c>
      <c r="T93" s="69">
        <v>102</v>
      </c>
      <c r="U93" s="69">
        <v>2</v>
      </c>
      <c r="V93" s="69">
        <v>115</v>
      </c>
      <c r="W93" s="69">
        <v>0</v>
      </c>
      <c r="X93" s="69">
        <v>10</v>
      </c>
      <c r="Y93" s="69">
        <v>2</v>
      </c>
      <c r="Z93" s="67">
        <v>11</v>
      </c>
    </row>
    <row r="94" spans="1:26" x14ac:dyDescent="0.25">
      <c r="A94" s="1" t="s">
        <v>109</v>
      </c>
      <c r="B94" s="69">
        <f t="shared" si="8"/>
        <v>203</v>
      </c>
      <c r="C94" s="126">
        <v>0</v>
      </c>
      <c r="D94" s="69">
        <v>0</v>
      </c>
      <c r="E94" s="69">
        <v>0</v>
      </c>
      <c r="F94" s="69">
        <v>0</v>
      </c>
      <c r="G94" s="69">
        <v>0</v>
      </c>
      <c r="H94" s="69">
        <v>0</v>
      </c>
      <c r="I94" s="69">
        <v>0</v>
      </c>
      <c r="J94" s="69">
        <v>0</v>
      </c>
      <c r="K94" s="126">
        <v>2</v>
      </c>
      <c r="L94" s="69">
        <v>0</v>
      </c>
      <c r="M94" s="69">
        <v>0</v>
      </c>
      <c r="N94" s="69">
        <v>0</v>
      </c>
      <c r="O94" s="69">
        <v>0</v>
      </c>
      <c r="P94" s="69">
        <v>2</v>
      </c>
      <c r="Q94" s="69">
        <v>0</v>
      </c>
      <c r="R94" s="69">
        <v>0</v>
      </c>
      <c r="S94" s="126">
        <v>201</v>
      </c>
      <c r="T94" s="69">
        <v>166</v>
      </c>
      <c r="U94" s="69">
        <v>0</v>
      </c>
      <c r="V94" s="69">
        <v>2</v>
      </c>
      <c r="W94" s="69">
        <v>0</v>
      </c>
      <c r="X94" s="69">
        <v>0</v>
      </c>
      <c r="Y94" s="69">
        <v>0</v>
      </c>
      <c r="Z94" s="67">
        <v>33</v>
      </c>
    </row>
    <row r="95" spans="1:26" x14ac:dyDescent="0.25">
      <c r="A95" s="1" t="s">
        <v>110</v>
      </c>
      <c r="B95" s="69">
        <f t="shared" si="8"/>
        <v>183</v>
      </c>
      <c r="C95" s="126">
        <v>18</v>
      </c>
      <c r="D95" s="69">
        <v>2</v>
      </c>
      <c r="E95" s="69">
        <v>0</v>
      </c>
      <c r="F95" s="69">
        <v>0</v>
      </c>
      <c r="G95" s="69">
        <v>0</v>
      </c>
      <c r="H95" s="69">
        <v>0</v>
      </c>
      <c r="I95" s="69">
        <v>0</v>
      </c>
      <c r="J95" s="69">
        <v>16</v>
      </c>
      <c r="K95" s="126">
        <v>6</v>
      </c>
      <c r="L95" s="69">
        <v>0</v>
      </c>
      <c r="M95" s="69">
        <v>0</v>
      </c>
      <c r="N95" s="69">
        <v>2</v>
      </c>
      <c r="O95" s="69">
        <v>0</v>
      </c>
      <c r="P95" s="69">
        <v>0</v>
      </c>
      <c r="Q95" s="69">
        <v>2</v>
      </c>
      <c r="R95" s="69">
        <v>2</v>
      </c>
      <c r="S95" s="126">
        <v>159</v>
      </c>
      <c r="T95" s="69">
        <v>3</v>
      </c>
      <c r="U95" s="69">
        <v>0</v>
      </c>
      <c r="V95" s="69">
        <v>26</v>
      </c>
      <c r="W95" s="69">
        <v>0</v>
      </c>
      <c r="X95" s="69">
        <v>23</v>
      </c>
      <c r="Y95" s="69">
        <v>3</v>
      </c>
      <c r="Z95" s="67">
        <v>104</v>
      </c>
    </row>
    <row r="96" spans="1:26" x14ac:dyDescent="0.25">
      <c r="A96" s="1" t="s">
        <v>111</v>
      </c>
      <c r="B96" s="69">
        <f t="shared" si="8"/>
        <v>71</v>
      </c>
      <c r="C96" s="126">
        <v>0</v>
      </c>
      <c r="D96" s="69">
        <v>0</v>
      </c>
      <c r="E96" s="69">
        <v>0</v>
      </c>
      <c r="F96" s="69">
        <v>0</v>
      </c>
      <c r="G96" s="69">
        <v>0</v>
      </c>
      <c r="H96" s="69">
        <v>0</v>
      </c>
      <c r="I96" s="69">
        <v>0</v>
      </c>
      <c r="J96" s="69">
        <v>0</v>
      </c>
      <c r="K96" s="126">
        <v>2</v>
      </c>
      <c r="L96" s="69">
        <v>2</v>
      </c>
      <c r="M96" s="69">
        <v>0</v>
      </c>
      <c r="N96" s="69">
        <v>0</v>
      </c>
      <c r="O96" s="69">
        <v>0</v>
      </c>
      <c r="P96" s="69">
        <v>0</v>
      </c>
      <c r="Q96" s="69">
        <v>0</v>
      </c>
      <c r="R96" s="69">
        <v>0</v>
      </c>
      <c r="S96" s="126">
        <v>69</v>
      </c>
      <c r="T96" s="69">
        <v>38</v>
      </c>
      <c r="U96" s="69">
        <v>6</v>
      </c>
      <c r="V96" s="69">
        <v>21</v>
      </c>
      <c r="W96" s="69">
        <v>0</v>
      </c>
      <c r="X96" s="69">
        <v>0</v>
      </c>
      <c r="Y96" s="69">
        <v>0</v>
      </c>
      <c r="Z96" s="67">
        <v>4</v>
      </c>
    </row>
    <row r="97" spans="1:26" x14ac:dyDescent="0.25">
      <c r="A97" s="68"/>
      <c r="B97" s="69"/>
      <c r="C97" s="126"/>
      <c r="D97" s="69"/>
      <c r="E97" s="69"/>
      <c r="F97" s="69"/>
      <c r="G97" s="69"/>
      <c r="H97" s="69"/>
      <c r="I97" s="69"/>
      <c r="J97" s="69"/>
      <c r="K97" s="126"/>
      <c r="L97" s="69"/>
      <c r="M97" s="69"/>
      <c r="N97" s="69"/>
      <c r="O97" s="69"/>
      <c r="P97" s="69"/>
      <c r="Q97" s="69"/>
      <c r="R97" s="69"/>
      <c r="S97" s="126"/>
      <c r="T97" s="69"/>
      <c r="U97" s="69"/>
      <c r="V97" s="69"/>
      <c r="W97" s="69"/>
      <c r="X97" s="69"/>
      <c r="Y97" s="69"/>
      <c r="Z97" s="67"/>
    </row>
    <row r="98" spans="1:26" x14ac:dyDescent="0.25">
      <c r="A98" s="66" t="s">
        <v>112</v>
      </c>
      <c r="B98" s="127">
        <f>SUM(B99:B100)</f>
        <v>72</v>
      </c>
      <c r="C98" s="128">
        <v>0</v>
      </c>
      <c r="D98" s="127">
        <v>0</v>
      </c>
      <c r="E98" s="127">
        <v>0</v>
      </c>
      <c r="F98" s="127">
        <v>0</v>
      </c>
      <c r="G98" s="127">
        <v>0</v>
      </c>
      <c r="H98" s="127">
        <v>0</v>
      </c>
      <c r="I98" s="127">
        <v>0</v>
      </c>
      <c r="J98" s="127">
        <v>0</v>
      </c>
      <c r="K98" s="128">
        <v>26</v>
      </c>
      <c r="L98" s="127">
        <v>12</v>
      </c>
      <c r="M98" s="127">
        <v>2</v>
      </c>
      <c r="N98" s="127">
        <v>4</v>
      </c>
      <c r="O98" s="127">
        <v>0</v>
      </c>
      <c r="P98" s="127">
        <v>0</v>
      </c>
      <c r="Q98" s="127">
        <v>0</v>
      </c>
      <c r="R98" s="127">
        <v>8</v>
      </c>
      <c r="S98" s="128">
        <v>46</v>
      </c>
      <c r="T98" s="127">
        <v>12</v>
      </c>
      <c r="U98" s="127">
        <v>6</v>
      </c>
      <c r="V98" s="127">
        <v>6</v>
      </c>
      <c r="W98" s="127">
        <v>0</v>
      </c>
      <c r="X98" s="127">
        <v>0</v>
      </c>
      <c r="Y98" s="127">
        <v>0</v>
      </c>
      <c r="Z98" s="70">
        <v>22</v>
      </c>
    </row>
    <row r="99" spans="1:26" x14ac:dyDescent="0.25">
      <c r="A99" s="1" t="s">
        <v>113</v>
      </c>
      <c r="B99" s="69">
        <f>+C99+K99+S99</f>
        <v>0</v>
      </c>
      <c r="C99" s="126">
        <v>0</v>
      </c>
      <c r="D99" s="69">
        <v>0</v>
      </c>
      <c r="E99" s="69">
        <v>0</v>
      </c>
      <c r="F99" s="69">
        <v>0</v>
      </c>
      <c r="G99" s="69">
        <v>0</v>
      </c>
      <c r="H99" s="69">
        <v>0</v>
      </c>
      <c r="I99" s="69">
        <v>0</v>
      </c>
      <c r="J99" s="69">
        <v>0</v>
      </c>
      <c r="K99" s="126">
        <v>0</v>
      </c>
      <c r="L99" s="69">
        <v>0</v>
      </c>
      <c r="M99" s="69">
        <v>0</v>
      </c>
      <c r="N99" s="69">
        <v>0</v>
      </c>
      <c r="O99" s="69">
        <v>0</v>
      </c>
      <c r="P99" s="69">
        <v>0</v>
      </c>
      <c r="Q99" s="69">
        <v>0</v>
      </c>
      <c r="R99" s="69">
        <v>0</v>
      </c>
      <c r="S99" s="126">
        <v>0</v>
      </c>
      <c r="T99" s="69">
        <v>0</v>
      </c>
      <c r="U99" s="69">
        <v>0</v>
      </c>
      <c r="V99" s="69">
        <v>0</v>
      </c>
      <c r="W99" s="69">
        <v>0</v>
      </c>
      <c r="X99" s="69">
        <v>0</v>
      </c>
      <c r="Y99" s="69">
        <v>0</v>
      </c>
      <c r="Z99" s="67">
        <v>0</v>
      </c>
    </row>
    <row r="100" spans="1:26" x14ac:dyDescent="0.25">
      <c r="A100" s="1" t="s">
        <v>114</v>
      </c>
      <c r="B100" s="69">
        <f>+C100+K100+S100</f>
        <v>72</v>
      </c>
      <c r="C100" s="126">
        <v>0</v>
      </c>
      <c r="D100" s="69">
        <v>0</v>
      </c>
      <c r="E100" s="69">
        <v>0</v>
      </c>
      <c r="F100" s="69">
        <v>0</v>
      </c>
      <c r="G100" s="69">
        <v>0</v>
      </c>
      <c r="H100" s="69">
        <v>0</v>
      </c>
      <c r="I100" s="69">
        <v>0</v>
      </c>
      <c r="J100" s="69">
        <v>0</v>
      </c>
      <c r="K100" s="126">
        <v>26</v>
      </c>
      <c r="L100" s="69">
        <v>12</v>
      </c>
      <c r="M100" s="69">
        <v>2</v>
      </c>
      <c r="N100" s="69">
        <v>4</v>
      </c>
      <c r="O100" s="69">
        <v>0</v>
      </c>
      <c r="P100" s="69">
        <v>0</v>
      </c>
      <c r="Q100" s="69">
        <v>0</v>
      </c>
      <c r="R100" s="69">
        <v>8</v>
      </c>
      <c r="S100" s="126">
        <v>46</v>
      </c>
      <c r="T100" s="69">
        <v>12</v>
      </c>
      <c r="U100" s="69">
        <v>6</v>
      </c>
      <c r="V100" s="69">
        <v>6</v>
      </c>
      <c r="W100" s="69">
        <v>0</v>
      </c>
      <c r="X100" s="69">
        <v>0</v>
      </c>
      <c r="Y100" s="69">
        <v>0</v>
      </c>
      <c r="Z100" s="67">
        <v>22</v>
      </c>
    </row>
    <row r="101" spans="1:26" x14ac:dyDescent="0.25">
      <c r="A101" s="68"/>
      <c r="B101" s="69"/>
      <c r="C101" s="126"/>
      <c r="D101" s="69"/>
      <c r="E101" s="69"/>
      <c r="F101" s="69"/>
      <c r="G101" s="69"/>
      <c r="H101" s="69"/>
      <c r="I101" s="69"/>
      <c r="J101" s="69"/>
      <c r="K101" s="126"/>
      <c r="L101" s="69"/>
      <c r="M101" s="69"/>
      <c r="N101" s="69"/>
      <c r="O101" s="69"/>
      <c r="P101" s="69"/>
      <c r="Q101" s="69"/>
      <c r="R101" s="69"/>
      <c r="S101" s="126"/>
      <c r="T101" s="69"/>
      <c r="U101" s="69"/>
      <c r="V101" s="69"/>
      <c r="W101" s="69"/>
      <c r="X101" s="69"/>
      <c r="Y101" s="69"/>
      <c r="Z101" s="67"/>
    </row>
    <row r="102" spans="1:26" x14ac:dyDescent="0.25">
      <c r="A102" s="66" t="s">
        <v>115</v>
      </c>
      <c r="B102" s="127">
        <f>SUM(B103:B107)</f>
        <v>439</v>
      </c>
      <c r="C102" s="128">
        <v>2</v>
      </c>
      <c r="D102" s="127">
        <v>0</v>
      </c>
      <c r="E102" s="127">
        <v>0</v>
      </c>
      <c r="F102" s="127">
        <v>0</v>
      </c>
      <c r="G102" s="127">
        <v>0</v>
      </c>
      <c r="H102" s="127">
        <v>1</v>
      </c>
      <c r="I102" s="127">
        <v>1</v>
      </c>
      <c r="J102" s="127">
        <v>0</v>
      </c>
      <c r="K102" s="128">
        <v>98</v>
      </c>
      <c r="L102" s="127">
        <v>26</v>
      </c>
      <c r="M102" s="127">
        <v>0</v>
      </c>
      <c r="N102" s="127">
        <v>43</v>
      </c>
      <c r="O102" s="127">
        <v>0</v>
      </c>
      <c r="P102" s="127">
        <v>0</v>
      </c>
      <c r="Q102" s="127">
        <v>8</v>
      </c>
      <c r="R102" s="127">
        <v>21</v>
      </c>
      <c r="S102" s="128">
        <v>339</v>
      </c>
      <c r="T102" s="127">
        <v>157</v>
      </c>
      <c r="U102" s="127">
        <v>0</v>
      </c>
      <c r="V102" s="127">
        <v>131</v>
      </c>
      <c r="W102" s="127">
        <v>0</v>
      </c>
      <c r="X102" s="127">
        <v>4</v>
      </c>
      <c r="Y102" s="127">
        <v>9</v>
      </c>
      <c r="Z102" s="70">
        <v>38</v>
      </c>
    </row>
    <row r="103" spans="1:26" x14ac:dyDescent="0.25">
      <c r="A103" s="1" t="s">
        <v>116</v>
      </c>
      <c r="B103" s="69">
        <f>+C103+K103+S103</f>
        <v>3</v>
      </c>
      <c r="C103" s="126">
        <v>2</v>
      </c>
      <c r="D103" s="69">
        <v>0</v>
      </c>
      <c r="E103" s="69">
        <v>0</v>
      </c>
      <c r="F103" s="69">
        <v>0</v>
      </c>
      <c r="G103" s="69">
        <v>0</v>
      </c>
      <c r="H103" s="69">
        <v>1</v>
      </c>
      <c r="I103" s="69">
        <v>1</v>
      </c>
      <c r="J103" s="69">
        <v>0</v>
      </c>
      <c r="K103" s="126">
        <v>0</v>
      </c>
      <c r="L103" s="69">
        <v>0</v>
      </c>
      <c r="M103" s="69">
        <v>0</v>
      </c>
      <c r="N103" s="69">
        <v>0</v>
      </c>
      <c r="O103" s="69">
        <v>0</v>
      </c>
      <c r="P103" s="69">
        <v>0</v>
      </c>
      <c r="Q103" s="69">
        <v>0</v>
      </c>
      <c r="R103" s="69">
        <v>0</v>
      </c>
      <c r="S103" s="126">
        <v>1</v>
      </c>
      <c r="T103" s="69">
        <v>0</v>
      </c>
      <c r="U103" s="69">
        <v>0</v>
      </c>
      <c r="V103" s="69">
        <v>0</v>
      </c>
      <c r="W103" s="69">
        <v>0</v>
      </c>
      <c r="X103" s="69">
        <v>0</v>
      </c>
      <c r="Y103" s="69">
        <v>1</v>
      </c>
      <c r="Z103" s="67">
        <v>0</v>
      </c>
    </row>
    <row r="104" spans="1:26" x14ac:dyDescent="0.25">
      <c r="A104" s="1" t="s">
        <v>117</v>
      </c>
      <c r="B104" s="69">
        <f>+C104+K104+S104</f>
        <v>138</v>
      </c>
      <c r="C104" s="126">
        <v>0</v>
      </c>
      <c r="D104" s="69">
        <v>0</v>
      </c>
      <c r="E104" s="69">
        <v>0</v>
      </c>
      <c r="F104" s="69">
        <v>0</v>
      </c>
      <c r="G104" s="69">
        <v>0</v>
      </c>
      <c r="H104" s="69">
        <v>0</v>
      </c>
      <c r="I104" s="69">
        <v>0</v>
      </c>
      <c r="J104" s="69">
        <v>0</v>
      </c>
      <c r="K104" s="126">
        <v>86</v>
      </c>
      <c r="L104" s="69">
        <v>18</v>
      </c>
      <c r="M104" s="69">
        <v>0</v>
      </c>
      <c r="N104" s="69">
        <v>39</v>
      </c>
      <c r="O104" s="69">
        <v>0</v>
      </c>
      <c r="P104" s="69">
        <v>0</v>
      </c>
      <c r="Q104" s="69">
        <v>8</v>
      </c>
      <c r="R104" s="69">
        <v>21</v>
      </c>
      <c r="S104" s="126">
        <v>52</v>
      </c>
      <c r="T104" s="69">
        <v>6</v>
      </c>
      <c r="U104" s="69">
        <v>0</v>
      </c>
      <c r="V104" s="69">
        <v>25</v>
      </c>
      <c r="W104" s="69">
        <v>0</v>
      </c>
      <c r="X104" s="69">
        <v>0</v>
      </c>
      <c r="Y104" s="69">
        <v>0</v>
      </c>
      <c r="Z104" s="67">
        <v>21</v>
      </c>
    </row>
    <row r="105" spans="1:26" x14ac:dyDescent="0.25">
      <c r="A105" s="1" t="s">
        <v>118</v>
      </c>
      <c r="B105" s="69">
        <f>+C105+K105+S105</f>
        <v>0</v>
      </c>
      <c r="C105" s="126">
        <v>0</v>
      </c>
      <c r="D105" s="69">
        <v>0</v>
      </c>
      <c r="E105" s="69">
        <v>0</v>
      </c>
      <c r="F105" s="69">
        <v>0</v>
      </c>
      <c r="G105" s="69">
        <v>0</v>
      </c>
      <c r="H105" s="69">
        <v>0</v>
      </c>
      <c r="I105" s="69">
        <v>0</v>
      </c>
      <c r="J105" s="69">
        <v>0</v>
      </c>
      <c r="K105" s="126">
        <v>0</v>
      </c>
      <c r="L105" s="69">
        <v>0</v>
      </c>
      <c r="M105" s="69">
        <v>0</v>
      </c>
      <c r="N105" s="69">
        <v>0</v>
      </c>
      <c r="O105" s="69">
        <v>0</v>
      </c>
      <c r="P105" s="69">
        <v>0</v>
      </c>
      <c r="Q105" s="69">
        <v>0</v>
      </c>
      <c r="R105" s="69">
        <v>0</v>
      </c>
      <c r="S105" s="126">
        <v>0</v>
      </c>
      <c r="T105" s="69">
        <v>0</v>
      </c>
      <c r="U105" s="69">
        <v>0</v>
      </c>
      <c r="V105" s="69">
        <v>0</v>
      </c>
      <c r="W105" s="69">
        <v>0</v>
      </c>
      <c r="X105" s="69">
        <v>0</v>
      </c>
      <c r="Y105" s="69">
        <v>0</v>
      </c>
      <c r="Z105" s="67">
        <v>0</v>
      </c>
    </row>
    <row r="106" spans="1:26" x14ac:dyDescent="0.25">
      <c r="A106" s="1" t="s">
        <v>119</v>
      </c>
      <c r="B106" s="69">
        <f>+C106+K106+S106</f>
        <v>294</v>
      </c>
      <c r="C106" s="126">
        <v>0</v>
      </c>
      <c r="D106" s="69">
        <v>0</v>
      </c>
      <c r="E106" s="69">
        <v>0</v>
      </c>
      <c r="F106" s="69">
        <v>0</v>
      </c>
      <c r="G106" s="69">
        <v>0</v>
      </c>
      <c r="H106" s="69">
        <v>0</v>
      </c>
      <c r="I106" s="69">
        <v>0</v>
      </c>
      <c r="J106" s="69">
        <v>0</v>
      </c>
      <c r="K106" s="126">
        <v>12</v>
      </c>
      <c r="L106" s="69">
        <v>8</v>
      </c>
      <c r="M106" s="69">
        <v>0</v>
      </c>
      <c r="N106" s="69">
        <v>4</v>
      </c>
      <c r="O106" s="69">
        <v>0</v>
      </c>
      <c r="P106" s="69">
        <v>0</v>
      </c>
      <c r="Q106" s="69">
        <v>0</v>
      </c>
      <c r="R106" s="69">
        <v>0</v>
      </c>
      <c r="S106" s="126">
        <v>282</v>
      </c>
      <c r="T106" s="69">
        <v>151</v>
      </c>
      <c r="U106" s="69">
        <v>0</v>
      </c>
      <c r="V106" s="69">
        <v>104</v>
      </c>
      <c r="W106" s="69">
        <v>0</v>
      </c>
      <c r="X106" s="69">
        <v>4</v>
      </c>
      <c r="Y106" s="69">
        <v>6</v>
      </c>
      <c r="Z106" s="67">
        <v>17</v>
      </c>
    </row>
    <row r="107" spans="1:26" x14ac:dyDescent="0.25">
      <c r="A107" s="1" t="s">
        <v>120</v>
      </c>
      <c r="B107" s="69">
        <f>+C107+K107+S107</f>
        <v>4</v>
      </c>
      <c r="C107" s="126">
        <v>0</v>
      </c>
      <c r="D107" s="69">
        <v>0</v>
      </c>
      <c r="E107" s="69">
        <v>0</v>
      </c>
      <c r="F107" s="69">
        <v>0</v>
      </c>
      <c r="G107" s="69">
        <v>0</v>
      </c>
      <c r="H107" s="69">
        <v>0</v>
      </c>
      <c r="I107" s="69">
        <v>0</v>
      </c>
      <c r="J107" s="69">
        <v>0</v>
      </c>
      <c r="K107" s="126">
        <v>0</v>
      </c>
      <c r="L107" s="69">
        <v>0</v>
      </c>
      <c r="M107" s="69">
        <v>0</v>
      </c>
      <c r="N107" s="69">
        <v>0</v>
      </c>
      <c r="O107" s="69">
        <v>0</v>
      </c>
      <c r="P107" s="69">
        <v>0</v>
      </c>
      <c r="Q107" s="69">
        <v>0</v>
      </c>
      <c r="R107" s="69">
        <v>0</v>
      </c>
      <c r="S107" s="126">
        <v>4</v>
      </c>
      <c r="T107" s="69">
        <v>0</v>
      </c>
      <c r="U107" s="69">
        <v>0</v>
      </c>
      <c r="V107" s="69">
        <v>2</v>
      </c>
      <c r="W107" s="69">
        <v>0</v>
      </c>
      <c r="X107" s="69">
        <v>0</v>
      </c>
      <c r="Y107" s="69">
        <v>2</v>
      </c>
      <c r="Z107" s="67">
        <v>0</v>
      </c>
    </row>
    <row r="108" spans="1:26" x14ac:dyDescent="0.25">
      <c r="A108" s="66"/>
      <c r="B108" s="69"/>
      <c r="C108" s="126"/>
      <c r="D108" s="69"/>
      <c r="E108" s="69"/>
      <c r="F108" s="69"/>
      <c r="G108" s="69"/>
      <c r="H108" s="69"/>
      <c r="I108" s="69"/>
      <c r="J108" s="69"/>
      <c r="K108" s="126"/>
      <c r="L108" s="69"/>
      <c r="M108" s="69"/>
      <c r="N108" s="69"/>
      <c r="O108" s="69"/>
      <c r="P108" s="69"/>
      <c r="Q108" s="69"/>
      <c r="R108" s="69"/>
      <c r="S108" s="126"/>
      <c r="T108" s="69"/>
      <c r="U108" s="69"/>
      <c r="V108" s="69"/>
      <c r="W108" s="69"/>
      <c r="X108" s="69"/>
      <c r="Y108" s="69"/>
      <c r="Z108" s="67"/>
    </row>
    <row r="109" spans="1:26" x14ac:dyDescent="0.25">
      <c r="A109" s="66" t="s">
        <v>121</v>
      </c>
      <c r="B109" s="127">
        <f>SUM(B110:B112)</f>
        <v>884</v>
      </c>
      <c r="C109" s="128">
        <v>0</v>
      </c>
      <c r="D109" s="127">
        <v>0</v>
      </c>
      <c r="E109" s="127">
        <v>0</v>
      </c>
      <c r="F109" s="127">
        <v>0</v>
      </c>
      <c r="G109" s="127">
        <v>0</v>
      </c>
      <c r="H109" s="127">
        <v>0</v>
      </c>
      <c r="I109" s="127">
        <v>0</v>
      </c>
      <c r="J109" s="127">
        <v>0</v>
      </c>
      <c r="K109" s="128">
        <v>478</v>
      </c>
      <c r="L109" s="127">
        <v>129</v>
      </c>
      <c r="M109" s="127">
        <v>117</v>
      </c>
      <c r="N109" s="127">
        <v>151</v>
      </c>
      <c r="O109" s="127">
        <v>2</v>
      </c>
      <c r="P109" s="127">
        <v>1</v>
      </c>
      <c r="Q109" s="127">
        <v>5</v>
      </c>
      <c r="R109" s="127">
        <v>73</v>
      </c>
      <c r="S109" s="128">
        <v>406</v>
      </c>
      <c r="T109" s="127">
        <v>108</v>
      </c>
      <c r="U109" s="127">
        <v>40</v>
      </c>
      <c r="V109" s="127">
        <v>127</v>
      </c>
      <c r="W109" s="127">
        <v>0</v>
      </c>
      <c r="X109" s="127">
        <v>25</v>
      </c>
      <c r="Y109" s="127">
        <v>4</v>
      </c>
      <c r="Z109" s="70">
        <v>102</v>
      </c>
    </row>
    <row r="110" spans="1:26" x14ac:dyDescent="0.25">
      <c r="A110" s="1" t="s">
        <v>122</v>
      </c>
      <c r="B110" s="69">
        <f>+C110+K110+S110</f>
        <v>480</v>
      </c>
      <c r="C110" s="126">
        <v>0</v>
      </c>
      <c r="D110" s="69">
        <v>0</v>
      </c>
      <c r="E110" s="69">
        <v>0</v>
      </c>
      <c r="F110" s="69">
        <v>0</v>
      </c>
      <c r="G110" s="69">
        <v>0</v>
      </c>
      <c r="H110" s="69">
        <v>0</v>
      </c>
      <c r="I110" s="69">
        <v>0</v>
      </c>
      <c r="J110" s="69">
        <v>0</v>
      </c>
      <c r="K110" s="126">
        <v>476</v>
      </c>
      <c r="L110" s="69">
        <v>129</v>
      </c>
      <c r="M110" s="69">
        <v>117</v>
      </c>
      <c r="N110" s="69">
        <v>149</v>
      </c>
      <c r="O110" s="69">
        <v>2</v>
      </c>
      <c r="P110" s="69">
        <v>1</v>
      </c>
      <c r="Q110" s="69">
        <v>5</v>
      </c>
      <c r="R110" s="69">
        <v>73</v>
      </c>
      <c r="S110" s="126">
        <v>4</v>
      </c>
      <c r="T110" s="69">
        <v>1</v>
      </c>
      <c r="U110" s="69">
        <v>3</v>
      </c>
      <c r="V110" s="69">
        <v>0</v>
      </c>
      <c r="W110" s="69">
        <v>0</v>
      </c>
      <c r="X110" s="69">
        <v>0</v>
      </c>
      <c r="Y110" s="69">
        <v>0</v>
      </c>
      <c r="Z110" s="67">
        <v>0</v>
      </c>
    </row>
    <row r="111" spans="1:26" x14ac:dyDescent="0.25">
      <c r="A111" s="1" t="s">
        <v>123</v>
      </c>
      <c r="B111" s="69">
        <f>+C111+K111+S111</f>
        <v>326</v>
      </c>
      <c r="C111" s="126">
        <v>0</v>
      </c>
      <c r="D111" s="69">
        <v>0</v>
      </c>
      <c r="E111" s="69">
        <v>0</v>
      </c>
      <c r="F111" s="69">
        <v>0</v>
      </c>
      <c r="G111" s="69">
        <v>0</v>
      </c>
      <c r="H111" s="69">
        <v>0</v>
      </c>
      <c r="I111" s="69">
        <v>0</v>
      </c>
      <c r="J111" s="69">
        <v>0</v>
      </c>
      <c r="K111" s="126">
        <v>2</v>
      </c>
      <c r="L111" s="69">
        <v>0</v>
      </c>
      <c r="M111" s="69">
        <v>0</v>
      </c>
      <c r="N111" s="69">
        <v>2</v>
      </c>
      <c r="O111" s="69">
        <v>0</v>
      </c>
      <c r="P111" s="69">
        <v>0</v>
      </c>
      <c r="Q111" s="69">
        <v>0</v>
      </c>
      <c r="R111" s="69">
        <v>0</v>
      </c>
      <c r="S111" s="126">
        <v>324</v>
      </c>
      <c r="T111" s="69">
        <v>107</v>
      </c>
      <c r="U111" s="69">
        <v>37</v>
      </c>
      <c r="V111" s="69">
        <v>115</v>
      </c>
      <c r="W111" s="69">
        <v>0</v>
      </c>
      <c r="X111" s="69">
        <v>25</v>
      </c>
      <c r="Y111" s="69">
        <v>4</v>
      </c>
      <c r="Z111" s="67">
        <v>36</v>
      </c>
    </row>
    <row r="112" spans="1:26" x14ac:dyDescent="0.25">
      <c r="A112" s="1" t="s">
        <v>124</v>
      </c>
      <c r="B112" s="69">
        <f>+C112+K112+S112</f>
        <v>78</v>
      </c>
      <c r="C112" s="126">
        <v>0</v>
      </c>
      <c r="D112" s="69">
        <v>0</v>
      </c>
      <c r="E112" s="69">
        <v>0</v>
      </c>
      <c r="F112" s="69">
        <v>0</v>
      </c>
      <c r="G112" s="69">
        <v>0</v>
      </c>
      <c r="H112" s="69">
        <v>0</v>
      </c>
      <c r="I112" s="69">
        <v>0</v>
      </c>
      <c r="J112" s="69">
        <v>0</v>
      </c>
      <c r="K112" s="126">
        <v>0</v>
      </c>
      <c r="L112" s="69">
        <v>0</v>
      </c>
      <c r="M112" s="69">
        <v>0</v>
      </c>
      <c r="N112" s="69">
        <v>0</v>
      </c>
      <c r="O112" s="69">
        <v>0</v>
      </c>
      <c r="P112" s="69">
        <v>0</v>
      </c>
      <c r="Q112" s="69">
        <v>0</v>
      </c>
      <c r="R112" s="69">
        <v>0</v>
      </c>
      <c r="S112" s="126">
        <v>78</v>
      </c>
      <c r="T112" s="69">
        <v>0</v>
      </c>
      <c r="U112" s="69">
        <v>0</v>
      </c>
      <c r="V112" s="69">
        <v>12</v>
      </c>
      <c r="W112" s="69">
        <v>0</v>
      </c>
      <c r="X112" s="69">
        <v>0</v>
      </c>
      <c r="Y112" s="69">
        <v>0</v>
      </c>
      <c r="Z112" s="67">
        <v>66</v>
      </c>
    </row>
    <row r="113" spans="1:26" x14ac:dyDescent="0.25">
      <c r="A113" s="59"/>
      <c r="B113" s="62"/>
      <c r="C113" s="129"/>
      <c r="D113" s="62"/>
      <c r="E113" s="62"/>
      <c r="F113" s="62"/>
      <c r="G113" s="62"/>
      <c r="H113" s="62"/>
      <c r="I113" s="62"/>
      <c r="J113" s="62"/>
      <c r="K113" s="126"/>
      <c r="L113" s="62"/>
      <c r="M113" s="62"/>
      <c r="N113" s="62"/>
      <c r="O113" s="62"/>
      <c r="P113" s="62"/>
      <c r="Q113" s="62"/>
      <c r="R113" s="62"/>
      <c r="S113" s="129"/>
      <c r="T113" s="62"/>
      <c r="U113" s="62"/>
      <c r="V113" s="62"/>
      <c r="W113" s="62"/>
      <c r="X113" s="62"/>
      <c r="Y113" s="62"/>
      <c r="Z113" s="63"/>
    </row>
    <row r="114" spans="1:26" x14ac:dyDescent="0.25">
      <c r="A114" s="66" t="s">
        <v>125</v>
      </c>
      <c r="B114" s="127">
        <f>SUM(B115:B117)</f>
        <v>841</v>
      </c>
      <c r="C114" s="128">
        <v>7</v>
      </c>
      <c r="D114" s="127">
        <v>0</v>
      </c>
      <c r="E114" s="127">
        <v>2</v>
      </c>
      <c r="F114" s="127">
        <v>4</v>
      </c>
      <c r="G114" s="127">
        <v>0</v>
      </c>
      <c r="H114" s="127">
        <v>0</v>
      </c>
      <c r="I114" s="127">
        <v>0</v>
      </c>
      <c r="J114" s="127">
        <v>1</v>
      </c>
      <c r="K114" s="128">
        <v>334</v>
      </c>
      <c r="L114" s="127">
        <v>88</v>
      </c>
      <c r="M114" s="127">
        <v>0</v>
      </c>
      <c r="N114" s="127">
        <v>49</v>
      </c>
      <c r="O114" s="127">
        <v>0</v>
      </c>
      <c r="P114" s="127">
        <v>13</v>
      </c>
      <c r="Q114" s="127">
        <v>0</v>
      </c>
      <c r="R114" s="127">
        <v>184</v>
      </c>
      <c r="S114" s="128">
        <v>500</v>
      </c>
      <c r="T114" s="127">
        <v>142</v>
      </c>
      <c r="U114" s="127">
        <v>25</v>
      </c>
      <c r="V114" s="127">
        <v>173</v>
      </c>
      <c r="W114" s="127">
        <v>0</v>
      </c>
      <c r="X114" s="127">
        <v>61</v>
      </c>
      <c r="Y114" s="127">
        <v>11</v>
      </c>
      <c r="Z114" s="70">
        <v>88</v>
      </c>
    </row>
    <row r="115" spans="1:26" x14ac:dyDescent="0.25">
      <c r="A115" s="1" t="s">
        <v>126</v>
      </c>
      <c r="B115" s="69">
        <f>+C115+K115+S115</f>
        <v>700</v>
      </c>
      <c r="C115" s="126">
        <v>0</v>
      </c>
      <c r="D115" s="69">
        <v>0</v>
      </c>
      <c r="E115" s="69">
        <v>0</v>
      </c>
      <c r="F115" s="69">
        <v>0</v>
      </c>
      <c r="G115" s="69">
        <v>0</v>
      </c>
      <c r="H115" s="69">
        <v>0</v>
      </c>
      <c r="I115" s="69">
        <v>0</v>
      </c>
      <c r="J115" s="69">
        <v>0</v>
      </c>
      <c r="K115" s="126">
        <v>330</v>
      </c>
      <c r="L115" s="69">
        <v>88</v>
      </c>
      <c r="M115" s="69">
        <v>0</v>
      </c>
      <c r="N115" s="69">
        <v>47</v>
      </c>
      <c r="O115" s="69">
        <v>0</v>
      </c>
      <c r="P115" s="69">
        <v>13</v>
      </c>
      <c r="Q115" s="69">
        <v>0</v>
      </c>
      <c r="R115" s="69">
        <v>182</v>
      </c>
      <c r="S115" s="126">
        <v>370</v>
      </c>
      <c r="T115" s="69">
        <v>120</v>
      </c>
      <c r="U115" s="69">
        <v>18</v>
      </c>
      <c r="V115" s="69">
        <v>98</v>
      </c>
      <c r="W115" s="69">
        <v>0</v>
      </c>
      <c r="X115" s="69">
        <v>41</v>
      </c>
      <c r="Y115" s="69">
        <v>9</v>
      </c>
      <c r="Z115" s="67">
        <v>84</v>
      </c>
    </row>
    <row r="116" spans="1:26" x14ac:dyDescent="0.25">
      <c r="A116" s="1" t="s">
        <v>127</v>
      </c>
      <c r="B116" s="69">
        <f>+C116+K116+S116</f>
        <v>9</v>
      </c>
      <c r="C116" s="126">
        <v>0</v>
      </c>
      <c r="D116" s="69">
        <v>0</v>
      </c>
      <c r="E116" s="69">
        <v>0</v>
      </c>
      <c r="F116" s="69">
        <v>0</v>
      </c>
      <c r="G116" s="69">
        <v>0</v>
      </c>
      <c r="H116" s="69">
        <v>0</v>
      </c>
      <c r="I116" s="69">
        <v>0</v>
      </c>
      <c r="J116" s="69">
        <v>0</v>
      </c>
      <c r="K116" s="126">
        <v>4</v>
      </c>
      <c r="L116" s="69">
        <v>0</v>
      </c>
      <c r="M116" s="69">
        <v>0</v>
      </c>
      <c r="N116" s="69">
        <v>2</v>
      </c>
      <c r="O116" s="69">
        <v>0</v>
      </c>
      <c r="P116" s="69">
        <v>0</v>
      </c>
      <c r="Q116" s="69">
        <v>0</v>
      </c>
      <c r="R116" s="69">
        <v>2</v>
      </c>
      <c r="S116" s="126">
        <v>5</v>
      </c>
      <c r="T116" s="69">
        <v>0</v>
      </c>
      <c r="U116" s="69">
        <v>2</v>
      </c>
      <c r="V116" s="69">
        <v>2</v>
      </c>
      <c r="W116" s="69">
        <v>0</v>
      </c>
      <c r="X116" s="69">
        <v>0</v>
      </c>
      <c r="Y116" s="69">
        <v>0</v>
      </c>
      <c r="Z116" s="67">
        <v>1</v>
      </c>
    </row>
    <row r="117" spans="1:26" x14ac:dyDescent="0.25">
      <c r="A117" s="1" t="s">
        <v>128</v>
      </c>
      <c r="B117" s="69">
        <f>+C117+K117+S117</f>
        <v>132</v>
      </c>
      <c r="C117" s="126">
        <v>7</v>
      </c>
      <c r="D117" s="69">
        <v>0</v>
      </c>
      <c r="E117" s="69">
        <v>2</v>
      </c>
      <c r="F117" s="69">
        <v>4</v>
      </c>
      <c r="G117" s="69">
        <v>0</v>
      </c>
      <c r="H117" s="69">
        <v>0</v>
      </c>
      <c r="I117" s="69">
        <v>0</v>
      </c>
      <c r="J117" s="69">
        <v>1</v>
      </c>
      <c r="K117" s="126">
        <v>0</v>
      </c>
      <c r="L117" s="69">
        <v>0</v>
      </c>
      <c r="M117" s="69">
        <v>0</v>
      </c>
      <c r="N117" s="69">
        <v>0</v>
      </c>
      <c r="O117" s="69">
        <v>0</v>
      </c>
      <c r="P117" s="69">
        <v>0</v>
      </c>
      <c r="Q117" s="69">
        <v>0</v>
      </c>
      <c r="R117" s="69">
        <v>0</v>
      </c>
      <c r="S117" s="126">
        <v>125</v>
      </c>
      <c r="T117" s="69">
        <v>22</v>
      </c>
      <c r="U117" s="69">
        <v>5</v>
      </c>
      <c r="V117" s="69">
        <v>73</v>
      </c>
      <c r="W117" s="69">
        <v>0</v>
      </c>
      <c r="X117" s="69">
        <v>20</v>
      </c>
      <c r="Y117" s="69">
        <v>2</v>
      </c>
      <c r="Z117" s="67">
        <v>3</v>
      </c>
    </row>
    <row r="118" spans="1:26" x14ac:dyDescent="0.25">
      <c r="A118" s="98"/>
      <c r="B118" s="73"/>
      <c r="C118" s="130"/>
      <c r="D118" s="73"/>
      <c r="E118" s="73"/>
      <c r="F118" s="73"/>
      <c r="G118" s="73"/>
      <c r="H118" s="73"/>
      <c r="I118" s="73"/>
      <c r="J118" s="73"/>
      <c r="K118" s="130"/>
      <c r="L118" s="73"/>
      <c r="M118" s="73"/>
      <c r="N118" s="73"/>
      <c r="O118" s="73"/>
      <c r="P118" s="73"/>
      <c r="Q118" s="73"/>
      <c r="R118" s="73"/>
      <c r="S118" s="130"/>
      <c r="T118" s="73"/>
      <c r="U118" s="73"/>
      <c r="V118" s="73"/>
      <c r="W118" s="73"/>
      <c r="X118" s="73"/>
      <c r="Y118" s="73"/>
      <c r="Z118" s="72"/>
    </row>
    <row r="119" spans="1:26" x14ac:dyDescent="0.25">
      <c r="A119" s="2" t="s">
        <v>129</v>
      </c>
    </row>
  </sheetData>
  <sheetProtection selectLockedCells="1" selectUnlockedCells="1"/>
  <mergeCells count="13">
    <mergeCell ref="L8:R8"/>
    <mergeCell ref="S8:S9"/>
    <mergeCell ref="T8:Z8"/>
    <mergeCell ref="D1:J1"/>
    <mergeCell ref="A3:Z3"/>
    <mergeCell ref="A4:Z4"/>
    <mergeCell ref="A5:Z5"/>
    <mergeCell ref="A6:Z6"/>
    <mergeCell ref="A8:A9"/>
    <mergeCell ref="B8:B9"/>
    <mergeCell ref="C8:C9"/>
    <mergeCell ref="D8:J8"/>
    <mergeCell ref="K8:K9"/>
  </mergeCells>
  <pageMargins left="0.7" right="0.7" top="0.75" bottom="0.75" header="0.51180555555555551" footer="0.51180555555555551"/>
  <pageSetup scale="24"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A9E92-B822-41B9-9A02-41D7707B8C4D}">
  <dimension ref="A1:H119"/>
  <sheetViews>
    <sheetView topLeftCell="A112" workbookViewId="0">
      <selection activeCell="A119" sqref="A119:XFD1048576"/>
    </sheetView>
  </sheetViews>
  <sheetFormatPr baseColWidth="10" defaultColWidth="0" defaultRowHeight="15.75" zeroHeight="1" x14ac:dyDescent="0.25"/>
  <cols>
    <col min="1" max="1" width="72.5703125" style="33" customWidth="1"/>
    <col min="2" max="6" width="15.28515625" style="33" customWidth="1"/>
    <col min="7" max="7" width="0" style="196" hidden="1" customWidth="1"/>
    <col min="8" max="8" width="0" style="33" hidden="1" customWidth="1"/>
    <col min="9" max="16384" width="11.42578125" style="33" hidden="1"/>
  </cols>
  <sheetData>
    <row r="1" spans="1:6" x14ac:dyDescent="0.25">
      <c r="A1" s="131" t="s">
        <v>277</v>
      </c>
      <c r="B1" s="6"/>
      <c r="C1" s="6"/>
      <c r="D1" s="6"/>
      <c r="E1" s="6"/>
      <c r="F1" s="6"/>
    </row>
    <row r="2" spans="1:6" x14ac:dyDescent="0.25">
      <c r="A2" s="6"/>
      <c r="B2" s="6"/>
      <c r="C2" s="6"/>
      <c r="D2" s="6"/>
      <c r="E2" s="6"/>
      <c r="F2" s="6"/>
    </row>
    <row r="3" spans="1:6" x14ac:dyDescent="0.25">
      <c r="A3" s="295" t="s">
        <v>278</v>
      </c>
      <c r="B3" s="295"/>
      <c r="C3" s="295"/>
      <c r="D3" s="295"/>
      <c r="E3" s="295"/>
      <c r="F3" s="295"/>
    </row>
    <row r="4" spans="1:6" x14ac:dyDescent="0.25">
      <c r="A4" s="295" t="s">
        <v>24</v>
      </c>
      <c r="B4" s="295"/>
      <c r="C4" s="295"/>
      <c r="D4" s="295"/>
      <c r="E4" s="295"/>
      <c r="F4" s="295"/>
    </row>
    <row r="5" spans="1:6" x14ac:dyDescent="0.25">
      <c r="A5" s="295" t="s">
        <v>279</v>
      </c>
      <c r="B5" s="295"/>
      <c r="C5" s="295"/>
      <c r="D5" s="295"/>
      <c r="E5" s="295"/>
      <c r="F5" s="295"/>
    </row>
    <row r="6" spans="1:6" x14ac:dyDescent="0.25">
      <c r="A6" s="295" t="s">
        <v>25</v>
      </c>
      <c r="B6" s="295"/>
      <c r="C6" s="295"/>
      <c r="D6" s="295"/>
      <c r="E6" s="295"/>
      <c r="F6" s="295"/>
    </row>
    <row r="7" spans="1:6" x14ac:dyDescent="0.25"/>
    <row r="8" spans="1:6" ht="63" x14ac:dyDescent="0.25">
      <c r="A8" s="202" t="s">
        <v>26</v>
      </c>
      <c r="B8" s="203" t="s">
        <v>37</v>
      </c>
      <c r="C8" s="101" t="s">
        <v>280</v>
      </c>
      <c r="D8" s="101" t="s">
        <v>281</v>
      </c>
      <c r="E8" s="101" t="s">
        <v>282</v>
      </c>
      <c r="F8" s="102" t="s">
        <v>283</v>
      </c>
    </row>
    <row r="9" spans="1:6" x14ac:dyDescent="0.25">
      <c r="A9" s="26"/>
      <c r="B9" s="204"/>
      <c r="C9" s="204"/>
      <c r="D9" s="204"/>
      <c r="E9" s="204"/>
      <c r="F9" s="205"/>
    </row>
    <row r="10" spans="1:6" x14ac:dyDescent="0.25">
      <c r="A10" s="206" t="s">
        <v>37</v>
      </c>
      <c r="B10" s="39">
        <f>+B12+B20+B23+B32+B39+B46+B54+B63+B71+B79+B87+B97+B101+B108+B113</f>
        <v>200311</v>
      </c>
      <c r="C10" s="39">
        <f>+C12+C20+C23+C32+C39+C46+C54+C63+C71+C79+C87+C97+C101+C108+C113</f>
        <v>63825</v>
      </c>
      <c r="D10" s="39">
        <f>+D12+D20+D23+D32+D39+D46+D54+D63+D71+D79+D87+D97+D101+D108+D113</f>
        <v>82096</v>
      </c>
      <c r="E10" s="39">
        <f>+E12+E20+E23+E32+E39+E46+E54+E63+E71+E79+E87+E97+E101+E108+E113</f>
        <v>52618</v>
      </c>
      <c r="F10" s="207">
        <f>+F12+F20+F23+F32+F39+F46+F54+F63+F71+F79+F87+F97+F101+F108+F113</f>
        <v>1772</v>
      </c>
    </row>
    <row r="11" spans="1:6" x14ac:dyDescent="0.25">
      <c r="A11" s="26"/>
      <c r="B11" s="208"/>
      <c r="C11" s="208"/>
      <c r="D11" s="208"/>
      <c r="E11" s="208"/>
      <c r="F11" s="209"/>
    </row>
    <row r="12" spans="1:6" x14ac:dyDescent="0.25">
      <c r="A12" s="210" t="s">
        <v>38</v>
      </c>
      <c r="B12" s="39">
        <f>SUM(B13:B18)</f>
        <v>42951</v>
      </c>
      <c r="C12" s="39">
        <f>SUM(C13:C18)</f>
        <v>13790</v>
      </c>
      <c r="D12" s="39">
        <f>SUM(D13:D18)</f>
        <v>17514</v>
      </c>
      <c r="E12" s="39">
        <f>SUM(E13:E18)</f>
        <v>11441</v>
      </c>
      <c r="F12" s="207">
        <f>SUM(F13:F18)</f>
        <v>206</v>
      </c>
    </row>
    <row r="13" spans="1:6" x14ac:dyDescent="0.25">
      <c r="A13" s="26" t="s">
        <v>39</v>
      </c>
      <c r="B13" s="41">
        <f t="shared" ref="B13:B18" si="0">SUM(C13:F13)</f>
        <v>32371</v>
      </c>
      <c r="C13" s="41">
        <v>10343</v>
      </c>
      <c r="D13" s="41">
        <v>13105</v>
      </c>
      <c r="E13" s="41">
        <v>8814</v>
      </c>
      <c r="F13" s="189">
        <v>109</v>
      </c>
    </row>
    <row r="14" spans="1:6" x14ac:dyDescent="0.25">
      <c r="A14" s="26" t="s">
        <v>40</v>
      </c>
      <c r="B14" s="41">
        <f t="shared" si="0"/>
        <v>3930</v>
      </c>
      <c r="C14" s="41">
        <v>1224</v>
      </c>
      <c r="D14" s="41">
        <v>1561</v>
      </c>
      <c r="E14" s="41">
        <v>1117</v>
      </c>
      <c r="F14" s="189">
        <v>28</v>
      </c>
    </row>
    <row r="15" spans="1:6" x14ac:dyDescent="0.25">
      <c r="A15" s="26" t="s">
        <v>41</v>
      </c>
      <c r="B15" s="41">
        <f t="shared" si="0"/>
        <v>1906</v>
      </c>
      <c r="C15" s="41">
        <v>591</v>
      </c>
      <c r="D15" s="41">
        <v>750</v>
      </c>
      <c r="E15" s="41">
        <v>531</v>
      </c>
      <c r="F15" s="189">
        <v>34</v>
      </c>
    </row>
    <row r="16" spans="1:6" x14ac:dyDescent="0.25">
      <c r="A16" s="26" t="s">
        <v>42</v>
      </c>
      <c r="B16" s="41">
        <f t="shared" si="0"/>
        <v>1233</v>
      </c>
      <c r="C16" s="41">
        <v>410</v>
      </c>
      <c r="D16" s="41">
        <v>528</v>
      </c>
      <c r="E16" s="41">
        <v>284</v>
      </c>
      <c r="F16" s="189">
        <v>11</v>
      </c>
    </row>
    <row r="17" spans="1:6" x14ac:dyDescent="0.25">
      <c r="A17" s="26" t="s">
        <v>43</v>
      </c>
      <c r="B17" s="41">
        <f t="shared" si="0"/>
        <v>3303</v>
      </c>
      <c r="C17" s="41">
        <v>1159</v>
      </c>
      <c r="D17" s="41">
        <v>1487</v>
      </c>
      <c r="E17" s="41">
        <v>637</v>
      </c>
      <c r="F17" s="189">
        <v>20</v>
      </c>
    </row>
    <row r="18" spans="1:6" x14ac:dyDescent="0.25">
      <c r="A18" s="26" t="s">
        <v>44</v>
      </c>
      <c r="B18" s="41">
        <f t="shared" si="0"/>
        <v>208</v>
      </c>
      <c r="C18" s="41">
        <v>63</v>
      </c>
      <c r="D18" s="41">
        <v>83</v>
      </c>
      <c r="E18" s="41">
        <v>58</v>
      </c>
      <c r="F18" s="189">
        <v>4</v>
      </c>
    </row>
    <row r="19" spans="1:6" x14ac:dyDescent="0.25">
      <c r="A19" s="211"/>
      <c r="B19" s="41"/>
      <c r="C19" s="41"/>
      <c r="D19" s="41"/>
      <c r="E19" s="41"/>
      <c r="F19" s="189"/>
    </row>
    <row r="20" spans="1:6" x14ac:dyDescent="0.25">
      <c r="A20" s="210" t="s">
        <v>45</v>
      </c>
      <c r="B20" s="38">
        <f>+B21</f>
        <v>5788</v>
      </c>
      <c r="C20" s="38">
        <f>+C21</f>
        <v>1879</v>
      </c>
      <c r="D20" s="38">
        <f>+D21</f>
        <v>2179</v>
      </c>
      <c r="E20" s="38">
        <f>+E21</f>
        <v>1625</v>
      </c>
      <c r="F20" s="193">
        <f>+F21</f>
        <v>105</v>
      </c>
    </row>
    <row r="21" spans="1:6" x14ac:dyDescent="0.25">
      <c r="A21" s="26" t="s">
        <v>46</v>
      </c>
      <c r="B21" s="41">
        <f>SUM(C21:F21)</f>
        <v>5788</v>
      </c>
      <c r="C21" s="41">
        <v>1879</v>
      </c>
      <c r="D21" s="41">
        <v>2179</v>
      </c>
      <c r="E21" s="41">
        <v>1625</v>
      </c>
      <c r="F21" s="189">
        <v>105</v>
      </c>
    </row>
    <row r="22" spans="1:6" x14ac:dyDescent="0.25">
      <c r="A22" s="211"/>
      <c r="B22" s="41"/>
      <c r="C22" s="41"/>
      <c r="D22" s="41"/>
      <c r="E22" s="41"/>
      <c r="F22" s="189"/>
    </row>
    <row r="23" spans="1:6" x14ac:dyDescent="0.25">
      <c r="A23" s="210" t="s">
        <v>47</v>
      </c>
      <c r="B23" s="38">
        <f>SUM(B24:B30)</f>
        <v>33462</v>
      </c>
      <c r="C23" s="38">
        <f>SUM(C24:C30)</f>
        <v>10725</v>
      </c>
      <c r="D23" s="38">
        <f>SUM(D24:D30)</f>
        <v>13284</v>
      </c>
      <c r="E23" s="38">
        <f>SUM(E24:E30)</f>
        <v>9326</v>
      </c>
      <c r="F23" s="193">
        <f>SUM(F24:F30)</f>
        <v>127</v>
      </c>
    </row>
    <row r="24" spans="1:6" x14ac:dyDescent="0.25">
      <c r="A24" s="211" t="s">
        <v>48</v>
      </c>
      <c r="B24" s="41">
        <f t="shared" ref="B24:B30" si="1">SUM(C24:F24)</f>
        <v>10678</v>
      </c>
      <c r="C24" s="41">
        <v>3493</v>
      </c>
      <c r="D24" s="41">
        <v>4084</v>
      </c>
      <c r="E24" s="41">
        <v>3020</v>
      </c>
      <c r="F24" s="189">
        <v>81</v>
      </c>
    </row>
    <row r="25" spans="1:6" x14ac:dyDescent="0.25">
      <c r="A25" s="26" t="s">
        <v>49</v>
      </c>
      <c r="B25" s="41">
        <f t="shared" si="1"/>
        <v>3344</v>
      </c>
      <c r="C25" s="41">
        <v>1042</v>
      </c>
      <c r="D25" s="41">
        <v>1435</v>
      </c>
      <c r="E25" s="41">
        <v>867</v>
      </c>
      <c r="F25" s="189">
        <v>0</v>
      </c>
    </row>
    <row r="26" spans="1:6" x14ac:dyDescent="0.25">
      <c r="A26" s="26" t="s">
        <v>50</v>
      </c>
      <c r="B26" s="41">
        <f t="shared" si="1"/>
        <v>1580</v>
      </c>
      <c r="C26" s="41">
        <v>491</v>
      </c>
      <c r="D26" s="41">
        <v>622</v>
      </c>
      <c r="E26" s="41">
        <v>467</v>
      </c>
      <c r="F26" s="189">
        <v>0</v>
      </c>
    </row>
    <row r="27" spans="1:6" x14ac:dyDescent="0.25">
      <c r="A27" s="26" t="s">
        <v>51</v>
      </c>
      <c r="B27" s="41">
        <f t="shared" si="1"/>
        <v>2192</v>
      </c>
      <c r="C27" s="41">
        <v>743</v>
      </c>
      <c r="D27" s="41">
        <v>819</v>
      </c>
      <c r="E27" s="41">
        <v>630</v>
      </c>
      <c r="F27" s="189">
        <v>0</v>
      </c>
    </row>
    <row r="28" spans="1:6" x14ac:dyDescent="0.25">
      <c r="A28" s="26" t="s">
        <v>52</v>
      </c>
      <c r="B28" s="41">
        <f t="shared" si="1"/>
        <v>3139</v>
      </c>
      <c r="C28" s="41">
        <v>1005</v>
      </c>
      <c r="D28" s="41">
        <v>1254</v>
      </c>
      <c r="E28" s="41">
        <v>880</v>
      </c>
      <c r="F28" s="189">
        <v>0</v>
      </c>
    </row>
    <row r="29" spans="1:6" x14ac:dyDescent="0.25">
      <c r="A29" s="26" t="s">
        <v>53</v>
      </c>
      <c r="B29" s="41">
        <f t="shared" si="1"/>
        <v>1538</v>
      </c>
      <c r="C29" s="41">
        <v>479</v>
      </c>
      <c r="D29" s="41">
        <v>607</v>
      </c>
      <c r="E29" s="41">
        <v>440</v>
      </c>
      <c r="F29" s="189">
        <v>12</v>
      </c>
    </row>
    <row r="30" spans="1:6" x14ac:dyDescent="0.25">
      <c r="A30" s="26" t="s">
        <v>54</v>
      </c>
      <c r="B30" s="41">
        <f t="shared" si="1"/>
        <v>10991</v>
      </c>
      <c r="C30" s="41">
        <v>3472</v>
      </c>
      <c r="D30" s="41">
        <v>4463</v>
      </c>
      <c r="E30" s="41">
        <v>3022</v>
      </c>
      <c r="F30" s="189">
        <v>34</v>
      </c>
    </row>
    <row r="31" spans="1:6" x14ac:dyDescent="0.25">
      <c r="A31" s="211"/>
      <c r="B31" s="41"/>
      <c r="C31" s="41"/>
      <c r="D31" s="41"/>
      <c r="E31" s="41"/>
      <c r="F31" s="189"/>
    </row>
    <row r="32" spans="1:6" x14ac:dyDescent="0.25">
      <c r="A32" s="210" t="s">
        <v>55</v>
      </c>
      <c r="B32" s="39">
        <f>SUM(B33:B37)</f>
        <v>4954</v>
      </c>
      <c r="C32" s="39">
        <f>SUM(C33:C37)</f>
        <v>1589</v>
      </c>
      <c r="D32" s="39">
        <f>SUM(D33:D37)</f>
        <v>1992</v>
      </c>
      <c r="E32" s="39">
        <f>SUM(E33:E37)</f>
        <v>1195</v>
      </c>
      <c r="F32" s="207">
        <f>SUM(F33:F37)</f>
        <v>178</v>
      </c>
    </row>
    <row r="33" spans="1:6" x14ac:dyDescent="0.25">
      <c r="A33" s="26" t="s">
        <v>56</v>
      </c>
      <c r="B33" s="41">
        <f>SUM(C33:F33)</f>
        <v>1750</v>
      </c>
      <c r="C33" s="41">
        <v>529</v>
      </c>
      <c r="D33" s="41">
        <v>638</v>
      </c>
      <c r="E33" s="41">
        <v>450</v>
      </c>
      <c r="F33" s="189">
        <v>133</v>
      </c>
    </row>
    <row r="34" spans="1:6" x14ac:dyDescent="0.25">
      <c r="A34" s="26" t="s">
        <v>57</v>
      </c>
      <c r="B34" s="41">
        <f>SUM(C34:F34)</f>
        <v>961</v>
      </c>
      <c r="C34" s="41">
        <v>357</v>
      </c>
      <c r="D34" s="41">
        <v>437</v>
      </c>
      <c r="E34" s="41">
        <v>154</v>
      </c>
      <c r="F34" s="189">
        <v>13</v>
      </c>
    </row>
    <row r="35" spans="1:6" x14ac:dyDescent="0.25">
      <c r="A35" s="26" t="s">
        <v>58</v>
      </c>
      <c r="B35" s="41">
        <f>SUM(C35:F35)</f>
        <v>87</v>
      </c>
      <c r="C35" s="41">
        <v>64</v>
      </c>
      <c r="D35" s="41">
        <v>0</v>
      </c>
      <c r="E35" s="212">
        <v>0</v>
      </c>
      <c r="F35" s="189">
        <v>23</v>
      </c>
    </row>
    <row r="36" spans="1:6" x14ac:dyDescent="0.25">
      <c r="A36" s="26" t="s">
        <v>59</v>
      </c>
      <c r="B36" s="41">
        <f>SUM(C36:F36)</f>
        <v>517</v>
      </c>
      <c r="C36" s="41">
        <v>234</v>
      </c>
      <c r="D36" s="41">
        <v>195</v>
      </c>
      <c r="E36" s="41">
        <v>87</v>
      </c>
      <c r="F36" s="189">
        <v>1</v>
      </c>
    </row>
    <row r="37" spans="1:6" x14ac:dyDescent="0.25">
      <c r="A37" s="26" t="s">
        <v>60</v>
      </c>
      <c r="B37" s="41">
        <f>SUM(C37:F37)</f>
        <v>1639</v>
      </c>
      <c r="C37" s="41">
        <v>405</v>
      </c>
      <c r="D37" s="41">
        <v>722</v>
      </c>
      <c r="E37" s="41">
        <v>504</v>
      </c>
      <c r="F37" s="189">
        <v>8</v>
      </c>
    </row>
    <row r="38" spans="1:6" x14ac:dyDescent="0.25">
      <c r="A38" s="211"/>
      <c r="B38" s="41"/>
      <c r="C38" s="41"/>
      <c r="D38" s="41"/>
      <c r="E38" s="41"/>
      <c r="F38" s="189"/>
    </row>
    <row r="39" spans="1:6" x14ac:dyDescent="0.25">
      <c r="A39" s="210" t="s">
        <v>61</v>
      </c>
      <c r="B39" s="38">
        <f>SUM(B40:B44)</f>
        <v>3889</v>
      </c>
      <c r="C39" s="38">
        <f>SUM(C40:C44)</f>
        <v>1249</v>
      </c>
      <c r="D39" s="38">
        <f>SUM(D40:D44)</f>
        <v>1525</v>
      </c>
      <c r="E39" s="38">
        <f>SUM(E40:E44)</f>
        <v>1086</v>
      </c>
      <c r="F39" s="193">
        <f>SUM(F40:F44)</f>
        <v>29</v>
      </c>
    </row>
    <row r="40" spans="1:6" x14ac:dyDescent="0.25">
      <c r="A40" s="26" t="s">
        <v>62</v>
      </c>
      <c r="B40" s="41">
        <f>SUM(C40:F40)</f>
        <v>954</v>
      </c>
      <c r="C40" s="41">
        <v>275</v>
      </c>
      <c r="D40" s="41">
        <v>399</v>
      </c>
      <c r="E40" s="41">
        <v>261</v>
      </c>
      <c r="F40" s="189">
        <v>19</v>
      </c>
    </row>
    <row r="41" spans="1:6" x14ac:dyDescent="0.25">
      <c r="A41" s="26" t="s">
        <v>63</v>
      </c>
      <c r="B41" s="41">
        <f>SUM(C41:F41)</f>
        <v>1354</v>
      </c>
      <c r="C41" s="41">
        <v>434</v>
      </c>
      <c r="D41" s="41">
        <v>511</v>
      </c>
      <c r="E41" s="41">
        <v>404</v>
      </c>
      <c r="F41" s="189">
        <v>5</v>
      </c>
    </row>
    <row r="42" spans="1:6" x14ac:dyDescent="0.25">
      <c r="A42" s="26" t="s">
        <v>64</v>
      </c>
      <c r="B42" s="41">
        <f>SUM(C42:F42)</f>
        <v>84</v>
      </c>
      <c r="C42" s="41">
        <v>29</v>
      </c>
      <c r="D42" s="41">
        <v>37</v>
      </c>
      <c r="E42" s="41">
        <v>14</v>
      </c>
      <c r="F42" s="189">
        <v>4</v>
      </c>
    </row>
    <row r="43" spans="1:6" x14ac:dyDescent="0.25">
      <c r="A43" s="26" t="s">
        <v>65</v>
      </c>
      <c r="B43" s="41">
        <f>SUM(C43:F43)</f>
        <v>1258</v>
      </c>
      <c r="C43" s="41">
        <v>432</v>
      </c>
      <c r="D43" s="41">
        <v>488</v>
      </c>
      <c r="E43" s="41">
        <v>338</v>
      </c>
      <c r="F43" s="189">
        <v>0</v>
      </c>
    </row>
    <row r="44" spans="1:6" x14ac:dyDescent="0.25">
      <c r="A44" s="26" t="s">
        <v>66</v>
      </c>
      <c r="B44" s="41">
        <f>SUM(C44:F44)</f>
        <v>239</v>
      </c>
      <c r="C44" s="41">
        <v>79</v>
      </c>
      <c r="D44" s="41">
        <v>90</v>
      </c>
      <c r="E44" s="41">
        <v>69</v>
      </c>
      <c r="F44" s="189">
        <v>1</v>
      </c>
    </row>
    <row r="45" spans="1:6" x14ac:dyDescent="0.25">
      <c r="A45" s="211"/>
      <c r="B45" s="41"/>
      <c r="C45" s="41"/>
      <c r="D45" s="41"/>
      <c r="E45" s="41"/>
      <c r="F45" s="189"/>
    </row>
    <row r="46" spans="1:6" x14ac:dyDescent="0.25">
      <c r="A46" s="210" t="s">
        <v>67</v>
      </c>
      <c r="B46" s="38">
        <f>SUM(B47:B52)</f>
        <v>8455</v>
      </c>
      <c r="C46" s="38">
        <f>SUM(C47:C52)</f>
        <v>2841</v>
      </c>
      <c r="D46" s="38">
        <f>SUM(D47:D52)</f>
        <v>3350</v>
      </c>
      <c r="E46" s="38">
        <f>SUM(E47:E52)</f>
        <v>2077</v>
      </c>
      <c r="F46" s="193">
        <f>SUM(F47:F52)</f>
        <v>187</v>
      </c>
    </row>
    <row r="47" spans="1:6" x14ac:dyDescent="0.25">
      <c r="A47" s="26" t="s">
        <v>68</v>
      </c>
      <c r="B47" s="41">
        <f t="shared" ref="B47:B52" si="2">SUM(C47:F47)</f>
        <v>1705</v>
      </c>
      <c r="C47" s="41">
        <v>605</v>
      </c>
      <c r="D47" s="41">
        <v>747</v>
      </c>
      <c r="E47" s="41">
        <v>338</v>
      </c>
      <c r="F47" s="189">
        <v>15</v>
      </c>
    </row>
    <row r="48" spans="1:6" x14ac:dyDescent="0.25">
      <c r="A48" s="26" t="s">
        <v>69</v>
      </c>
      <c r="B48" s="41">
        <f t="shared" si="2"/>
        <v>2555</v>
      </c>
      <c r="C48" s="41">
        <v>952</v>
      </c>
      <c r="D48" s="41">
        <v>1043</v>
      </c>
      <c r="E48" s="41">
        <v>551</v>
      </c>
      <c r="F48" s="189">
        <v>9</v>
      </c>
    </row>
    <row r="49" spans="1:6" x14ac:dyDescent="0.25">
      <c r="A49" s="26" t="s">
        <v>70</v>
      </c>
      <c r="B49" s="41">
        <f t="shared" si="2"/>
        <v>416</v>
      </c>
      <c r="C49" s="41">
        <v>126</v>
      </c>
      <c r="D49" s="41">
        <v>176</v>
      </c>
      <c r="E49" s="41">
        <v>101</v>
      </c>
      <c r="F49" s="189">
        <v>13</v>
      </c>
    </row>
    <row r="50" spans="1:6" x14ac:dyDescent="0.25">
      <c r="A50" s="26" t="s">
        <v>71</v>
      </c>
      <c r="B50" s="41">
        <f t="shared" si="2"/>
        <v>480</v>
      </c>
      <c r="C50" s="41">
        <v>147</v>
      </c>
      <c r="D50" s="41">
        <v>195</v>
      </c>
      <c r="E50" s="41">
        <v>123</v>
      </c>
      <c r="F50" s="189">
        <v>15</v>
      </c>
    </row>
    <row r="51" spans="1:6" x14ac:dyDescent="0.25">
      <c r="A51" s="26" t="s">
        <v>72</v>
      </c>
      <c r="B51" s="41">
        <f t="shared" si="2"/>
        <v>2514</v>
      </c>
      <c r="C51" s="41">
        <v>764</v>
      </c>
      <c r="D51" s="41">
        <v>915</v>
      </c>
      <c r="E51" s="41">
        <v>725</v>
      </c>
      <c r="F51" s="189">
        <v>110</v>
      </c>
    </row>
    <row r="52" spans="1:6" x14ac:dyDescent="0.25">
      <c r="A52" s="26" t="s">
        <v>73</v>
      </c>
      <c r="B52" s="41">
        <f t="shared" si="2"/>
        <v>785</v>
      </c>
      <c r="C52" s="41">
        <v>247</v>
      </c>
      <c r="D52" s="41">
        <v>274</v>
      </c>
      <c r="E52" s="41">
        <v>239</v>
      </c>
      <c r="F52" s="189">
        <v>25</v>
      </c>
    </row>
    <row r="53" spans="1:6" x14ac:dyDescent="0.25">
      <c r="A53" s="26"/>
      <c r="B53" s="25"/>
      <c r="C53" s="25"/>
      <c r="D53" s="25"/>
      <c r="E53" s="25"/>
      <c r="F53" s="213"/>
    </row>
    <row r="54" spans="1:6" x14ac:dyDescent="0.25">
      <c r="A54" s="210" t="s">
        <v>74</v>
      </c>
      <c r="B54" s="39">
        <f>SUM(B55:B61)</f>
        <v>36619</v>
      </c>
      <c r="C54" s="39">
        <f>SUM(C55:C61)</f>
        <v>10993</v>
      </c>
      <c r="D54" s="39">
        <f>SUM(D55:D61)</f>
        <v>15760</v>
      </c>
      <c r="E54" s="39">
        <f>SUM(E55:E61)</f>
        <v>9669</v>
      </c>
      <c r="F54" s="207">
        <f>SUM(F55:F61)</f>
        <v>197</v>
      </c>
    </row>
    <row r="55" spans="1:6" x14ac:dyDescent="0.25">
      <c r="A55" s="211" t="s">
        <v>75</v>
      </c>
      <c r="B55" s="41">
        <f t="shared" ref="B55:B61" si="3">SUM(C55:F55)</f>
        <v>22497</v>
      </c>
      <c r="C55" s="41">
        <v>6433</v>
      </c>
      <c r="D55" s="41">
        <v>9851</v>
      </c>
      <c r="E55" s="41">
        <v>6113</v>
      </c>
      <c r="F55" s="189">
        <v>100</v>
      </c>
    </row>
    <row r="56" spans="1:6" x14ac:dyDescent="0.25">
      <c r="A56" s="26" t="s">
        <v>76</v>
      </c>
      <c r="B56" s="41">
        <f t="shared" si="3"/>
        <v>10551</v>
      </c>
      <c r="C56" s="41">
        <v>3362</v>
      </c>
      <c r="D56" s="41">
        <v>4495</v>
      </c>
      <c r="E56" s="41">
        <v>2627</v>
      </c>
      <c r="F56" s="189">
        <v>67</v>
      </c>
    </row>
    <row r="57" spans="1:6" x14ac:dyDescent="0.25">
      <c r="A57" s="26" t="s">
        <v>77</v>
      </c>
      <c r="B57" s="41">
        <f t="shared" si="3"/>
        <v>1052</v>
      </c>
      <c r="C57" s="41">
        <v>366</v>
      </c>
      <c r="D57" s="41">
        <v>432</v>
      </c>
      <c r="E57" s="41">
        <v>254</v>
      </c>
      <c r="F57" s="189">
        <v>0</v>
      </c>
    </row>
    <row r="58" spans="1:6" x14ac:dyDescent="0.25">
      <c r="A58" s="26" t="s">
        <v>78</v>
      </c>
      <c r="B58" s="41">
        <f t="shared" si="3"/>
        <v>230</v>
      </c>
      <c r="C58" s="41">
        <v>78</v>
      </c>
      <c r="D58" s="41">
        <v>88</v>
      </c>
      <c r="E58" s="41">
        <v>61</v>
      </c>
      <c r="F58" s="189">
        <v>3</v>
      </c>
    </row>
    <row r="59" spans="1:6" x14ac:dyDescent="0.25">
      <c r="A59" s="26" t="s">
        <v>79</v>
      </c>
      <c r="B59" s="41">
        <f t="shared" si="3"/>
        <v>562</v>
      </c>
      <c r="C59" s="41">
        <v>212</v>
      </c>
      <c r="D59" s="41">
        <v>244</v>
      </c>
      <c r="E59" s="41">
        <v>85</v>
      </c>
      <c r="F59" s="189">
        <v>21</v>
      </c>
    </row>
    <row r="60" spans="1:6" x14ac:dyDescent="0.25">
      <c r="A60" s="26" t="s">
        <v>80</v>
      </c>
      <c r="B60" s="41">
        <f t="shared" si="3"/>
        <v>269</v>
      </c>
      <c r="C60" s="41">
        <v>81</v>
      </c>
      <c r="D60" s="41">
        <v>103</v>
      </c>
      <c r="E60" s="41">
        <v>79</v>
      </c>
      <c r="F60" s="189">
        <v>6</v>
      </c>
    </row>
    <row r="61" spans="1:6" x14ac:dyDescent="0.25">
      <c r="A61" s="26" t="s">
        <v>81</v>
      </c>
      <c r="B61" s="41">
        <f t="shared" si="3"/>
        <v>1458</v>
      </c>
      <c r="C61" s="41">
        <v>461</v>
      </c>
      <c r="D61" s="41">
        <v>547</v>
      </c>
      <c r="E61" s="41">
        <v>450</v>
      </c>
      <c r="F61" s="189">
        <v>0</v>
      </c>
    </row>
    <row r="62" spans="1:6" x14ac:dyDescent="0.25">
      <c r="A62" s="211"/>
      <c r="B62" s="41"/>
      <c r="C62" s="41"/>
      <c r="D62" s="41"/>
      <c r="E62" s="41"/>
      <c r="F62" s="189"/>
    </row>
    <row r="63" spans="1:6" x14ac:dyDescent="0.25">
      <c r="A63" s="210" t="s">
        <v>82</v>
      </c>
      <c r="B63" s="39">
        <f>SUM(B64:B69)</f>
        <v>13601</v>
      </c>
      <c r="C63" s="39">
        <f>SUM(C64:C69)</f>
        <v>4257</v>
      </c>
      <c r="D63" s="39">
        <f>SUM(D64:D69)</f>
        <v>5463</v>
      </c>
      <c r="E63" s="39">
        <f>SUM(E64:E69)</f>
        <v>3711</v>
      </c>
      <c r="F63" s="207">
        <f>SUM(F64:F69)</f>
        <v>170</v>
      </c>
    </row>
    <row r="64" spans="1:6" x14ac:dyDescent="0.25">
      <c r="A64" s="211" t="s">
        <v>83</v>
      </c>
      <c r="B64" s="41">
        <f t="shared" ref="B64:B69" si="4">SUM(C64:F64)</f>
        <v>3353</v>
      </c>
      <c r="C64" s="41">
        <v>1098</v>
      </c>
      <c r="D64" s="41">
        <v>1262</v>
      </c>
      <c r="E64" s="41">
        <v>895</v>
      </c>
      <c r="F64" s="189">
        <v>98</v>
      </c>
    </row>
    <row r="65" spans="1:6" x14ac:dyDescent="0.25">
      <c r="A65" s="26" t="s">
        <v>84</v>
      </c>
      <c r="B65" s="41">
        <f t="shared" si="4"/>
        <v>1069</v>
      </c>
      <c r="C65" s="41">
        <v>370</v>
      </c>
      <c r="D65" s="41">
        <v>465</v>
      </c>
      <c r="E65" s="41">
        <v>234</v>
      </c>
      <c r="F65" s="189">
        <v>0</v>
      </c>
    </row>
    <row r="66" spans="1:6" x14ac:dyDescent="0.25">
      <c r="A66" s="26" t="s">
        <v>85</v>
      </c>
      <c r="B66" s="41">
        <f t="shared" si="4"/>
        <v>2133</v>
      </c>
      <c r="C66" s="41">
        <v>649</v>
      </c>
      <c r="D66" s="41">
        <v>898</v>
      </c>
      <c r="E66" s="41">
        <v>575</v>
      </c>
      <c r="F66" s="189">
        <v>11</v>
      </c>
    </row>
    <row r="67" spans="1:6" x14ac:dyDescent="0.25">
      <c r="A67" s="26" t="s">
        <v>86</v>
      </c>
      <c r="B67" s="41">
        <f t="shared" si="4"/>
        <v>677</v>
      </c>
      <c r="C67" s="41">
        <v>204</v>
      </c>
      <c r="D67" s="41">
        <v>282</v>
      </c>
      <c r="E67" s="41">
        <v>182</v>
      </c>
      <c r="F67" s="189">
        <v>9</v>
      </c>
    </row>
    <row r="68" spans="1:6" x14ac:dyDescent="0.25">
      <c r="A68" s="26" t="s">
        <v>87</v>
      </c>
      <c r="B68" s="41">
        <f t="shared" si="4"/>
        <v>5105</v>
      </c>
      <c r="C68" s="41">
        <v>1521</v>
      </c>
      <c r="D68" s="41">
        <v>2079</v>
      </c>
      <c r="E68" s="41">
        <v>1471</v>
      </c>
      <c r="F68" s="189">
        <v>34</v>
      </c>
    </row>
    <row r="69" spans="1:6" x14ac:dyDescent="0.25">
      <c r="A69" s="26" t="s">
        <v>88</v>
      </c>
      <c r="B69" s="41">
        <f t="shared" si="4"/>
        <v>1264</v>
      </c>
      <c r="C69" s="41">
        <v>415</v>
      </c>
      <c r="D69" s="41">
        <v>477</v>
      </c>
      <c r="E69" s="41">
        <v>354</v>
      </c>
      <c r="F69" s="189">
        <v>18</v>
      </c>
    </row>
    <row r="70" spans="1:6" x14ac:dyDescent="0.25">
      <c r="A70" s="211"/>
      <c r="B70" s="41"/>
      <c r="C70" s="41"/>
      <c r="D70" s="41"/>
      <c r="E70" s="41"/>
      <c r="F70" s="189"/>
    </row>
    <row r="71" spans="1:6" x14ac:dyDescent="0.25">
      <c r="A71" s="210" t="s">
        <v>89</v>
      </c>
      <c r="B71" s="39">
        <f>SUM(B72:B77)</f>
        <v>7430</v>
      </c>
      <c r="C71" s="39">
        <f>SUM(C72:C77)</f>
        <v>2560</v>
      </c>
      <c r="D71" s="39">
        <f>SUM(D72:D77)</f>
        <v>3199</v>
      </c>
      <c r="E71" s="39">
        <f>SUM(E72:E77)</f>
        <v>1582</v>
      </c>
      <c r="F71" s="207">
        <f>SUM(F72:F77)</f>
        <v>89</v>
      </c>
    </row>
    <row r="72" spans="1:6" x14ac:dyDescent="0.25">
      <c r="A72" s="26" t="s">
        <v>90</v>
      </c>
      <c r="B72" s="41">
        <f t="shared" ref="B72:B77" si="5">SUM(C72:F72)</f>
        <v>3101</v>
      </c>
      <c r="C72" s="41">
        <v>1130</v>
      </c>
      <c r="D72" s="41">
        <v>1512</v>
      </c>
      <c r="E72" s="41">
        <v>445</v>
      </c>
      <c r="F72" s="189">
        <v>14</v>
      </c>
    </row>
    <row r="73" spans="1:6" x14ac:dyDescent="0.25">
      <c r="A73" s="26" t="s">
        <v>91</v>
      </c>
      <c r="B73" s="41">
        <f t="shared" si="5"/>
        <v>1139</v>
      </c>
      <c r="C73" s="41">
        <v>354</v>
      </c>
      <c r="D73" s="41">
        <v>425</v>
      </c>
      <c r="E73" s="41">
        <v>338</v>
      </c>
      <c r="F73" s="189">
        <v>22</v>
      </c>
    </row>
    <row r="74" spans="1:6" x14ac:dyDescent="0.25">
      <c r="A74" s="26" t="s">
        <v>92</v>
      </c>
      <c r="B74" s="41">
        <f t="shared" si="5"/>
        <v>220</v>
      </c>
      <c r="C74" s="41">
        <v>73</v>
      </c>
      <c r="D74" s="41">
        <v>83</v>
      </c>
      <c r="E74" s="41">
        <v>56</v>
      </c>
      <c r="F74" s="189">
        <v>8</v>
      </c>
    </row>
    <row r="75" spans="1:6" x14ac:dyDescent="0.25">
      <c r="A75" s="26" t="s">
        <v>93</v>
      </c>
      <c r="B75" s="41">
        <f t="shared" si="5"/>
        <v>851</v>
      </c>
      <c r="C75" s="41">
        <v>315</v>
      </c>
      <c r="D75" s="41">
        <v>375</v>
      </c>
      <c r="E75" s="41">
        <v>157</v>
      </c>
      <c r="F75" s="189">
        <v>4</v>
      </c>
    </row>
    <row r="76" spans="1:6" x14ac:dyDescent="0.25">
      <c r="A76" s="26" t="s">
        <v>94</v>
      </c>
      <c r="B76" s="41">
        <f t="shared" si="5"/>
        <v>1230</v>
      </c>
      <c r="C76" s="41">
        <v>392</v>
      </c>
      <c r="D76" s="41">
        <v>464</v>
      </c>
      <c r="E76" s="41">
        <v>361</v>
      </c>
      <c r="F76" s="189">
        <v>13</v>
      </c>
    </row>
    <row r="77" spans="1:6" x14ac:dyDescent="0.25">
      <c r="A77" s="26" t="s">
        <v>95</v>
      </c>
      <c r="B77" s="41">
        <f t="shared" si="5"/>
        <v>889</v>
      </c>
      <c r="C77" s="41">
        <v>296</v>
      </c>
      <c r="D77" s="41">
        <v>340</v>
      </c>
      <c r="E77" s="41">
        <v>225</v>
      </c>
      <c r="F77" s="189">
        <v>28</v>
      </c>
    </row>
    <row r="78" spans="1:6" x14ac:dyDescent="0.25">
      <c r="A78" s="211"/>
      <c r="B78" s="41"/>
      <c r="C78" s="41"/>
      <c r="D78" s="41"/>
      <c r="E78" s="41"/>
      <c r="F78" s="189"/>
    </row>
    <row r="79" spans="1:6" x14ac:dyDescent="0.25">
      <c r="A79" s="210" t="s">
        <v>96</v>
      </c>
      <c r="B79" s="38">
        <f>SUM(B80:B85)</f>
        <v>1847</v>
      </c>
      <c r="C79" s="38">
        <f>SUM(C80:C85)</f>
        <v>589</v>
      </c>
      <c r="D79" s="38">
        <f>SUM(D80:D85)</f>
        <v>696</v>
      </c>
      <c r="E79" s="38">
        <f>SUM(E80:E85)</f>
        <v>490</v>
      </c>
      <c r="F79" s="193">
        <f>SUM(F80:F85)</f>
        <v>72</v>
      </c>
    </row>
    <row r="80" spans="1:6" x14ac:dyDescent="0.25">
      <c r="A80" s="26" t="s">
        <v>97</v>
      </c>
      <c r="B80" s="41">
        <f t="shared" ref="B80:B85" si="6">SUM(C80:F80)</f>
        <v>179</v>
      </c>
      <c r="C80" s="41">
        <v>56</v>
      </c>
      <c r="D80" s="41">
        <v>59</v>
      </c>
      <c r="E80" s="41">
        <v>48</v>
      </c>
      <c r="F80" s="189">
        <v>16</v>
      </c>
    </row>
    <row r="81" spans="1:6" x14ac:dyDescent="0.25">
      <c r="A81" s="26" t="s">
        <v>98</v>
      </c>
      <c r="B81" s="41">
        <f t="shared" si="6"/>
        <v>99</v>
      </c>
      <c r="C81" s="41">
        <v>33</v>
      </c>
      <c r="D81" s="41">
        <v>42</v>
      </c>
      <c r="E81" s="41">
        <v>13</v>
      </c>
      <c r="F81" s="189">
        <v>11</v>
      </c>
    </row>
    <row r="82" spans="1:6" x14ac:dyDescent="0.25">
      <c r="A82" s="26" t="s">
        <v>99</v>
      </c>
      <c r="B82" s="41">
        <f t="shared" si="6"/>
        <v>135</v>
      </c>
      <c r="C82" s="41">
        <v>43</v>
      </c>
      <c r="D82" s="41">
        <v>47</v>
      </c>
      <c r="E82" s="41">
        <v>43</v>
      </c>
      <c r="F82" s="189">
        <v>2</v>
      </c>
    </row>
    <row r="83" spans="1:6" x14ac:dyDescent="0.25">
      <c r="A83" s="26" t="s">
        <v>100</v>
      </c>
      <c r="B83" s="41">
        <f t="shared" si="6"/>
        <v>754</v>
      </c>
      <c r="C83" s="41">
        <v>243</v>
      </c>
      <c r="D83" s="41">
        <v>285</v>
      </c>
      <c r="E83" s="41">
        <v>200</v>
      </c>
      <c r="F83" s="189">
        <v>26</v>
      </c>
    </row>
    <row r="84" spans="1:6" x14ac:dyDescent="0.25">
      <c r="A84" s="26" t="s">
        <v>101</v>
      </c>
      <c r="B84" s="41">
        <f t="shared" si="6"/>
        <v>360</v>
      </c>
      <c r="C84" s="41">
        <v>117</v>
      </c>
      <c r="D84" s="41">
        <v>143</v>
      </c>
      <c r="E84" s="41">
        <v>90</v>
      </c>
      <c r="F84" s="189">
        <v>10</v>
      </c>
    </row>
    <row r="85" spans="1:6" x14ac:dyDescent="0.25">
      <c r="A85" s="26" t="s">
        <v>102</v>
      </c>
      <c r="B85" s="41">
        <f t="shared" si="6"/>
        <v>320</v>
      </c>
      <c r="C85" s="41">
        <v>97</v>
      </c>
      <c r="D85" s="41">
        <v>120</v>
      </c>
      <c r="E85" s="41">
        <v>96</v>
      </c>
      <c r="F85" s="189">
        <v>7</v>
      </c>
    </row>
    <row r="86" spans="1:6" x14ac:dyDescent="0.25">
      <c r="A86" s="211"/>
      <c r="B86" s="41"/>
      <c r="C86" s="41"/>
      <c r="D86" s="41"/>
      <c r="E86" s="41"/>
      <c r="F86" s="189"/>
    </row>
    <row r="87" spans="1:6" x14ac:dyDescent="0.25">
      <c r="A87" s="210" t="s">
        <v>103</v>
      </c>
      <c r="B87" s="39">
        <f>SUM(B88:B95)</f>
        <v>22042</v>
      </c>
      <c r="C87" s="39">
        <f>SUM(C88:C95)</f>
        <v>7182</v>
      </c>
      <c r="D87" s="39">
        <f>SUM(D88:D95)</f>
        <v>9486</v>
      </c>
      <c r="E87" s="39">
        <f>SUM(E88:E95)</f>
        <v>5215</v>
      </c>
      <c r="F87" s="207">
        <f>SUM(F88:F95)</f>
        <v>159</v>
      </c>
    </row>
    <row r="88" spans="1:6" x14ac:dyDescent="0.25">
      <c r="A88" s="211" t="s">
        <v>104</v>
      </c>
      <c r="B88" s="41">
        <f t="shared" ref="B88:B95" si="7">SUM(C88:F88)</f>
        <v>10083</v>
      </c>
      <c r="C88" s="41">
        <v>3438</v>
      </c>
      <c r="D88" s="41">
        <v>4572</v>
      </c>
      <c r="E88" s="41">
        <v>2035</v>
      </c>
      <c r="F88" s="189">
        <v>38</v>
      </c>
    </row>
    <row r="89" spans="1:6" x14ac:dyDescent="0.25">
      <c r="A89" s="26" t="s">
        <v>105</v>
      </c>
      <c r="B89" s="41">
        <f t="shared" si="7"/>
        <v>2371</v>
      </c>
      <c r="C89" s="41">
        <v>700</v>
      </c>
      <c r="D89" s="41">
        <v>944</v>
      </c>
      <c r="E89" s="41">
        <v>654</v>
      </c>
      <c r="F89" s="189">
        <v>73</v>
      </c>
    </row>
    <row r="90" spans="1:6" x14ac:dyDescent="0.25">
      <c r="A90" s="26" t="s">
        <v>106</v>
      </c>
      <c r="B90" s="41">
        <f t="shared" si="7"/>
        <v>730</v>
      </c>
      <c r="C90" s="41">
        <v>275</v>
      </c>
      <c r="D90" s="41">
        <v>300</v>
      </c>
      <c r="E90" s="41">
        <v>143</v>
      </c>
      <c r="F90" s="189">
        <v>12</v>
      </c>
    </row>
    <row r="91" spans="1:6" x14ac:dyDescent="0.25">
      <c r="A91" s="26" t="s">
        <v>107</v>
      </c>
      <c r="B91" s="41">
        <f t="shared" si="7"/>
        <v>2979</v>
      </c>
      <c r="C91" s="41">
        <v>957</v>
      </c>
      <c r="D91" s="41">
        <v>1169</v>
      </c>
      <c r="E91" s="41">
        <v>843</v>
      </c>
      <c r="F91" s="189">
        <v>10</v>
      </c>
    </row>
    <row r="92" spans="1:6" x14ac:dyDescent="0.25">
      <c r="A92" s="26" t="s">
        <v>108</v>
      </c>
      <c r="B92" s="41">
        <f t="shared" si="7"/>
        <v>2551</v>
      </c>
      <c r="C92" s="41">
        <v>776</v>
      </c>
      <c r="D92" s="41">
        <v>1075</v>
      </c>
      <c r="E92" s="41">
        <v>691</v>
      </c>
      <c r="F92" s="189">
        <v>9</v>
      </c>
    </row>
    <row r="93" spans="1:6" x14ac:dyDescent="0.25">
      <c r="A93" s="26" t="s">
        <v>109</v>
      </c>
      <c r="B93" s="41">
        <f t="shared" si="7"/>
        <v>772</v>
      </c>
      <c r="C93" s="41">
        <v>245</v>
      </c>
      <c r="D93" s="41">
        <v>333</v>
      </c>
      <c r="E93" s="41">
        <v>190</v>
      </c>
      <c r="F93" s="189">
        <v>4</v>
      </c>
    </row>
    <row r="94" spans="1:6" x14ac:dyDescent="0.25">
      <c r="A94" s="26" t="s">
        <v>110</v>
      </c>
      <c r="B94" s="41">
        <f t="shared" si="7"/>
        <v>2046</v>
      </c>
      <c r="C94" s="41">
        <v>625</v>
      </c>
      <c r="D94" s="41">
        <v>878</v>
      </c>
      <c r="E94" s="41">
        <v>534</v>
      </c>
      <c r="F94" s="189">
        <v>9</v>
      </c>
    </row>
    <row r="95" spans="1:6" x14ac:dyDescent="0.25">
      <c r="A95" s="26" t="s">
        <v>111</v>
      </c>
      <c r="B95" s="41">
        <f t="shared" si="7"/>
        <v>510</v>
      </c>
      <c r="C95" s="41">
        <v>166</v>
      </c>
      <c r="D95" s="41">
        <v>215</v>
      </c>
      <c r="E95" s="41">
        <v>125</v>
      </c>
      <c r="F95" s="189">
        <v>4</v>
      </c>
    </row>
    <row r="96" spans="1:6" x14ac:dyDescent="0.25">
      <c r="A96" s="211"/>
      <c r="B96" s="41"/>
      <c r="C96" s="41"/>
      <c r="D96" s="41"/>
      <c r="E96" s="41"/>
      <c r="F96" s="189"/>
    </row>
    <row r="97" spans="1:6" x14ac:dyDescent="0.25">
      <c r="A97" s="210" t="s">
        <v>112</v>
      </c>
      <c r="B97" s="38">
        <f>SUM(B98:B99)</f>
        <v>6977</v>
      </c>
      <c r="C97" s="38">
        <f>SUM(C98:C99)</f>
        <v>2235</v>
      </c>
      <c r="D97" s="38">
        <f>SUM(D98:D99)</f>
        <v>2801</v>
      </c>
      <c r="E97" s="38">
        <f>SUM(E98:E99)</f>
        <v>1906</v>
      </c>
      <c r="F97" s="193">
        <f>SUM(F98:F99)</f>
        <v>35</v>
      </c>
    </row>
    <row r="98" spans="1:6" x14ac:dyDescent="0.25">
      <c r="A98" s="26" t="s">
        <v>113</v>
      </c>
      <c r="B98" s="41">
        <f>SUM(C98:F98)</f>
        <v>6382</v>
      </c>
      <c r="C98" s="41">
        <v>2035</v>
      </c>
      <c r="D98" s="41">
        <v>2564</v>
      </c>
      <c r="E98" s="41">
        <v>1755</v>
      </c>
      <c r="F98" s="189">
        <v>28</v>
      </c>
    </row>
    <row r="99" spans="1:6" x14ac:dyDescent="0.25">
      <c r="A99" s="26" t="s">
        <v>114</v>
      </c>
      <c r="B99" s="41">
        <f>SUM(C99:F99)</f>
        <v>595</v>
      </c>
      <c r="C99" s="41">
        <v>200</v>
      </c>
      <c r="D99" s="41">
        <v>237</v>
      </c>
      <c r="E99" s="41">
        <v>151</v>
      </c>
      <c r="F99" s="189">
        <v>7</v>
      </c>
    </row>
    <row r="100" spans="1:6" x14ac:dyDescent="0.25">
      <c r="A100" s="211"/>
      <c r="B100" s="41"/>
      <c r="C100" s="41"/>
      <c r="D100" s="41"/>
      <c r="E100" s="41"/>
      <c r="F100" s="189"/>
    </row>
    <row r="101" spans="1:6" x14ac:dyDescent="0.25">
      <c r="A101" s="210" t="s">
        <v>115</v>
      </c>
      <c r="B101" s="38">
        <f>SUM(B102:B106)</f>
        <v>2964</v>
      </c>
      <c r="C101" s="38">
        <f>SUM(C102:C106)</f>
        <v>959</v>
      </c>
      <c r="D101" s="38">
        <f>SUM(D102:D106)</f>
        <v>1204</v>
      </c>
      <c r="E101" s="38">
        <f>SUM(E102:E106)</f>
        <v>754</v>
      </c>
      <c r="F101" s="193">
        <f>SUM(F102:F106)</f>
        <v>47</v>
      </c>
    </row>
    <row r="102" spans="1:6" x14ac:dyDescent="0.25">
      <c r="A102" s="26" t="s">
        <v>116</v>
      </c>
      <c r="B102" s="41">
        <f>SUM(C102:F102)</f>
        <v>914</v>
      </c>
      <c r="C102" s="41">
        <v>293</v>
      </c>
      <c r="D102" s="41">
        <v>379</v>
      </c>
      <c r="E102" s="41">
        <v>237</v>
      </c>
      <c r="F102" s="189">
        <v>5</v>
      </c>
    </row>
    <row r="103" spans="1:6" x14ac:dyDescent="0.25">
      <c r="A103" s="26" t="s">
        <v>117</v>
      </c>
      <c r="B103" s="41">
        <f>SUM(C103:F103)</f>
        <v>312</v>
      </c>
      <c r="C103" s="41">
        <v>115</v>
      </c>
      <c r="D103" s="41">
        <v>126</v>
      </c>
      <c r="E103" s="41">
        <v>51</v>
      </c>
      <c r="F103" s="189">
        <v>20</v>
      </c>
    </row>
    <row r="104" spans="1:6" x14ac:dyDescent="0.25">
      <c r="A104" s="26" t="s">
        <v>118</v>
      </c>
      <c r="B104" s="41">
        <f>SUM(C104:F104)</f>
        <v>692</v>
      </c>
      <c r="C104" s="41">
        <v>227</v>
      </c>
      <c r="D104" s="41">
        <v>257</v>
      </c>
      <c r="E104" s="41">
        <v>197</v>
      </c>
      <c r="F104" s="189">
        <v>11</v>
      </c>
    </row>
    <row r="105" spans="1:6" x14ac:dyDescent="0.25">
      <c r="A105" s="26" t="s">
        <v>119</v>
      </c>
      <c r="B105" s="41">
        <f>SUM(C105:F105)</f>
        <v>689</v>
      </c>
      <c r="C105" s="41">
        <v>215</v>
      </c>
      <c r="D105" s="41">
        <v>285</v>
      </c>
      <c r="E105" s="41">
        <v>184</v>
      </c>
      <c r="F105" s="189">
        <v>5</v>
      </c>
    </row>
    <row r="106" spans="1:6" x14ac:dyDescent="0.25">
      <c r="A106" s="26" t="s">
        <v>120</v>
      </c>
      <c r="B106" s="41">
        <f>SUM(C106:F106)</f>
        <v>357</v>
      </c>
      <c r="C106" s="41">
        <v>109</v>
      </c>
      <c r="D106" s="41">
        <v>157</v>
      </c>
      <c r="E106" s="41">
        <v>85</v>
      </c>
      <c r="F106" s="189">
        <v>6</v>
      </c>
    </row>
    <row r="107" spans="1:6" x14ac:dyDescent="0.25">
      <c r="A107" s="210"/>
      <c r="B107" s="41"/>
      <c r="C107" s="41"/>
      <c r="D107" s="41"/>
      <c r="E107" s="41"/>
      <c r="F107" s="189"/>
    </row>
    <row r="108" spans="1:6" x14ac:dyDescent="0.25">
      <c r="A108" s="210" t="s">
        <v>121</v>
      </c>
      <c r="B108" s="38">
        <f>SUM(B109:B111)</f>
        <v>5817</v>
      </c>
      <c r="C108" s="38">
        <f>SUM(C109:C111)</f>
        <v>1862</v>
      </c>
      <c r="D108" s="38">
        <f>SUM(D109:D111)</f>
        <v>2313</v>
      </c>
      <c r="E108" s="38">
        <f>SUM(E109:E111)</f>
        <v>1584</v>
      </c>
      <c r="F108" s="193">
        <f>SUM(F109:F111)</f>
        <v>58</v>
      </c>
    </row>
    <row r="109" spans="1:6" x14ac:dyDescent="0.25">
      <c r="A109" s="26" t="s">
        <v>122</v>
      </c>
      <c r="B109" s="41">
        <f>SUM(C109:F109)</f>
        <v>2257</v>
      </c>
      <c r="C109" s="41">
        <v>733</v>
      </c>
      <c r="D109" s="41">
        <v>853</v>
      </c>
      <c r="E109" s="41">
        <v>632</v>
      </c>
      <c r="F109" s="189">
        <v>39</v>
      </c>
    </row>
    <row r="110" spans="1:6" x14ac:dyDescent="0.25">
      <c r="A110" s="26" t="s">
        <v>123</v>
      </c>
      <c r="B110" s="41">
        <f>SUM(C110:F110)</f>
        <v>3186</v>
      </c>
      <c r="C110" s="41">
        <v>1003</v>
      </c>
      <c r="D110" s="41">
        <v>1322</v>
      </c>
      <c r="E110" s="41">
        <v>842</v>
      </c>
      <c r="F110" s="189">
        <v>19</v>
      </c>
    </row>
    <row r="111" spans="1:6" x14ac:dyDescent="0.25">
      <c r="A111" s="26" t="s">
        <v>124</v>
      </c>
      <c r="B111" s="41">
        <f>SUM(C111:F111)</f>
        <v>374</v>
      </c>
      <c r="C111" s="41">
        <v>126</v>
      </c>
      <c r="D111" s="41">
        <v>138</v>
      </c>
      <c r="E111" s="41">
        <v>110</v>
      </c>
      <c r="F111" s="189">
        <v>0</v>
      </c>
    </row>
    <row r="112" spans="1:6" x14ac:dyDescent="0.25">
      <c r="A112" s="26"/>
      <c r="B112" s="25"/>
      <c r="C112" s="25"/>
      <c r="D112" s="25"/>
      <c r="E112" s="25"/>
      <c r="F112" s="213"/>
    </row>
    <row r="113" spans="1:6" x14ac:dyDescent="0.25">
      <c r="A113" s="210" t="s">
        <v>125</v>
      </c>
      <c r="B113" s="38">
        <f>SUM(B114:B116)</f>
        <v>3515</v>
      </c>
      <c r="C113" s="38">
        <f>SUM(C114:C116)</f>
        <v>1115</v>
      </c>
      <c r="D113" s="38">
        <f>SUM(D114:D116)</f>
        <v>1330</v>
      </c>
      <c r="E113" s="38">
        <f>SUM(E114:E116)</f>
        <v>957</v>
      </c>
      <c r="F113" s="193">
        <f>SUM(F114:F116)</f>
        <v>113</v>
      </c>
    </row>
    <row r="114" spans="1:6" x14ac:dyDescent="0.25">
      <c r="A114" s="26" t="s">
        <v>126</v>
      </c>
      <c r="B114" s="41">
        <f>SUM(C114:F114)</f>
        <v>1911</v>
      </c>
      <c r="C114" s="41">
        <v>627</v>
      </c>
      <c r="D114" s="41">
        <v>757</v>
      </c>
      <c r="E114" s="41">
        <v>486</v>
      </c>
      <c r="F114" s="189">
        <v>41</v>
      </c>
    </row>
    <row r="115" spans="1:6" x14ac:dyDescent="0.25">
      <c r="A115" s="26" t="s">
        <v>127</v>
      </c>
      <c r="B115" s="41">
        <f>SUM(C115:F115)</f>
        <v>965</v>
      </c>
      <c r="C115" s="41">
        <v>280</v>
      </c>
      <c r="D115" s="41">
        <v>339</v>
      </c>
      <c r="E115" s="41">
        <v>274</v>
      </c>
      <c r="F115" s="189">
        <v>72</v>
      </c>
    </row>
    <row r="116" spans="1:6" x14ac:dyDescent="0.25">
      <c r="A116" s="214" t="s">
        <v>128</v>
      </c>
      <c r="B116" s="215">
        <f>SUM(C116:F116)</f>
        <v>639</v>
      </c>
      <c r="C116" s="215">
        <v>208</v>
      </c>
      <c r="D116" s="215">
        <v>234</v>
      </c>
      <c r="E116" s="215">
        <v>197</v>
      </c>
      <c r="F116" s="216">
        <v>0</v>
      </c>
    </row>
    <row r="117" spans="1:6" x14ac:dyDescent="0.25">
      <c r="A117" s="217"/>
      <c r="B117" s="218"/>
      <c r="C117" s="218"/>
      <c r="D117" s="218"/>
      <c r="E117" s="218"/>
      <c r="F117" s="219"/>
    </row>
    <row r="118" spans="1:6" x14ac:dyDescent="0.25">
      <c r="A118" s="95" t="s">
        <v>129</v>
      </c>
    </row>
    <row r="119" spans="1:6" hidden="1" x14ac:dyDescent="0.25"/>
  </sheetData>
  <mergeCells count="4">
    <mergeCell ref="A3:F3"/>
    <mergeCell ref="A4:F4"/>
    <mergeCell ref="A5:F5"/>
    <mergeCell ref="A6:F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69F72-DAA1-4661-83A2-A7BA6B96FA61}">
  <dimension ref="A1:WVK124"/>
  <sheetViews>
    <sheetView topLeftCell="A106" zoomScale="90" zoomScaleNormal="90" workbookViewId="0">
      <selection sqref="A1:XFD1048576"/>
    </sheetView>
  </sheetViews>
  <sheetFormatPr baseColWidth="10" defaultColWidth="0" defaultRowHeight="15.75" zeroHeight="1" x14ac:dyDescent="0.25"/>
  <cols>
    <col min="1" max="1" width="72" style="33" bestFit="1" customWidth="1"/>
    <col min="2" max="2" width="11.42578125" style="33" customWidth="1"/>
    <col min="3" max="3" width="26.85546875" style="33" customWidth="1"/>
    <col min="4" max="255" width="11.42578125" style="33" hidden="1" customWidth="1"/>
    <col min="256" max="256" width="16.28515625" style="33" hidden="1" customWidth="1"/>
    <col min="257" max="257" width="72" style="33" hidden="1" customWidth="1"/>
    <col min="258" max="258" width="11.42578125" style="33" hidden="1" customWidth="1"/>
    <col min="259" max="259" width="26.85546875" style="33" hidden="1" customWidth="1"/>
    <col min="260" max="512" width="0" style="33" hidden="1"/>
    <col min="513" max="513" width="72" style="33" hidden="1" customWidth="1"/>
    <col min="514" max="514" width="11.42578125" style="33" hidden="1" customWidth="1"/>
    <col min="515" max="515" width="26.85546875" style="33" hidden="1" customWidth="1"/>
    <col min="516" max="768" width="0" style="33" hidden="1"/>
    <col min="769" max="769" width="72" style="33" hidden="1" customWidth="1"/>
    <col min="770" max="770" width="11.42578125" style="33" hidden="1" customWidth="1"/>
    <col min="771" max="771" width="26.85546875" style="33" hidden="1" customWidth="1"/>
    <col min="772" max="1024" width="0" style="33" hidden="1"/>
    <col min="1025" max="1025" width="72" style="33" hidden="1" customWidth="1"/>
    <col min="1026" max="1026" width="11.42578125" style="33" hidden="1" customWidth="1"/>
    <col min="1027" max="1027" width="26.85546875" style="33" hidden="1" customWidth="1"/>
    <col min="1028" max="1280" width="0" style="33" hidden="1"/>
    <col min="1281" max="1281" width="72" style="33" hidden="1" customWidth="1"/>
    <col min="1282" max="1282" width="11.42578125" style="33" hidden="1" customWidth="1"/>
    <col min="1283" max="1283" width="26.85546875" style="33" hidden="1" customWidth="1"/>
    <col min="1284" max="1536" width="0" style="33" hidden="1"/>
    <col min="1537" max="1537" width="72" style="33" hidden="1" customWidth="1"/>
    <col min="1538" max="1538" width="11.42578125" style="33" hidden="1" customWidth="1"/>
    <col min="1539" max="1539" width="26.85546875" style="33" hidden="1" customWidth="1"/>
    <col min="1540" max="1792" width="0" style="33" hidden="1"/>
    <col min="1793" max="1793" width="72" style="33" hidden="1" customWidth="1"/>
    <col min="1794" max="1794" width="11.42578125" style="33" hidden="1" customWidth="1"/>
    <col min="1795" max="1795" width="26.85546875" style="33" hidden="1" customWidth="1"/>
    <col min="1796" max="2048" width="0" style="33" hidden="1"/>
    <col min="2049" max="2049" width="72" style="33" hidden="1" customWidth="1"/>
    <col min="2050" max="2050" width="11.42578125" style="33" hidden="1" customWidth="1"/>
    <col min="2051" max="2051" width="26.85546875" style="33" hidden="1" customWidth="1"/>
    <col min="2052" max="2304" width="0" style="33" hidden="1"/>
    <col min="2305" max="2305" width="72" style="33" hidden="1" customWidth="1"/>
    <col min="2306" max="2306" width="11.42578125" style="33" hidden="1" customWidth="1"/>
    <col min="2307" max="2307" width="26.85546875" style="33" hidden="1" customWidth="1"/>
    <col min="2308" max="2560" width="0" style="33" hidden="1"/>
    <col min="2561" max="2561" width="72" style="33" hidden="1" customWidth="1"/>
    <col min="2562" max="2562" width="11.42578125" style="33" hidden="1" customWidth="1"/>
    <col min="2563" max="2563" width="26.85546875" style="33" hidden="1" customWidth="1"/>
    <col min="2564" max="2816" width="0" style="33" hidden="1"/>
    <col min="2817" max="2817" width="72" style="33" hidden="1" customWidth="1"/>
    <col min="2818" max="2818" width="11.42578125" style="33" hidden="1" customWidth="1"/>
    <col min="2819" max="2819" width="26.85546875" style="33" hidden="1" customWidth="1"/>
    <col min="2820" max="3072" width="0" style="33" hidden="1"/>
    <col min="3073" max="3073" width="72" style="33" hidden="1" customWidth="1"/>
    <col min="3074" max="3074" width="11.42578125" style="33" hidden="1" customWidth="1"/>
    <col min="3075" max="3075" width="26.85546875" style="33" hidden="1" customWidth="1"/>
    <col min="3076" max="3328" width="0" style="33" hidden="1"/>
    <col min="3329" max="3329" width="72" style="33" hidden="1" customWidth="1"/>
    <col min="3330" max="3330" width="11.42578125" style="33" hidden="1" customWidth="1"/>
    <col min="3331" max="3331" width="26.85546875" style="33" hidden="1" customWidth="1"/>
    <col min="3332" max="3584" width="0" style="33" hidden="1"/>
    <col min="3585" max="3585" width="72" style="33" hidden="1" customWidth="1"/>
    <col min="3586" max="3586" width="11.42578125" style="33" hidden="1" customWidth="1"/>
    <col min="3587" max="3587" width="26.85546875" style="33" hidden="1" customWidth="1"/>
    <col min="3588" max="3840" width="0" style="33" hidden="1"/>
    <col min="3841" max="3841" width="72" style="33" hidden="1" customWidth="1"/>
    <col min="3842" max="3842" width="11.42578125" style="33" hidden="1" customWidth="1"/>
    <col min="3843" max="3843" width="26.85546875" style="33" hidden="1" customWidth="1"/>
    <col min="3844" max="4096" width="0" style="33" hidden="1"/>
    <col min="4097" max="4097" width="72" style="33" hidden="1" customWidth="1"/>
    <col min="4098" max="4098" width="11.42578125" style="33" hidden="1" customWidth="1"/>
    <col min="4099" max="4099" width="26.85546875" style="33" hidden="1" customWidth="1"/>
    <col min="4100" max="4352" width="0" style="33" hidden="1"/>
    <col min="4353" max="4353" width="72" style="33" hidden="1" customWidth="1"/>
    <col min="4354" max="4354" width="11.42578125" style="33" hidden="1" customWidth="1"/>
    <col min="4355" max="4355" width="26.85546875" style="33" hidden="1" customWidth="1"/>
    <col min="4356" max="4608" width="0" style="33" hidden="1"/>
    <col min="4609" max="4609" width="72" style="33" hidden="1" customWidth="1"/>
    <col min="4610" max="4610" width="11.42578125" style="33" hidden="1" customWidth="1"/>
    <col min="4611" max="4611" width="26.85546875" style="33" hidden="1" customWidth="1"/>
    <col min="4612" max="4864" width="0" style="33" hidden="1"/>
    <col min="4865" max="4865" width="72" style="33" hidden="1" customWidth="1"/>
    <col min="4866" max="4866" width="11.42578125" style="33" hidden="1" customWidth="1"/>
    <col min="4867" max="4867" width="26.85546875" style="33" hidden="1" customWidth="1"/>
    <col min="4868" max="5120" width="0" style="33" hidden="1"/>
    <col min="5121" max="5121" width="72" style="33" hidden="1" customWidth="1"/>
    <col min="5122" max="5122" width="11.42578125" style="33" hidden="1" customWidth="1"/>
    <col min="5123" max="5123" width="26.85546875" style="33" hidden="1" customWidth="1"/>
    <col min="5124" max="5376" width="0" style="33" hidden="1"/>
    <col min="5377" max="5377" width="72" style="33" hidden="1" customWidth="1"/>
    <col min="5378" max="5378" width="11.42578125" style="33" hidden="1" customWidth="1"/>
    <col min="5379" max="5379" width="26.85546875" style="33" hidden="1" customWidth="1"/>
    <col min="5380" max="5632" width="0" style="33" hidden="1"/>
    <col min="5633" max="5633" width="72" style="33" hidden="1" customWidth="1"/>
    <col min="5634" max="5634" width="11.42578125" style="33" hidden="1" customWidth="1"/>
    <col min="5635" max="5635" width="26.85546875" style="33" hidden="1" customWidth="1"/>
    <col min="5636" max="5888" width="0" style="33" hidden="1"/>
    <col min="5889" max="5889" width="72" style="33" hidden="1" customWidth="1"/>
    <col min="5890" max="5890" width="11.42578125" style="33" hidden="1" customWidth="1"/>
    <col min="5891" max="5891" width="26.85546875" style="33" hidden="1" customWidth="1"/>
    <col min="5892" max="6144" width="0" style="33" hidden="1"/>
    <col min="6145" max="6145" width="72" style="33" hidden="1" customWidth="1"/>
    <col min="6146" max="6146" width="11.42578125" style="33" hidden="1" customWidth="1"/>
    <col min="6147" max="6147" width="26.85546875" style="33" hidden="1" customWidth="1"/>
    <col min="6148" max="6400" width="0" style="33" hidden="1"/>
    <col min="6401" max="6401" width="72" style="33" hidden="1" customWidth="1"/>
    <col min="6402" max="6402" width="11.42578125" style="33" hidden="1" customWidth="1"/>
    <col min="6403" max="6403" width="26.85546875" style="33" hidden="1" customWidth="1"/>
    <col min="6404" max="6656" width="0" style="33" hidden="1"/>
    <col min="6657" max="6657" width="72" style="33" hidden="1" customWidth="1"/>
    <col min="6658" max="6658" width="11.42578125" style="33" hidden="1" customWidth="1"/>
    <col min="6659" max="6659" width="26.85546875" style="33" hidden="1" customWidth="1"/>
    <col min="6660" max="6912" width="0" style="33" hidden="1"/>
    <col min="6913" max="6913" width="72" style="33" hidden="1" customWidth="1"/>
    <col min="6914" max="6914" width="11.42578125" style="33" hidden="1" customWidth="1"/>
    <col min="6915" max="6915" width="26.85546875" style="33" hidden="1" customWidth="1"/>
    <col min="6916" max="7168" width="0" style="33" hidden="1"/>
    <col min="7169" max="7169" width="72" style="33" hidden="1" customWidth="1"/>
    <col min="7170" max="7170" width="11.42578125" style="33" hidden="1" customWidth="1"/>
    <col min="7171" max="7171" width="26.85546875" style="33" hidden="1" customWidth="1"/>
    <col min="7172" max="7424" width="0" style="33" hidden="1"/>
    <col min="7425" max="7425" width="72" style="33" hidden="1" customWidth="1"/>
    <col min="7426" max="7426" width="11.42578125" style="33" hidden="1" customWidth="1"/>
    <col min="7427" max="7427" width="26.85546875" style="33" hidden="1" customWidth="1"/>
    <col min="7428" max="7680" width="0" style="33" hidden="1"/>
    <col min="7681" max="7681" width="72" style="33" hidden="1" customWidth="1"/>
    <col min="7682" max="7682" width="11.42578125" style="33" hidden="1" customWidth="1"/>
    <col min="7683" max="7683" width="26.85546875" style="33" hidden="1" customWidth="1"/>
    <col min="7684" max="7936" width="0" style="33" hidden="1"/>
    <col min="7937" max="7937" width="72" style="33" hidden="1" customWidth="1"/>
    <col min="7938" max="7938" width="11.42578125" style="33" hidden="1" customWidth="1"/>
    <col min="7939" max="7939" width="26.85546875" style="33" hidden="1" customWidth="1"/>
    <col min="7940" max="8192" width="0" style="33" hidden="1"/>
    <col min="8193" max="8193" width="72" style="33" hidden="1" customWidth="1"/>
    <col min="8194" max="8194" width="11.42578125" style="33" hidden="1" customWidth="1"/>
    <col min="8195" max="8195" width="26.85546875" style="33" hidden="1" customWidth="1"/>
    <col min="8196" max="8448" width="0" style="33" hidden="1"/>
    <col min="8449" max="8449" width="72" style="33" hidden="1" customWidth="1"/>
    <col min="8450" max="8450" width="11.42578125" style="33" hidden="1" customWidth="1"/>
    <col min="8451" max="8451" width="26.85546875" style="33" hidden="1" customWidth="1"/>
    <col min="8452" max="8704" width="0" style="33" hidden="1"/>
    <col min="8705" max="8705" width="72" style="33" hidden="1" customWidth="1"/>
    <col min="8706" max="8706" width="11.42578125" style="33" hidden="1" customWidth="1"/>
    <col min="8707" max="8707" width="26.85546875" style="33" hidden="1" customWidth="1"/>
    <col min="8708" max="8960" width="0" style="33" hidden="1"/>
    <col min="8961" max="8961" width="72" style="33" hidden="1" customWidth="1"/>
    <col min="8962" max="8962" width="11.42578125" style="33" hidden="1" customWidth="1"/>
    <col min="8963" max="8963" width="26.85546875" style="33" hidden="1" customWidth="1"/>
    <col min="8964" max="9216" width="0" style="33" hidden="1"/>
    <col min="9217" max="9217" width="72" style="33" hidden="1" customWidth="1"/>
    <col min="9218" max="9218" width="11.42578125" style="33" hidden="1" customWidth="1"/>
    <col min="9219" max="9219" width="26.85546875" style="33" hidden="1" customWidth="1"/>
    <col min="9220" max="9472" width="0" style="33" hidden="1"/>
    <col min="9473" max="9473" width="72" style="33" hidden="1" customWidth="1"/>
    <col min="9474" max="9474" width="11.42578125" style="33" hidden="1" customWidth="1"/>
    <col min="9475" max="9475" width="26.85546875" style="33" hidden="1" customWidth="1"/>
    <col min="9476" max="9728" width="0" style="33" hidden="1"/>
    <col min="9729" max="9729" width="72" style="33" hidden="1" customWidth="1"/>
    <col min="9730" max="9730" width="11.42578125" style="33" hidden="1" customWidth="1"/>
    <col min="9731" max="9731" width="26.85546875" style="33" hidden="1" customWidth="1"/>
    <col min="9732" max="9984" width="0" style="33" hidden="1"/>
    <col min="9985" max="9985" width="72" style="33" hidden="1" customWidth="1"/>
    <col min="9986" max="9986" width="11.42578125" style="33" hidden="1" customWidth="1"/>
    <col min="9987" max="9987" width="26.85546875" style="33" hidden="1" customWidth="1"/>
    <col min="9988" max="10240" width="0" style="33" hidden="1"/>
    <col min="10241" max="10241" width="72" style="33" hidden="1" customWidth="1"/>
    <col min="10242" max="10242" width="11.42578125" style="33" hidden="1" customWidth="1"/>
    <col min="10243" max="10243" width="26.85546875" style="33" hidden="1" customWidth="1"/>
    <col min="10244" max="10496" width="0" style="33" hidden="1"/>
    <col min="10497" max="10497" width="72" style="33" hidden="1" customWidth="1"/>
    <col min="10498" max="10498" width="11.42578125" style="33" hidden="1" customWidth="1"/>
    <col min="10499" max="10499" width="26.85546875" style="33" hidden="1" customWidth="1"/>
    <col min="10500" max="10752" width="0" style="33" hidden="1"/>
    <col min="10753" max="10753" width="72" style="33" hidden="1" customWidth="1"/>
    <col min="10754" max="10754" width="11.42578125" style="33" hidden="1" customWidth="1"/>
    <col min="10755" max="10755" width="26.85546875" style="33" hidden="1" customWidth="1"/>
    <col min="10756" max="11008" width="0" style="33" hidden="1"/>
    <col min="11009" max="11009" width="72" style="33" hidden="1" customWidth="1"/>
    <col min="11010" max="11010" width="11.42578125" style="33" hidden="1" customWidth="1"/>
    <col min="11011" max="11011" width="26.85546875" style="33" hidden="1" customWidth="1"/>
    <col min="11012" max="11264" width="0" style="33" hidden="1"/>
    <col min="11265" max="11265" width="72" style="33" hidden="1" customWidth="1"/>
    <col min="11266" max="11266" width="11.42578125" style="33" hidden="1" customWidth="1"/>
    <col min="11267" max="11267" width="26.85546875" style="33" hidden="1" customWidth="1"/>
    <col min="11268" max="11520" width="0" style="33" hidden="1"/>
    <col min="11521" max="11521" width="72" style="33" hidden="1" customWidth="1"/>
    <col min="11522" max="11522" width="11.42578125" style="33" hidden="1" customWidth="1"/>
    <col min="11523" max="11523" width="26.85546875" style="33" hidden="1" customWidth="1"/>
    <col min="11524" max="11776" width="0" style="33" hidden="1"/>
    <col min="11777" max="11777" width="72" style="33" hidden="1" customWidth="1"/>
    <col min="11778" max="11778" width="11.42578125" style="33" hidden="1" customWidth="1"/>
    <col min="11779" max="11779" width="26.85546875" style="33" hidden="1" customWidth="1"/>
    <col min="11780" max="12032" width="0" style="33" hidden="1"/>
    <col min="12033" max="12033" width="72" style="33" hidden="1" customWidth="1"/>
    <col min="12034" max="12034" width="11.42578125" style="33" hidden="1" customWidth="1"/>
    <col min="12035" max="12035" width="26.85546875" style="33" hidden="1" customWidth="1"/>
    <col min="12036" max="12288" width="0" style="33" hidden="1"/>
    <col min="12289" max="12289" width="72" style="33" hidden="1" customWidth="1"/>
    <col min="12290" max="12290" width="11.42578125" style="33" hidden="1" customWidth="1"/>
    <col min="12291" max="12291" width="26.85546875" style="33" hidden="1" customWidth="1"/>
    <col min="12292" max="12544" width="0" style="33" hidden="1"/>
    <col min="12545" max="12545" width="72" style="33" hidden="1" customWidth="1"/>
    <col min="12546" max="12546" width="11.42578125" style="33" hidden="1" customWidth="1"/>
    <col min="12547" max="12547" width="26.85546875" style="33" hidden="1" customWidth="1"/>
    <col min="12548" max="12800" width="0" style="33" hidden="1"/>
    <col min="12801" max="12801" width="72" style="33" hidden="1" customWidth="1"/>
    <col min="12802" max="12802" width="11.42578125" style="33" hidden="1" customWidth="1"/>
    <col min="12803" max="12803" width="26.85546875" style="33" hidden="1" customWidth="1"/>
    <col min="12804" max="13056" width="0" style="33" hidden="1"/>
    <col min="13057" max="13057" width="72" style="33" hidden="1" customWidth="1"/>
    <col min="13058" max="13058" width="11.42578125" style="33" hidden="1" customWidth="1"/>
    <col min="13059" max="13059" width="26.85546875" style="33" hidden="1" customWidth="1"/>
    <col min="13060" max="13312" width="0" style="33" hidden="1"/>
    <col min="13313" max="13313" width="72" style="33" hidden="1" customWidth="1"/>
    <col min="13314" max="13314" width="11.42578125" style="33" hidden="1" customWidth="1"/>
    <col min="13315" max="13315" width="26.85546875" style="33" hidden="1" customWidth="1"/>
    <col min="13316" max="13568" width="0" style="33" hidden="1"/>
    <col min="13569" max="13569" width="72" style="33" hidden="1" customWidth="1"/>
    <col min="13570" max="13570" width="11.42578125" style="33" hidden="1" customWidth="1"/>
    <col min="13571" max="13571" width="26.85546875" style="33" hidden="1" customWidth="1"/>
    <col min="13572" max="13824" width="0" style="33" hidden="1"/>
    <col min="13825" max="13825" width="72" style="33" hidden="1" customWidth="1"/>
    <col min="13826" max="13826" width="11.42578125" style="33" hidden="1" customWidth="1"/>
    <col min="13827" max="13827" width="26.85546875" style="33" hidden="1" customWidth="1"/>
    <col min="13828" max="14080" width="0" style="33" hidden="1"/>
    <col min="14081" max="14081" width="72" style="33" hidden="1" customWidth="1"/>
    <col min="14082" max="14082" width="11.42578125" style="33" hidden="1" customWidth="1"/>
    <col min="14083" max="14083" width="26.85546875" style="33" hidden="1" customWidth="1"/>
    <col min="14084" max="14336" width="0" style="33" hidden="1"/>
    <col min="14337" max="14337" width="72" style="33" hidden="1" customWidth="1"/>
    <col min="14338" max="14338" width="11.42578125" style="33" hidden="1" customWidth="1"/>
    <col min="14339" max="14339" width="26.85546875" style="33" hidden="1" customWidth="1"/>
    <col min="14340" max="14592" width="0" style="33" hidden="1"/>
    <col min="14593" max="14593" width="72" style="33" hidden="1" customWidth="1"/>
    <col min="14594" max="14594" width="11.42578125" style="33" hidden="1" customWidth="1"/>
    <col min="14595" max="14595" width="26.85546875" style="33" hidden="1" customWidth="1"/>
    <col min="14596" max="14848" width="0" style="33" hidden="1"/>
    <col min="14849" max="14849" width="72" style="33" hidden="1" customWidth="1"/>
    <col min="14850" max="14850" width="11.42578125" style="33" hidden="1" customWidth="1"/>
    <col min="14851" max="14851" width="26.85546875" style="33" hidden="1" customWidth="1"/>
    <col min="14852" max="15104" width="0" style="33" hidden="1"/>
    <col min="15105" max="15105" width="72" style="33" hidden="1" customWidth="1"/>
    <col min="15106" max="15106" width="11.42578125" style="33" hidden="1" customWidth="1"/>
    <col min="15107" max="15107" width="26.85546875" style="33" hidden="1" customWidth="1"/>
    <col min="15108" max="15360" width="0" style="33" hidden="1"/>
    <col min="15361" max="15361" width="72" style="33" hidden="1" customWidth="1"/>
    <col min="15362" max="15362" width="11.42578125" style="33" hidden="1" customWidth="1"/>
    <col min="15363" max="15363" width="26.85546875" style="33" hidden="1" customWidth="1"/>
    <col min="15364" max="15616" width="0" style="33" hidden="1"/>
    <col min="15617" max="15617" width="72" style="33" hidden="1" customWidth="1"/>
    <col min="15618" max="15618" width="11.42578125" style="33" hidden="1" customWidth="1"/>
    <col min="15619" max="15619" width="26.85546875" style="33" hidden="1" customWidth="1"/>
    <col min="15620" max="15872" width="0" style="33" hidden="1"/>
    <col min="15873" max="15873" width="72" style="33" hidden="1" customWidth="1"/>
    <col min="15874" max="15874" width="11.42578125" style="33" hidden="1" customWidth="1"/>
    <col min="15875" max="15875" width="26.85546875" style="33" hidden="1" customWidth="1"/>
    <col min="15876" max="16128" width="0" style="33" hidden="1"/>
    <col min="16129" max="16129" width="72" style="33" hidden="1" customWidth="1"/>
    <col min="16130" max="16130" width="11.42578125" style="33" hidden="1" customWidth="1"/>
    <col min="16131" max="16131" width="26.85546875" style="33" hidden="1" customWidth="1"/>
    <col min="16132" max="16384" width="0" style="33" hidden="1"/>
  </cols>
  <sheetData>
    <row r="1" spans="1:3" x14ac:dyDescent="0.25">
      <c r="A1" s="131" t="s">
        <v>284</v>
      </c>
      <c r="B1" s="7"/>
      <c r="C1" s="7"/>
    </row>
    <row r="2" spans="1:3" x14ac:dyDescent="0.25">
      <c r="A2" s="8"/>
      <c r="B2" s="7"/>
      <c r="C2" s="7"/>
    </row>
    <row r="3" spans="1:3" x14ac:dyDescent="0.25">
      <c r="A3" s="295" t="s">
        <v>285</v>
      </c>
      <c r="B3" s="295"/>
      <c r="C3" s="295"/>
    </row>
    <row r="4" spans="1:3" x14ac:dyDescent="0.25">
      <c r="A4" s="295" t="s">
        <v>286</v>
      </c>
      <c r="B4" s="295"/>
      <c r="C4" s="295"/>
    </row>
    <row r="5" spans="1:3" x14ac:dyDescent="0.25">
      <c r="A5" s="295" t="s">
        <v>25</v>
      </c>
      <c r="B5" s="295"/>
      <c r="C5" s="295"/>
    </row>
    <row r="6" spans="1:3" x14ac:dyDescent="0.25">
      <c r="A6" s="100"/>
      <c r="B6" s="100"/>
      <c r="C6" s="100"/>
    </row>
    <row r="7" spans="1:3" ht="15.6" customHeight="1" x14ac:dyDescent="0.25">
      <c r="A7" s="337" t="s">
        <v>287</v>
      </c>
      <c r="B7" s="338" t="s">
        <v>37</v>
      </c>
      <c r="C7" s="339" t="s">
        <v>288</v>
      </c>
    </row>
    <row r="8" spans="1:3" x14ac:dyDescent="0.25">
      <c r="A8" s="337"/>
      <c r="B8" s="338"/>
      <c r="C8" s="339"/>
    </row>
    <row r="9" spans="1:3" x14ac:dyDescent="0.25">
      <c r="A9" s="132"/>
      <c r="B9" s="133"/>
      <c r="C9" s="132"/>
    </row>
    <row r="10" spans="1:3" x14ac:dyDescent="0.25">
      <c r="A10" s="100" t="s">
        <v>37</v>
      </c>
      <c r="B10" s="134">
        <f>+B12+B20+B23+B32+B39+B46+B54+B63+B71+B79+B86+B96+B103+B108+B113</f>
        <v>5425</v>
      </c>
      <c r="C10" s="135" t="s">
        <v>289</v>
      </c>
    </row>
    <row r="11" spans="1:3" x14ac:dyDescent="0.25">
      <c r="A11" s="7"/>
      <c r="B11" s="136"/>
      <c r="C11" s="137"/>
    </row>
    <row r="12" spans="1:3" x14ac:dyDescent="0.25">
      <c r="A12" s="138" t="s">
        <v>38</v>
      </c>
      <c r="B12" s="134">
        <v>1595</v>
      </c>
      <c r="C12" s="135" t="s">
        <v>289</v>
      </c>
    </row>
    <row r="13" spans="1:3" x14ac:dyDescent="0.25">
      <c r="A13" s="139" t="s">
        <v>290</v>
      </c>
      <c r="B13" s="136">
        <v>1411</v>
      </c>
      <c r="C13" s="140" t="s">
        <v>291</v>
      </c>
    </row>
    <row r="14" spans="1:3" x14ac:dyDescent="0.25">
      <c r="A14" s="139" t="s">
        <v>292</v>
      </c>
      <c r="B14" s="136">
        <v>58</v>
      </c>
      <c r="C14" s="140" t="s">
        <v>293</v>
      </c>
    </row>
    <row r="15" spans="1:3" x14ac:dyDescent="0.25">
      <c r="A15" s="139" t="s">
        <v>294</v>
      </c>
      <c r="B15" s="136">
        <v>35</v>
      </c>
      <c r="C15" s="140" t="s">
        <v>295</v>
      </c>
    </row>
    <row r="16" spans="1:3" x14ac:dyDescent="0.25">
      <c r="A16" s="139" t="s">
        <v>296</v>
      </c>
      <c r="B16" s="136">
        <v>21</v>
      </c>
      <c r="C16" s="140" t="s">
        <v>297</v>
      </c>
    </row>
    <row r="17" spans="1:3" x14ac:dyDescent="0.25">
      <c r="A17" s="139" t="s">
        <v>298</v>
      </c>
      <c r="B17" s="136">
        <v>49</v>
      </c>
      <c r="C17" s="140" t="s">
        <v>299</v>
      </c>
    </row>
    <row r="18" spans="1:3" x14ac:dyDescent="0.25">
      <c r="A18" s="139" t="s">
        <v>300</v>
      </c>
      <c r="B18" s="136">
        <v>21</v>
      </c>
      <c r="C18" s="140" t="s">
        <v>301</v>
      </c>
    </row>
    <row r="19" spans="1:3" x14ac:dyDescent="0.25">
      <c r="A19" s="139"/>
      <c r="B19" s="136"/>
      <c r="C19" s="140"/>
    </row>
    <row r="20" spans="1:3" x14ac:dyDescent="0.25">
      <c r="A20" s="138" t="s">
        <v>45</v>
      </c>
      <c r="B20" s="134">
        <v>182</v>
      </c>
      <c r="C20" s="135" t="s">
        <v>302</v>
      </c>
    </row>
    <row r="21" spans="1:3" x14ac:dyDescent="0.25">
      <c r="A21" s="139" t="s">
        <v>303</v>
      </c>
      <c r="B21" s="136">
        <v>182</v>
      </c>
      <c r="C21" s="140" t="s">
        <v>302</v>
      </c>
    </row>
    <row r="22" spans="1:3" x14ac:dyDescent="0.25">
      <c r="A22" s="139"/>
      <c r="B22" s="136"/>
      <c r="C22" s="140"/>
    </row>
    <row r="23" spans="1:3" x14ac:dyDescent="0.25">
      <c r="A23" s="138" t="s">
        <v>47</v>
      </c>
      <c r="B23" s="134">
        <v>435</v>
      </c>
      <c r="C23" s="135" t="s">
        <v>304</v>
      </c>
    </row>
    <row r="24" spans="1:3" x14ac:dyDescent="0.25">
      <c r="A24" s="139" t="s">
        <v>305</v>
      </c>
      <c r="B24" s="136">
        <v>24</v>
      </c>
      <c r="C24" s="140" t="s">
        <v>306</v>
      </c>
    </row>
    <row r="25" spans="1:3" x14ac:dyDescent="0.25">
      <c r="A25" s="139" t="s">
        <v>307</v>
      </c>
      <c r="B25" s="136">
        <v>16</v>
      </c>
      <c r="C25" s="140" t="s">
        <v>308</v>
      </c>
    </row>
    <row r="26" spans="1:3" x14ac:dyDescent="0.25">
      <c r="A26" s="139" t="s">
        <v>309</v>
      </c>
      <c r="B26" s="136">
        <v>34</v>
      </c>
      <c r="C26" s="140" t="s">
        <v>310</v>
      </c>
    </row>
    <row r="27" spans="1:3" x14ac:dyDescent="0.25">
      <c r="A27" s="139" t="s">
        <v>311</v>
      </c>
      <c r="B27" s="136">
        <v>50</v>
      </c>
      <c r="C27" s="140" t="s">
        <v>312</v>
      </c>
    </row>
    <row r="28" spans="1:3" x14ac:dyDescent="0.25">
      <c r="A28" s="139" t="s">
        <v>313</v>
      </c>
      <c r="B28" s="136">
        <v>165</v>
      </c>
      <c r="C28" s="140" t="s">
        <v>310</v>
      </c>
    </row>
    <row r="29" spans="1:3" x14ac:dyDescent="0.25">
      <c r="A29" s="139" t="s">
        <v>314</v>
      </c>
      <c r="B29" s="136">
        <v>63</v>
      </c>
      <c r="C29" s="140" t="s">
        <v>315</v>
      </c>
    </row>
    <row r="30" spans="1:3" x14ac:dyDescent="0.25">
      <c r="A30" s="139" t="s">
        <v>316</v>
      </c>
      <c r="B30" s="136">
        <v>83</v>
      </c>
      <c r="C30" s="140" t="s">
        <v>317</v>
      </c>
    </row>
    <row r="31" spans="1:3" x14ac:dyDescent="0.25">
      <c r="A31" s="139"/>
      <c r="B31" s="136"/>
      <c r="C31" s="140"/>
    </row>
    <row r="32" spans="1:3" x14ac:dyDescent="0.25">
      <c r="A32" s="138" t="s">
        <v>55</v>
      </c>
      <c r="B32" s="134">
        <v>124</v>
      </c>
      <c r="C32" s="135" t="s">
        <v>318</v>
      </c>
    </row>
    <row r="33" spans="1:3" x14ac:dyDescent="0.25">
      <c r="A33" s="139" t="s">
        <v>319</v>
      </c>
      <c r="B33" s="136">
        <v>21</v>
      </c>
      <c r="C33" s="140" t="s">
        <v>320</v>
      </c>
    </row>
    <row r="34" spans="1:3" x14ac:dyDescent="0.25">
      <c r="A34" s="139" t="s">
        <v>321</v>
      </c>
      <c r="B34" s="136">
        <v>37</v>
      </c>
      <c r="C34" s="140" t="s">
        <v>322</v>
      </c>
    </row>
    <row r="35" spans="1:3" x14ac:dyDescent="0.25">
      <c r="A35" s="139" t="s">
        <v>323</v>
      </c>
      <c r="B35" s="136">
        <v>12</v>
      </c>
      <c r="C35" s="140" t="s">
        <v>324</v>
      </c>
    </row>
    <row r="36" spans="1:3" x14ac:dyDescent="0.25">
      <c r="A36" s="139" t="s">
        <v>325</v>
      </c>
      <c r="B36" s="136">
        <v>7</v>
      </c>
      <c r="C36" s="140" t="s">
        <v>326</v>
      </c>
    </row>
    <row r="37" spans="1:3" x14ac:dyDescent="0.25">
      <c r="A37" s="139" t="s">
        <v>327</v>
      </c>
      <c r="B37" s="136">
        <v>47</v>
      </c>
      <c r="C37" s="140" t="s">
        <v>328</v>
      </c>
    </row>
    <row r="38" spans="1:3" x14ac:dyDescent="0.25">
      <c r="A38" s="139"/>
      <c r="B38" s="136"/>
      <c r="C38" s="140"/>
    </row>
    <row r="39" spans="1:3" x14ac:dyDescent="0.25">
      <c r="A39" s="138" t="s">
        <v>61</v>
      </c>
      <c r="B39" s="134">
        <v>154</v>
      </c>
      <c r="C39" s="135" t="s">
        <v>329</v>
      </c>
    </row>
    <row r="40" spans="1:3" x14ac:dyDescent="0.25">
      <c r="A40" s="139" t="s">
        <v>330</v>
      </c>
      <c r="B40" s="136">
        <v>12</v>
      </c>
      <c r="C40" s="140" t="s">
        <v>317</v>
      </c>
    </row>
    <row r="41" spans="1:3" x14ac:dyDescent="0.25">
      <c r="A41" s="139" t="s">
        <v>331</v>
      </c>
      <c r="B41" s="136">
        <v>70</v>
      </c>
      <c r="C41" s="140" t="s">
        <v>332</v>
      </c>
    </row>
    <row r="42" spans="1:3" x14ac:dyDescent="0.25">
      <c r="A42" s="139" t="s">
        <v>333</v>
      </c>
      <c r="B42" s="136">
        <v>13</v>
      </c>
      <c r="C42" s="140" t="s">
        <v>334</v>
      </c>
    </row>
    <row r="43" spans="1:3" x14ac:dyDescent="0.25">
      <c r="A43" s="139" t="s">
        <v>335</v>
      </c>
      <c r="B43" s="136">
        <v>56</v>
      </c>
      <c r="C43" s="140" t="s">
        <v>312</v>
      </c>
    </row>
    <row r="44" spans="1:3" x14ac:dyDescent="0.25">
      <c r="A44" s="139" t="s">
        <v>336</v>
      </c>
      <c r="B44" s="136">
        <v>3</v>
      </c>
      <c r="C44" s="140" t="s">
        <v>337</v>
      </c>
    </row>
    <row r="45" spans="1:3" x14ac:dyDescent="0.25">
      <c r="A45" s="139"/>
      <c r="B45" s="136"/>
      <c r="C45" s="140"/>
    </row>
    <row r="46" spans="1:3" x14ac:dyDescent="0.25">
      <c r="A46" s="138" t="s">
        <v>67</v>
      </c>
      <c r="B46" s="134">
        <v>208</v>
      </c>
      <c r="C46" s="135" t="s">
        <v>318</v>
      </c>
    </row>
    <row r="47" spans="1:3" x14ac:dyDescent="0.25">
      <c r="A47" s="139" t="s">
        <v>338</v>
      </c>
      <c r="B47" s="136">
        <v>47</v>
      </c>
      <c r="C47" s="140" t="s">
        <v>302</v>
      </c>
    </row>
    <row r="48" spans="1:3" x14ac:dyDescent="0.25">
      <c r="A48" s="139" t="s">
        <v>339</v>
      </c>
      <c r="B48" s="136">
        <v>8</v>
      </c>
      <c r="C48" s="140" t="s">
        <v>322</v>
      </c>
    </row>
    <row r="49" spans="1:3" x14ac:dyDescent="0.25">
      <c r="A49" s="139" t="s">
        <v>340</v>
      </c>
      <c r="B49" s="136">
        <v>28</v>
      </c>
      <c r="C49" s="140" t="s">
        <v>297</v>
      </c>
    </row>
    <row r="50" spans="1:3" x14ac:dyDescent="0.25">
      <c r="A50" s="139" t="s">
        <v>341</v>
      </c>
      <c r="B50" s="136">
        <v>6</v>
      </c>
      <c r="C50" s="140" t="s">
        <v>293</v>
      </c>
    </row>
    <row r="51" spans="1:3" x14ac:dyDescent="0.25">
      <c r="A51" s="139" t="s">
        <v>342</v>
      </c>
      <c r="B51" s="136">
        <v>99</v>
      </c>
      <c r="C51" s="140" t="s">
        <v>293</v>
      </c>
    </row>
    <row r="52" spans="1:3" x14ac:dyDescent="0.25">
      <c r="A52" s="139" t="s">
        <v>343</v>
      </c>
      <c r="B52" s="136">
        <v>20</v>
      </c>
      <c r="C52" s="140" t="s">
        <v>308</v>
      </c>
    </row>
    <row r="53" spans="1:3" x14ac:dyDescent="0.25">
      <c r="A53" s="139"/>
      <c r="B53" s="136"/>
      <c r="C53" s="140"/>
    </row>
    <row r="54" spans="1:3" x14ac:dyDescent="0.25">
      <c r="A54" s="138" t="s">
        <v>74</v>
      </c>
      <c r="B54" s="134">
        <v>831</v>
      </c>
      <c r="C54" s="135" t="s">
        <v>328</v>
      </c>
    </row>
    <row r="55" spans="1:3" x14ac:dyDescent="0.25">
      <c r="A55" s="139" t="s">
        <v>344</v>
      </c>
      <c r="B55" s="136">
        <v>243</v>
      </c>
      <c r="C55" s="140" t="s">
        <v>345</v>
      </c>
    </row>
    <row r="56" spans="1:3" x14ac:dyDescent="0.25">
      <c r="A56" s="139" t="s">
        <v>346</v>
      </c>
      <c r="B56" s="136">
        <v>332</v>
      </c>
      <c r="C56" s="140" t="s">
        <v>322</v>
      </c>
    </row>
    <row r="57" spans="1:3" x14ac:dyDescent="0.25">
      <c r="A57" s="139" t="s">
        <v>347</v>
      </c>
      <c r="B57" s="136">
        <v>33</v>
      </c>
      <c r="C57" s="140" t="s">
        <v>348</v>
      </c>
    </row>
    <row r="58" spans="1:3" x14ac:dyDescent="0.25">
      <c r="A58" s="139" t="s">
        <v>349</v>
      </c>
      <c r="B58" s="136">
        <v>19</v>
      </c>
      <c r="C58" s="140" t="s">
        <v>320</v>
      </c>
    </row>
    <row r="59" spans="1:3" x14ac:dyDescent="0.25">
      <c r="A59" s="139" t="s">
        <v>350</v>
      </c>
      <c r="B59" s="136">
        <v>58</v>
      </c>
      <c r="C59" s="140" t="s">
        <v>291</v>
      </c>
    </row>
    <row r="60" spans="1:3" x14ac:dyDescent="0.25">
      <c r="A60" s="139" t="s">
        <v>351</v>
      </c>
      <c r="B60" s="136">
        <v>36</v>
      </c>
      <c r="C60" s="140" t="s">
        <v>352</v>
      </c>
    </row>
    <row r="61" spans="1:3" x14ac:dyDescent="0.25">
      <c r="A61" s="139" t="s">
        <v>353</v>
      </c>
      <c r="B61" s="136">
        <v>110</v>
      </c>
      <c r="C61" s="140" t="s">
        <v>354</v>
      </c>
    </row>
    <row r="62" spans="1:3" x14ac:dyDescent="0.25">
      <c r="A62" s="139"/>
      <c r="B62" s="136"/>
      <c r="C62" s="140"/>
    </row>
    <row r="63" spans="1:3" x14ac:dyDescent="0.25">
      <c r="A63" s="138" t="s">
        <v>82</v>
      </c>
      <c r="B63" s="134">
        <v>408</v>
      </c>
      <c r="C63" s="135" t="s">
        <v>326</v>
      </c>
    </row>
    <row r="64" spans="1:3" x14ac:dyDescent="0.25">
      <c r="A64" s="139" t="s">
        <v>355</v>
      </c>
      <c r="B64" s="136">
        <v>164</v>
      </c>
      <c r="C64" s="140" t="s">
        <v>356</v>
      </c>
    </row>
    <row r="65" spans="1:3" x14ac:dyDescent="0.25">
      <c r="A65" s="139" t="s">
        <v>357</v>
      </c>
      <c r="B65" s="136">
        <v>11</v>
      </c>
      <c r="C65" s="140" t="s">
        <v>358</v>
      </c>
    </row>
    <row r="66" spans="1:3" x14ac:dyDescent="0.25">
      <c r="A66" s="139" t="s">
        <v>359</v>
      </c>
      <c r="B66" s="136">
        <v>48</v>
      </c>
      <c r="C66" s="140" t="s">
        <v>360</v>
      </c>
    </row>
    <row r="67" spans="1:3" x14ac:dyDescent="0.25">
      <c r="A67" s="139" t="s">
        <v>209</v>
      </c>
      <c r="B67" s="136">
        <v>12</v>
      </c>
      <c r="C67" s="140" t="s">
        <v>361</v>
      </c>
    </row>
    <row r="68" spans="1:3" x14ac:dyDescent="0.25">
      <c r="A68" s="139" t="s">
        <v>362</v>
      </c>
      <c r="B68" s="136">
        <v>100</v>
      </c>
      <c r="C68" s="140" t="s">
        <v>352</v>
      </c>
    </row>
    <row r="69" spans="1:3" x14ac:dyDescent="0.25">
      <c r="A69" s="139" t="s">
        <v>363</v>
      </c>
      <c r="B69" s="136">
        <v>73</v>
      </c>
      <c r="C69" s="140" t="s">
        <v>322</v>
      </c>
    </row>
    <row r="70" spans="1:3" x14ac:dyDescent="0.25">
      <c r="A70" s="139"/>
      <c r="B70" s="136"/>
      <c r="C70" s="140"/>
    </row>
    <row r="71" spans="1:3" x14ac:dyDescent="0.25">
      <c r="A71" s="138" t="s">
        <v>89</v>
      </c>
      <c r="B71" s="134">
        <v>149</v>
      </c>
      <c r="C71" s="135" t="s">
        <v>302</v>
      </c>
    </row>
    <row r="72" spans="1:3" x14ac:dyDescent="0.25">
      <c r="A72" s="139" t="s">
        <v>364</v>
      </c>
      <c r="B72" s="136">
        <v>41</v>
      </c>
      <c r="C72" s="140" t="s">
        <v>360</v>
      </c>
    </row>
    <row r="73" spans="1:3" x14ac:dyDescent="0.25">
      <c r="A73" s="139" t="s">
        <v>365</v>
      </c>
      <c r="B73" s="136">
        <v>18</v>
      </c>
      <c r="C73" s="140" t="s">
        <v>310</v>
      </c>
    </row>
    <row r="74" spans="1:3" x14ac:dyDescent="0.25">
      <c r="A74" s="139" t="s">
        <v>366</v>
      </c>
      <c r="B74" s="136">
        <v>30</v>
      </c>
      <c r="C74" s="140" t="s">
        <v>367</v>
      </c>
    </row>
    <row r="75" spans="1:3" x14ac:dyDescent="0.25">
      <c r="A75" s="139" t="s">
        <v>368</v>
      </c>
      <c r="B75" s="136">
        <v>41</v>
      </c>
      <c r="C75" s="140" t="s">
        <v>318</v>
      </c>
    </row>
    <row r="76" spans="1:3" x14ac:dyDescent="0.25">
      <c r="A76" s="139" t="s">
        <v>369</v>
      </c>
      <c r="B76" s="136">
        <v>13</v>
      </c>
      <c r="C76" s="140" t="s">
        <v>370</v>
      </c>
    </row>
    <row r="77" spans="1:3" x14ac:dyDescent="0.25">
      <c r="A77" s="139" t="s">
        <v>371</v>
      </c>
      <c r="B77" s="136">
        <v>6</v>
      </c>
      <c r="C77" s="140" t="s">
        <v>301</v>
      </c>
    </row>
    <row r="78" spans="1:3" x14ac:dyDescent="0.25">
      <c r="A78" s="139"/>
      <c r="B78" s="136"/>
      <c r="C78" s="140"/>
    </row>
    <row r="79" spans="1:3" x14ac:dyDescent="0.25">
      <c r="A79" s="138" t="s">
        <v>96</v>
      </c>
      <c r="B79" s="134">
        <v>90</v>
      </c>
      <c r="C79" s="135" t="s">
        <v>301</v>
      </c>
    </row>
    <row r="80" spans="1:3" x14ac:dyDescent="0.25">
      <c r="A80" s="139" t="s">
        <v>372</v>
      </c>
      <c r="B80" s="136">
        <v>35</v>
      </c>
      <c r="C80" s="140" t="s">
        <v>373</v>
      </c>
    </row>
    <row r="81" spans="1:3" x14ac:dyDescent="0.25">
      <c r="A81" s="139" t="s">
        <v>374</v>
      </c>
      <c r="B81" s="136">
        <v>17</v>
      </c>
      <c r="C81" s="140" t="s">
        <v>375</v>
      </c>
    </row>
    <row r="82" spans="1:3" x14ac:dyDescent="0.25">
      <c r="A82" s="139" t="s">
        <v>376</v>
      </c>
      <c r="B82" s="136">
        <v>13</v>
      </c>
      <c r="C82" s="140" t="s">
        <v>345</v>
      </c>
    </row>
    <row r="83" spans="1:3" x14ac:dyDescent="0.25">
      <c r="A83" s="139" t="s">
        <v>377</v>
      </c>
      <c r="B83" s="136">
        <v>13</v>
      </c>
      <c r="C83" s="140" t="s">
        <v>306</v>
      </c>
    </row>
    <row r="84" spans="1:3" x14ac:dyDescent="0.25">
      <c r="A84" s="139" t="s">
        <v>378</v>
      </c>
      <c r="B84" s="136">
        <v>12</v>
      </c>
      <c r="C84" s="140" t="s">
        <v>379</v>
      </c>
    </row>
    <row r="85" spans="1:3" x14ac:dyDescent="0.25">
      <c r="A85" s="139"/>
      <c r="B85" s="136"/>
      <c r="C85" s="140"/>
    </row>
    <row r="86" spans="1:3" x14ac:dyDescent="0.25">
      <c r="A86" s="138" t="s">
        <v>103</v>
      </c>
      <c r="B86" s="134">
        <v>390</v>
      </c>
      <c r="C86" s="135" t="s">
        <v>380</v>
      </c>
    </row>
    <row r="87" spans="1:3" x14ac:dyDescent="0.25">
      <c r="A87" s="139" t="s">
        <v>381</v>
      </c>
      <c r="B87" s="136">
        <v>117</v>
      </c>
      <c r="C87" s="140" t="s">
        <v>291</v>
      </c>
    </row>
    <row r="88" spans="1:3" ht="15" customHeight="1" x14ac:dyDescent="0.25">
      <c r="A88" s="139" t="s">
        <v>382</v>
      </c>
      <c r="B88" s="136">
        <v>28</v>
      </c>
      <c r="C88" s="140" t="s">
        <v>360</v>
      </c>
    </row>
    <row r="89" spans="1:3" x14ac:dyDescent="0.25">
      <c r="A89" s="139" t="s">
        <v>383</v>
      </c>
      <c r="B89" s="136">
        <v>4</v>
      </c>
      <c r="C89" s="140" t="s">
        <v>295</v>
      </c>
    </row>
    <row r="90" spans="1:3" x14ac:dyDescent="0.25">
      <c r="A90" s="139" t="s">
        <v>384</v>
      </c>
      <c r="B90" s="136">
        <v>31</v>
      </c>
      <c r="C90" s="140" t="s">
        <v>310</v>
      </c>
    </row>
    <row r="91" spans="1:3" x14ac:dyDescent="0.25">
      <c r="A91" s="139" t="s">
        <v>385</v>
      </c>
      <c r="B91" s="136">
        <v>126</v>
      </c>
      <c r="C91" s="140" t="s">
        <v>370</v>
      </c>
    </row>
    <row r="92" spans="1:3" x14ac:dyDescent="0.25">
      <c r="A92" s="139" t="s">
        <v>386</v>
      </c>
      <c r="B92" s="136">
        <v>44</v>
      </c>
      <c r="C92" s="140" t="s">
        <v>322</v>
      </c>
    </row>
    <row r="93" spans="1:3" x14ac:dyDescent="0.25">
      <c r="A93" s="139" t="s">
        <v>387</v>
      </c>
      <c r="B93" s="136">
        <v>31</v>
      </c>
      <c r="C93" s="140" t="s">
        <v>293</v>
      </c>
    </row>
    <row r="94" spans="1:3" x14ac:dyDescent="0.25">
      <c r="A94" s="139" t="s">
        <v>227</v>
      </c>
      <c r="B94" s="136">
        <v>9</v>
      </c>
      <c r="C94" s="140" t="s">
        <v>315</v>
      </c>
    </row>
    <row r="95" spans="1:3" x14ac:dyDescent="0.25">
      <c r="A95" s="139"/>
      <c r="B95" s="136"/>
      <c r="C95" s="140"/>
    </row>
    <row r="96" spans="1:3" x14ac:dyDescent="0.25">
      <c r="A96" s="138" t="s">
        <v>115</v>
      </c>
      <c r="B96" s="134">
        <v>141</v>
      </c>
      <c r="C96" s="135" t="s">
        <v>329</v>
      </c>
    </row>
    <row r="97" spans="1:3" x14ac:dyDescent="0.25">
      <c r="A97" s="139" t="s">
        <v>388</v>
      </c>
      <c r="B97" s="136">
        <v>28</v>
      </c>
      <c r="C97" s="140" t="s">
        <v>360</v>
      </c>
    </row>
    <row r="98" spans="1:3" x14ac:dyDescent="0.25">
      <c r="A98" s="139" t="s">
        <v>389</v>
      </c>
      <c r="B98" s="136">
        <v>32</v>
      </c>
      <c r="C98" s="140" t="s">
        <v>390</v>
      </c>
    </row>
    <row r="99" spans="1:3" x14ac:dyDescent="0.25">
      <c r="A99" s="139" t="s">
        <v>391</v>
      </c>
      <c r="B99" s="136">
        <v>32</v>
      </c>
      <c r="C99" s="140" t="s">
        <v>360</v>
      </c>
    </row>
    <row r="100" spans="1:3" x14ac:dyDescent="0.25">
      <c r="A100" s="139" t="s">
        <v>231</v>
      </c>
      <c r="B100" s="136">
        <v>30</v>
      </c>
      <c r="C100" s="140" t="s">
        <v>379</v>
      </c>
    </row>
    <row r="101" spans="1:3" x14ac:dyDescent="0.25">
      <c r="A101" s="139" t="s">
        <v>392</v>
      </c>
      <c r="B101" s="136">
        <v>19</v>
      </c>
      <c r="C101" s="140" t="s">
        <v>293</v>
      </c>
    </row>
    <row r="102" spans="1:3" x14ac:dyDescent="0.25">
      <c r="A102" s="139"/>
      <c r="B102" s="136"/>
      <c r="C102" s="140"/>
    </row>
    <row r="103" spans="1:3" x14ac:dyDescent="0.25">
      <c r="A103" s="138" t="s">
        <v>121</v>
      </c>
      <c r="B103" s="134">
        <v>300</v>
      </c>
      <c r="C103" s="135" t="s">
        <v>326</v>
      </c>
    </row>
    <row r="104" spans="1:3" x14ac:dyDescent="0.25">
      <c r="A104" s="139" t="s">
        <v>393</v>
      </c>
      <c r="B104" s="136">
        <v>152</v>
      </c>
      <c r="C104" s="140" t="s">
        <v>291</v>
      </c>
    </row>
    <row r="105" spans="1:3" x14ac:dyDescent="0.25">
      <c r="A105" s="139" t="s">
        <v>394</v>
      </c>
      <c r="B105" s="136">
        <v>122</v>
      </c>
      <c r="C105" s="140" t="s">
        <v>380</v>
      </c>
    </row>
    <row r="106" spans="1:3" x14ac:dyDescent="0.25">
      <c r="A106" s="139" t="s">
        <v>395</v>
      </c>
      <c r="B106" s="136">
        <v>26</v>
      </c>
      <c r="C106" s="140" t="s">
        <v>318</v>
      </c>
    </row>
    <row r="107" spans="1:3" x14ac:dyDescent="0.25">
      <c r="A107" s="139"/>
      <c r="B107" s="136"/>
      <c r="C107" s="140"/>
    </row>
    <row r="108" spans="1:3" x14ac:dyDescent="0.25">
      <c r="A108" s="138" t="s">
        <v>125</v>
      </c>
      <c r="B108" s="134">
        <v>311</v>
      </c>
      <c r="C108" s="135" t="s">
        <v>348</v>
      </c>
    </row>
    <row r="109" spans="1:3" x14ac:dyDescent="0.25">
      <c r="A109" s="139" t="s">
        <v>396</v>
      </c>
      <c r="B109" s="136">
        <v>285</v>
      </c>
      <c r="C109" s="140" t="s">
        <v>367</v>
      </c>
    </row>
    <row r="110" spans="1:3" x14ac:dyDescent="0.25">
      <c r="A110" s="139" t="s">
        <v>397</v>
      </c>
      <c r="B110" s="136">
        <v>14</v>
      </c>
      <c r="C110" s="140" t="s">
        <v>310</v>
      </c>
    </row>
    <row r="111" spans="1:3" x14ac:dyDescent="0.25">
      <c r="A111" s="139" t="s">
        <v>398</v>
      </c>
      <c r="B111" s="136">
        <v>12</v>
      </c>
      <c r="C111" s="140" t="s">
        <v>380</v>
      </c>
    </row>
    <row r="112" spans="1:3" x14ac:dyDescent="0.25">
      <c r="A112" s="139"/>
      <c r="B112" s="136"/>
      <c r="C112" s="140"/>
    </row>
    <row r="113" spans="1:3" x14ac:dyDescent="0.25">
      <c r="A113" s="138" t="s">
        <v>112</v>
      </c>
      <c r="B113" s="134">
        <v>107</v>
      </c>
      <c r="C113" s="135" t="s">
        <v>302</v>
      </c>
    </row>
    <row r="114" spans="1:3" x14ac:dyDescent="0.25">
      <c r="A114" s="198" t="s">
        <v>399</v>
      </c>
      <c r="B114" s="197">
        <v>82</v>
      </c>
      <c r="C114" s="140" t="s">
        <v>291</v>
      </c>
    </row>
    <row r="115" spans="1:3" x14ac:dyDescent="0.25">
      <c r="A115" s="177" t="s">
        <v>400</v>
      </c>
      <c r="B115" s="175">
        <v>25</v>
      </c>
      <c r="C115" s="189" t="s">
        <v>401</v>
      </c>
    </row>
    <row r="116" spans="1:3" x14ac:dyDescent="0.25">
      <c r="A116" s="200"/>
      <c r="B116" s="196"/>
      <c r="C116" s="199"/>
    </row>
    <row r="117" spans="1:3" x14ac:dyDescent="0.25">
      <c r="A117" s="173" t="s">
        <v>402</v>
      </c>
      <c r="B117" s="201"/>
      <c r="C117" s="201"/>
    </row>
    <row r="118" spans="1:3" hidden="1" x14ac:dyDescent="0.25"/>
    <row r="119" spans="1:3" hidden="1" x14ac:dyDescent="0.25"/>
    <row r="120" spans="1:3" hidden="1" x14ac:dyDescent="0.25"/>
    <row r="121" spans="1:3" hidden="1" x14ac:dyDescent="0.25"/>
    <row r="122" spans="1:3" hidden="1" x14ac:dyDescent="0.25"/>
    <row r="123" spans="1:3" hidden="1" x14ac:dyDescent="0.25"/>
    <row r="124" spans="1:3" hidden="1" x14ac:dyDescent="0.25"/>
  </sheetData>
  <mergeCells count="6">
    <mergeCell ref="A3:C3"/>
    <mergeCell ref="A4:C4"/>
    <mergeCell ref="A5:C5"/>
    <mergeCell ref="A7:A8"/>
    <mergeCell ref="B7:B8"/>
    <mergeCell ref="C7:C8"/>
  </mergeCells>
  <pageMargins left="0.7" right="0.7" top="0.75" bottom="0.75" header="0.3" footer="0.3"/>
  <pageSetup scale="3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A8DAC-0C07-46DE-9C36-C61F118C2B2C}">
  <dimension ref="A1:WYH211"/>
  <sheetViews>
    <sheetView zoomScale="90" zoomScaleNormal="90" zoomScaleSheetLayoutView="30" workbookViewId="0">
      <selection activeCell="F159" sqref="F159:G159"/>
    </sheetView>
  </sheetViews>
  <sheetFormatPr baseColWidth="10" defaultColWidth="0" defaultRowHeight="17.45" customHeight="1" zeroHeight="1" x14ac:dyDescent="0.25"/>
  <cols>
    <col min="1" max="1" width="86.7109375" style="33" customWidth="1"/>
    <col min="2" max="2" width="11.42578125" style="33" customWidth="1"/>
    <col min="3" max="3" width="13.42578125" style="33" customWidth="1"/>
    <col min="4" max="78" width="11.42578125" style="33" customWidth="1"/>
    <col min="79" max="79" width="11.42578125" style="196" hidden="1" customWidth="1"/>
    <col min="80" max="256" width="11.42578125" style="33" hidden="1" customWidth="1"/>
    <col min="257" max="257" width="86.7109375" style="33" hidden="1" customWidth="1"/>
    <col min="258" max="334" width="11.42578125" style="33" hidden="1" customWidth="1"/>
    <col min="335" max="512" width="0" style="33" hidden="1"/>
    <col min="513" max="513" width="86.7109375" style="33" hidden="1" customWidth="1"/>
    <col min="514" max="590" width="11.42578125" style="33" hidden="1" customWidth="1"/>
    <col min="591" max="768" width="0" style="33" hidden="1"/>
    <col min="769" max="769" width="86.7109375" style="33" hidden="1" customWidth="1"/>
    <col min="770" max="846" width="11.42578125" style="33" hidden="1" customWidth="1"/>
    <col min="847" max="1024" width="0" style="33" hidden="1"/>
    <col min="1025" max="1025" width="86.7109375" style="33" hidden="1" customWidth="1"/>
    <col min="1026" max="1102" width="11.42578125" style="33" hidden="1" customWidth="1"/>
    <col min="1103" max="1280" width="0" style="33" hidden="1"/>
    <col min="1281" max="1281" width="86.7109375" style="33" hidden="1" customWidth="1"/>
    <col min="1282" max="1358" width="11.42578125" style="33" hidden="1" customWidth="1"/>
    <col min="1359" max="1536" width="0" style="33" hidden="1"/>
    <col min="1537" max="1537" width="86.7109375" style="33" hidden="1" customWidth="1"/>
    <col min="1538" max="1614" width="11.42578125" style="33" hidden="1" customWidth="1"/>
    <col min="1615" max="1792" width="0" style="33" hidden="1"/>
    <col min="1793" max="1793" width="86.7109375" style="33" hidden="1" customWidth="1"/>
    <col min="1794" max="1870" width="11.42578125" style="33" hidden="1" customWidth="1"/>
    <col min="1871" max="2048" width="0" style="33" hidden="1"/>
    <col min="2049" max="2049" width="86.7109375" style="33" hidden="1" customWidth="1"/>
    <col min="2050" max="2126" width="11.42578125" style="33" hidden="1" customWidth="1"/>
    <col min="2127" max="2304" width="0" style="33" hidden="1"/>
    <col min="2305" max="2305" width="86.7109375" style="33" hidden="1" customWidth="1"/>
    <col min="2306" max="2382" width="11.42578125" style="33" hidden="1" customWidth="1"/>
    <col min="2383" max="2560" width="0" style="33" hidden="1"/>
    <col min="2561" max="2561" width="86.7109375" style="33" hidden="1" customWidth="1"/>
    <col min="2562" max="2638" width="11.42578125" style="33" hidden="1" customWidth="1"/>
    <col min="2639" max="2816" width="0" style="33" hidden="1"/>
    <col min="2817" max="2817" width="86.7109375" style="33" hidden="1" customWidth="1"/>
    <col min="2818" max="2894" width="11.42578125" style="33" hidden="1" customWidth="1"/>
    <col min="2895" max="3072" width="0" style="33" hidden="1"/>
    <col min="3073" max="3073" width="86.7109375" style="33" hidden="1" customWidth="1"/>
    <col min="3074" max="3150" width="11.42578125" style="33" hidden="1" customWidth="1"/>
    <col min="3151" max="3328" width="0" style="33" hidden="1"/>
    <col min="3329" max="3329" width="86.7109375" style="33" hidden="1" customWidth="1"/>
    <col min="3330" max="3406" width="11.42578125" style="33" hidden="1" customWidth="1"/>
    <col min="3407" max="3584" width="0" style="33" hidden="1"/>
    <col min="3585" max="3585" width="86.7109375" style="33" hidden="1" customWidth="1"/>
    <col min="3586" max="3662" width="11.42578125" style="33" hidden="1" customWidth="1"/>
    <col min="3663" max="3840" width="0" style="33" hidden="1"/>
    <col min="3841" max="3841" width="86.7109375" style="33" hidden="1" customWidth="1"/>
    <col min="3842" max="3918" width="11.42578125" style="33" hidden="1" customWidth="1"/>
    <col min="3919" max="4096" width="0" style="33" hidden="1"/>
    <col min="4097" max="4097" width="86.7109375" style="33" hidden="1" customWidth="1"/>
    <col min="4098" max="4174" width="11.42578125" style="33" hidden="1" customWidth="1"/>
    <col min="4175" max="4352" width="0" style="33" hidden="1"/>
    <col min="4353" max="4353" width="86.7109375" style="33" hidden="1" customWidth="1"/>
    <col min="4354" max="4430" width="11.42578125" style="33" hidden="1" customWidth="1"/>
    <col min="4431" max="4608" width="0" style="33" hidden="1"/>
    <col min="4609" max="4609" width="86.7109375" style="33" hidden="1" customWidth="1"/>
    <col min="4610" max="4686" width="11.42578125" style="33" hidden="1" customWidth="1"/>
    <col min="4687" max="4864" width="0" style="33" hidden="1"/>
    <col min="4865" max="4865" width="86.7109375" style="33" hidden="1" customWidth="1"/>
    <col min="4866" max="4942" width="11.42578125" style="33" hidden="1" customWidth="1"/>
    <col min="4943" max="5120" width="0" style="33" hidden="1"/>
    <col min="5121" max="5121" width="86.7109375" style="33" hidden="1" customWidth="1"/>
    <col min="5122" max="5198" width="11.42578125" style="33" hidden="1" customWidth="1"/>
    <col min="5199" max="5376" width="0" style="33" hidden="1"/>
    <col min="5377" max="5377" width="86.7109375" style="33" hidden="1" customWidth="1"/>
    <col min="5378" max="5454" width="11.42578125" style="33" hidden="1" customWidth="1"/>
    <col min="5455" max="5632" width="0" style="33" hidden="1"/>
    <col min="5633" max="5633" width="86.7109375" style="33" hidden="1" customWidth="1"/>
    <col min="5634" max="5710" width="11.42578125" style="33" hidden="1" customWidth="1"/>
    <col min="5711" max="5888" width="0" style="33" hidden="1"/>
    <col min="5889" max="5889" width="86.7109375" style="33" hidden="1" customWidth="1"/>
    <col min="5890" max="5966" width="11.42578125" style="33" hidden="1" customWidth="1"/>
    <col min="5967" max="6144" width="0" style="33" hidden="1"/>
    <col min="6145" max="6145" width="86.7109375" style="33" hidden="1" customWidth="1"/>
    <col min="6146" max="6222" width="11.42578125" style="33" hidden="1" customWidth="1"/>
    <col min="6223" max="6400" width="0" style="33" hidden="1"/>
    <col min="6401" max="6401" width="86.7109375" style="33" hidden="1" customWidth="1"/>
    <col min="6402" max="6478" width="11.42578125" style="33" hidden="1" customWidth="1"/>
    <col min="6479" max="6656" width="0" style="33" hidden="1"/>
    <col min="6657" max="6657" width="86.7109375" style="33" hidden="1" customWidth="1"/>
    <col min="6658" max="6734" width="11.42578125" style="33" hidden="1" customWidth="1"/>
    <col min="6735" max="6912" width="0" style="33" hidden="1"/>
    <col min="6913" max="6913" width="86.7109375" style="33" hidden="1" customWidth="1"/>
    <col min="6914" max="6990" width="11.42578125" style="33" hidden="1" customWidth="1"/>
    <col min="6991" max="7168" width="0" style="33" hidden="1"/>
    <col min="7169" max="7169" width="86.7109375" style="33" hidden="1" customWidth="1"/>
    <col min="7170" max="7246" width="11.42578125" style="33" hidden="1" customWidth="1"/>
    <col min="7247" max="7424" width="0" style="33" hidden="1"/>
    <col min="7425" max="7425" width="86.7109375" style="33" hidden="1" customWidth="1"/>
    <col min="7426" max="7502" width="11.42578125" style="33" hidden="1" customWidth="1"/>
    <col min="7503" max="7680" width="0" style="33" hidden="1"/>
    <col min="7681" max="7681" width="86.7109375" style="33" hidden="1" customWidth="1"/>
    <col min="7682" max="7758" width="11.42578125" style="33" hidden="1" customWidth="1"/>
    <col min="7759" max="7936" width="0" style="33" hidden="1"/>
    <col min="7937" max="7937" width="86.7109375" style="33" hidden="1" customWidth="1"/>
    <col min="7938" max="8014" width="11.42578125" style="33" hidden="1" customWidth="1"/>
    <col min="8015" max="8192" width="0" style="33" hidden="1"/>
    <col min="8193" max="8193" width="86.7109375" style="33" hidden="1" customWidth="1"/>
    <col min="8194" max="8270" width="11.42578125" style="33" hidden="1" customWidth="1"/>
    <col min="8271" max="8448" width="0" style="33" hidden="1"/>
    <col min="8449" max="8449" width="86.7109375" style="33" hidden="1" customWidth="1"/>
    <col min="8450" max="8526" width="11.42578125" style="33" hidden="1" customWidth="1"/>
    <col min="8527" max="8704" width="0" style="33" hidden="1"/>
    <col min="8705" max="8705" width="86.7109375" style="33" hidden="1" customWidth="1"/>
    <col min="8706" max="8782" width="11.42578125" style="33" hidden="1" customWidth="1"/>
    <col min="8783" max="8960" width="0" style="33" hidden="1"/>
    <col min="8961" max="8961" width="86.7109375" style="33" hidden="1" customWidth="1"/>
    <col min="8962" max="9038" width="11.42578125" style="33" hidden="1" customWidth="1"/>
    <col min="9039" max="9216" width="0" style="33" hidden="1"/>
    <col min="9217" max="9217" width="86.7109375" style="33" hidden="1" customWidth="1"/>
    <col min="9218" max="9294" width="11.42578125" style="33" hidden="1" customWidth="1"/>
    <col min="9295" max="9472" width="0" style="33" hidden="1"/>
    <col min="9473" max="9473" width="86.7109375" style="33" hidden="1" customWidth="1"/>
    <col min="9474" max="9550" width="11.42578125" style="33" hidden="1" customWidth="1"/>
    <col min="9551" max="9728" width="0" style="33" hidden="1"/>
    <col min="9729" max="9729" width="86.7109375" style="33" hidden="1" customWidth="1"/>
    <col min="9730" max="9806" width="11.42578125" style="33" hidden="1" customWidth="1"/>
    <col min="9807" max="9984" width="0" style="33" hidden="1"/>
    <col min="9985" max="9985" width="86.7109375" style="33" hidden="1" customWidth="1"/>
    <col min="9986" max="10062" width="11.42578125" style="33" hidden="1" customWidth="1"/>
    <col min="10063" max="10240" width="0" style="33" hidden="1"/>
    <col min="10241" max="10241" width="86.7109375" style="33" hidden="1" customWidth="1"/>
    <col min="10242" max="10318" width="11.42578125" style="33" hidden="1" customWidth="1"/>
    <col min="10319" max="10496" width="0" style="33" hidden="1"/>
    <col min="10497" max="10497" width="86.7109375" style="33" hidden="1" customWidth="1"/>
    <col min="10498" max="10574" width="11.42578125" style="33" hidden="1" customWidth="1"/>
    <col min="10575" max="10752" width="0" style="33" hidden="1"/>
    <col min="10753" max="10753" width="86.7109375" style="33" hidden="1" customWidth="1"/>
    <col min="10754" max="10830" width="11.42578125" style="33" hidden="1" customWidth="1"/>
    <col min="10831" max="11008" width="0" style="33" hidden="1"/>
    <col min="11009" max="11009" width="86.7109375" style="33" hidden="1" customWidth="1"/>
    <col min="11010" max="11086" width="11.42578125" style="33" hidden="1" customWidth="1"/>
    <col min="11087" max="11264" width="0" style="33" hidden="1"/>
    <col min="11265" max="11265" width="86.7109375" style="33" hidden="1" customWidth="1"/>
    <col min="11266" max="11342" width="11.42578125" style="33" hidden="1" customWidth="1"/>
    <col min="11343" max="11520" width="0" style="33" hidden="1"/>
    <col min="11521" max="11521" width="86.7109375" style="33" hidden="1" customWidth="1"/>
    <col min="11522" max="11598" width="11.42578125" style="33" hidden="1" customWidth="1"/>
    <col min="11599" max="11776" width="0" style="33" hidden="1"/>
    <col min="11777" max="11777" width="86.7109375" style="33" hidden="1" customWidth="1"/>
    <col min="11778" max="11854" width="11.42578125" style="33" hidden="1" customWidth="1"/>
    <col min="11855" max="12032" width="0" style="33" hidden="1"/>
    <col min="12033" max="12033" width="86.7109375" style="33" hidden="1" customWidth="1"/>
    <col min="12034" max="12110" width="11.42578125" style="33" hidden="1" customWidth="1"/>
    <col min="12111" max="12288" width="0" style="33" hidden="1"/>
    <col min="12289" max="12289" width="86.7109375" style="33" hidden="1" customWidth="1"/>
    <col min="12290" max="12366" width="11.42578125" style="33" hidden="1" customWidth="1"/>
    <col min="12367" max="12544" width="0" style="33" hidden="1"/>
    <col min="12545" max="12545" width="86.7109375" style="33" hidden="1" customWidth="1"/>
    <col min="12546" max="12622" width="11.42578125" style="33" hidden="1" customWidth="1"/>
    <col min="12623" max="12800" width="0" style="33" hidden="1"/>
    <col min="12801" max="12801" width="86.7109375" style="33" hidden="1" customWidth="1"/>
    <col min="12802" max="12878" width="11.42578125" style="33" hidden="1" customWidth="1"/>
    <col min="12879" max="13056" width="0" style="33" hidden="1"/>
    <col min="13057" max="13057" width="86.7109375" style="33" hidden="1" customWidth="1"/>
    <col min="13058" max="13134" width="11.42578125" style="33" hidden="1" customWidth="1"/>
    <col min="13135" max="13312" width="0" style="33" hidden="1"/>
    <col min="13313" max="13313" width="86.7109375" style="33" hidden="1" customWidth="1"/>
    <col min="13314" max="13390" width="11.42578125" style="33" hidden="1" customWidth="1"/>
    <col min="13391" max="13568" width="0" style="33" hidden="1"/>
    <col min="13569" max="13569" width="86.7109375" style="33" hidden="1" customWidth="1"/>
    <col min="13570" max="13646" width="11.42578125" style="33" hidden="1" customWidth="1"/>
    <col min="13647" max="13824" width="0" style="33" hidden="1"/>
    <col min="13825" max="13825" width="86.7109375" style="33" hidden="1" customWidth="1"/>
    <col min="13826" max="13902" width="11.42578125" style="33" hidden="1" customWidth="1"/>
    <col min="13903" max="14080" width="0" style="33" hidden="1"/>
    <col min="14081" max="14081" width="86.7109375" style="33" hidden="1" customWidth="1"/>
    <col min="14082" max="14158" width="11.42578125" style="33" hidden="1" customWidth="1"/>
    <col min="14159" max="14336" width="0" style="33" hidden="1"/>
    <col min="14337" max="14337" width="86.7109375" style="33" hidden="1" customWidth="1"/>
    <col min="14338" max="14414" width="11.42578125" style="33" hidden="1" customWidth="1"/>
    <col min="14415" max="14592" width="0" style="33" hidden="1"/>
    <col min="14593" max="14593" width="86.7109375" style="33" hidden="1" customWidth="1"/>
    <col min="14594" max="14670" width="11.42578125" style="33" hidden="1" customWidth="1"/>
    <col min="14671" max="14848" width="0" style="33" hidden="1"/>
    <col min="14849" max="14849" width="86.7109375" style="33" hidden="1" customWidth="1"/>
    <col min="14850" max="14926" width="11.42578125" style="33" hidden="1" customWidth="1"/>
    <col min="14927" max="15104" width="0" style="33" hidden="1"/>
    <col min="15105" max="15105" width="86.7109375" style="33" hidden="1" customWidth="1"/>
    <col min="15106" max="15182" width="11.42578125" style="33" hidden="1" customWidth="1"/>
    <col min="15183" max="15360" width="0" style="33" hidden="1"/>
    <col min="15361" max="15361" width="86.7109375" style="33" hidden="1" customWidth="1"/>
    <col min="15362" max="15438" width="11.42578125" style="33" hidden="1" customWidth="1"/>
    <col min="15439" max="15616" width="0" style="33" hidden="1"/>
    <col min="15617" max="15617" width="86.7109375" style="33" hidden="1" customWidth="1"/>
    <col min="15618" max="15694" width="11.42578125" style="33" hidden="1" customWidth="1"/>
    <col min="15695" max="15872" width="0" style="33" hidden="1"/>
    <col min="15873" max="15873" width="86.7109375" style="33" hidden="1" customWidth="1"/>
    <col min="15874" max="15950" width="11.42578125" style="33" hidden="1" customWidth="1"/>
    <col min="15951" max="16128" width="0" style="33" hidden="1"/>
    <col min="16129" max="16129" width="86.7109375" style="33" hidden="1" customWidth="1"/>
    <col min="16130" max="16206" width="11.42578125" style="33" hidden="1" customWidth="1"/>
    <col min="16207" max="16384" width="0" style="33" hidden="1"/>
  </cols>
  <sheetData>
    <row r="1" spans="1:79" s="227" customFormat="1" ht="17.45" customHeight="1" x14ac:dyDescent="0.25">
      <c r="A1" s="276" t="s">
        <v>403</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26"/>
    </row>
    <row r="2" spans="1:79" s="227" customFormat="1" ht="17.45" customHeight="1" x14ac:dyDescent="0.25">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26"/>
    </row>
    <row r="3" spans="1:79" s="229" customFormat="1" ht="17.45" customHeight="1" x14ac:dyDescent="0.25">
      <c r="A3" s="295" t="s">
        <v>404</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28"/>
    </row>
    <row r="4" spans="1:79" s="295" customFormat="1" ht="17.45" customHeight="1" x14ac:dyDescent="0.25">
      <c r="A4" s="295" t="s">
        <v>405</v>
      </c>
    </row>
    <row r="5" spans="1:79" s="295" customFormat="1" ht="17.45" customHeight="1" x14ac:dyDescent="0.25">
      <c r="A5" s="295" t="s">
        <v>406</v>
      </c>
    </row>
    <row r="6" spans="1:79" s="295" customFormat="1" ht="17.45" customHeight="1" x14ac:dyDescent="0.25">
      <c r="A6" s="295" t="s">
        <v>143</v>
      </c>
    </row>
    <row r="7" spans="1:79" s="227" customFormat="1" ht="17.45" customHeight="1" thickBot="1" x14ac:dyDescent="0.3">
      <c r="A7" s="340"/>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226"/>
    </row>
    <row r="8" spans="1:79" ht="17.45" customHeight="1" thickBot="1" x14ac:dyDescent="0.3">
      <c r="A8" s="341" t="s">
        <v>407</v>
      </c>
      <c r="B8" s="344" t="s">
        <v>37</v>
      </c>
      <c r="C8" s="347" t="s">
        <v>408</v>
      </c>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348"/>
      <c r="BO8" s="348"/>
      <c r="BP8" s="348"/>
      <c r="BQ8" s="348"/>
      <c r="BR8" s="348"/>
      <c r="BS8" s="348"/>
      <c r="BT8" s="348"/>
      <c r="BU8" s="348"/>
      <c r="BV8" s="348"/>
      <c r="BW8" s="348"/>
      <c r="BX8" s="348"/>
      <c r="BY8" s="348"/>
      <c r="BZ8" s="348"/>
    </row>
    <row r="9" spans="1:79" ht="17.45" customHeight="1" thickBot="1" x14ac:dyDescent="0.3">
      <c r="A9" s="342"/>
      <c r="B9" s="345"/>
      <c r="C9" s="349" t="s">
        <v>409</v>
      </c>
      <c r="D9" s="350"/>
      <c r="E9" s="350"/>
      <c r="F9" s="350"/>
      <c r="G9" s="350"/>
      <c r="H9" s="350"/>
      <c r="I9" s="351"/>
      <c r="J9" s="141" t="s">
        <v>410</v>
      </c>
      <c r="K9" s="349" t="s">
        <v>411</v>
      </c>
      <c r="L9" s="350"/>
      <c r="M9" s="350"/>
      <c r="N9" s="350"/>
      <c r="O9" s="350"/>
      <c r="P9" s="351"/>
      <c r="Q9" s="349" t="s">
        <v>412</v>
      </c>
      <c r="R9" s="350"/>
      <c r="S9" s="350"/>
      <c r="T9" s="350"/>
      <c r="U9" s="351"/>
      <c r="V9" s="349" t="s">
        <v>413</v>
      </c>
      <c r="W9" s="350"/>
      <c r="X9" s="350"/>
      <c r="Y9" s="350"/>
      <c r="Z9" s="351"/>
      <c r="AA9" s="349" t="s">
        <v>414</v>
      </c>
      <c r="AB9" s="350"/>
      <c r="AC9" s="350"/>
      <c r="AD9" s="350"/>
      <c r="AE9" s="350"/>
      <c r="AF9" s="351"/>
      <c r="AG9" s="349" t="s">
        <v>415</v>
      </c>
      <c r="AH9" s="350"/>
      <c r="AI9" s="350"/>
      <c r="AJ9" s="350"/>
      <c r="AK9" s="350"/>
      <c r="AL9" s="350"/>
      <c r="AM9" s="351"/>
      <c r="AN9" s="349" t="s">
        <v>416</v>
      </c>
      <c r="AO9" s="350"/>
      <c r="AP9" s="350"/>
      <c r="AQ9" s="350"/>
      <c r="AR9" s="350"/>
      <c r="AS9" s="351"/>
      <c r="AT9" s="349" t="s">
        <v>417</v>
      </c>
      <c r="AU9" s="350"/>
      <c r="AV9" s="350"/>
      <c r="AW9" s="350"/>
      <c r="AX9" s="350"/>
      <c r="AY9" s="351"/>
      <c r="AZ9" s="349" t="s">
        <v>418</v>
      </c>
      <c r="BA9" s="350"/>
      <c r="BB9" s="350"/>
      <c r="BC9" s="350"/>
      <c r="BD9" s="350"/>
      <c r="BE9" s="351"/>
      <c r="BF9" s="349" t="s">
        <v>419</v>
      </c>
      <c r="BG9" s="350"/>
      <c r="BH9" s="350"/>
      <c r="BI9" s="350"/>
      <c r="BJ9" s="350"/>
      <c r="BK9" s="350"/>
      <c r="BL9" s="350"/>
      <c r="BM9" s="351"/>
      <c r="BN9" s="349" t="s">
        <v>420</v>
      </c>
      <c r="BO9" s="351"/>
      <c r="BP9" s="349" t="s">
        <v>421</v>
      </c>
      <c r="BQ9" s="350"/>
      <c r="BR9" s="350"/>
      <c r="BS9" s="350"/>
      <c r="BT9" s="351"/>
      <c r="BU9" s="349" t="s">
        <v>422</v>
      </c>
      <c r="BV9" s="350"/>
      <c r="BW9" s="351"/>
      <c r="BX9" s="349" t="s">
        <v>423</v>
      </c>
      <c r="BY9" s="350"/>
      <c r="BZ9" s="350"/>
    </row>
    <row r="10" spans="1:79" ht="49.5" customHeight="1" x14ac:dyDescent="0.25">
      <c r="A10" s="342"/>
      <c r="B10" s="345"/>
      <c r="C10" s="352" t="s">
        <v>424</v>
      </c>
      <c r="D10" s="354" t="s">
        <v>425</v>
      </c>
      <c r="E10" s="354"/>
      <c r="F10" s="354"/>
      <c r="G10" s="354"/>
      <c r="H10" s="354"/>
      <c r="I10" s="355"/>
      <c r="J10" s="356" t="s">
        <v>426</v>
      </c>
      <c r="K10" s="352" t="s">
        <v>427</v>
      </c>
      <c r="L10" s="354" t="s">
        <v>425</v>
      </c>
      <c r="M10" s="354"/>
      <c r="N10" s="354"/>
      <c r="O10" s="354"/>
      <c r="P10" s="355"/>
      <c r="Q10" s="358" t="s">
        <v>428</v>
      </c>
      <c r="R10" s="354" t="s">
        <v>429</v>
      </c>
      <c r="S10" s="354"/>
      <c r="T10" s="354"/>
      <c r="U10" s="355"/>
      <c r="V10" s="358" t="s">
        <v>430</v>
      </c>
      <c r="W10" s="354" t="s">
        <v>429</v>
      </c>
      <c r="X10" s="354"/>
      <c r="Y10" s="354"/>
      <c r="Z10" s="355"/>
      <c r="AA10" s="352" t="s">
        <v>431</v>
      </c>
      <c r="AB10" s="354" t="s">
        <v>429</v>
      </c>
      <c r="AC10" s="354"/>
      <c r="AD10" s="354"/>
      <c r="AE10" s="354"/>
      <c r="AF10" s="355"/>
      <c r="AG10" s="358" t="s">
        <v>432</v>
      </c>
      <c r="AH10" s="354" t="s">
        <v>429</v>
      </c>
      <c r="AI10" s="354"/>
      <c r="AJ10" s="354"/>
      <c r="AK10" s="354"/>
      <c r="AL10" s="354"/>
      <c r="AM10" s="355"/>
      <c r="AN10" s="358" t="s">
        <v>433</v>
      </c>
      <c r="AO10" s="354" t="s">
        <v>429</v>
      </c>
      <c r="AP10" s="354"/>
      <c r="AQ10" s="354"/>
      <c r="AR10" s="354"/>
      <c r="AS10" s="355"/>
      <c r="AT10" s="360" t="s">
        <v>434</v>
      </c>
      <c r="AU10" s="354" t="s">
        <v>429</v>
      </c>
      <c r="AV10" s="354"/>
      <c r="AW10" s="354"/>
      <c r="AX10" s="354"/>
      <c r="AY10" s="355"/>
      <c r="AZ10" s="358" t="s">
        <v>435</v>
      </c>
      <c r="BA10" s="362"/>
      <c r="BB10" s="354" t="s">
        <v>429</v>
      </c>
      <c r="BC10" s="354"/>
      <c r="BD10" s="354"/>
      <c r="BE10" s="355"/>
      <c r="BF10" s="358" t="s">
        <v>436</v>
      </c>
      <c r="BG10" s="354" t="s">
        <v>429</v>
      </c>
      <c r="BH10" s="354"/>
      <c r="BI10" s="354"/>
      <c r="BJ10" s="354"/>
      <c r="BK10" s="354"/>
      <c r="BL10" s="354"/>
      <c r="BM10" s="355"/>
      <c r="BN10" s="352" t="s">
        <v>437</v>
      </c>
      <c r="BO10" s="364" t="s">
        <v>438</v>
      </c>
      <c r="BP10" s="366" t="s">
        <v>429</v>
      </c>
      <c r="BQ10" s="354"/>
      <c r="BR10" s="354"/>
      <c r="BS10" s="354"/>
      <c r="BT10" s="355"/>
      <c r="BU10" s="352" t="s">
        <v>439</v>
      </c>
      <c r="BV10" s="354" t="s">
        <v>429</v>
      </c>
      <c r="BW10" s="355"/>
      <c r="BX10" s="352" t="s">
        <v>440</v>
      </c>
      <c r="BY10" s="354" t="s">
        <v>429</v>
      </c>
      <c r="BZ10" s="363"/>
    </row>
    <row r="11" spans="1:79" ht="27.75" customHeight="1" thickBot="1" x14ac:dyDescent="0.3">
      <c r="A11" s="343"/>
      <c r="B11" s="346"/>
      <c r="C11" s="353"/>
      <c r="D11" s="142" t="s">
        <v>441</v>
      </c>
      <c r="E11" s="142" t="s">
        <v>442</v>
      </c>
      <c r="F11" s="143" t="s">
        <v>443</v>
      </c>
      <c r="G11" s="143" t="s">
        <v>444</v>
      </c>
      <c r="H11" s="143" t="s">
        <v>445</v>
      </c>
      <c r="I11" s="144" t="s">
        <v>446</v>
      </c>
      <c r="J11" s="357"/>
      <c r="K11" s="353"/>
      <c r="L11" s="143" t="s">
        <v>447</v>
      </c>
      <c r="M11" s="143" t="s">
        <v>448</v>
      </c>
      <c r="N11" s="143" t="s">
        <v>449</v>
      </c>
      <c r="O11" s="143" t="s">
        <v>450</v>
      </c>
      <c r="P11" s="144" t="s">
        <v>451</v>
      </c>
      <c r="Q11" s="359"/>
      <c r="R11" s="143" t="s">
        <v>452</v>
      </c>
      <c r="S11" s="143" t="s">
        <v>453</v>
      </c>
      <c r="T11" s="143" t="s">
        <v>454</v>
      </c>
      <c r="U11" s="144" t="s">
        <v>455</v>
      </c>
      <c r="V11" s="359"/>
      <c r="W11" s="143" t="s">
        <v>456</v>
      </c>
      <c r="X11" s="143" t="s">
        <v>457</v>
      </c>
      <c r="Y11" s="143" t="s">
        <v>458</v>
      </c>
      <c r="Z11" s="144" t="s">
        <v>459</v>
      </c>
      <c r="AA11" s="353"/>
      <c r="AB11" s="143" t="s">
        <v>460</v>
      </c>
      <c r="AC11" s="143" t="s">
        <v>461</v>
      </c>
      <c r="AD11" s="143" t="s">
        <v>462</v>
      </c>
      <c r="AE11" s="143" t="s">
        <v>463</v>
      </c>
      <c r="AF11" s="144" t="s">
        <v>464</v>
      </c>
      <c r="AG11" s="359"/>
      <c r="AH11" s="143" t="s">
        <v>465</v>
      </c>
      <c r="AI11" s="143" t="s">
        <v>466</v>
      </c>
      <c r="AJ11" s="143" t="s">
        <v>467</v>
      </c>
      <c r="AK11" s="143" t="s">
        <v>468</v>
      </c>
      <c r="AL11" s="143" t="s">
        <v>469</v>
      </c>
      <c r="AM11" s="144" t="s">
        <v>470</v>
      </c>
      <c r="AN11" s="359"/>
      <c r="AO11" s="143" t="s">
        <v>471</v>
      </c>
      <c r="AP11" s="145" t="s">
        <v>472</v>
      </c>
      <c r="AQ11" s="143" t="s">
        <v>473</v>
      </c>
      <c r="AR11" s="143" t="s">
        <v>474</v>
      </c>
      <c r="AS11" s="144" t="s">
        <v>475</v>
      </c>
      <c r="AT11" s="361"/>
      <c r="AU11" s="143" t="s">
        <v>476</v>
      </c>
      <c r="AV11" s="143" t="s">
        <v>477</v>
      </c>
      <c r="AW11" s="145" t="s">
        <v>478</v>
      </c>
      <c r="AX11" s="145" t="s">
        <v>479</v>
      </c>
      <c r="AY11" s="144" t="s">
        <v>480</v>
      </c>
      <c r="AZ11" s="146" t="s">
        <v>481</v>
      </c>
      <c r="BA11" s="147" t="s">
        <v>482</v>
      </c>
      <c r="BB11" s="143" t="s">
        <v>483</v>
      </c>
      <c r="BC11" s="143" t="s">
        <v>484</v>
      </c>
      <c r="BD11" s="143" t="s">
        <v>485</v>
      </c>
      <c r="BE11" s="144" t="s">
        <v>486</v>
      </c>
      <c r="BF11" s="359"/>
      <c r="BG11" s="143" t="s">
        <v>487</v>
      </c>
      <c r="BH11" s="143" t="s">
        <v>488</v>
      </c>
      <c r="BI11" s="143" t="s">
        <v>489</v>
      </c>
      <c r="BJ11" s="143" t="s">
        <v>490</v>
      </c>
      <c r="BK11" s="143" t="s">
        <v>491</v>
      </c>
      <c r="BL11" s="143" t="s">
        <v>492</v>
      </c>
      <c r="BM11" s="144" t="s">
        <v>493</v>
      </c>
      <c r="BN11" s="353"/>
      <c r="BO11" s="365"/>
      <c r="BP11" s="148" t="s">
        <v>494</v>
      </c>
      <c r="BQ11" s="143" t="s">
        <v>495</v>
      </c>
      <c r="BR11" s="143" t="s">
        <v>496</v>
      </c>
      <c r="BS11" s="143" t="s">
        <v>497</v>
      </c>
      <c r="BT11" s="149" t="s">
        <v>498</v>
      </c>
      <c r="BU11" s="353"/>
      <c r="BV11" s="143" t="s">
        <v>499</v>
      </c>
      <c r="BW11" s="144" t="s">
        <v>500</v>
      </c>
      <c r="BX11" s="353"/>
      <c r="BY11" s="143" t="s">
        <v>501</v>
      </c>
      <c r="BZ11" s="171" t="s">
        <v>502</v>
      </c>
    </row>
    <row r="12" spans="1:79" ht="17.45" customHeight="1" x14ac:dyDescent="0.25">
      <c r="A12" s="150"/>
      <c r="B12" s="151"/>
      <c r="C12" s="152"/>
      <c r="D12" s="153"/>
      <c r="E12" s="153"/>
      <c r="F12" s="153"/>
      <c r="G12" s="153"/>
      <c r="H12" s="153"/>
      <c r="I12" s="154"/>
      <c r="J12" s="155"/>
      <c r="K12" s="152"/>
      <c r="L12" s="153"/>
      <c r="M12" s="153"/>
      <c r="N12" s="153"/>
      <c r="O12" s="153"/>
      <c r="P12" s="154"/>
      <c r="Q12" s="152"/>
      <c r="R12" s="153"/>
      <c r="S12" s="153"/>
      <c r="T12" s="153"/>
      <c r="U12" s="154"/>
      <c r="V12" s="152"/>
      <c r="W12" s="153"/>
      <c r="X12" s="153"/>
      <c r="Y12" s="153"/>
      <c r="Z12" s="154"/>
      <c r="AA12" s="152"/>
      <c r="AB12" s="153"/>
      <c r="AC12" s="153"/>
      <c r="AD12" s="153"/>
      <c r="AE12" s="153"/>
      <c r="AF12" s="154"/>
      <c r="AG12" s="152"/>
      <c r="AH12" s="153"/>
      <c r="AI12" s="153"/>
      <c r="AJ12" s="153"/>
      <c r="AK12" s="153"/>
      <c r="AL12" s="153"/>
      <c r="AM12" s="154"/>
      <c r="AN12" s="152"/>
      <c r="AO12" s="153"/>
      <c r="AP12" s="153"/>
      <c r="AQ12" s="153"/>
      <c r="AR12" s="153"/>
      <c r="AS12" s="154"/>
      <c r="AT12" s="152"/>
      <c r="AU12" s="153"/>
      <c r="AV12" s="153"/>
      <c r="AW12" s="153"/>
      <c r="AX12" s="153"/>
      <c r="AY12" s="154"/>
      <c r="AZ12" s="152"/>
      <c r="BA12" s="153"/>
      <c r="BB12" s="153"/>
      <c r="BC12" s="153"/>
      <c r="BD12" s="153"/>
      <c r="BE12" s="154"/>
      <c r="BF12" s="152"/>
      <c r="BG12" s="153"/>
      <c r="BH12" s="153"/>
      <c r="BI12" s="153"/>
      <c r="BJ12" s="153"/>
      <c r="BK12" s="153"/>
      <c r="BL12" s="153"/>
      <c r="BM12" s="154"/>
      <c r="BN12" s="152"/>
      <c r="BO12" s="154"/>
      <c r="BP12" s="152"/>
      <c r="BQ12" s="153"/>
      <c r="BR12" s="153"/>
      <c r="BS12" s="153"/>
      <c r="BT12" s="154"/>
      <c r="BU12" s="152"/>
      <c r="BV12" s="153"/>
      <c r="BW12" s="154"/>
      <c r="BX12" s="152"/>
      <c r="BY12" s="153"/>
      <c r="BZ12" s="192"/>
    </row>
    <row r="13" spans="1:79" ht="17.45" customHeight="1" x14ac:dyDescent="0.25">
      <c r="A13" s="156"/>
      <c r="B13" s="157">
        <f t="shared" ref="B13:BM13" si="0">+B15+B80+B206</f>
        <v>33882</v>
      </c>
      <c r="C13" s="158">
        <f t="shared" si="0"/>
        <v>3959</v>
      </c>
      <c r="D13" s="38">
        <f t="shared" si="0"/>
        <v>449</v>
      </c>
      <c r="E13" s="38">
        <f t="shared" si="0"/>
        <v>582</v>
      </c>
      <c r="F13" s="38">
        <f t="shared" si="0"/>
        <v>673</v>
      </c>
      <c r="G13" s="38">
        <f t="shared" si="0"/>
        <v>130</v>
      </c>
      <c r="H13" s="38">
        <f t="shared" si="0"/>
        <v>475</v>
      </c>
      <c r="I13" s="159">
        <f t="shared" si="0"/>
        <v>71</v>
      </c>
      <c r="J13" s="157">
        <f t="shared" si="0"/>
        <v>1586</v>
      </c>
      <c r="K13" s="160">
        <f t="shared" si="0"/>
        <v>1117</v>
      </c>
      <c r="L13" s="38">
        <f t="shared" si="0"/>
        <v>381</v>
      </c>
      <c r="M13" s="38">
        <f t="shared" si="0"/>
        <v>220</v>
      </c>
      <c r="N13" s="38">
        <f t="shared" si="0"/>
        <v>373</v>
      </c>
      <c r="O13" s="38">
        <f t="shared" si="0"/>
        <v>422</v>
      </c>
      <c r="P13" s="159">
        <f t="shared" si="0"/>
        <v>133</v>
      </c>
      <c r="Q13" s="160">
        <f t="shared" si="0"/>
        <v>1537</v>
      </c>
      <c r="R13" s="38">
        <f t="shared" si="0"/>
        <v>157</v>
      </c>
      <c r="S13" s="38">
        <f t="shared" si="0"/>
        <v>254</v>
      </c>
      <c r="T13" s="38">
        <f t="shared" si="0"/>
        <v>67</v>
      </c>
      <c r="U13" s="159">
        <f t="shared" si="0"/>
        <v>193</v>
      </c>
      <c r="V13" s="160">
        <f t="shared" si="0"/>
        <v>617</v>
      </c>
      <c r="W13" s="38">
        <f t="shared" si="0"/>
        <v>274</v>
      </c>
      <c r="X13" s="38">
        <f t="shared" si="0"/>
        <v>216</v>
      </c>
      <c r="Y13" s="38">
        <f t="shared" si="0"/>
        <v>118</v>
      </c>
      <c r="Z13" s="159">
        <f t="shared" si="0"/>
        <v>169</v>
      </c>
      <c r="AA13" s="160">
        <f t="shared" si="0"/>
        <v>426</v>
      </c>
      <c r="AB13" s="38">
        <f t="shared" si="0"/>
        <v>387</v>
      </c>
      <c r="AC13" s="38">
        <f t="shared" si="0"/>
        <v>72</v>
      </c>
      <c r="AD13" s="38">
        <f t="shared" si="0"/>
        <v>164</v>
      </c>
      <c r="AE13" s="38">
        <f t="shared" si="0"/>
        <v>232</v>
      </c>
      <c r="AF13" s="159">
        <f t="shared" si="0"/>
        <v>185</v>
      </c>
      <c r="AG13" s="160">
        <f t="shared" si="0"/>
        <v>1392</v>
      </c>
      <c r="AH13" s="38">
        <f t="shared" si="0"/>
        <v>1066</v>
      </c>
      <c r="AI13" s="38">
        <f t="shared" si="0"/>
        <v>330</v>
      </c>
      <c r="AJ13" s="38">
        <f t="shared" si="0"/>
        <v>86</v>
      </c>
      <c r="AK13" s="38">
        <f t="shared" si="0"/>
        <v>551</v>
      </c>
      <c r="AL13" s="38">
        <f t="shared" si="0"/>
        <v>143</v>
      </c>
      <c r="AM13" s="159">
        <f t="shared" si="0"/>
        <v>353</v>
      </c>
      <c r="AN13" s="160">
        <f t="shared" si="0"/>
        <v>1382</v>
      </c>
      <c r="AO13" s="38">
        <f t="shared" si="0"/>
        <v>146</v>
      </c>
      <c r="AP13" s="38">
        <f t="shared" si="0"/>
        <v>296</v>
      </c>
      <c r="AQ13" s="38">
        <f t="shared" si="0"/>
        <v>190</v>
      </c>
      <c r="AR13" s="38">
        <f t="shared" si="0"/>
        <v>466</v>
      </c>
      <c r="AS13" s="159">
        <f t="shared" si="0"/>
        <v>425</v>
      </c>
      <c r="AT13" s="160">
        <f t="shared" si="0"/>
        <v>616</v>
      </c>
      <c r="AU13" s="38">
        <f t="shared" si="0"/>
        <v>231</v>
      </c>
      <c r="AV13" s="38">
        <f t="shared" si="0"/>
        <v>276</v>
      </c>
      <c r="AW13" s="38">
        <f t="shared" si="0"/>
        <v>262</v>
      </c>
      <c r="AX13" s="38">
        <f t="shared" si="0"/>
        <v>172</v>
      </c>
      <c r="AY13" s="159">
        <f t="shared" si="0"/>
        <v>162</v>
      </c>
      <c r="AZ13" s="160">
        <f t="shared" si="0"/>
        <v>582</v>
      </c>
      <c r="BA13" s="38">
        <f t="shared" si="0"/>
        <v>491</v>
      </c>
      <c r="BB13" s="38">
        <f t="shared" si="0"/>
        <v>89</v>
      </c>
      <c r="BC13" s="38">
        <f t="shared" si="0"/>
        <v>270</v>
      </c>
      <c r="BD13" s="38">
        <f t="shared" si="0"/>
        <v>60</v>
      </c>
      <c r="BE13" s="159">
        <f t="shared" si="0"/>
        <v>84</v>
      </c>
      <c r="BF13" s="160">
        <f t="shared" si="0"/>
        <v>969</v>
      </c>
      <c r="BG13" s="38">
        <f t="shared" si="0"/>
        <v>210</v>
      </c>
      <c r="BH13" s="38">
        <f t="shared" si="0"/>
        <v>98</v>
      </c>
      <c r="BI13" s="38">
        <f t="shared" si="0"/>
        <v>49</v>
      </c>
      <c r="BJ13" s="38">
        <f t="shared" si="0"/>
        <v>234</v>
      </c>
      <c r="BK13" s="38">
        <f t="shared" si="0"/>
        <v>225</v>
      </c>
      <c r="BL13" s="38">
        <f t="shared" si="0"/>
        <v>333</v>
      </c>
      <c r="BM13" s="159">
        <f t="shared" si="0"/>
        <v>135</v>
      </c>
      <c r="BN13" s="160">
        <f t="shared" ref="BN13:BZ13" si="1">+BN15+BN80+BN206</f>
        <v>851</v>
      </c>
      <c r="BO13" s="159">
        <f t="shared" si="1"/>
        <v>314</v>
      </c>
      <c r="BP13" s="160">
        <f t="shared" si="1"/>
        <v>361</v>
      </c>
      <c r="BQ13" s="38">
        <f t="shared" si="1"/>
        <v>149</v>
      </c>
      <c r="BR13" s="38">
        <f t="shared" si="1"/>
        <v>263</v>
      </c>
      <c r="BS13" s="38">
        <f t="shared" si="1"/>
        <v>415</v>
      </c>
      <c r="BT13" s="159">
        <f t="shared" si="1"/>
        <v>278</v>
      </c>
      <c r="BU13" s="160">
        <f t="shared" si="1"/>
        <v>783</v>
      </c>
      <c r="BV13" s="38">
        <f t="shared" si="1"/>
        <v>348</v>
      </c>
      <c r="BW13" s="159">
        <f t="shared" si="1"/>
        <v>435</v>
      </c>
      <c r="BX13" s="160">
        <f t="shared" si="1"/>
        <v>859</v>
      </c>
      <c r="BY13" s="38">
        <f t="shared" si="1"/>
        <v>311</v>
      </c>
      <c r="BZ13" s="193">
        <f t="shared" si="1"/>
        <v>502</v>
      </c>
    </row>
    <row r="14" spans="1:79" ht="17.45" customHeight="1" x14ac:dyDescent="0.25">
      <c r="A14" s="150"/>
      <c r="B14" s="151"/>
      <c r="C14" s="161"/>
      <c r="D14" s="41"/>
      <c r="E14" s="41"/>
      <c r="F14" s="41"/>
      <c r="G14" s="41"/>
      <c r="H14" s="41"/>
      <c r="I14" s="162"/>
      <c r="J14" s="151"/>
      <c r="K14" s="161"/>
      <c r="L14" s="41"/>
      <c r="M14" s="41"/>
      <c r="N14" s="41"/>
      <c r="O14" s="41"/>
      <c r="P14" s="162"/>
      <c r="Q14" s="161"/>
      <c r="R14" s="41"/>
      <c r="S14" s="41"/>
      <c r="T14" s="41"/>
      <c r="U14" s="162"/>
      <c r="V14" s="161"/>
      <c r="W14" s="41"/>
      <c r="X14" s="41"/>
      <c r="Y14" s="41"/>
      <c r="Z14" s="162"/>
      <c r="AA14" s="161"/>
      <c r="AB14" s="41"/>
      <c r="AC14" s="41"/>
      <c r="AD14" s="41"/>
      <c r="AE14" s="41"/>
      <c r="AF14" s="162"/>
      <c r="AG14" s="161"/>
      <c r="AH14" s="41"/>
      <c r="AI14" s="41"/>
      <c r="AJ14" s="41"/>
      <c r="AK14" s="41"/>
      <c r="AL14" s="41"/>
      <c r="AM14" s="162"/>
      <c r="AN14" s="161"/>
      <c r="AO14" s="41"/>
      <c r="AP14" s="41"/>
      <c r="AQ14" s="41"/>
      <c r="AR14" s="41"/>
      <c r="AS14" s="162"/>
      <c r="AT14" s="161"/>
      <c r="AU14" s="41"/>
      <c r="AV14" s="41"/>
      <c r="AW14" s="41"/>
      <c r="AX14" s="41"/>
      <c r="AY14" s="162"/>
      <c r="AZ14" s="161"/>
      <c r="BA14" s="41"/>
      <c r="BB14" s="41"/>
      <c r="BC14" s="41"/>
      <c r="BD14" s="41"/>
      <c r="BE14" s="162"/>
      <c r="BF14" s="161"/>
      <c r="BG14" s="41"/>
      <c r="BH14" s="41"/>
      <c r="BI14" s="41"/>
      <c r="BJ14" s="41"/>
      <c r="BK14" s="41"/>
      <c r="BL14" s="41"/>
      <c r="BM14" s="162"/>
      <c r="BN14" s="161"/>
      <c r="BO14" s="162"/>
      <c r="BP14" s="161"/>
      <c r="BQ14" s="41"/>
      <c r="BR14" s="41"/>
      <c r="BS14" s="41"/>
      <c r="BT14" s="162"/>
      <c r="BU14" s="161"/>
      <c r="BV14" s="41"/>
      <c r="BW14" s="162"/>
      <c r="BX14" s="161"/>
      <c r="BY14" s="41"/>
      <c r="BZ14" s="189"/>
    </row>
    <row r="15" spans="1:79" ht="17.45" customHeight="1" x14ac:dyDescent="0.25">
      <c r="A15" s="156" t="s">
        <v>503</v>
      </c>
      <c r="B15" s="157">
        <f t="shared" ref="B15:B78" si="2">SUM(C15:BZ15)</f>
        <v>21034</v>
      </c>
      <c r="C15" s="158">
        <f t="shared" ref="C15:BN15" si="3">SUM(C16:C78)</f>
        <v>2794</v>
      </c>
      <c r="D15" s="38">
        <f t="shared" si="3"/>
        <v>328</v>
      </c>
      <c r="E15" s="38">
        <f t="shared" si="3"/>
        <v>429</v>
      </c>
      <c r="F15" s="38">
        <f t="shared" si="3"/>
        <v>386</v>
      </c>
      <c r="G15" s="38">
        <f t="shared" si="3"/>
        <v>108</v>
      </c>
      <c r="H15" s="38">
        <f t="shared" si="3"/>
        <v>314</v>
      </c>
      <c r="I15" s="159">
        <f t="shared" si="3"/>
        <v>2</v>
      </c>
      <c r="J15" s="157">
        <f t="shared" si="3"/>
        <v>1096</v>
      </c>
      <c r="K15" s="160">
        <f t="shared" si="3"/>
        <v>934</v>
      </c>
      <c r="L15" s="38">
        <f t="shared" si="3"/>
        <v>229</v>
      </c>
      <c r="M15" s="38">
        <f t="shared" si="3"/>
        <v>166</v>
      </c>
      <c r="N15" s="38">
        <f t="shared" si="3"/>
        <v>95</v>
      </c>
      <c r="O15" s="38">
        <f t="shared" si="3"/>
        <v>280</v>
      </c>
      <c r="P15" s="159">
        <f t="shared" si="3"/>
        <v>101</v>
      </c>
      <c r="Q15" s="160">
        <f t="shared" si="3"/>
        <v>1148</v>
      </c>
      <c r="R15" s="38">
        <f t="shared" si="3"/>
        <v>103</v>
      </c>
      <c r="S15" s="38">
        <f t="shared" si="3"/>
        <v>103</v>
      </c>
      <c r="T15" s="38">
        <f t="shared" si="3"/>
        <v>19</v>
      </c>
      <c r="U15" s="159">
        <f t="shared" si="3"/>
        <v>150</v>
      </c>
      <c r="V15" s="160">
        <f t="shared" si="3"/>
        <v>102</v>
      </c>
      <c r="W15" s="38">
        <f t="shared" si="3"/>
        <v>161</v>
      </c>
      <c r="X15" s="38">
        <f t="shared" si="3"/>
        <v>50</v>
      </c>
      <c r="Y15" s="38">
        <f t="shared" si="3"/>
        <v>105</v>
      </c>
      <c r="Z15" s="159">
        <f t="shared" si="3"/>
        <v>76</v>
      </c>
      <c r="AA15" s="160">
        <f t="shared" si="3"/>
        <v>309</v>
      </c>
      <c r="AB15" s="38">
        <f t="shared" si="3"/>
        <v>259</v>
      </c>
      <c r="AC15" s="38">
        <f t="shared" si="3"/>
        <v>62</v>
      </c>
      <c r="AD15" s="38">
        <f t="shared" si="3"/>
        <v>109</v>
      </c>
      <c r="AE15" s="38">
        <f t="shared" si="3"/>
        <v>144</v>
      </c>
      <c r="AF15" s="159">
        <f t="shared" si="3"/>
        <v>127</v>
      </c>
      <c r="AG15" s="160">
        <f t="shared" si="3"/>
        <v>883</v>
      </c>
      <c r="AH15" s="38">
        <f t="shared" si="3"/>
        <v>727</v>
      </c>
      <c r="AI15" s="38">
        <f t="shared" si="3"/>
        <v>154</v>
      </c>
      <c r="AJ15" s="38">
        <f t="shared" si="3"/>
        <v>63</v>
      </c>
      <c r="AK15" s="38">
        <f t="shared" si="3"/>
        <v>460</v>
      </c>
      <c r="AL15" s="38">
        <f t="shared" si="3"/>
        <v>107</v>
      </c>
      <c r="AM15" s="159">
        <f t="shared" si="3"/>
        <v>273</v>
      </c>
      <c r="AN15" s="160">
        <f t="shared" si="3"/>
        <v>1080</v>
      </c>
      <c r="AO15" s="38">
        <f t="shared" si="3"/>
        <v>109</v>
      </c>
      <c r="AP15" s="38">
        <f t="shared" si="3"/>
        <v>85</v>
      </c>
      <c r="AQ15" s="38">
        <f t="shared" si="3"/>
        <v>148</v>
      </c>
      <c r="AR15" s="38">
        <f t="shared" si="3"/>
        <v>368</v>
      </c>
      <c r="AS15" s="159">
        <f t="shared" si="3"/>
        <v>339</v>
      </c>
      <c r="AT15" s="160">
        <f t="shared" si="3"/>
        <v>134</v>
      </c>
      <c r="AU15" s="38">
        <f t="shared" si="3"/>
        <v>89</v>
      </c>
      <c r="AV15" s="38">
        <f t="shared" si="3"/>
        <v>149</v>
      </c>
      <c r="AW15" s="38">
        <f t="shared" si="3"/>
        <v>173</v>
      </c>
      <c r="AX15" s="38">
        <f t="shared" si="3"/>
        <v>134</v>
      </c>
      <c r="AY15" s="159">
        <f t="shared" si="3"/>
        <v>8</v>
      </c>
      <c r="AZ15" s="160">
        <f t="shared" si="3"/>
        <v>248</v>
      </c>
      <c r="BA15" s="38">
        <f t="shared" si="3"/>
        <v>36</v>
      </c>
      <c r="BB15" s="38">
        <f t="shared" si="3"/>
        <v>63</v>
      </c>
      <c r="BC15" s="38">
        <f t="shared" si="3"/>
        <v>60</v>
      </c>
      <c r="BD15" s="38">
        <f t="shared" si="3"/>
        <v>57</v>
      </c>
      <c r="BE15" s="159">
        <f t="shared" si="3"/>
        <v>72</v>
      </c>
      <c r="BF15" s="160">
        <f t="shared" si="3"/>
        <v>581</v>
      </c>
      <c r="BG15" s="38">
        <f t="shared" si="3"/>
        <v>136</v>
      </c>
      <c r="BH15" s="38">
        <f t="shared" si="3"/>
        <v>45</v>
      </c>
      <c r="BI15" s="38">
        <f t="shared" si="3"/>
        <v>43</v>
      </c>
      <c r="BJ15" s="38">
        <f t="shared" si="3"/>
        <v>166</v>
      </c>
      <c r="BK15" s="38">
        <f t="shared" si="3"/>
        <v>181</v>
      </c>
      <c r="BL15" s="38">
        <f t="shared" si="3"/>
        <v>257</v>
      </c>
      <c r="BM15" s="159">
        <f t="shared" si="3"/>
        <v>91</v>
      </c>
      <c r="BN15" s="160">
        <f t="shared" si="3"/>
        <v>61</v>
      </c>
      <c r="BO15" s="159">
        <f t="shared" ref="BO15:BZ15" si="4">SUM(BO16:BO78)</f>
        <v>245</v>
      </c>
      <c r="BP15" s="160">
        <f t="shared" si="4"/>
        <v>269</v>
      </c>
      <c r="BQ15" s="38">
        <f t="shared" si="4"/>
        <v>85</v>
      </c>
      <c r="BR15" s="38">
        <f t="shared" si="4"/>
        <v>123</v>
      </c>
      <c r="BS15" s="38">
        <f t="shared" si="4"/>
        <v>21</v>
      </c>
      <c r="BT15" s="159">
        <f t="shared" si="4"/>
        <v>226</v>
      </c>
      <c r="BU15" s="160">
        <f t="shared" si="4"/>
        <v>584</v>
      </c>
      <c r="BV15" s="38">
        <f t="shared" si="4"/>
        <v>293</v>
      </c>
      <c r="BW15" s="159">
        <f t="shared" si="4"/>
        <v>90</v>
      </c>
      <c r="BX15" s="160">
        <f t="shared" si="4"/>
        <v>664</v>
      </c>
      <c r="BY15" s="38">
        <f t="shared" si="4"/>
        <v>216</v>
      </c>
      <c r="BZ15" s="193">
        <f t="shared" si="4"/>
        <v>349</v>
      </c>
    </row>
    <row r="16" spans="1:79" ht="17.45" customHeight="1" x14ac:dyDescent="0.25">
      <c r="A16" s="139" t="s">
        <v>504</v>
      </c>
      <c r="B16" s="163">
        <f t="shared" si="2"/>
        <v>7</v>
      </c>
      <c r="C16" s="164">
        <v>0</v>
      </c>
      <c r="D16" s="165">
        <v>0</v>
      </c>
      <c r="E16" s="165">
        <v>0</v>
      </c>
      <c r="F16" s="165">
        <v>0</v>
      </c>
      <c r="G16" s="165">
        <v>0</v>
      </c>
      <c r="H16" s="165">
        <v>1</v>
      </c>
      <c r="I16" s="166">
        <v>0</v>
      </c>
      <c r="J16" s="163">
        <v>0</v>
      </c>
      <c r="K16" s="164">
        <v>0</v>
      </c>
      <c r="L16" s="165">
        <v>2</v>
      </c>
      <c r="M16" s="165">
        <v>0</v>
      </c>
      <c r="N16" s="165">
        <v>0</v>
      </c>
      <c r="O16" s="165">
        <v>0</v>
      </c>
      <c r="P16" s="166">
        <v>0</v>
      </c>
      <c r="Q16" s="164">
        <v>0</v>
      </c>
      <c r="R16" s="165">
        <v>0</v>
      </c>
      <c r="S16" s="165">
        <v>0</v>
      </c>
      <c r="T16" s="165">
        <v>0</v>
      </c>
      <c r="U16" s="166">
        <v>0</v>
      </c>
      <c r="V16" s="164">
        <v>0</v>
      </c>
      <c r="W16" s="165">
        <v>0</v>
      </c>
      <c r="X16" s="165">
        <v>0</v>
      </c>
      <c r="Y16" s="165">
        <v>0</v>
      </c>
      <c r="Z16" s="166">
        <v>0</v>
      </c>
      <c r="AA16" s="164">
        <v>1</v>
      </c>
      <c r="AB16" s="165">
        <v>0</v>
      </c>
      <c r="AC16" s="165">
        <v>0</v>
      </c>
      <c r="AD16" s="165">
        <v>0</v>
      </c>
      <c r="AE16" s="165">
        <v>0</v>
      </c>
      <c r="AF16" s="166">
        <v>0</v>
      </c>
      <c r="AG16" s="164">
        <v>0</v>
      </c>
      <c r="AH16" s="165">
        <v>0</v>
      </c>
      <c r="AI16" s="165">
        <v>0</v>
      </c>
      <c r="AJ16" s="165">
        <v>0</v>
      </c>
      <c r="AK16" s="165">
        <v>0</v>
      </c>
      <c r="AL16" s="165">
        <v>0</v>
      </c>
      <c r="AM16" s="166">
        <v>0</v>
      </c>
      <c r="AN16" s="164">
        <v>0</v>
      </c>
      <c r="AO16" s="165">
        <v>0</v>
      </c>
      <c r="AP16" s="165">
        <v>0</v>
      </c>
      <c r="AQ16" s="165">
        <v>0</v>
      </c>
      <c r="AR16" s="165">
        <v>0</v>
      </c>
      <c r="AS16" s="166">
        <v>0</v>
      </c>
      <c r="AT16" s="164">
        <v>0</v>
      </c>
      <c r="AU16" s="165">
        <v>0</v>
      </c>
      <c r="AV16" s="165">
        <v>0</v>
      </c>
      <c r="AW16" s="165">
        <v>0</v>
      </c>
      <c r="AX16" s="165">
        <v>0</v>
      </c>
      <c r="AY16" s="166">
        <v>0</v>
      </c>
      <c r="AZ16" s="164">
        <v>0</v>
      </c>
      <c r="BA16" s="165">
        <v>0</v>
      </c>
      <c r="BB16" s="165">
        <v>0</v>
      </c>
      <c r="BC16" s="165">
        <v>0</v>
      </c>
      <c r="BD16" s="165">
        <v>0</v>
      </c>
      <c r="BE16" s="166">
        <v>0</v>
      </c>
      <c r="BF16" s="164">
        <v>0</v>
      </c>
      <c r="BG16" s="165">
        <v>0</v>
      </c>
      <c r="BH16" s="165">
        <v>0</v>
      </c>
      <c r="BI16" s="165">
        <v>0</v>
      </c>
      <c r="BJ16" s="165">
        <v>0</v>
      </c>
      <c r="BK16" s="165">
        <v>3</v>
      </c>
      <c r="BL16" s="165">
        <v>0</v>
      </c>
      <c r="BM16" s="166">
        <v>0</v>
      </c>
      <c r="BN16" s="164">
        <v>0</v>
      </c>
      <c r="BO16" s="166">
        <v>0</v>
      </c>
      <c r="BP16" s="164">
        <v>0</v>
      </c>
      <c r="BQ16" s="165">
        <v>0</v>
      </c>
      <c r="BR16" s="165">
        <v>0</v>
      </c>
      <c r="BS16" s="165">
        <v>0</v>
      </c>
      <c r="BT16" s="166">
        <v>0</v>
      </c>
      <c r="BU16" s="164">
        <v>0</v>
      </c>
      <c r="BV16" s="165">
        <v>0</v>
      </c>
      <c r="BW16" s="166">
        <v>0</v>
      </c>
      <c r="BX16" s="164">
        <v>0</v>
      </c>
      <c r="BY16" s="165">
        <v>0</v>
      </c>
      <c r="BZ16" s="188">
        <v>0</v>
      </c>
    </row>
    <row r="17" spans="1:78" ht="17.45" customHeight="1" x14ac:dyDescent="0.25">
      <c r="A17" s="139" t="s">
        <v>505</v>
      </c>
      <c r="B17" s="163">
        <f t="shared" si="2"/>
        <v>363</v>
      </c>
      <c r="C17" s="164">
        <v>85</v>
      </c>
      <c r="D17" s="165">
        <v>2</v>
      </c>
      <c r="E17" s="165">
        <v>10</v>
      </c>
      <c r="F17" s="165">
        <v>25</v>
      </c>
      <c r="G17" s="165">
        <v>9</v>
      </c>
      <c r="H17" s="165">
        <v>3</v>
      </c>
      <c r="I17" s="166">
        <v>0</v>
      </c>
      <c r="J17" s="163">
        <v>5</v>
      </c>
      <c r="K17" s="164">
        <v>0</v>
      </c>
      <c r="L17" s="165">
        <v>1</v>
      </c>
      <c r="M17" s="165">
        <v>1</v>
      </c>
      <c r="N17" s="165">
        <v>0</v>
      </c>
      <c r="O17" s="165">
        <v>1</v>
      </c>
      <c r="P17" s="166">
        <v>5</v>
      </c>
      <c r="Q17" s="164">
        <v>21</v>
      </c>
      <c r="R17" s="165">
        <v>0</v>
      </c>
      <c r="S17" s="165">
        <v>3</v>
      </c>
      <c r="T17" s="165">
        <v>0</v>
      </c>
      <c r="U17" s="166">
        <v>0</v>
      </c>
      <c r="V17" s="164">
        <v>3</v>
      </c>
      <c r="W17" s="165">
        <v>2</v>
      </c>
      <c r="X17" s="165">
        <v>3</v>
      </c>
      <c r="Y17" s="165">
        <v>1</v>
      </c>
      <c r="Z17" s="166">
        <v>1</v>
      </c>
      <c r="AA17" s="164">
        <v>4</v>
      </c>
      <c r="AB17" s="165">
        <v>0</v>
      </c>
      <c r="AC17" s="165">
        <v>2</v>
      </c>
      <c r="AD17" s="165">
        <v>0</v>
      </c>
      <c r="AE17" s="165">
        <v>0</v>
      </c>
      <c r="AF17" s="166">
        <v>0</v>
      </c>
      <c r="AG17" s="164">
        <v>29</v>
      </c>
      <c r="AH17" s="165">
        <v>6</v>
      </c>
      <c r="AI17" s="165">
        <v>1</v>
      </c>
      <c r="AJ17" s="165">
        <v>0</v>
      </c>
      <c r="AK17" s="165">
        <v>3</v>
      </c>
      <c r="AL17" s="165">
        <v>2</v>
      </c>
      <c r="AM17" s="166">
        <v>18</v>
      </c>
      <c r="AN17" s="164">
        <v>27</v>
      </c>
      <c r="AO17" s="165">
        <v>0</v>
      </c>
      <c r="AP17" s="165">
        <v>0</v>
      </c>
      <c r="AQ17" s="165">
        <v>1</v>
      </c>
      <c r="AR17" s="165">
        <v>21</v>
      </c>
      <c r="AS17" s="166">
        <v>6</v>
      </c>
      <c r="AT17" s="164">
        <v>0</v>
      </c>
      <c r="AU17" s="165">
        <v>2</v>
      </c>
      <c r="AV17" s="165">
        <v>10</v>
      </c>
      <c r="AW17" s="165">
        <v>1</v>
      </c>
      <c r="AX17" s="165">
        <v>0</v>
      </c>
      <c r="AY17" s="166">
        <v>0</v>
      </c>
      <c r="AZ17" s="164">
        <v>2</v>
      </c>
      <c r="BA17" s="165">
        <v>0</v>
      </c>
      <c r="BB17" s="165">
        <v>0</v>
      </c>
      <c r="BC17" s="165">
        <v>0</v>
      </c>
      <c r="BD17" s="165">
        <v>0</v>
      </c>
      <c r="BE17" s="166">
        <v>0</v>
      </c>
      <c r="BF17" s="164">
        <v>8</v>
      </c>
      <c r="BG17" s="165">
        <v>2</v>
      </c>
      <c r="BH17" s="165">
        <v>0</v>
      </c>
      <c r="BI17" s="165">
        <v>1</v>
      </c>
      <c r="BJ17" s="165">
        <v>1</v>
      </c>
      <c r="BK17" s="165">
        <v>1</v>
      </c>
      <c r="BL17" s="165">
        <v>5</v>
      </c>
      <c r="BM17" s="166">
        <v>0</v>
      </c>
      <c r="BN17" s="164">
        <v>0</v>
      </c>
      <c r="BO17" s="166">
        <v>0</v>
      </c>
      <c r="BP17" s="164">
        <v>0</v>
      </c>
      <c r="BQ17" s="165">
        <v>0</v>
      </c>
      <c r="BR17" s="165">
        <v>1</v>
      </c>
      <c r="BS17" s="165">
        <v>0</v>
      </c>
      <c r="BT17" s="166">
        <v>14</v>
      </c>
      <c r="BU17" s="164">
        <v>7</v>
      </c>
      <c r="BV17" s="165">
        <v>0</v>
      </c>
      <c r="BW17" s="166">
        <v>0</v>
      </c>
      <c r="BX17" s="164">
        <v>4</v>
      </c>
      <c r="BY17" s="165">
        <v>3</v>
      </c>
      <c r="BZ17" s="188">
        <v>0</v>
      </c>
    </row>
    <row r="18" spans="1:78" ht="17.45" customHeight="1" x14ac:dyDescent="0.25">
      <c r="A18" s="139" t="s">
        <v>506</v>
      </c>
      <c r="B18" s="163">
        <f t="shared" si="2"/>
        <v>180</v>
      </c>
      <c r="C18" s="164">
        <v>9</v>
      </c>
      <c r="D18" s="165">
        <v>1</v>
      </c>
      <c r="E18" s="165">
        <v>3</v>
      </c>
      <c r="F18" s="165">
        <v>0</v>
      </c>
      <c r="G18" s="165">
        <v>3</v>
      </c>
      <c r="H18" s="165">
        <v>4</v>
      </c>
      <c r="I18" s="166">
        <v>0</v>
      </c>
      <c r="J18" s="163">
        <v>4</v>
      </c>
      <c r="K18" s="164">
        <v>1</v>
      </c>
      <c r="L18" s="165">
        <v>1</v>
      </c>
      <c r="M18" s="165">
        <v>0</v>
      </c>
      <c r="N18" s="165">
        <v>0</v>
      </c>
      <c r="O18" s="165">
        <v>1</v>
      </c>
      <c r="P18" s="166">
        <v>1</v>
      </c>
      <c r="Q18" s="164">
        <v>22</v>
      </c>
      <c r="R18" s="165">
        <v>1</v>
      </c>
      <c r="S18" s="165">
        <v>0</v>
      </c>
      <c r="T18" s="165">
        <v>0</v>
      </c>
      <c r="U18" s="166">
        <v>0</v>
      </c>
      <c r="V18" s="164">
        <v>5</v>
      </c>
      <c r="W18" s="165">
        <v>7</v>
      </c>
      <c r="X18" s="165">
        <v>2</v>
      </c>
      <c r="Y18" s="165">
        <v>0</v>
      </c>
      <c r="Z18" s="166">
        <v>0</v>
      </c>
      <c r="AA18" s="164">
        <v>1</v>
      </c>
      <c r="AB18" s="165">
        <v>0</v>
      </c>
      <c r="AC18" s="165">
        <v>0</v>
      </c>
      <c r="AD18" s="165">
        <v>0</v>
      </c>
      <c r="AE18" s="165">
        <v>1</v>
      </c>
      <c r="AF18" s="166">
        <v>1</v>
      </c>
      <c r="AG18" s="164">
        <v>17</v>
      </c>
      <c r="AH18" s="165">
        <v>2</v>
      </c>
      <c r="AI18" s="165">
        <v>2</v>
      </c>
      <c r="AJ18" s="165">
        <v>1</v>
      </c>
      <c r="AK18" s="165">
        <v>0</v>
      </c>
      <c r="AL18" s="165">
        <v>2</v>
      </c>
      <c r="AM18" s="166">
        <v>14</v>
      </c>
      <c r="AN18" s="164">
        <v>14</v>
      </c>
      <c r="AO18" s="165">
        <v>4</v>
      </c>
      <c r="AP18" s="165">
        <v>2</v>
      </c>
      <c r="AQ18" s="165">
        <v>1</v>
      </c>
      <c r="AR18" s="165">
        <v>2</v>
      </c>
      <c r="AS18" s="166">
        <v>3</v>
      </c>
      <c r="AT18" s="164">
        <v>3</v>
      </c>
      <c r="AU18" s="165">
        <v>2</v>
      </c>
      <c r="AV18" s="165">
        <v>9</v>
      </c>
      <c r="AW18" s="165">
        <v>0</v>
      </c>
      <c r="AX18" s="165">
        <v>2</v>
      </c>
      <c r="AY18" s="166">
        <v>0</v>
      </c>
      <c r="AZ18" s="164">
        <v>1</v>
      </c>
      <c r="BA18" s="165">
        <v>0</v>
      </c>
      <c r="BB18" s="165">
        <v>1</v>
      </c>
      <c r="BC18" s="165">
        <v>0</v>
      </c>
      <c r="BD18" s="165">
        <v>0</v>
      </c>
      <c r="BE18" s="166">
        <v>0</v>
      </c>
      <c r="BF18" s="164">
        <v>6</v>
      </c>
      <c r="BG18" s="165">
        <v>3</v>
      </c>
      <c r="BH18" s="165">
        <v>0</v>
      </c>
      <c r="BI18" s="165">
        <v>1</v>
      </c>
      <c r="BJ18" s="165">
        <v>3</v>
      </c>
      <c r="BK18" s="165">
        <v>0</v>
      </c>
      <c r="BL18" s="165">
        <v>1</v>
      </c>
      <c r="BM18" s="166">
        <v>0</v>
      </c>
      <c r="BN18" s="164">
        <v>0</v>
      </c>
      <c r="BO18" s="166">
        <v>1</v>
      </c>
      <c r="BP18" s="164">
        <v>1</v>
      </c>
      <c r="BQ18" s="165">
        <v>2</v>
      </c>
      <c r="BR18" s="165">
        <v>0</v>
      </c>
      <c r="BS18" s="165">
        <v>0</v>
      </c>
      <c r="BT18" s="166">
        <v>6</v>
      </c>
      <c r="BU18" s="164">
        <v>2</v>
      </c>
      <c r="BV18" s="165">
        <v>1</v>
      </c>
      <c r="BW18" s="166">
        <v>0</v>
      </c>
      <c r="BX18" s="164">
        <v>3</v>
      </c>
      <c r="BY18" s="165">
        <v>0</v>
      </c>
      <c r="BZ18" s="188">
        <v>0</v>
      </c>
    </row>
    <row r="19" spans="1:78" ht="17.45" customHeight="1" x14ac:dyDescent="0.25">
      <c r="A19" s="139" t="s">
        <v>507</v>
      </c>
      <c r="B19" s="163">
        <f t="shared" si="2"/>
        <v>1</v>
      </c>
      <c r="C19" s="164">
        <v>0</v>
      </c>
      <c r="D19" s="165">
        <v>0</v>
      </c>
      <c r="E19" s="165">
        <v>0</v>
      </c>
      <c r="F19" s="165">
        <v>0</v>
      </c>
      <c r="G19" s="165">
        <v>0</v>
      </c>
      <c r="H19" s="165">
        <v>0</v>
      </c>
      <c r="I19" s="166">
        <v>0</v>
      </c>
      <c r="J19" s="163">
        <v>0</v>
      </c>
      <c r="K19" s="164">
        <v>0</v>
      </c>
      <c r="L19" s="165">
        <v>0</v>
      </c>
      <c r="M19" s="165">
        <v>0</v>
      </c>
      <c r="N19" s="165">
        <v>0</v>
      </c>
      <c r="O19" s="165">
        <v>1</v>
      </c>
      <c r="P19" s="166">
        <v>0</v>
      </c>
      <c r="Q19" s="164">
        <v>0</v>
      </c>
      <c r="R19" s="165">
        <v>0</v>
      </c>
      <c r="S19" s="165">
        <v>0</v>
      </c>
      <c r="T19" s="165">
        <v>0</v>
      </c>
      <c r="U19" s="166">
        <v>0</v>
      </c>
      <c r="V19" s="164">
        <v>0</v>
      </c>
      <c r="W19" s="165">
        <v>0</v>
      </c>
      <c r="X19" s="165">
        <v>0</v>
      </c>
      <c r="Y19" s="165">
        <v>0</v>
      </c>
      <c r="Z19" s="166">
        <v>0</v>
      </c>
      <c r="AA19" s="164">
        <v>0</v>
      </c>
      <c r="AB19" s="165">
        <v>0</v>
      </c>
      <c r="AC19" s="165">
        <v>0</v>
      </c>
      <c r="AD19" s="165">
        <v>0</v>
      </c>
      <c r="AE19" s="165">
        <v>0</v>
      </c>
      <c r="AF19" s="166">
        <v>0</v>
      </c>
      <c r="AG19" s="164">
        <v>0</v>
      </c>
      <c r="AH19" s="165">
        <v>0</v>
      </c>
      <c r="AI19" s="165">
        <v>0</v>
      </c>
      <c r="AJ19" s="165">
        <v>0</v>
      </c>
      <c r="AK19" s="165">
        <v>0</v>
      </c>
      <c r="AL19" s="165">
        <v>0</v>
      </c>
      <c r="AM19" s="166">
        <v>0</v>
      </c>
      <c r="AN19" s="164">
        <v>0</v>
      </c>
      <c r="AO19" s="165">
        <v>0</v>
      </c>
      <c r="AP19" s="165">
        <v>0</v>
      </c>
      <c r="AQ19" s="165">
        <v>0</v>
      </c>
      <c r="AR19" s="165">
        <v>0</v>
      </c>
      <c r="AS19" s="166">
        <v>0</v>
      </c>
      <c r="AT19" s="164">
        <v>0</v>
      </c>
      <c r="AU19" s="165">
        <v>0</v>
      </c>
      <c r="AV19" s="165">
        <v>0</v>
      </c>
      <c r="AW19" s="165">
        <v>0</v>
      </c>
      <c r="AX19" s="165">
        <v>0</v>
      </c>
      <c r="AY19" s="166">
        <v>0</v>
      </c>
      <c r="AZ19" s="164">
        <v>0</v>
      </c>
      <c r="BA19" s="165">
        <v>0</v>
      </c>
      <c r="BB19" s="165">
        <v>0</v>
      </c>
      <c r="BC19" s="165">
        <v>0</v>
      </c>
      <c r="BD19" s="165">
        <v>0</v>
      </c>
      <c r="BE19" s="166">
        <v>0</v>
      </c>
      <c r="BF19" s="164">
        <v>0</v>
      </c>
      <c r="BG19" s="165">
        <v>0</v>
      </c>
      <c r="BH19" s="165">
        <v>0</v>
      </c>
      <c r="BI19" s="165">
        <v>0</v>
      </c>
      <c r="BJ19" s="165">
        <v>0</v>
      </c>
      <c r="BK19" s="165">
        <v>0</v>
      </c>
      <c r="BL19" s="165">
        <v>0</v>
      </c>
      <c r="BM19" s="166">
        <v>0</v>
      </c>
      <c r="BN19" s="164">
        <v>0</v>
      </c>
      <c r="BO19" s="166">
        <v>0</v>
      </c>
      <c r="BP19" s="164">
        <v>0</v>
      </c>
      <c r="BQ19" s="165">
        <v>0</v>
      </c>
      <c r="BR19" s="165">
        <v>0</v>
      </c>
      <c r="BS19" s="165">
        <v>0</v>
      </c>
      <c r="BT19" s="166">
        <v>0</v>
      </c>
      <c r="BU19" s="164">
        <v>0</v>
      </c>
      <c r="BV19" s="165">
        <v>0</v>
      </c>
      <c r="BW19" s="166">
        <v>0</v>
      </c>
      <c r="BX19" s="164">
        <v>0</v>
      </c>
      <c r="BY19" s="165">
        <v>0</v>
      </c>
      <c r="BZ19" s="188">
        <v>0</v>
      </c>
    </row>
    <row r="20" spans="1:78" ht="17.45" customHeight="1" x14ac:dyDescent="0.25">
      <c r="A20" s="139" t="s">
        <v>508</v>
      </c>
      <c r="B20" s="163">
        <f t="shared" si="2"/>
        <v>3</v>
      </c>
      <c r="C20" s="164">
        <v>1</v>
      </c>
      <c r="D20" s="165">
        <v>0</v>
      </c>
      <c r="E20" s="165">
        <v>0</v>
      </c>
      <c r="F20" s="165">
        <v>0</v>
      </c>
      <c r="G20" s="165">
        <v>0</v>
      </c>
      <c r="H20" s="165">
        <v>0</v>
      </c>
      <c r="I20" s="166">
        <v>0</v>
      </c>
      <c r="J20" s="163">
        <v>0</v>
      </c>
      <c r="K20" s="164">
        <v>1</v>
      </c>
      <c r="L20" s="165">
        <v>0</v>
      </c>
      <c r="M20" s="165">
        <v>0</v>
      </c>
      <c r="N20" s="165">
        <v>0</v>
      </c>
      <c r="O20" s="165">
        <v>0</v>
      </c>
      <c r="P20" s="166">
        <v>0</v>
      </c>
      <c r="Q20" s="164">
        <v>0</v>
      </c>
      <c r="R20" s="165">
        <v>0</v>
      </c>
      <c r="S20" s="165">
        <v>0</v>
      </c>
      <c r="T20" s="165">
        <v>0</v>
      </c>
      <c r="U20" s="166">
        <v>0</v>
      </c>
      <c r="V20" s="164">
        <v>0</v>
      </c>
      <c r="W20" s="165">
        <v>0</v>
      </c>
      <c r="X20" s="165">
        <v>0</v>
      </c>
      <c r="Y20" s="165">
        <v>0</v>
      </c>
      <c r="Z20" s="166">
        <v>0</v>
      </c>
      <c r="AA20" s="164">
        <v>0</v>
      </c>
      <c r="AB20" s="165">
        <v>0</v>
      </c>
      <c r="AC20" s="165">
        <v>0</v>
      </c>
      <c r="AD20" s="165">
        <v>0</v>
      </c>
      <c r="AE20" s="165">
        <v>0</v>
      </c>
      <c r="AF20" s="166">
        <v>0</v>
      </c>
      <c r="AG20" s="164">
        <v>0</v>
      </c>
      <c r="AH20" s="165">
        <v>0</v>
      </c>
      <c r="AI20" s="165">
        <v>0</v>
      </c>
      <c r="AJ20" s="165">
        <v>0</v>
      </c>
      <c r="AK20" s="165">
        <v>0</v>
      </c>
      <c r="AL20" s="165">
        <v>0</v>
      </c>
      <c r="AM20" s="166">
        <v>0</v>
      </c>
      <c r="AN20" s="164">
        <v>0</v>
      </c>
      <c r="AO20" s="165">
        <v>0</v>
      </c>
      <c r="AP20" s="165">
        <v>0</v>
      </c>
      <c r="AQ20" s="165">
        <v>0</v>
      </c>
      <c r="AR20" s="165">
        <v>0</v>
      </c>
      <c r="AS20" s="166">
        <v>0</v>
      </c>
      <c r="AT20" s="164">
        <v>0</v>
      </c>
      <c r="AU20" s="165">
        <v>0</v>
      </c>
      <c r="AV20" s="165">
        <v>0</v>
      </c>
      <c r="AW20" s="165">
        <v>0</v>
      </c>
      <c r="AX20" s="165">
        <v>0</v>
      </c>
      <c r="AY20" s="166">
        <v>0</v>
      </c>
      <c r="AZ20" s="164">
        <v>0</v>
      </c>
      <c r="BA20" s="165">
        <v>0</v>
      </c>
      <c r="BB20" s="165">
        <v>0</v>
      </c>
      <c r="BC20" s="165">
        <v>0</v>
      </c>
      <c r="BD20" s="165">
        <v>0</v>
      </c>
      <c r="BE20" s="166">
        <v>0</v>
      </c>
      <c r="BF20" s="164">
        <v>0</v>
      </c>
      <c r="BG20" s="165">
        <v>0</v>
      </c>
      <c r="BH20" s="165">
        <v>0</v>
      </c>
      <c r="BI20" s="165">
        <v>0</v>
      </c>
      <c r="BJ20" s="165">
        <v>0</v>
      </c>
      <c r="BK20" s="165">
        <v>0</v>
      </c>
      <c r="BL20" s="165">
        <v>0</v>
      </c>
      <c r="BM20" s="166">
        <v>0</v>
      </c>
      <c r="BN20" s="164">
        <v>0</v>
      </c>
      <c r="BO20" s="166">
        <v>0</v>
      </c>
      <c r="BP20" s="164">
        <v>0</v>
      </c>
      <c r="BQ20" s="165">
        <v>0</v>
      </c>
      <c r="BR20" s="165">
        <v>0</v>
      </c>
      <c r="BS20" s="165">
        <v>0</v>
      </c>
      <c r="BT20" s="166">
        <v>1</v>
      </c>
      <c r="BU20" s="164">
        <v>0</v>
      </c>
      <c r="BV20" s="165">
        <v>0</v>
      </c>
      <c r="BW20" s="166">
        <v>0</v>
      </c>
      <c r="BX20" s="164">
        <v>0</v>
      </c>
      <c r="BY20" s="165">
        <v>0</v>
      </c>
      <c r="BZ20" s="188">
        <v>0</v>
      </c>
    </row>
    <row r="21" spans="1:78" ht="17.45" customHeight="1" x14ac:dyDescent="0.25">
      <c r="A21" s="139" t="s">
        <v>509</v>
      </c>
      <c r="B21" s="163">
        <f t="shared" si="2"/>
        <v>1</v>
      </c>
      <c r="C21" s="164">
        <v>0</v>
      </c>
      <c r="D21" s="165">
        <v>0</v>
      </c>
      <c r="E21" s="165">
        <v>0</v>
      </c>
      <c r="F21" s="165">
        <v>0</v>
      </c>
      <c r="G21" s="165">
        <v>0</v>
      </c>
      <c r="H21" s="165">
        <v>0</v>
      </c>
      <c r="I21" s="166">
        <v>0</v>
      </c>
      <c r="J21" s="163">
        <v>0</v>
      </c>
      <c r="K21" s="164">
        <v>0</v>
      </c>
      <c r="L21" s="165">
        <v>0</v>
      </c>
      <c r="M21" s="165">
        <v>0</v>
      </c>
      <c r="N21" s="165">
        <v>0</v>
      </c>
      <c r="O21" s="165">
        <v>0</v>
      </c>
      <c r="P21" s="166">
        <v>0</v>
      </c>
      <c r="Q21" s="164">
        <v>0</v>
      </c>
      <c r="R21" s="165">
        <v>1</v>
      </c>
      <c r="S21" s="165">
        <v>0</v>
      </c>
      <c r="T21" s="165">
        <v>0</v>
      </c>
      <c r="U21" s="166">
        <v>0</v>
      </c>
      <c r="V21" s="164">
        <v>0</v>
      </c>
      <c r="W21" s="165">
        <v>0</v>
      </c>
      <c r="X21" s="165">
        <v>0</v>
      </c>
      <c r="Y21" s="165">
        <v>0</v>
      </c>
      <c r="Z21" s="166">
        <v>0</v>
      </c>
      <c r="AA21" s="164">
        <v>0</v>
      </c>
      <c r="AB21" s="165">
        <v>0</v>
      </c>
      <c r="AC21" s="165">
        <v>0</v>
      </c>
      <c r="AD21" s="165">
        <v>0</v>
      </c>
      <c r="AE21" s="165">
        <v>0</v>
      </c>
      <c r="AF21" s="166">
        <v>0</v>
      </c>
      <c r="AG21" s="164">
        <v>0</v>
      </c>
      <c r="AH21" s="165">
        <v>0</v>
      </c>
      <c r="AI21" s="165">
        <v>0</v>
      </c>
      <c r="AJ21" s="165">
        <v>0</v>
      </c>
      <c r="AK21" s="165">
        <v>0</v>
      </c>
      <c r="AL21" s="165">
        <v>0</v>
      </c>
      <c r="AM21" s="166">
        <v>0</v>
      </c>
      <c r="AN21" s="164">
        <v>0</v>
      </c>
      <c r="AO21" s="165">
        <v>0</v>
      </c>
      <c r="AP21" s="165">
        <v>0</v>
      </c>
      <c r="AQ21" s="165">
        <v>0</v>
      </c>
      <c r="AR21" s="165">
        <v>0</v>
      </c>
      <c r="AS21" s="166">
        <v>0</v>
      </c>
      <c r="AT21" s="164">
        <v>0</v>
      </c>
      <c r="AU21" s="165">
        <v>0</v>
      </c>
      <c r="AV21" s="165">
        <v>0</v>
      </c>
      <c r="AW21" s="165">
        <v>0</v>
      </c>
      <c r="AX21" s="165">
        <v>0</v>
      </c>
      <c r="AY21" s="166">
        <v>0</v>
      </c>
      <c r="AZ21" s="164">
        <v>0</v>
      </c>
      <c r="BA21" s="165">
        <v>0</v>
      </c>
      <c r="BB21" s="165">
        <v>0</v>
      </c>
      <c r="BC21" s="165">
        <v>0</v>
      </c>
      <c r="BD21" s="165">
        <v>0</v>
      </c>
      <c r="BE21" s="166">
        <v>0</v>
      </c>
      <c r="BF21" s="164">
        <v>0</v>
      </c>
      <c r="BG21" s="165">
        <v>0</v>
      </c>
      <c r="BH21" s="165">
        <v>0</v>
      </c>
      <c r="BI21" s="165">
        <v>0</v>
      </c>
      <c r="BJ21" s="165">
        <v>0</v>
      </c>
      <c r="BK21" s="165">
        <v>0</v>
      </c>
      <c r="BL21" s="165">
        <v>0</v>
      </c>
      <c r="BM21" s="166">
        <v>0</v>
      </c>
      <c r="BN21" s="164">
        <v>0</v>
      </c>
      <c r="BO21" s="166">
        <v>0</v>
      </c>
      <c r="BP21" s="164">
        <v>0</v>
      </c>
      <c r="BQ21" s="165">
        <v>0</v>
      </c>
      <c r="BR21" s="165">
        <v>0</v>
      </c>
      <c r="BS21" s="165">
        <v>0</v>
      </c>
      <c r="BT21" s="166">
        <v>0</v>
      </c>
      <c r="BU21" s="164">
        <v>0</v>
      </c>
      <c r="BV21" s="165">
        <v>0</v>
      </c>
      <c r="BW21" s="166">
        <v>0</v>
      </c>
      <c r="BX21" s="164">
        <v>0</v>
      </c>
      <c r="BY21" s="165">
        <v>0</v>
      </c>
      <c r="BZ21" s="188">
        <v>0</v>
      </c>
    </row>
    <row r="22" spans="1:78" ht="17.45" customHeight="1" x14ac:dyDescent="0.25">
      <c r="A22" s="139" t="s">
        <v>510</v>
      </c>
      <c r="B22" s="163">
        <f t="shared" si="2"/>
        <v>3</v>
      </c>
      <c r="C22" s="164">
        <v>0</v>
      </c>
      <c r="D22" s="165">
        <v>0</v>
      </c>
      <c r="E22" s="165">
        <v>0</v>
      </c>
      <c r="F22" s="165">
        <v>0</v>
      </c>
      <c r="G22" s="165">
        <v>0</v>
      </c>
      <c r="H22" s="165">
        <v>0</v>
      </c>
      <c r="I22" s="166">
        <v>0</v>
      </c>
      <c r="J22" s="163">
        <v>0</v>
      </c>
      <c r="K22" s="164">
        <v>0</v>
      </c>
      <c r="L22" s="165">
        <v>0</v>
      </c>
      <c r="M22" s="165">
        <v>0</v>
      </c>
      <c r="N22" s="165">
        <v>0</v>
      </c>
      <c r="O22" s="165">
        <v>0</v>
      </c>
      <c r="P22" s="166">
        <v>0</v>
      </c>
      <c r="Q22" s="164">
        <v>1</v>
      </c>
      <c r="R22" s="165">
        <v>1</v>
      </c>
      <c r="S22" s="165">
        <v>0</v>
      </c>
      <c r="T22" s="165">
        <v>0</v>
      </c>
      <c r="U22" s="166">
        <v>0</v>
      </c>
      <c r="V22" s="164">
        <v>0</v>
      </c>
      <c r="W22" s="165">
        <v>0</v>
      </c>
      <c r="X22" s="165">
        <v>0</v>
      </c>
      <c r="Y22" s="165">
        <v>0</v>
      </c>
      <c r="Z22" s="166">
        <v>0</v>
      </c>
      <c r="AA22" s="164">
        <v>0</v>
      </c>
      <c r="AB22" s="165">
        <v>0</v>
      </c>
      <c r="AC22" s="165">
        <v>0</v>
      </c>
      <c r="AD22" s="165">
        <v>0</v>
      </c>
      <c r="AE22" s="165">
        <v>0</v>
      </c>
      <c r="AF22" s="166">
        <v>0</v>
      </c>
      <c r="AG22" s="164">
        <v>0</v>
      </c>
      <c r="AH22" s="165">
        <v>0</v>
      </c>
      <c r="AI22" s="165">
        <v>0</v>
      </c>
      <c r="AJ22" s="165">
        <v>0</v>
      </c>
      <c r="AK22" s="165">
        <v>0</v>
      </c>
      <c r="AL22" s="165">
        <v>0</v>
      </c>
      <c r="AM22" s="166">
        <v>0</v>
      </c>
      <c r="AN22" s="164">
        <v>0</v>
      </c>
      <c r="AO22" s="165">
        <v>0</v>
      </c>
      <c r="AP22" s="165">
        <v>0</v>
      </c>
      <c r="AQ22" s="165">
        <v>0</v>
      </c>
      <c r="AR22" s="165">
        <v>0</v>
      </c>
      <c r="AS22" s="166">
        <v>0</v>
      </c>
      <c r="AT22" s="164">
        <v>0</v>
      </c>
      <c r="AU22" s="165">
        <v>0</v>
      </c>
      <c r="AV22" s="165">
        <v>0</v>
      </c>
      <c r="AW22" s="165">
        <v>0</v>
      </c>
      <c r="AX22" s="165">
        <v>0</v>
      </c>
      <c r="AY22" s="166">
        <v>0</v>
      </c>
      <c r="AZ22" s="164">
        <v>0</v>
      </c>
      <c r="BA22" s="165">
        <v>0</v>
      </c>
      <c r="BB22" s="165">
        <v>0</v>
      </c>
      <c r="BC22" s="165">
        <v>0</v>
      </c>
      <c r="BD22" s="165">
        <v>0</v>
      </c>
      <c r="BE22" s="166">
        <v>0</v>
      </c>
      <c r="BF22" s="164">
        <v>0</v>
      </c>
      <c r="BG22" s="165">
        <v>0</v>
      </c>
      <c r="BH22" s="165">
        <v>0</v>
      </c>
      <c r="BI22" s="165">
        <v>0</v>
      </c>
      <c r="BJ22" s="165">
        <v>0</v>
      </c>
      <c r="BK22" s="165">
        <v>0</v>
      </c>
      <c r="BL22" s="165">
        <v>0</v>
      </c>
      <c r="BM22" s="166">
        <v>0</v>
      </c>
      <c r="BN22" s="164">
        <v>0</v>
      </c>
      <c r="BO22" s="166">
        <v>0</v>
      </c>
      <c r="BP22" s="164">
        <v>0</v>
      </c>
      <c r="BQ22" s="165">
        <v>0</v>
      </c>
      <c r="BR22" s="165">
        <v>1</v>
      </c>
      <c r="BS22" s="165">
        <v>0</v>
      </c>
      <c r="BT22" s="166">
        <v>0</v>
      </c>
      <c r="BU22" s="164">
        <v>0</v>
      </c>
      <c r="BV22" s="165">
        <v>0</v>
      </c>
      <c r="BW22" s="166">
        <v>0</v>
      </c>
      <c r="BX22" s="164">
        <v>0</v>
      </c>
      <c r="BY22" s="165">
        <v>0</v>
      </c>
      <c r="BZ22" s="188">
        <v>0</v>
      </c>
    </row>
    <row r="23" spans="1:78" ht="17.45" customHeight="1" x14ac:dyDescent="0.25">
      <c r="A23" s="139" t="s">
        <v>511</v>
      </c>
      <c r="B23" s="163">
        <f t="shared" si="2"/>
        <v>5</v>
      </c>
      <c r="C23" s="164">
        <v>0</v>
      </c>
      <c r="D23" s="165">
        <v>0</v>
      </c>
      <c r="E23" s="165">
        <v>0</v>
      </c>
      <c r="F23" s="165">
        <v>0</v>
      </c>
      <c r="G23" s="165">
        <v>0</v>
      </c>
      <c r="H23" s="165">
        <v>0</v>
      </c>
      <c r="I23" s="166">
        <v>0</v>
      </c>
      <c r="J23" s="163">
        <v>0</v>
      </c>
      <c r="K23" s="164">
        <v>0</v>
      </c>
      <c r="L23" s="165">
        <v>0</v>
      </c>
      <c r="M23" s="165">
        <v>0</v>
      </c>
      <c r="N23" s="165">
        <v>0</v>
      </c>
      <c r="O23" s="165">
        <v>0</v>
      </c>
      <c r="P23" s="166">
        <v>0</v>
      </c>
      <c r="Q23" s="164">
        <v>0</v>
      </c>
      <c r="R23" s="165">
        <v>0</v>
      </c>
      <c r="S23" s="165">
        <v>0</v>
      </c>
      <c r="T23" s="165">
        <v>0</v>
      </c>
      <c r="U23" s="166">
        <v>0</v>
      </c>
      <c r="V23" s="164">
        <v>0</v>
      </c>
      <c r="W23" s="165">
        <v>0</v>
      </c>
      <c r="X23" s="165">
        <v>0</v>
      </c>
      <c r="Y23" s="165">
        <v>0</v>
      </c>
      <c r="Z23" s="166">
        <v>0</v>
      </c>
      <c r="AA23" s="164">
        <v>0</v>
      </c>
      <c r="AB23" s="165">
        <v>0</v>
      </c>
      <c r="AC23" s="165">
        <v>0</v>
      </c>
      <c r="AD23" s="165">
        <v>0</v>
      </c>
      <c r="AE23" s="165">
        <v>0</v>
      </c>
      <c r="AF23" s="166">
        <v>0</v>
      </c>
      <c r="AG23" s="164">
        <v>0</v>
      </c>
      <c r="AH23" s="165">
        <v>0</v>
      </c>
      <c r="AI23" s="165">
        <v>0</v>
      </c>
      <c r="AJ23" s="165">
        <v>0</v>
      </c>
      <c r="AK23" s="165">
        <v>0</v>
      </c>
      <c r="AL23" s="165">
        <v>0</v>
      </c>
      <c r="AM23" s="166">
        <v>0</v>
      </c>
      <c r="AN23" s="164">
        <v>1</v>
      </c>
      <c r="AO23" s="165">
        <v>0</v>
      </c>
      <c r="AP23" s="165">
        <v>0</v>
      </c>
      <c r="AQ23" s="165">
        <v>0</v>
      </c>
      <c r="AR23" s="165">
        <v>0</v>
      </c>
      <c r="AS23" s="166">
        <v>0</v>
      </c>
      <c r="AT23" s="164">
        <v>0</v>
      </c>
      <c r="AU23" s="165">
        <v>0</v>
      </c>
      <c r="AV23" s="165">
        <v>0</v>
      </c>
      <c r="AW23" s="165">
        <v>0</v>
      </c>
      <c r="AX23" s="165">
        <v>0</v>
      </c>
      <c r="AY23" s="166">
        <v>0</v>
      </c>
      <c r="AZ23" s="164">
        <v>0</v>
      </c>
      <c r="BA23" s="165">
        <v>0</v>
      </c>
      <c r="BB23" s="165">
        <v>0</v>
      </c>
      <c r="BC23" s="165">
        <v>0</v>
      </c>
      <c r="BD23" s="165">
        <v>0</v>
      </c>
      <c r="BE23" s="166">
        <v>0</v>
      </c>
      <c r="BF23" s="164">
        <v>0</v>
      </c>
      <c r="BG23" s="165">
        <v>0</v>
      </c>
      <c r="BH23" s="165">
        <v>0</v>
      </c>
      <c r="BI23" s="165">
        <v>0</v>
      </c>
      <c r="BJ23" s="165">
        <v>0</v>
      </c>
      <c r="BK23" s="165">
        <v>0</v>
      </c>
      <c r="BL23" s="165">
        <v>0</v>
      </c>
      <c r="BM23" s="166">
        <v>0</v>
      </c>
      <c r="BN23" s="164">
        <v>0</v>
      </c>
      <c r="BO23" s="166">
        <v>1</v>
      </c>
      <c r="BP23" s="164">
        <v>0</v>
      </c>
      <c r="BQ23" s="165">
        <v>0</v>
      </c>
      <c r="BR23" s="165">
        <v>0</v>
      </c>
      <c r="BS23" s="165">
        <v>0</v>
      </c>
      <c r="BT23" s="166">
        <v>0</v>
      </c>
      <c r="BU23" s="164">
        <v>2</v>
      </c>
      <c r="BV23" s="165">
        <v>0</v>
      </c>
      <c r="BW23" s="166">
        <v>0</v>
      </c>
      <c r="BX23" s="164">
        <v>1</v>
      </c>
      <c r="BY23" s="165">
        <v>0</v>
      </c>
      <c r="BZ23" s="188">
        <v>0</v>
      </c>
    </row>
    <row r="24" spans="1:78" ht="17.45" customHeight="1" x14ac:dyDescent="0.25">
      <c r="A24" s="139" t="s">
        <v>512</v>
      </c>
      <c r="B24" s="163">
        <f t="shared" si="2"/>
        <v>2</v>
      </c>
      <c r="C24" s="164">
        <v>0</v>
      </c>
      <c r="D24" s="165">
        <v>0</v>
      </c>
      <c r="E24" s="165">
        <v>0</v>
      </c>
      <c r="F24" s="165">
        <v>0</v>
      </c>
      <c r="G24" s="165">
        <v>0</v>
      </c>
      <c r="H24" s="165">
        <v>0</v>
      </c>
      <c r="I24" s="166">
        <v>0</v>
      </c>
      <c r="J24" s="163">
        <v>0</v>
      </c>
      <c r="K24" s="164">
        <v>0</v>
      </c>
      <c r="L24" s="165">
        <v>0</v>
      </c>
      <c r="M24" s="165">
        <v>1</v>
      </c>
      <c r="N24" s="165">
        <v>0</v>
      </c>
      <c r="O24" s="165">
        <v>0</v>
      </c>
      <c r="P24" s="166">
        <v>0</v>
      </c>
      <c r="Q24" s="164">
        <v>0</v>
      </c>
      <c r="R24" s="165">
        <v>0</v>
      </c>
      <c r="S24" s="165">
        <v>0</v>
      </c>
      <c r="T24" s="165">
        <v>0</v>
      </c>
      <c r="U24" s="166">
        <v>0</v>
      </c>
      <c r="V24" s="164">
        <v>0</v>
      </c>
      <c r="W24" s="165">
        <v>0</v>
      </c>
      <c r="X24" s="165">
        <v>0</v>
      </c>
      <c r="Y24" s="165">
        <v>0</v>
      </c>
      <c r="Z24" s="166">
        <v>0</v>
      </c>
      <c r="AA24" s="164">
        <v>0</v>
      </c>
      <c r="AB24" s="165">
        <v>0</v>
      </c>
      <c r="AC24" s="165">
        <v>0</v>
      </c>
      <c r="AD24" s="165">
        <v>0</v>
      </c>
      <c r="AE24" s="165">
        <v>0</v>
      </c>
      <c r="AF24" s="166">
        <v>0</v>
      </c>
      <c r="AG24" s="164">
        <v>0</v>
      </c>
      <c r="AH24" s="165">
        <v>0</v>
      </c>
      <c r="AI24" s="165">
        <v>0</v>
      </c>
      <c r="AJ24" s="165">
        <v>0</v>
      </c>
      <c r="AK24" s="165">
        <v>0</v>
      </c>
      <c r="AL24" s="165">
        <v>0</v>
      </c>
      <c r="AM24" s="166">
        <v>0</v>
      </c>
      <c r="AN24" s="164">
        <v>0</v>
      </c>
      <c r="AO24" s="165">
        <v>0</v>
      </c>
      <c r="AP24" s="165">
        <v>0</v>
      </c>
      <c r="AQ24" s="165">
        <v>0</v>
      </c>
      <c r="AR24" s="165">
        <v>0</v>
      </c>
      <c r="AS24" s="166">
        <v>0</v>
      </c>
      <c r="AT24" s="164">
        <v>0</v>
      </c>
      <c r="AU24" s="165">
        <v>0</v>
      </c>
      <c r="AV24" s="165">
        <v>0</v>
      </c>
      <c r="AW24" s="165">
        <v>0</v>
      </c>
      <c r="AX24" s="165">
        <v>0</v>
      </c>
      <c r="AY24" s="166">
        <v>0</v>
      </c>
      <c r="AZ24" s="164">
        <v>0</v>
      </c>
      <c r="BA24" s="165">
        <v>0</v>
      </c>
      <c r="BB24" s="165">
        <v>0</v>
      </c>
      <c r="BC24" s="165">
        <v>0</v>
      </c>
      <c r="BD24" s="165">
        <v>0</v>
      </c>
      <c r="BE24" s="166">
        <v>0</v>
      </c>
      <c r="BF24" s="164">
        <v>0</v>
      </c>
      <c r="BG24" s="165">
        <v>0</v>
      </c>
      <c r="BH24" s="165">
        <v>0</v>
      </c>
      <c r="BI24" s="165">
        <v>0</v>
      </c>
      <c r="BJ24" s="165">
        <v>0</v>
      </c>
      <c r="BK24" s="165">
        <v>1</v>
      </c>
      <c r="BL24" s="165">
        <v>0</v>
      </c>
      <c r="BM24" s="166">
        <v>0</v>
      </c>
      <c r="BN24" s="164">
        <v>0</v>
      </c>
      <c r="BO24" s="166">
        <v>0</v>
      </c>
      <c r="BP24" s="164">
        <v>0</v>
      </c>
      <c r="BQ24" s="165">
        <v>0</v>
      </c>
      <c r="BR24" s="165">
        <v>0</v>
      </c>
      <c r="BS24" s="165">
        <v>0</v>
      </c>
      <c r="BT24" s="166">
        <v>0</v>
      </c>
      <c r="BU24" s="164">
        <v>0</v>
      </c>
      <c r="BV24" s="165">
        <v>0</v>
      </c>
      <c r="BW24" s="166">
        <v>0</v>
      </c>
      <c r="BX24" s="164">
        <v>0</v>
      </c>
      <c r="BY24" s="165">
        <v>0</v>
      </c>
      <c r="BZ24" s="188">
        <v>0</v>
      </c>
    </row>
    <row r="25" spans="1:78" ht="17.45" customHeight="1" x14ac:dyDescent="0.25">
      <c r="A25" s="139" t="s">
        <v>513</v>
      </c>
      <c r="B25" s="163">
        <f t="shared" si="2"/>
        <v>1</v>
      </c>
      <c r="C25" s="164">
        <v>0</v>
      </c>
      <c r="D25" s="165">
        <v>0</v>
      </c>
      <c r="E25" s="165">
        <v>1</v>
      </c>
      <c r="F25" s="165">
        <v>0</v>
      </c>
      <c r="G25" s="165">
        <v>0</v>
      </c>
      <c r="H25" s="165">
        <v>0</v>
      </c>
      <c r="I25" s="166">
        <v>0</v>
      </c>
      <c r="J25" s="163">
        <v>0</v>
      </c>
      <c r="K25" s="164">
        <v>0</v>
      </c>
      <c r="L25" s="165">
        <v>0</v>
      </c>
      <c r="M25" s="165">
        <v>0</v>
      </c>
      <c r="N25" s="165">
        <v>0</v>
      </c>
      <c r="O25" s="165">
        <v>0</v>
      </c>
      <c r="P25" s="166">
        <v>0</v>
      </c>
      <c r="Q25" s="164">
        <v>0</v>
      </c>
      <c r="R25" s="165">
        <v>0</v>
      </c>
      <c r="S25" s="165">
        <v>0</v>
      </c>
      <c r="T25" s="165">
        <v>0</v>
      </c>
      <c r="U25" s="166">
        <v>0</v>
      </c>
      <c r="V25" s="164">
        <v>0</v>
      </c>
      <c r="W25" s="165">
        <v>0</v>
      </c>
      <c r="X25" s="165">
        <v>0</v>
      </c>
      <c r="Y25" s="165">
        <v>0</v>
      </c>
      <c r="Z25" s="166">
        <v>0</v>
      </c>
      <c r="AA25" s="164">
        <v>0</v>
      </c>
      <c r="AB25" s="165">
        <v>0</v>
      </c>
      <c r="AC25" s="165">
        <v>0</v>
      </c>
      <c r="AD25" s="165">
        <v>0</v>
      </c>
      <c r="AE25" s="165">
        <v>0</v>
      </c>
      <c r="AF25" s="166">
        <v>0</v>
      </c>
      <c r="AG25" s="164">
        <v>0</v>
      </c>
      <c r="AH25" s="165">
        <v>0</v>
      </c>
      <c r="AI25" s="165">
        <v>0</v>
      </c>
      <c r="AJ25" s="165">
        <v>0</v>
      </c>
      <c r="AK25" s="165">
        <v>0</v>
      </c>
      <c r="AL25" s="165">
        <v>0</v>
      </c>
      <c r="AM25" s="166">
        <v>0</v>
      </c>
      <c r="AN25" s="164">
        <v>0</v>
      </c>
      <c r="AO25" s="165">
        <v>0</v>
      </c>
      <c r="AP25" s="165">
        <v>0</v>
      </c>
      <c r="AQ25" s="165">
        <v>0</v>
      </c>
      <c r="AR25" s="165">
        <v>0</v>
      </c>
      <c r="AS25" s="166">
        <v>0</v>
      </c>
      <c r="AT25" s="164">
        <v>0</v>
      </c>
      <c r="AU25" s="165">
        <v>0</v>
      </c>
      <c r="AV25" s="165">
        <v>0</v>
      </c>
      <c r="AW25" s="165">
        <v>0</v>
      </c>
      <c r="AX25" s="165">
        <v>0</v>
      </c>
      <c r="AY25" s="166">
        <v>0</v>
      </c>
      <c r="AZ25" s="164">
        <v>0</v>
      </c>
      <c r="BA25" s="165">
        <v>0</v>
      </c>
      <c r="BB25" s="165">
        <v>0</v>
      </c>
      <c r="BC25" s="165">
        <v>0</v>
      </c>
      <c r="BD25" s="165">
        <v>0</v>
      </c>
      <c r="BE25" s="166">
        <v>0</v>
      </c>
      <c r="BF25" s="164">
        <v>0</v>
      </c>
      <c r="BG25" s="165">
        <v>0</v>
      </c>
      <c r="BH25" s="165">
        <v>0</v>
      </c>
      <c r="BI25" s="165">
        <v>0</v>
      </c>
      <c r="BJ25" s="165">
        <v>0</v>
      </c>
      <c r="BK25" s="165">
        <v>0</v>
      </c>
      <c r="BL25" s="165">
        <v>0</v>
      </c>
      <c r="BM25" s="166">
        <v>0</v>
      </c>
      <c r="BN25" s="164">
        <v>0</v>
      </c>
      <c r="BO25" s="166">
        <v>0</v>
      </c>
      <c r="BP25" s="164">
        <v>0</v>
      </c>
      <c r="BQ25" s="165">
        <v>0</v>
      </c>
      <c r="BR25" s="165">
        <v>0</v>
      </c>
      <c r="BS25" s="165">
        <v>0</v>
      </c>
      <c r="BT25" s="166">
        <v>0</v>
      </c>
      <c r="BU25" s="164">
        <v>0</v>
      </c>
      <c r="BV25" s="165">
        <v>0</v>
      </c>
      <c r="BW25" s="166">
        <v>0</v>
      </c>
      <c r="BX25" s="164">
        <v>0</v>
      </c>
      <c r="BY25" s="165">
        <v>0</v>
      </c>
      <c r="BZ25" s="188">
        <v>0</v>
      </c>
    </row>
    <row r="26" spans="1:78" ht="17.45" customHeight="1" x14ac:dyDescent="0.25">
      <c r="A26" s="139" t="s">
        <v>514</v>
      </c>
      <c r="B26" s="163">
        <f t="shared" si="2"/>
        <v>2</v>
      </c>
      <c r="C26" s="164">
        <v>0</v>
      </c>
      <c r="D26" s="165">
        <v>0</v>
      </c>
      <c r="E26" s="165">
        <v>0</v>
      </c>
      <c r="F26" s="165">
        <v>0</v>
      </c>
      <c r="G26" s="165">
        <v>0</v>
      </c>
      <c r="H26" s="165">
        <v>0</v>
      </c>
      <c r="I26" s="166">
        <v>0</v>
      </c>
      <c r="J26" s="163">
        <v>0</v>
      </c>
      <c r="K26" s="164">
        <v>0</v>
      </c>
      <c r="L26" s="165">
        <v>0</v>
      </c>
      <c r="M26" s="165">
        <v>0</v>
      </c>
      <c r="N26" s="165">
        <v>0</v>
      </c>
      <c r="O26" s="165">
        <v>0</v>
      </c>
      <c r="P26" s="166">
        <v>0</v>
      </c>
      <c r="Q26" s="164">
        <v>0</v>
      </c>
      <c r="R26" s="165">
        <v>0</v>
      </c>
      <c r="S26" s="165">
        <v>0</v>
      </c>
      <c r="T26" s="165">
        <v>0</v>
      </c>
      <c r="U26" s="166">
        <v>0</v>
      </c>
      <c r="V26" s="164">
        <v>0</v>
      </c>
      <c r="W26" s="165">
        <v>0</v>
      </c>
      <c r="X26" s="165">
        <v>0</v>
      </c>
      <c r="Y26" s="165">
        <v>0</v>
      </c>
      <c r="Z26" s="166">
        <v>0</v>
      </c>
      <c r="AA26" s="164">
        <v>0</v>
      </c>
      <c r="AB26" s="165">
        <v>0</v>
      </c>
      <c r="AC26" s="165">
        <v>0</v>
      </c>
      <c r="AD26" s="165">
        <v>0</v>
      </c>
      <c r="AE26" s="165">
        <v>0</v>
      </c>
      <c r="AF26" s="166">
        <v>0</v>
      </c>
      <c r="AG26" s="164">
        <v>2</v>
      </c>
      <c r="AH26" s="165">
        <v>0</v>
      </c>
      <c r="AI26" s="165">
        <v>0</v>
      </c>
      <c r="AJ26" s="165">
        <v>0</v>
      </c>
      <c r="AK26" s="165">
        <v>0</v>
      </c>
      <c r="AL26" s="165">
        <v>0</v>
      </c>
      <c r="AM26" s="166">
        <v>0</v>
      </c>
      <c r="AN26" s="164">
        <v>0</v>
      </c>
      <c r="AO26" s="165">
        <v>0</v>
      </c>
      <c r="AP26" s="165">
        <v>0</v>
      </c>
      <c r="AQ26" s="165">
        <v>0</v>
      </c>
      <c r="AR26" s="165">
        <v>0</v>
      </c>
      <c r="AS26" s="166">
        <v>0</v>
      </c>
      <c r="AT26" s="164">
        <v>0</v>
      </c>
      <c r="AU26" s="165">
        <v>0</v>
      </c>
      <c r="AV26" s="165">
        <v>0</v>
      </c>
      <c r="AW26" s="165">
        <v>0</v>
      </c>
      <c r="AX26" s="165">
        <v>0</v>
      </c>
      <c r="AY26" s="166">
        <v>0</v>
      </c>
      <c r="AZ26" s="164">
        <v>0</v>
      </c>
      <c r="BA26" s="165">
        <v>0</v>
      </c>
      <c r="BB26" s="165">
        <v>0</v>
      </c>
      <c r="BC26" s="165">
        <v>0</v>
      </c>
      <c r="BD26" s="165">
        <v>0</v>
      </c>
      <c r="BE26" s="166">
        <v>0</v>
      </c>
      <c r="BF26" s="164">
        <v>0</v>
      </c>
      <c r="BG26" s="165">
        <v>0</v>
      </c>
      <c r="BH26" s="165">
        <v>0</v>
      </c>
      <c r="BI26" s="165">
        <v>0</v>
      </c>
      <c r="BJ26" s="165">
        <v>0</v>
      </c>
      <c r="BK26" s="165">
        <v>0</v>
      </c>
      <c r="BL26" s="165">
        <v>0</v>
      </c>
      <c r="BM26" s="166">
        <v>0</v>
      </c>
      <c r="BN26" s="164">
        <v>0</v>
      </c>
      <c r="BO26" s="166">
        <v>0</v>
      </c>
      <c r="BP26" s="164">
        <v>0</v>
      </c>
      <c r="BQ26" s="165">
        <v>0</v>
      </c>
      <c r="BR26" s="165">
        <v>0</v>
      </c>
      <c r="BS26" s="165">
        <v>0</v>
      </c>
      <c r="BT26" s="166">
        <v>0</v>
      </c>
      <c r="BU26" s="164">
        <v>0</v>
      </c>
      <c r="BV26" s="165">
        <v>0</v>
      </c>
      <c r="BW26" s="166">
        <v>0</v>
      </c>
      <c r="BX26" s="164">
        <v>0</v>
      </c>
      <c r="BY26" s="165">
        <v>0</v>
      </c>
      <c r="BZ26" s="188">
        <v>0</v>
      </c>
    </row>
    <row r="27" spans="1:78" ht="17.45" customHeight="1" x14ac:dyDescent="0.25">
      <c r="A27" s="139" t="s">
        <v>515</v>
      </c>
      <c r="B27" s="163">
        <f t="shared" si="2"/>
        <v>657</v>
      </c>
      <c r="C27" s="164">
        <v>476</v>
      </c>
      <c r="D27" s="165">
        <v>1</v>
      </c>
      <c r="E27" s="165">
        <v>1</v>
      </c>
      <c r="F27" s="165">
        <v>0</v>
      </c>
      <c r="G27" s="165">
        <v>2</v>
      </c>
      <c r="H27" s="165">
        <v>0</v>
      </c>
      <c r="I27" s="166">
        <v>0</v>
      </c>
      <c r="J27" s="163">
        <v>1</v>
      </c>
      <c r="K27" s="164">
        <v>5</v>
      </c>
      <c r="L27" s="165">
        <v>2</v>
      </c>
      <c r="M27" s="165">
        <v>0</v>
      </c>
      <c r="N27" s="165">
        <v>0</v>
      </c>
      <c r="O27" s="165">
        <v>1</v>
      </c>
      <c r="P27" s="166">
        <v>0</v>
      </c>
      <c r="Q27" s="164">
        <v>161</v>
      </c>
      <c r="R27" s="165">
        <v>0</v>
      </c>
      <c r="S27" s="165">
        <v>0</v>
      </c>
      <c r="T27" s="165">
        <v>0</v>
      </c>
      <c r="U27" s="166">
        <v>0</v>
      </c>
      <c r="V27" s="164">
        <v>0</v>
      </c>
      <c r="W27" s="165">
        <v>0</v>
      </c>
      <c r="X27" s="165">
        <v>0</v>
      </c>
      <c r="Y27" s="165">
        <v>0</v>
      </c>
      <c r="Z27" s="166">
        <v>0</v>
      </c>
      <c r="AA27" s="164">
        <v>0</v>
      </c>
      <c r="AB27" s="165">
        <v>0</v>
      </c>
      <c r="AC27" s="165">
        <v>0</v>
      </c>
      <c r="AD27" s="165">
        <v>0</v>
      </c>
      <c r="AE27" s="165">
        <v>0</v>
      </c>
      <c r="AF27" s="166">
        <v>0</v>
      </c>
      <c r="AG27" s="164">
        <v>0</v>
      </c>
      <c r="AH27" s="165">
        <v>0</v>
      </c>
      <c r="AI27" s="165">
        <v>0</v>
      </c>
      <c r="AJ27" s="165">
        <v>0</v>
      </c>
      <c r="AK27" s="165">
        <v>0</v>
      </c>
      <c r="AL27" s="165">
        <v>0</v>
      </c>
      <c r="AM27" s="166">
        <v>0</v>
      </c>
      <c r="AN27" s="164">
        <v>1</v>
      </c>
      <c r="AO27" s="165">
        <v>0</v>
      </c>
      <c r="AP27" s="165">
        <v>0</v>
      </c>
      <c r="AQ27" s="165">
        <v>0</v>
      </c>
      <c r="AR27" s="165">
        <v>1</v>
      </c>
      <c r="AS27" s="166">
        <v>2</v>
      </c>
      <c r="AT27" s="164">
        <v>0</v>
      </c>
      <c r="AU27" s="165">
        <v>0</v>
      </c>
      <c r="AV27" s="165">
        <v>0</v>
      </c>
      <c r="AW27" s="165">
        <v>0</v>
      </c>
      <c r="AX27" s="165">
        <v>0</v>
      </c>
      <c r="AY27" s="166">
        <v>0</v>
      </c>
      <c r="AZ27" s="164">
        <v>0</v>
      </c>
      <c r="BA27" s="165">
        <v>0</v>
      </c>
      <c r="BB27" s="165">
        <v>0</v>
      </c>
      <c r="BC27" s="165">
        <v>0</v>
      </c>
      <c r="BD27" s="165">
        <v>0</v>
      </c>
      <c r="BE27" s="166">
        <v>0</v>
      </c>
      <c r="BF27" s="164">
        <v>3</v>
      </c>
      <c r="BG27" s="165">
        <v>0</v>
      </c>
      <c r="BH27" s="165">
        <v>0</v>
      </c>
      <c r="BI27" s="165">
        <v>0</v>
      </c>
      <c r="BJ27" s="165">
        <v>0</v>
      </c>
      <c r="BK27" s="165">
        <v>0</v>
      </c>
      <c r="BL27" s="165">
        <v>0</v>
      </c>
      <c r="BM27" s="166">
        <v>0</v>
      </c>
      <c r="BN27" s="164">
        <v>0</v>
      </c>
      <c r="BO27" s="166">
        <v>0</v>
      </c>
      <c r="BP27" s="164">
        <v>0</v>
      </c>
      <c r="BQ27" s="165">
        <v>0</v>
      </c>
      <c r="BR27" s="165">
        <v>0</v>
      </c>
      <c r="BS27" s="165">
        <v>0</v>
      </c>
      <c r="BT27" s="166">
        <v>0</v>
      </c>
      <c r="BU27" s="164">
        <v>0</v>
      </c>
      <c r="BV27" s="165">
        <v>0</v>
      </c>
      <c r="BW27" s="166">
        <v>0</v>
      </c>
      <c r="BX27" s="164">
        <v>0</v>
      </c>
      <c r="BY27" s="165">
        <v>0</v>
      </c>
      <c r="BZ27" s="188">
        <v>0</v>
      </c>
    </row>
    <row r="28" spans="1:78" ht="17.45" customHeight="1" x14ac:dyDescent="0.25">
      <c r="A28" s="139" t="s">
        <v>516</v>
      </c>
      <c r="B28" s="163">
        <f t="shared" si="2"/>
        <v>39</v>
      </c>
      <c r="C28" s="164">
        <v>0</v>
      </c>
      <c r="D28" s="165">
        <v>1</v>
      </c>
      <c r="E28" s="165">
        <v>16</v>
      </c>
      <c r="F28" s="165">
        <v>4</v>
      </c>
      <c r="G28" s="165">
        <v>0</v>
      </c>
      <c r="H28" s="165">
        <v>0</v>
      </c>
      <c r="I28" s="166">
        <v>0</v>
      </c>
      <c r="J28" s="163">
        <v>0</v>
      </c>
      <c r="K28" s="164">
        <v>1</v>
      </c>
      <c r="L28" s="165">
        <v>0</v>
      </c>
      <c r="M28" s="165">
        <v>0</v>
      </c>
      <c r="N28" s="165">
        <v>0</v>
      </c>
      <c r="O28" s="165">
        <v>0</v>
      </c>
      <c r="P28" s="166">
        <v>0</v>
      </c>
      <c r="Q28" s="164">
        <v>0</v>
      </c>
      <c r="R28" s="165">
        <v>0</v>
      </c>
      <c r="S28" s="165">
        <v>0</v>
      </c>
      <c r="T28" s="165">
        <v>0</v>
      </c>
      <c r="U28" s="166">
        <v>0</v>
      </c>
      <c r="V28" s="164">
        <v>0</v>
      </c>
      <c r="W28" s="165">
        <v>0</v>
      </c>
      <c r="X28" s="165">
        <v>0</v>
      </c>
      <c r="Y28" s="165">
        <v>0</v>
      </c>
      <c r="Z28" s="166">
        <v>0</v>
      </c>
      <c r="AA28" s="164">
        <v>0</v>
      </c>
      <c r="AB28" s="165">
        <v>0</v>
      </c>
      <c r="AC28" s="165">
        <v>0</v>
      </c>
      <c r="AD28" s="165">
        <v>0</v>
      </c>
      <c r="AE28" s="165">
        <v>0</v>
      </c>
      <c r="AF28" s="166">
        <v>0</v>
      </c>
      <c r="AG28" s="164">
        <v>0</v>
      </c>
      <c r="AH28" s="165">
        <v>0</v>
      </c>
      <c r="AI28" s="165">
        <v>0</v>
      </c>
      <c r="AJ28" s="165">
        <v>0</v>
      </c>
      <c r="AK28" s="165">
        <v>0</v>
      </c>
      <c r="AL28" s="165">
        <v>0</v>
      </c>
      <c r="AM28" s="166">
        <v>0</v>
      </c>
      <c r="AN28" s="164">
        <v>17</v>
      </c>
      <c r="AO28" s="165">
        <v>0</v>
      </c>
      <c r="AP28" s="165">
        <v>0</v>
      </c>
      <c r="AQ28" s="165">
        <v>0</v>
      </c>
      <c r="AR28" s="165">
        <v>0</v>
      </c>
      <c r="AS28" s="166">
        <v>0</v>
      </c>
      <c r="AT28" s="164">
        <v>0</v>
      </c>
      <c r="AU28" s="165">
        <v>0</v>
      </c>
      <c r="AV28" s="165">
        <v>0</v>
      </c>
      <c r="AW28" s="165">
        <v>0</v>
      </c>
      <c r="AX28" s="165">
        <v>0</v>
      </c>
      <c r="AY28" s="166">
        <v>0</v>
      </c>
      <c r="AZ28" s="164">
        <v>0</v>
      </c>
      <c r="BA28" s="165">
        <v>0</v>
      </c>
      <c r="BB28" s="165">
        <v>0</v>
      </c>
      <c r="BC28" s="165">
        <v>0</v>
      </c>
      <c r="BD28" s="165">
        <v>0</v>
      </c>
      <c r="BE28" s="166">
        <v>0</v>
      </c>
      <c r="BF28" s="164">
        <v>0</v>
      </c>
      <c r="BG28" s="165">
        <v>0</v>
      </c>
      <c r="BH28" s="165">
        <v>0</v>
      </c>
      <c r="BI28" s="165">
        <v>0</v>
      </c>
      <c r="BJ28" s="165">
        <v>0</v>
      </c>
      <c r="BK28" s="165">
        <v>0</v>
      </c>
      <c r="BL28" s="165">
        <v>0</v>
      </c>
      <c r="BM28" s="166">
        <v>0</v>
      </c>
      <c r="BN28" s="164">
        <v>0</v>
      </c>
      <c r="BO28" s="166">
        <v>0</v>
      </c>
      <c r="BP28" s="164">
        <v>0</v>
      </c>
      <c r="BQ28" s="165">
        <v>0</v>
      </c>
      <c r="BR28" s="165">
        <v>0</v>
      </c>
      <c r="BS28" s="165">
        <v>0</v>
      </c>
      <c r="BT28" s="166">
        <v>0</v>
      </c>
      <c r="BU28" s="164">
        <v>0</v>
      </c>
      <c r="BV28" s="165">
        <v>0</v>
      </c>
      <c r="BW28" s="166">
        <v>0</v>
      </c>
      <c r="BX28" s="164">
        <v>0</v>
      </c>
      <c r="BY28" s="165">
        <v>0</v>
      </c>
      <c r="BZ28" s="188">
        <v>0</v>
      </c>
    </row>
    <row r="29" spans="1:78" ht="17.45" customHeight="1" x14ac:dyDescent="0.25">
      <c r="A29" s="139" t="s">
        <v>517</v>
      </c>
      <c r="B29" s="163">
        <f t="shared" si="2"/>
        <v>129</v>
      </c>
      <c r="C29" s="164">
        <v>2</v>
      </c>
      <c r="D29" s="165">
        <v>0</v>
      </c>
      <c r="E29" s="165">
        <v>1</v>
      </c>
      <c r="F29" s="165">
        <v>1</v>
      </c>
      <c r="G29" s="165">
        <v>1</v>
      </c>
      <c r="H29" s="165">
        <v>4</v>
      </c>
      <c r="I29" s="166">
        <v>0</v>
      </c>
      <c r="J29" s="163">
        <v>2</v>
      </c>
      <c r="K29" s="164">
        <v>0</v>
      </c>
      <c r="L29" s="165">
        <v>0</v>
      </c>
      <c r="M29" s="165">
        <v>1</v>
      </c>
      <c r="N29" s="165">
        <v>0</v>
      </c>
      <c r="O29" s="165">
        <v>0</v>
      </c>
      <c r="P29" s="166">
        <v>0</v>
      </c>
      <c r="Q29" s="164">
        <v>6</v>
      </c>
      <c r="R29" s="165">
        <v>0</v>
      </c>
      <c r="S29" s="165">
        <v>0</v>
      </c>
      <c r="T29" s="165">
        <v>1</v>
      </c>
      <c r="U29" s="166">
        <v>0</v>
      </c>
      <c r="V29" s="164">
        <v>0</v>
      </c>
      <c r="W29" s="165">
        <v>0</v>
      </c>
      <c r="X29" s="165">
        <v>0</v>
      </c>
      <c r="Y29" s="165">
        <v>0</v>
      </c>
      <c r="Z29" s="166">
        <v>0</v>
      </c>
      <c r="AA29" s="164">
        <v>2</v>
      </c>
      <c r="AB29" s="165">
        <v>4</v>
      </c>
      <c r="AC29" s="165">
        <v>0</v>
      </c>
      <c r="AD29" s="165">
        <v>0</v>
      </c>
      <c r="AE29" s="165">
        <v>0</v>
      </c>
      <c r="AF29" s="166">
        <v>0</v>
      </c>
      <c r="AG29" s="164">
        <v>8</v>
      </c>
      <c r="AH29" s="165">
        <v>6</v>
      </c>
      <c r="AI29" s="165">
        <v>1</v>
      </c>
      <c r="AJ29" s="165">
        <v>1</v>
      </c>
      <c r="AK29" s="165">
        <v>3</v>
      </c>
      <c r="AL29" s="165">
        <v>3</v>
      </c>
      <c r="AM29" s="166">
        <v>1</v>
      </c>
      <c r="AN29" s="164">
        <v>3</v>
      </c>
      <c r="AO29" s="165">
        <v>2</v>
      </c>
      <c r="AP29" s="165">
        <v>2</v>
      </c>
      <c r="AQ29" s="165">
        <v>0</v>
      </c>
      <c r="AR29" s="165">
        <v>3</v>
      </c>
      <c r="AS29" s="166">
        <v>7</v>
      </c>
      <c r="AT29" s="164">
        <v>0</v>
      </c>
      <c r="AU29" s="165">
        <v>0</v>
      </c>
      <c r="AV29" s="165">
        <v>3</v>
      </c>
      <c r="AW29" s="165">
        <v>1</v>
      </c>
      <c r="AX29" s="165">
        <v>2</v>
      </c>
      <c r="AY29" s="166">
        <v>0</v>
      </c>
      <c r="AZ29" s="164">
        <v>6</v>
      </c>
      <c r="BA29" s="165">
        <v>0</v>
      </c>
      <c r="BB29" s="165">
        <v>0</v>
      </c>
      <c r="BC29" s="165">
        <v>0</v>
      </c>
      <c r="BD29" s="165">
        <v>1</v>
      </c>
      <c r="BE29" s="166">
        <v>0</v>
      </c>
      <c r="BF29" s="164">
        <v>2</v>
      </c>
      <c r="BG29" s="165">
        <v>0</v>
      </c>
      <c r="BH29" s="165">
        <v>0</v>
      </c>
      <c r="BI29" s="165">
        <v>3</v>
      </c>
      <c r="BJ29" s="165">
        <v>0</v>
      </c>
      <c r="BK29" s="165">
        <v>0</v>
      </c>
      <c r="BL29" s="165">
        <v>2</v>
      </c>
      <c r="BM29" s="166">
        <v>1</v>
      </c>
      <c r="BN29" s="164">
        <v>0</v>
      </c>
      <c r="BO29" s="166">
        <v>8</v>
      </c>
      <c r="BP29" s="164">
        <v>3</v>
      </c>
      <c r="BQ29" s="165">
        <v>4</v>
      </c>
      <c r="BR29" s="165">
        <v>3</v>
      </c>
      <c r="BS29" s="165">
        <v>0</v>
      </c>
      <c r="BT29" s="166">
        <v>7</v>
      </c>
      <c r="BU29" s="164">
        <v>1</v>
      </c>
      <c r="BV29" s="165">
        <v>6</v>
      </c>
      <c r="BW29" s="166">
        <v>0</v>
      </c>
      <c r="BX29" s="164">
        <v>10</v>
      </c>
      <c r="BY29" s="165">
        <v>1</v>
      </c>
      <c r="BZ29" s="188">
        <v>0</v>
      </c>
    </row>
    <row r="30" spans="1:78" ht="17.45" customHeight="1" x14ac:dyDescent="0.25">
      <c r="A30" s="139" t="s">
        <v>518</v>
      </c>
      <c r="B30" s="163">
        <f t="shared" si="2"/>
        <v>1</v>
      </c>
      <c r="C30" s="164">
        <v>0</v>
      </c>
      <c r="D30" s="165">
        <v>0</v>
      </c>
      <c r="E30" s="165">
        <v>0</v>
      </c>
      <c r="F30" s="165">
        <v>0</v>
      </c>
      <c r="G30" s="165">
        <v>0</v>
      </c>
      <c r="H30" s="165">
        <v>0</v>
      </c>
      <c r="I30" s="166">
        <v>0</v>
      </c>
      <c r="J30" s="163">
        <v>0</v>
      </c>
      <c r="K30" s="164">
        <v>0</v>
      </c>
      <c r="L30" s="165">
        <v>0</v>
      </c>
      <c r="M30" s="165">
        <v>0</v>
      </c>
      <c r="N30" s="165">
        <v>0</v>
      </c>
      <c r="O30" s="165">
        <v>0</v>
      </c>
      <c r="P30" s="166">
        <v>0</v>
      </c>
      <c r="Q30" s="164">
        <v>0</v>
      </c>
      <c r="R30" s="165">
        <v>0</v>
      </c>
      <c r="S30" s="165">
        <v>0</v>
      </c>
      <c r="T30" s="165">
        <v>0</v>
      </c>
      <c r="U30" s="166">
        <v>0</v>
      </c>
      <c r="V30" s="164">
        <v>0</v>
      </c>
      <c r="W30" s="165">
        <v>0</v>
      </c>
      <c r="X30" s="165">
        <v>0</v>
      </c>
      <c r="Y30" s="165">
        <v>0</v>
      </c>
      <c r="Z30" s="166">
        <v>1</v>
      </c>
      <c r="AA30" s="164">
        <v>0</v>
      </c>
      <c r="AB30" s="165">
        <v>0</v>
      </c>
      <c r="AC30" s="165">
        <v>0</v>
      </c>
      <c r="AD30" s="165">
        <v>0</v>
      </c>
      <c r="AE30" s="165">
        <v>0</v>
      </c>
      <c r="AF30" s="166">
        <v>0</v>
      </c>
      <c r="AG30" s="164">
        <v>0</v>
      </c>
      <c r="AH30" s="165">
        <v>0</v>
      </c>
      <c r="AI30" s="165">
        <v>0</v>
      </c>
      <c r="AJ30" s="165">
        <v>0</v>
      </c>
      <c r="AK30" s="165">
        <v>0</v>
      </c>
      <c r="AL30" s="165">
        <v>0</v>
      </c>
      <c r="AM30" s="166">
        <v>0</v>
      </c>
      <c r="AN30" s="164">
        <v>0</v>
      </c>
      <c r="AO30" s="165">
        <v>0</v>
      </c>
      <c r="AP30" s="165">
        <v>0</v>
      </c>
      <c r="AQ30" s="165">
        <v>0</v>
      </c>
      <c r="AR30" s="165">
        <v>0</v>
      </c>
      <c r="AS30" s="166">
        <v>0</v>
      </c>
      <c r="AT30" s="164">
        <v>0</v>
      </c>
      <c r="AU30" s="165">
        <v>0</v>
      </c>
      <c r="AV30" s="165">
        <v>0</v>
      </c>
      <c r="AW30" s="165">
        <v>0</v>
      </c>
      <c r="AX30" s="165">
        <v>0</v>
      </c>
      <c r="AY30" s="166">
        <v>0</v>
      </c>
      <c r="AZ30" s="164">
        <v>0</v>
      </c>
      <c r="BA30" s="165">
        <v>0</v>
      </c>
      <c r="BB30" s="165">
        <v>0</v>
      </c>
      <c r="BC30" s="165">
        <v>0</v>
      </c>
      <c r="BD30" s="165">
        <v>0</v>
      </c>
      <c r="BE30" s="166">
        <v>0</v>
      </c>
      <c r="BF30" s="164">
        <v>0</v>
      </c>
      <c r="BG30" s="165">
        <v>0</v>
      </c>
      <c r="BH30" s="165">
        <v>0</v>
      </c>
      <c r="BI30" s="165">
        <v>0</v>
      </c>
      <c r="BJ30" s="165">
        <v>0</v>
      </c>
      <c r="BK30" s="165">
        <v>0</v>
      </c>
      <c r="BL30" s="165">
        <v>0</v>
      </c>
      <c r="BM30" s="166">
        <v>0</v>
      </c>
      <c r="BN30" s="164">
        <v>0</v>
      </c>
      <c r="BO30" s="166">
        <v>0</v>
      </c>
      <c r="BP30" s="164">
        <v>0</v>
      </c>
      <c r="BQ30" s="165">
        <v>0</v>
      </c>
      <c r="BR30" s="165">
        <v>0</v>
      </c>
      <c r="BS30" s="165">
        <v>0</v>
      </c>
      <c r="BT30" s="166">
        <v>0</v>
      </c>
      <c r="BU30" s="164">
        <v>0</v>
      </c>
      <c r="BV30" s="165">
        <v>0</v>
      </c>
      <c r="BW30" s="166">
        <v>0</v>
      </c>
      <c r="BX30" s="164">
        <v>0</v>
      </c>
      <c r="BY30" s="165">
        <v>0</v>
      </c>
      <c r="BZ30" s="188">
        <v>0</v>
      </c>
    </row>
    <row r="31" spans="1:78" ht="17.45" customHeight="1" x14ac:dyDescent="0.25">
      <c r="A31" s="139" t="s">
        <v>519</v>
      </c>
      <c r="B31" s="163">
        <f t="shared" si="2"/>
        <v>75</v>
      </c>
      <c r="C31" s="164">
        <v>8</v>
      </c>
      <c r="D31" s="165">
        <v>0</v>
      </c>
      <c r="E31" s="165">
        <v>0</v>
      </c>
      <c r="F31" s="165">
        <v>1</v>
      </c>
      <c r="G31" s="165">
        <v>0</v>
      </c>
      <c r="H31" s="165">
        <v>0</v>
      </c>
      <c r="I31" s="166">
        <v>0</v>
      </c>
      <c r="J31" s="163">
        <v>9</v>
      </c>
      <c r="K31" s="164">
        <v>1</v>
      </c>
      <c r="L31" s="165">
        <v>0</v>
      </c>
      <c r="M31" s="165">
        <v>0</v>
      </c>
      <c r="N31" s="165">
        <v>0</v>
      </c>
      <c r="O31" s="165">
        <v>0</v>
      </c>
      <c r="P31" s="166">
        <v>1</v>
      </c>
      <c r="Q31" s="164">
        <v>4</v>
      </c>
      <c r="R31" s="165">
        <v>0</v>
      </c>
      <c r="S31" s="165">
        <v>0</v>
      </c>
      <c r="T31" s="165">
        <v>0</v>
      </c>
      <c r="U31" s="166">
        <v>5</v>
      </c>
      <c r="V31" s="164">
        <v>0</v>
      </c>
      <c r="W31" s="165">
        <v>0</v>
      </c>
      <c r="X31" s="165">
        <v>0</v>
      </c>
      <c r="Y31" s="165">
        <v>0</v>
      </c>
      <c r="Z31" s="166">
        <v>1</v>
      </c>
      <c r="AA31" s="164">
        <v>0</v>
      </c>
      <c r="AB31" s="165">
        <v>0</v>
      </c>
      <c r="AC31" s="165">
        <v>0</v>
      </c>
      <c r="AD31" s="165">
        <v>0</v>
      </c>
      <c r="AE31" s="165">
        <v>0</v>
      </c>
      <c r="AF31" s="166">
        <v>1</v>
      </c>
      <c r="AG31" s="164">
        <v>21</v>
      </c>
      <c r="AH31" s="165">
        <v>0</v>
      </c>
      <c r="AI31" s="165">
        <v>3</v>
      </c>
      <c r="AJ31" s="165">
        <v>0</v>
      </c>
      <c r="AK31" s="165">
        <v>3</v>
      </c>
      <c r="AL31" s="165">
        <v>0</v>
      </c>
      <c r="AM31" s="166">
        <v>0</v>
      </c>
      <c r="AN31" s="164">
        <v>3</v>
      </c>
      <c r="AO31" s="165">
        <v>0</v>
      </c>
      <c r="AP31" s="165">
        <v>1</v>
      </c>
      <c r="AQ31" s="165">
        <v>0</v>
      </c>
      <c r="AR31" s="165">
        <v>0</v>
      </c>
      <c r="AS31" s="166">
        <v>0</v>
      </c>
      <c r="AT31" s="164">
        <v>0</v>
      </c>
      <c r="AU31" s="165">
        <v>1</v>
      </c>
      <c r="AV31" s="165">
        <v>1</v>
      </c>
      <c r="AW31" s="165">
        <v>5</v>
      </c>
      <c r="AX31" s="165">
        <v>0</v>
      </c>
      <c r="AY31" s="166">
        <v>0</v>
      </c>
      <c r="AZ31" s="164">
        <v>0</v>
      </c>
      <c r="BA31" s="165">
        <v>2</v>
      </c>
      <c r="BB31" s="165">
        <v>0</v>
      </c>
      <c r="BC31" s="165">
        <v>0</v>
      </c>
      <c r="BD31" s="165">
        <v>0</v>
      </c>
      <c r="BE31" s="166">
        <v>0</v>
      </c>
      <c r="BF31" s="164">
        <v>0</v>
      </c>
      <c r="BG31" s="165">
        <v>0</v>
      </c>
      <c r="BH31" s="165">
        <v>0</v>
      </c>
      <c r="BI31" s="165">
        <v>0</v>
      </c>
      <c r="BJ31" s="165">
        <v>1</v>
      </c>
      <c r="BK31" s="165">
        <v>0</v>
      </c>
      <c r="BL31" s="165">
        <v>0</v>
      </c>
      <c r="BM31" s="166">
        <v>0</v>
      </c>
      <c r="BN31" s="164">
        <v>0</v>
      </c>
      <c r="BO31" s="166">
        <v>3</v>
      </c>
      <c r="BP31" s="164">
        <v>0</v>
      </c>
      <c r="BQ31" s="165">
        <v>0</v>
      </c>
      <c r="BR31" s="165">
        <v>0</v>
      </c>
      <c r="BS31" s="165">
        <v>0</v>
      </c>
      <c r="BT31" s="166">
        <v>0</v>
      </c>
      <c r="BU31" s="164">
        <v>0</v>
      </c>
      <c r="BV31" s="165">
        <v>0</v>
      </c>
      <c r="BW31" s="166">
        <v>0</v>
      </c>
      <c r="BX31" s="164">
        <v>0</v>
      </c>
      <c r="BY31" s="165">
        <v>0</v>
      </c>
      <c r="BZ31" s="188">
        <v>0</v>
      </c>
    </row>
    <row r="32" spans="1:78" ht="17.45" customHeight="1" x14ac:dyDescent="0.25">
      <c r="A32" s="139" t="s">
        <v>520</v>
      </c>
      <c r="B32" s="163">
        <f t="shared" si="2"/>
        <v>6</v>
      </c>
      <c r="C32" s="164">
        <v>0</v>
      </c>
      <c r="D32" s="165">
        <v>0</v>
      </c>
      <c r="E32" s="165">
        <v>0</v>
      </c>
      <c r="F32" s="165">
        <v>0</v>
      </c>
      <c r="G32" s="165">
        <v>0</v>
      </c>
      <c r="H32" s="165">
        <v>0</v>
      </c>
      <c r="I32" s="166">
        <v>0</v>
      </c>
      <c r="J32" s="163">
        <v>0</v>
      </c>
      <c r="K32" s="164">
        <v>0</v>
      </c>
      <c r="L32" s="165">
        <v>0</v>
      </c>
      <c r="M32" s="165">
        <v>0</v>
      </c>
      <c r="N32" s="165">
        <v>0</v>
      </c>
      <c r="O32" s="165">
        <v>0</v>
      </c>
      <c r="P32" s="166">
        <v>0</v>
      </c>
      <c r="Q32" s="164">
        <v>0</v>
      </c>
      <c r="R32" s="165">
        <v>0</v>
      </c>
      <c r="S32" s="165">
        <v>0</v>
      </c>
      <c r="T32" s="165">
        <v>0</v>
      </c>
      <c r="U32" s="166">
        <v>0</v>
      </c>
      <c r="V32" s="164">
        <v>0</v>
      </c>
      <c r="W32" s="165">
        <v>0</v>
      </c>
      <c r="X32" s="165">
        <v>0</v>
      </c>
      <c r="Y32" s="165">
        <v>0</v>
      </c>
      <c r="Z32" s="166">
        <v>0</v>
      </c>
      <c r="AA32" s="164">
        <v>0</v>
      </c>
      <c r="AB32" s="165">
        <v>0</v>
      </c>
      <c r="AC32" s="165">
        <v>0</v>
      </c>
      <c r="AD32" s="165">
        <v>0</v>
      </c>
      <c r="AE32" s="165">
        <v>0</v>
      </c>
      <c r="AF32" s="166">
        <v>0</v>
      </c>
      <c r="AG32" s="164">
        <v>0</v>
      </c>
      <c r="AH32" s="165">
        <v>0</v>
      </c>
      <c r="AI32" s="165">
        <v>0</v>
      </c>
      <c r="AJ32" s="165">
        <v>0</v>
      </c>
      <c r="AK32" s="165">
        <v>0</v>
      </c>
      <c r="AL32" s="165">
        <v>0</v>
      </c>
      <c r="AM32" s="166">
        <v>0</v>
      </c>
      <c r="AN32" s="164">
        <v>0</v>
      </c>
      <c r="AO32" s="165">
        <v>0</v>
      </c>
      <c r="AP32" s="165">
        <v>0</v>
      </c>
      <c r="AQ32" s="165">
        <v>0</v>
      </c>
      <c r="AR32" s="165">
        <v>0</v>
      </c>
      <c r="AS32" s="166">
        <v>0</v>
      </c>
      <c r="AT32" s="164">
        <v>0</v>
      </c>
      <c r="AU32" s="165">
        <v>0</v>
      </c>
      <c r="AV32" s="165">
        <v>0</v>
      </c>
      <c r="AW32" s="165">
        <v>0</v>
      </c>
      <c r="AX32" s="165">
        <v>0</v>
      </c>
      <c r="AY32" s="166">
        <v>0</v>
      </c>
      <c r="AZ32" s="164">
        <v>0</v>
      </c>
      <c r="BA32" s="165">
        <v>0</v>
      </c>
      <c r="BB32" s="165">
        <v>0</v>
      </c>
      <c r="BC32" s="165">
        <v>0</v>
      </c>
      <c r="BD32" s="165">
        <v>0</v>
      </c>
      <c r="BE32" s="166">
        <v>0</v>
      </c>
      <c r="BF32" s="164">
        <v>0</v>
      </c>
      <c r="BG32" s="165">
        <v>0</v>
      </c>
      <c r="BH32" s="165">
        <v>0</v>
      </c>
      <c r="BI32" s="165">
        <v>0</v>
      </c>
      <c r="BJ32" s="165">
        <v>0</v>
      </c>
      <c r="BK32" s="165">
        <v>0</v>
      </c>
      <c r="BL32" s="165">
        <v>0</v>
      </c>
      <c r="BM32" s="166">
        <v>0</v>
      </c>
      <c r="BN32" s="164">
        <v>6</v>
      </c>
      <c r="BO32" s="166">
        <v>0</v>
      </c>
      <c r="BP32" s="164">
        <v>0</v>
      </c>
      <c r="BQ32" s="165">
        <v>0</v>
      </c>
      <c r="BR32" s="165">
        <v>0</v>
      </c>
      <c r="BS32" s="165">
        <v>0</v>
      </c>
      <c r="BT32" s="166">
        <v>0</v>
      </c>
      <c r="BU32" s="164">
        <v>0</v>
      </c>
      <c r="BV32" s="165">
        <v>0</v>
      </c>
      <c r="BW32" s="166">
        <v>0</v>
      </c>
      <c r="BX32" s="164">
        <v>0</v>
      </c>
      <c r="BY32" s="165">
        <v>0</v>
      </c>
      <c r="BZ32" s="188">
        <v>0</v>
      </c>
    </row>
    <row r="33" spans="1:78" ht="17.45" customHeight="1" x14ac:dyDescent="0.25">
      <c r="A33" s="139" t="s">
        <v>521</v>
      </c>
      <c r="B33" s="163">
        <f t="shared" si="2"/>
        <v>2</v>
      </c>
      <c r="C33" s="164">
        <v>0</v>
      </c>
      <c r="D33" s="165">
        <v>0</v>
      </c>
      <c r="E33" s="165">
        <v>0</v>
      </c>
      <c r="F33" s="165">
        <v>0</v>
      </c>
      <c r="G33" s="165">
        <v>0</v>
      </c>
      <c r="H33" s="165">
        <v>0</v>
      </c>
      <c r="I33" s="166">
        <v>0</v>
      </c>
      <c r="J33" s="163">
        <v>0</v>
      </c>
      <c r="K33" s="164">
        <v>0</v>
      </c>
      <c r="L33" s="165">
        <v>0</v>
      </c>
      <c r="M33" s="165">
        <v>0</v>
      </c>
      <c r="N33" s="165">
        <v>0</v>
      </c>
      <c r="O33" s="165">
        <v>1</v>
      </c>
      <c r="P33" s="166">
        <v>0</v>
      </c>
      <c r="Q33" s="164">
        <v>0</v>
      </c>
      <c r="R33" s="165">
        <v>0</v>
      </c>
      <c r="S33" s="165">
        <v>0</v>
      </c>
      <c r="T33" s="165">
        <v>1</v>
      </c>
      <c r="U33" s="166">
        <v>0</v>
      </c>
      <c r="V33" s="164">
        <v>0</v>
      </c>
      <c r="W33" s="165">
        <v>0</v>
      </c>
      <c r="X33" s="165">
        <v>0</v>
      </c>
      <c r="Y33" s="165">
        <v>0</v>
      </c>
      <c r="Z33" s="166">
        <v>0</v>
      </c>
      <c r="AA33" s="164">
        <v>0</v>
      </c>
      <c r="AB33" s="165">
        <v>0</v>
      </c>
      <c r="AC33" s="165">
        <v>0</v>
      </c>
      <c r="AD33" s="165">
        <v>0</v>
      </c>
      <c r="AE33" s="165">
        <v>0</v>
      </c>
      <c r="AF33" s="166">
        <v>0</v>
      </c>
      <c r="AG33" s="164">
        <v>0</v>
      </c>
      <c r="AH33" s="165">
        <v>0</v>
      </c>
      <c r="AI33" s="165">
        <v>0</v>
      </c>
      <c r="AJ33" s="165">
        <v>0</v>
      </c>
      <c r="AK33" s="165">
        <v>0</v>
      </c>
      <c r="AL33" s="165">
        <v>0</v>
      </c>
      <c r="AM33" s="166">
        <v>0</v>
      </c>
      <c r="AN33" s="164">
        <v>0</v>
      </c>
      <c r="AO33" s="165">
        <v>0</v>
      </c>
      <c r="AP33" s="165">
        <v>0</v>
      </c>
      <c r="AQ33" s="165">
        <v>0</v>
      </c>
      <c r="AR33" s="165">
        <v>0</v>
      </c>
      <c r="AS33" s="166">
        <v>0</v>
      </c>
      <c r="AT33" s="164">
        <v>0</v>
      </c>
      <c r="AU33" s="165">
        <v>0</v>
      </c>
      <c r="AV33" s="165">
        <v>0</v>
      </c>
      <c r="AW33" s="165">
        <v>0</v>
      </c>
      <c r="AX33" s="165">
        <v>0</v>
      </c>
      <c r="AY33" s="166">
        <v>0</v>
      </c>
      <c r="AZ33" s="164">
        <v>0</v>
      </c>
      <c r="BA33" s="165">
        <v>0</v>
      </c>
      <c r="BB33" s="165">
        <v>0</v>
      </c>
      <c r="BC33" s="165">
        <v>0</v>
      </c>
      <c r="BD33" s="165">
        <v>0</v>
      </c>
      <c r="BE33" s="166">
        <v>0</v>
      </c>
      <c r="BF33" s="164">
        <v>0</v>
      </c>
      <c r="BG33" s="165">
        <v>0</v>
      </c>
      <c r="BH33" s="165">
        <v>0</v>
      </c>
      <c r="BI33" s="165">
        <v>0</v>
      </c>
      <c r="BJ33" s="165">
        <v>0</v>
      </c>
      <c r="BK33" s="165">
        <v>0</v>
      </c>
      <c r="BL33" s="165">
        <v>0</v>
      </c>
      <c r="BM33" s="166">
        <v>0</v>
      </c>
      <c r="BN33" s="164">
        <v>0</v>
      </c>
      <c r="BO33" s="166">
        <v>0</v>
      </c>
      <c r="BP33" s="164">
        <v>0</v>
      </c>
      <c r="BQ33" s="165">
        <v>0</v>
      </c>
      <c r="BR33" s="165">
        <v>0</v>
      </c>
      <c r="BS33" s="165">
        <v>0</v>
      </c>
      <c r="BT33" s="166">
        <v>0</v>
      </c>
      <c r="BU33" s="164">
        <v>0</v>
      </c>
      <c r="BV33" s="165">
        <v>0</v>
      </c>
      <c r="BW33" s="166">
        <v>0</v>
      </c>
      <c r="BX33" s="164">
        <v>0</v>
      </c>
      <c r="BY33" s="165">
        <v>0</v>
      </c>
      <c r="BZ33" s="188">
        <v>0</v>
      </c>
    </row>
    <row r="34" spans="1:78" ht="17.45" customHeight="1" x14ac:dyDescent="0.25">
      <c r="A34" s="139" t="s">
        <v>522</v>
      </c>
      <c r="B34" s="163">
        <f t="shared" si="2"/>
        <v>26</v>
      </c>
      <c r="C34" s="164">
        <v>1</v>
      </c>
      <c r="D34" s="165">
        <v>0</v>
      </c>
      <c r="E34" s="165">
        <v>0</v>
      </c>
      <c r="F34" s="165">
        <v>2</v>
      </c>
      <c r="G34" s="165">
        <v>1</v>
      </c>
      <c r="H34" s="165">
        <v>0</v>
      </c>
      <c r="I34" s="166">
        <v>0</v>
      </c>
      <c r="J34" s="163">
        <v>0</v>
      </c>
      <c r="K34" s="164">
        <v>4</v>
      </c>
      <c r="L34" s="165">
        <v>1</v>
      </c>
      <c r="M34" s="165">
        <v>1</v>
      </c>
      <c r="N34" s="165">
        <v>0</v>
      </c>
      <c r="O34" s="165">
        <v>1</v>
      </c>
      <c r="P34" s="166">
        <v>0</v>
      </c>
      <c r="Q34" s="164">
        <v>4</v>
      </c>
      <c r="R34" s="165">
        <v>0</v>
      </c>
      <c r="S34" s="165">
        <v>0</v>
      </c>
      <c r="T34" s="165">
        <v>0</v>
      </c>
      <c r="U34" s="166">
        <v>0</v>
      </c>
      <c r="V34" s="164">
        <v>0</v>
      </c>
      <c r="W34" s="165">
        <v>0</v>
      </c>
      <c r="X34" s="165">
        <v>0</v>
      </c>
      <c r="Y34" s="165">
        <v>0</v>
      </c>
      <c r="Z34" s="166">
        <v>0</v>
      </c>
      <c r="AA34" s="164">
        <v>0</v>
      </c>
      <c r="AB34" s="165">
        <v>1</v>
      </c>
      <c r="AC34" s="165">
        <v>0</v>
      </c>
      <c r="AD34" s="165">
        <v>0</v>
      </c>
      <c r="AE34" s="165">
        <v>0</v>
      </c>
      <c r="AF34" s="166">
        <v>1</v>
      </c>
      <c r="AG34" s="164">
        <v>2</v>
      </c>
      <c r="AH34" s="165">
        <v>2</v>
      </c>
      <c r="AI34" s="165">
        <v>0</v>
      </c>
      <c r="AJ34" s="165">
        <v>0</v>
      </c>
      <c r="AK34" s="165">
        <v>0</v>
      </c>
      <c r="AL34" s="165">
        <v>0</v>
      </c>
      <c r="AM34" s="166">
        <v>0</v>
      </c>
      <c r="AN34" s="164">
        <v>0</v>
      </c>
      <c r="AO34" s="165">
        <v>1</v>
      </c>
      <c r="AP34" s="165">
        <v>0</v>
      </c>
      <c r="AQ34" s="165">
        <v>0</v>
      </c>
      <c r="AR34" s="165">
        <v>0</v>
      </c>
      <c r="AS34" s="166">
        <v>1</v>
      </c>
      <c r="AT34" s="164">
        <v>1</v>
      </c>
      <c r="AU34" s="165">
        <v>0</v>
      </c>
      <c r="AV34" s="165">
        <v>1</v>
      </c>
      <c r="AW34" s="165">
        <v>0</v>
      </c>
      <c r="AX34" s="165">
        <v>0</v>
      </c>
      <c r="AY34" s="166">
        <v>0</v>
      </c>
      <c r="AZ34" s="164">
        <v>0</v>
      </c>
      <c r="BA34" s="165">
        <v>0</v>
      </c>
      <c r="BB34" s="165">
        <v>0</v>
      </c>
      <c r="BC34" s="165">
        <v>0</v>
      </c>
      <c r="BD34" s="165">
        <v>0</v>
      </c>
      <c r="BE34" s="166">
        <v>0</v>
      </c>
      <c r="BF34" s="164">
        <v>0</v>
      </c>
      <c r="BG34" s="165">
        <v>0</v>
      </c>
      <c r="BH34" s="165">
        <v>0</v>
      </c>
      <c r="BI34" s="165">
        <v>1</v>
      </c>
      <c r="BJ34" s="165">
        <v>0</v>
      </c>
      <c r="BK34" s="165">
        <v>0</v>
      </c>
      <c r="BL34" s="165">
        <v>0</v>
      </c>
      <c r="BM34" s="166">
        <v>0</v>
      </c>
      <c r="BN34" s="164">
        <v>0</v>
      </c>
      <c r="BO34" s="166">
        <v>0</v>
      </c>
      <c r="BP34" s="164">
        <v>0</v>
      </c>
      <c r="BQ34" s="165">
        <v>0</v>
      </c>
      <c r="BR34" s="165">
        <v>0</v>
      </c>
      <c r="BS34" s="165">
        <v>0</v>
      </c>
      <c r="BT34" s="166">
        <v>0</v>
      </c>
      <c r="BU34" s="164">
        <v>0</v>
      </c>
      <c r="BV34" s="165">
        <v>0</v>
      </c>
      <c r="BW34" s="166">
        <v>0</v>
      </c>
      <c r="BX34" s="164">
        <v>0</v>
      </c>
      <c r="BY34" s="165">
        <v>0</v>
      </c>
      <c r="BZ34" s="188">
        <v>0</v>
      </c>
    </row>
    <row r="35" spans="1:78" ht="17.45" customHeight="1" x14ac:dyDescent="0.25">
      <c r="A35" s="139" t="s">
        <v>523</v>
      </c>
      <c r="B35" s="163">
        <f t="shared" si="2"/>
        <v>2</v>
      </c>
      <c r="C35" s="164">
        <v>0</v>
      </c>
      <c r="D35" s="165">
        <v>0</v>
      </c>
      <c r="E35" s="165">
        <v>0</v>
      </c>
      <c r="F35" s="165">
        <v>0</v>
      </c>
      <c r="G35" s="165">
        <v>0</v>
      </c>
      <c r="H35" s="165">
        <v>0</v>
      </c>
      <c r="I35" s="166">
        <v>0</v>
      </c>
      <c r="J35" s="163">
        <v>0</v>
      </c>
      <c r="K35" s="164">
        <v>0</v>
      </c>
      <c r="L35" s="165">
        <v>0</v>
      </c>
      <c r="M35" s="165">
        <v>0</v>
      </c>
      <c r="N35" s="165">
        <v>0</v>
      </c>
      <c r="O35" s="165">
        <v>0</v>
      </c>
      <c r="P35" s="166">
        <v>0</v>
      </c>
      <c r="Q35" s="164">
        <v>0</v>
      </c>
      <c r="R35" s="165">
        <v>0</v>
      </c>
      <c r="S35" s="165">
        <v>0</v>
      </c>
      <c r="T35" s="165">
        <v>0</v>
      </c>
      <c r="U35" s="166">
        <v>0</v>
      </c>
      <c r="V35" s="164">
        <v>0</v>
      </c>
      <c r="W35" s="165">
        <v>0</v>
      </c>
      <c r="X35" s="165">
        <v>0</v>
      </c>
      <c r="Y35" s="165">
        <v>0</v>
      </c>
      <c r="Z35" s="166">
        <v>0</v>
      </c>
      <c r="AA35" s="164">
        <v>0</v>
      </c>
      <c r="AB35" s="165">
        <v>0</v>
      </c>
      <c r="AC35" s="165">
        <v>0</v>
      </c>
      <c r="AD35" s="165">
        <v>0</v>
      </c>
      <c r="AE35" s="165">
        <v>0</v>
      </c>
      <c r="AF35" s="166">
        <v>0</v>
      </c>
      <c r="AG35" s="164">
        <v>0</v>
      </c>
      <c r="AH35" s="165">
        <v>0</v>
      </c>
      <c r="AI35" s="165">
        <v>0</v>
      </c>
      <c r="AJ35" s="165">
        <v>0</v>
      </c>
      <c r="AK35" s="165">
        <v>0</v>
      </c>
      <c r="AL35" s="165">
        <v>0</v>
      </c>
      <c r="AM35" s="166">
        <v>0</v>
      </c>
      <c r="AN35" s="164">
        <v>0</v>
      </c>
      <c r="AO35" s="165">
        <v>0</v>
      </c>
      <c r="AP35" s="165">
        <v>0</v>
      </c>
      <c r="AQ35" s="165">
        <v>0</v>
      </c>
      <c r="AR35" s="165">
        <v>1</v>
      </c>
      <c r="AS35" s="166">
        <v>0</v>
      </c>
      <c r="AT35" s="164">
        <v>0</v>
      </c>
      <c r="AU35" s="165">
        <v>0</v>
      </c>
      <c r="AV35" s="165">
        <v>0</v>
      </c>
      <c r="AW35" s="165">
        <v>0</v>
      </c>
      <c r="AX35" s="165">
        <v>0</v>
      </c>
      <c r="AY35" s="166">
        <v>0</v>
      </c>
      <c r="AZ35" s="164">
        <v>0</v>
      </c>
      <c r="BA35" s="165">
        <v>0</v>
      </c>
      <c r="BB35" s="165">
        <v>0</v>
      </c>
      <c r="BC35" s="165">
        <v>0</v>
      </c>
      <c r="BD35" s="165">
        <v>0</v>
      </c>
      <c r="BE35" s="166">
        <v>0</v>
      </c>
      <c r="BF35" s="164">
        <v>0</v>
      </c>
      <c r="BG35" s="165">
        <v>0</v>
      </c>
      <c r="BH35" s="165">
        <v>0</v>
      </c>
      <c r="BI35" s="165">
        <v>0</v>
      </c>
      <c r="BJ35" s="165">
        <v>0</v>
      </c>
      <c r="BK35" s="165">
        <v>0</v>
      </c>
      <c r="BL35" s="165">
        <v>0</v>
      </c>
      <c r="BM35" s="166">
        <v>0</v>
      </c>
      <c r="BN35" s="164">
        <v>0</v>
      </c>
      <c r="BO35" s="166">
        <v>0</v>
      </c>
      <c r="BP35" s="164">
        <v>0</v>
      </c>
      <c r="BQ35" s="165">
        <v>0</v>
      </c>
      <c r="BR35" s="165">
        <v>0</v>
      </c>
      <c r="BS35" s="165">
        <v>0</v>
      </c>
      <c r="BT35" s="166">
        <v>0</v>
      </c>
      <c r="BU35" s="164">
        <v>1</v>
      </c>
      <c r="BV35" s="165">
        <v>0</v>
      </c>
      <c r="BW35" s="166">
        <v>0</v>
      </c>
      <c r="BX35" s="164">
        <v>0</v>
      </c>
      <c r="BY35" s="165">
        <v>0</v>
      </c>
      <c r="BZ35" s="188">
        <v>0</v>
      </c>
    </row>
    <row r="36" spans="1:78" ht="17.45" customHeight="1" x14ac:dyDescent="0.25">
      <c r="A36" s="139" t="s">
        <v>524</v>
      </c>
      <c r="B36" s="163">
        <f t="shared" si="2"/>
        <v>331</v>
      </c>
      <c r="C36" s="164">
        <v>6</v>
      </c>
      <c r="D36" s="165">
        <v>11</v>
      </c>
      <c r="E36" s="165">
        <v>1</v>
      </c>
      <c r="F36" s="165">
        <v>4</v>
      </c>
      <c r="G36" s="165">
        <v>3</v>
      </c>
      <c r="H36" s="165">
        <v>4</v>
      </c>
      <c r="I36" s="166">
        <v>0</v>
      </c>
      <c r="J36" s="163">
        <v>1</v>
      </c>
      <c r="K36" s="164">
        <v>1</v>
      </c>
      <c r="L36" s="165">
        <v>0</v>
      </c>
      <c r="M36" s="165">
        <v>0</v>
      </c>
      <c r="N36" s="165">
        <v>0</v>
      </c>
      <c r="O36" s="165">
        <v>5</v>
      </c>
      <c r="P36" s="166">
        <v>1</v>
      </c>
      <c r="Q36" s="164">
        <v>16</v>
      </c>
      <c r="R36" s="165">
        <v>4</v>
      </c>
      <c r="S36" s="165">
        <v>4</v>
      </c>
      <c r="T36" s="165">
        <v>1</v>
      </c>
      <c r="U36" s="166">
        <v>3</v>
      </c>
      <c r="V36" s="164">
        <v>1</v>
      </c>
      <c r="W36" s="165">
        <v>0</v>
      </c>
      <c r="X36" s="165">
        <v>1</v>
      </c>
      <c r="Y36" s="165">
        <v>1</v>
      </c>
      <c r="Z36" s="166">
        <v>4</v>
      </c>
      <c r="AA36" s="164">
        <v>3</v>
      </c>
      <c r="AB36" s="165">
        <v>3</v>
      </c>
      <c r="AC36" s="165">
        <v>6</v>
      </c>
      <c r="AD36" s="165">
        <v>4</v>
      </c>
      <c r="AE36" s="165">
        <v>1</v>
      </c>
      <c r="AF36" s="166">
        <v>1</v>
      </c>
      <c r="AG36" s="164">
        <v>11</v>
      </c>
      <c r="AH36" s="165">
        <v>5</v>
      </c>
      <c r="AI36" s="165">
        <v>2</v>
      </c>
      <c r="AJ36" s="165">
        <v>2</v>
      </c>
      <c r="AK36" s="165">
        <v>15</v>
      </c>
      <c r="AL36" s="165">
        <v>2</v>
      </c>
      <c r="AM36" s="166">
        <v>16</v>
      </c>
      <c r="AN36" s="164">
        <v>7</v>
      </c>
      <c r="AO36" s="165">
        <v>3</v>
      </c>
      <c r="AP36" s="165">
        <v>0</v>
      </c>
      <c r="AQ36" s="165">
        <v>2</v>
      </c>
      <c r="AR36" s="165">
        <v>2</v>
      </c>
      <c r="AS36" s="166">
        <v>14</v>
      </c>
      <c r="AT36" s="164">
        <v>0</v>
      </c>
      <c r="AU36" s="165">
        <v>4</v>
      </c>
      <c r="AV36" s="165">
        <v>3</v>
      </c>
      <c r="AW36" s="165">
        <v>1</v>
      </c>
      <c r="AX36" s="165">
        <v>4</v>
      </c>
      <c r="AY36" s="166">
        <v>1</v>
      </c>
      <c r="AZ36" s="164">
        <v>11</v>
      </c>
      <c r="BA36" s="165">
        <v>1</v>
      </c>
      <c r="BB36" s="165">
        <v>1</v>
      </c>
      <c r="BC36" s="165">
        <v>3</v>
      </c>
      <c r="BD36" s="165">
        <v>8</v>
      </c>
      <c r="BE36" s="166">
        <v>3</v>
      </c>
      <c r="BF36" s="164">
        <v>10</v>
      </c>
      <c r="BG36" s="165">
        <v>3</v>
      </c>
      <c r="BH36" s="165">
        <v>2</v>
      </c>
      <c r="BI36" s="165">
        <v>2</v>
      </c>
      <c r="BJ36" s="165">
        <v>4</v>
      </c>
      <c r="BK36" s="165">
        <v>4</v>
      </c>
      <c r="BL36" s="165">
        <v>5</v>
      </c>
      <c r="BM36" s="166">
        <v>0</v>
      </c>
      <c r="BN36" s="164">
        <v>0</v>
      </c>
      <c r="BO36" s="166">
        <v>24</v>
      </c>
      <c r="BP36" s="164">
        <v>7</v>
      </c>
      <c r="BQ36" s="165">
        <v>3</v>
      </c>
      <c r="BR36" s="165">
        <v>1</v>
      </c>
      <c r="BS36" s="165">
        <v>0</v>
      </c>
      <c r="BT36" s="166">
        <v>8</v>
      </c>
      <c r="BU36" s="164">
        <v>10</v>
      </c>
      <c r="BV36" s="165">
        <v>7</v>
      </c>
      <c r="BW36" s="166">
        <v>0</v>
      </c>
      <c r="BX36" s="164">
        <v>14</v>
      </c>
      <c r="BY36" s="165">
        <v>9</v>
      </c>
      <c r="BZ36" s="188">
        <v>7</v>
      </c>
    </row>
    <row r="37" spans="1:78" ht="17.45" customHeight="1" x14ac:dyDescent="0.25">
      <c r="A37" s="139" t="s">
        <v>525</v>
      </c>
      <c r="B37" s="163">
        <f t="shared" si="2"/>
        <v>5</v>
      </c>
      <c r="C37" s="164">
        <v>1</v>
      </c>
      <c r="D37" s="165">
        <v>0</v>
      </c>
      <c r="E37" s="165">
        <v>0</v>
      </c>
      <c r="F37" s="165">
        <v>0</v>
      </c>
      <c r="G37" s="165">
        <v>0</v>
      </c>
      <c r="H37" s="165">
        <v>0</v>
      </c>
      <c r="I37" s="166">
        <v>0</v>
      </c>
      <c r="J37" s="163">
        <v>1</v>
      </c>
      <c r="K37" s="164">
        <v>0</v>
      </c>
      <c r="L37" s="165">
        <v>0</v>
      </c>
      <c r="M37" s="165">
        <v>0</v>
      </c>
      <c r="N37" s="165">
        <v>0</v>
      </c>
      <c r="O37" s="165">
        <v>0</v>
      </c>
      <c r="P37" s="166">
        <v>0</v>
      </c>
      <c r="Q37" s="164">
        <v>0</v>
      </c>
      <c r="R37" s="165">
        <v>0</v>
      </c>
      <c r="S37" s="165">
        <v>0</v>
      </c>
      <c r="T37" s="165">
        <v>0</v>
      </c>
      <c r="U37" s="166">
        <v>0</v>
      </c>
      <c r="V37" s="164">
        <v>0</v>
      </c>
      <c r="W37" s="165">
        <v>0</v>
      </c>
      <c r="X37" s="165">
        <v>0</v>
      </c>
      <c r="Y37" s="165">
        <v>0</v>
      </c>
      <c r="Z37" s="166">
        <v>0</v>
      </c>
      <c r="AA37" s="164">
        <v>0</v>
      </c>
      <c r="AB37" s="165">
        <v>0</v>
      </c>
      <c r="AC37" s="165">
        <v>0</v>
      </c>
      <c r="AD37" s="165">
        <v>0</v>
      </c>
      <c r="AE37" s="165">
        <v>0</v>
      </c>
      <c r="AF37" s="166">
        <v>0</v>
      </c>
      <c r="AG37" s="164">
        <v>1</v>
      </c>
      <c r="AH37" s="165">
        <v>0</v>
      </c>
      <c r="AI37" s="165">
        <v>0</v>
      </c>
      <c r="AJ37" s="165">
        <v>0</v>
      </c>
      <c r="AK37" s="165">
        <v>0</v>
      </c>
      <c r="AL37" s="165">
        <v>0</v>
      </c>
      <c r="AM37" s="166">
        <v>0</v>
      </c>
      <c r="AN37" s="164">
        <v>0</v>
      </c>
      <c r="AO37" s="165">
        <v>0</v>
      </c>
      <c r="AP37" s="165">
        <v>0</v>
      </c>
      <c r="AQ37" s="165">
        <v>0</v>
      </c>
      <c r="AR37" s="165">
        <v>0</v>
      </c>
      <c r="AS37" s="166">
        <v>0</v>
      </c>
      <c r="AT37" s="164">
        <v>0</v>
      </c>
      <c r="AU37" s="165">
        <v>0</v>
      </c>
      <c r="AV37" s="165">
        <v>0</v>
      </c>
      <c r="AW37" s="165">
        <v>0</v>
      </c>
      <c r="AX37" s="165">
        <v>0</v>
      </c>
      <c r="AY37" s="166">
        <v>0</v>
      </c>
      <c r="AZ37" s="164">
        <v>2</v>
      </c>
      <c r="BA37" s="165">
        <v>0</v>
      </c>
      <c r="BB37" s="165">
        <v>0</v>
      </c>
      <c r="BC37" s="165">
        <v>0</v>
      </c>
      <c r="BD37" s="165">
        <v>0</v>
      </c>
      <c r="BE37" s="166">
        <v>0</v>
      </c>
      <c r="BF37" s="164">
        <v>0</v>
      </c>
      <c r="BG37" s="165">
        <v>0</v>
      </c>
      <c r="BH37" s="165">
        <v>0</v>
      </c>
      <c r="BI37" s="165">
        <v>0</v>
      </c>
      <c r="BJ37" s="165">
        <v>0</v>
      </c>
      <c r="BK37" s="165">
        <v>0</v>
      </c>
      <c r="BL37" s="165">
        <v>0</v>
      </c>
      <c r="BM37" s="166">
        <v>0</v>
      </c>
      <c r="BN37" s="164">
        <v>0</v>
      </c>
      <c r="BO37" s="166">
        <v>0</v>
      </c>
      <c r="BP37" s="164">
        <v>0</v>
      </c>
      <c r="BQ37" s="165">
        <v>0</v>
      </c>
      <c r="BR37" s="165">
        <v>0</v>
      </c>
      <c r="BS37" s="165">
        <v>0</v>
      </c>
      <c r="BT37" s="166">
        <v>0</v>
      </c>
      <c r="BU37" s="164">
        <v>0</v>
      </c>
      <c r="BV37" s="165">
        <v>0</v>
      </c>
      <c r="BW37" s="166">
        <v>0</v>
      </c>
      <c r="BX37" s="164">
        <v>0</v>
      </c>
      <c r="BY37" s="165">
        <v>0</v>
      </c>
      <c r="BZ37" s="188">
        <v>0</v>
      </c>
    </row>
    <row r="38" spans="1:78" ht="17.45" customHeight="1" x14ac:dyDescent="0.25">
      <c r="A38" s="139" t="s">
        <v>526</v>
      </c>
      <c r="B38" s="163">
        <f t="shared" si="2"/>
        <v>1</v>
      </c>
      <c r="C38" s="164">
        <v>0</v>
      </c>
      <c r="D38" s="165">
        <v>0</v>
      </c>
      <c r="E38" s="165">
        <v>0</v>
      </c>
      <c r="F38" s="165">
        <v>0</v>
      </c>
      <c r="G38" s="165">
        <v>0</v>
      </c>
      <c r="H38" s="165">
        <v>0</v>
      </c>
      <c r="I38" s="166">
        <v>0</v>
      </c>
      <c r="J38" s="163">
        <v>0</v>
      </c>
      <c r="K38" s="164">
        <v>0</v>
      </c>
      <c r="L38" s="165">
        <v>0</v>
      </c>
      <c r="M38" s="165">
        <v>0</v>
      </c>
      <c r="N38" s="165">
        <v>0</v>
      </c>
      <c r="O38" s="165">
        <v>0</v>
      </c>
      <c r="P38" s="166">
        <v>0</v>
      </c>
      <c r="Q38" s="164">
        <v>0</v>
      </c>
      <c r="R38" s="165">
        <v>0</v>
      </c>
      <c r="S38" s="165">
        <v>0</v>
      </c>
      <c r="T38" s="165">
        <v>0</v>
      </c>
      <c r="U38" s="166">
        <v>0</v>
      </c>
      <c r="V38" s="164">
        <v>0</v>
      </c>
      <c r="W38" s="165">
        <v>0</v>
      </c>
      <c r="X38" s="165">
        <v>0</v>
      </c>
      <c r="Y38" s="165">
        <v>0</v>
      </c>
      <c r="Z38" s="166">
        <v>0</v>
      </c>
      <c r="AA38" s="164">
        <v>0</v>
      </c>
      <c r="AB38" s="165">
        <v>0</v>
      </c>
      <c r="AC38" s="165">
        <v>0</v>
      </c>
      <c r="AD38" s="165">
        <v>0</v>
      </c>
      <c r="AE38" s="165">
        <v>0</v>
      </c>
      <c r="AF38" s="166">
        <v>0</v>
      </c>
      <c r="AG38" s="164">
        <v>0</v>
      </c>
      <c r="AH38" s="165">
        <v>0</v>
      </c>
      <c r="AI38" s="165">
        <v>0</v>
      </c>
      <c r="AJ38" s="165">
        <v>0</v>
      </c>
      <c r="AK38" s="165">
        <v>0</v>
      </c>
      <c r="AL38" s="165">
        <v>0</v>
      </c>
      <c r="AM38" s="166">
        <v>0</v>
      </c>
      <c r="AN38" s="164">
        <v>0</v>
      </c>
      <c r="AO38" s="165">
        <v>0</v>
      </c>
      <c r="AP38" s="165">
        <v>0</v>
      </c>
      <c r="AQ38" s="165">
        <v>0</v>
      </c>
      <c r="AR38" s="165">
        <v>0</v>
      </c>
      <c r="AS38" s="166">
        <v>0</v>
      </c>
      <c r="AT38" s="164">
        <v>0</v>
      </c>
      <c r="AU38" s="165">
        <v>0</v>
      </c>
      <c r="AV38" s="165">
        <v>0</v>
      </c>
      <c r="AW38" s="165">
        <v>0</v>
      </c>
      <c r="AX38" s="165">
        <v>0</v>
      </c>
      <c r="AY38" s="166">
        <v>0</v>
      </c>
      <c r="AZ38" s="164">
        <v>0</v>
      </c>
      <c r="BA38" s="165">
        <v>0</v>
      </c>
      <c r="BB38" s="165">
        <v>0</v>
      </c>
      <c r="BC38" s="165">
        <v>0</v>
      </c>
      <c r="BD38" s="165">
        <v>0</v>
      </c>
      <c r="BE38" s="166">
        <v>0</v>
      </c>
      <c r="BF38" s="164">
        <v>0</v>
      </c>
      <c r="BG38" s="165">
        <v>0</v>
      </c>
      <c r="BH38" s="165">
        <v>0</v>
      </c>
      <c r="BI38" s="165">
        <v>0</v>
      </c>
      <c r="BJ38" s="165">
        <v>0</v>
      </c>
      <c r="BK38" s="165">
        <v>0</v>
      </c>
      <c r="BL38" s="165">
        <v>0</v>
      </c>
      <c r="BM38" s="166">
        <v>0</v>
      </c>
      <c r="BN38" s="164">
        <v>0</v>
      </c>
      <c r="BO38" s="166">
        <v>1</v>
      </c>
      <c r="BP38" s="164">
        <v>0</v>
      </c>
      <c r="BQ38" s="165">
        <v>0</v>
      </c>
      <c r="BR38" s="165">
        <v>0</v>
      </c>
      <c r="BS38" s="165">
        <v>0</v>
      </c>
      <c r="BT38" s="166">
        <v>0</v>
      </c>
      <c r="BU38" s="164">
        <v>0</v>
      </c>
      <c r="BV38" s="165">
        <v>0</v>
      </c>
      <c r="BW38" s="166">
        <v>0</v>
      </c>
      <c r="BX38" s="164">
        <v>0</v>
      </c>
      <c r="BY38" s="165">
        <v>0</v>
      </c>
      <c r="BZ38" s="188">
        <v>0</v>
      </c>
    </row>
    <row r="39" spans="1:78" ht="17.45" customHeight="1" x14ac:dyDescent="0.25">
      <c r="A39" s="139" t="s">
        <v>527</v>
      </c>
      <c r="B39" s="163">
        <f t="shared" si="2"/>
        <v>2</v>
      </c>
      <c r="C39" s="164">
        <v>1</v>
      </c>
      <c r="D39" s="165">
        <v>0</v>
      </c>
      <c r="E39" s="165">
        <v>0</v>
      </c>
      <c r="F39" s="165">
        <v>0</v>
      </c>
      <c r="G39" s="165">
        <v>0</v>
      </c>
      <c r="H39" s="165">
        <v>0</v>
      </c>
      <c r="I39" s="166">
        <v>0</v>
      </c>
      <c r="J39" s="163">
        <v>0</v>
      </c>
      <c r="K39" s="164">
        <v>0</v>
      </c>
      <c r="L39" s="165">
        <v>0</v>
      </c>
      <c r="M39" s="165">
        <v>0</v>
      </c>
      <c r="N39" s="165">
        <v>0</v>
      </c>
      <c r="O39" s="165">
        <v>0</v>
      </c>
      <c r="P39" s="166">
        <v>0</v>
      </c>
      <c r="Q39" s="164">
        <v>0</v>
      </c>
      <c r="R39" s="165">
        <v>0</v>
      </c>
      <c r="S39" s="165">
        <v>0</v>
      </c>
      <c r="T39" s="165">
        <v>0</v>
      </c>
      <c r="U39" s="166">
        <v>0</v>
      </c>
      <c r="V39" s="164">
        <v>0</v>
      </c>
      <c r="W39" s="165">
        <v>0</v>
      </c>
      <c r="X39" s="165">
        <v>0</v>
      </c>
      <c r="Y39" s="165">
        <v>0</v>
      </c>
      <c r="Z39" s="166">
        <v>0</v>
      </c>
      <c r="AA39" s="164">
        <v>0</v>
      </c>
      <c r="AB39" s="165">
        <v>0</v>
      </c>
      <c r="AC39" s="165">
        <v>0</v>
      </c>
      <c r="AD39" s="165">
        <v>0</v>
      </c>
      <c r="AE39" s="165">
        <v>0</v>
      </c>
      <c r="AF39" s="166">
        <v>0</v>
      </c>
      <c r="AG39" s="164">
        <v>0</v>
      </c>
      <c r="AH39" s="165">
        <v>0</v>
      </c>
      <c r="AI39" s="165">
        <v>0</v>
      </c>
      <c r="AJ39" s="165">
        <v>0</v>
      </c>
      <c r="AK39" s="165">
        <v>0</v>
      </c>
      <c r="AL39" s="165">
        <v>0</v>
      </c>
      <c r="AM39" s="166">
        <v>0</v>
      </c>
      <c r="AN39" s="164">
        <v>0</v>
      </c>
      <c r="AO39" s="165">
        <v>0</v>
      </c>
      <c r="AP39" s="165">
        <v>0</v>
      </c>
      <c r="AQ39" s="165">
        <v>0</v>
      </c>
      <c r="AR39" s="165">
        <v>0</v>
      </c>
      <c r="AS39" s="166">
        <v>0</v>
      </c>
      <c r="AT39" s="164">
        <v>0</v>
      </c>
      <c r="AU39" s="165">
        <v>0</v>
      </c>
      <c r="AV39" s="165">
        <v>0</v>
      </c>
      <c r="AW39" s="165">
        <v>0</v>
      </c>
      <c r="AX39" s="165">
        <v>0</v>
      </c>
      <c r="AY39" s="166">
        <v>0</v>
      </c>
      <c r="AZ39" s="164">
        <v>0</v>
      </c>
      <c r="BA39" s="165">
        <v>0</v>
      </c>
      <c r="BB39" s="165">
        <v>0</v>
      </c>
      <c r="BC39" s="165">
        <v>0</v>
      </c>
      <c r="BD39" s="165">
        <v>0</v>
      </c>
      <c r="BE39" s="166">
        <v>0</v>
      </c>
      <c r="BF39" s="164">
        <v>0</v>
      </c>
      <c r="BG39" s="165">
        <v>0</v>
      </c>
      <c r="BH39" s="165">
        <v>0</v>
      </c>
      <c r="BI39" s="165">
        <v>0</v>
      </c>
      <c r="BJ39" s="165">
        <v>0</v>
      </c>
      <c r="BK39" s="165">
        <v>1</v>
      </c>
      <c r="BL39" s="165">
        <v>0</v>
      </c>
      <c r="BM39" s="166">
        <v>0</v>
      </c>
      <c r="BN39" s="164">
        <v>0</v>
      </c>
      <c r="BO39" s="166">
        <v>0</v>
      </c>
      <c r="BP39" s="164">
        <v>0</v>
      </c>
      <c r="BQ39" s="165">
        <v>0</v>
      </c>
      <c r="BR39" s="165">
        <v>0</v>
      </c>
      <c r="BS39" s="165">
        <v>0</v>
      </c>
      <c r="BT39" s="166">
        <v>0</v>
      </c>
      <c r="BU39" s="164">
        <v>0</v>
      </c>
      <c r="BV39" s="165">
        <v>0</v>
      </c>
      <c r="BW39" s="166">
        <v>0</v>
      </c>
      <c r="BX39" s="164">
        <v>0</v>
      </c>
      <c r="BY39" s="165">
        <v>0</v>
      </c>
      <c r="BZ39" s="188">
        <v>0</v>
      </c>
    </row>
    <row r="40" spans="1:78" ht="17.45" customHeight="1" x14ac:dyDescent="0.25">
      <c r="A40" s="139" t="s">
        <v>528</v>
      </c>
      <c r="B40" s="163">
        <f t="shared" si="2"/>
        <v>2</v>
      </c>
      <c r="C40" s="164">
        <v>0</v>
      </c>
      <c r="D40" s="165">
        <v>0</v>
      </c>
      <c r="E40" s="165">
        <v>0</v>
      </c>
      <c r="F40" s="165">
        <v>0</v>
      </c>
      <c r="G40" s="165">
        <v>0</v>
      </c>
      <c r="H40" s="165">
        <v>0</v>
      </c>
      <c r="I40" s="166">
        <v>0</v>
      </c>
      <c r="J40" s="163">
        <v>0</v>
      </c>
      <c r="K40" s="164">
        <v>0</v>
      </c>
      <c r="L40" s="165">
        <v>0</v>
      </c>
      <c r="M40" s="165">
        <v>0</v>
      </c>
      <c r="N40" s="165">
        <v>0</v>
      </c>
      <c r="O40" s="165">
        <v>0</v>
      </c>
      <c r="P40" s="166">
        <v>0</v>
      </c>
      <c r="Q40" s="164">
        <v>0</v>
      </c>
      <c r="R40" s="165">
        <v>0</v>
      </c>
      <c r="S40" s="165">
        <v>0</v>
      </c>
      <c r="T40" s="165">
        <v>0</v>
      </c>
      <c r="U40" s="166">
        <v>0</v>
      </c>
      <c r="V40" s="164">
        <v>0</v>
      </c>
      <c r="W40" s="165">
        <v>0</v>
      </c>
      <c r="X40" s="165">
        <v>0</v>
      </c>
      <c r="Y40" s="165">
        <v>0</v>
      </c>
      <c r="Z40" s="166">
        <v>0</v>
      </c>
      <c r="AA40" s="164">
        <v>0</v>
      </c>
      <c r="AB40" s="165">
        <v>0</v>
      </c>
      <c r="AC40" s="165">
        <v>0</v>
      </c>
      <c r="AD40" s="165">
        <v>0</v>
      </c>
      <c r="AE40" s="165">
        <v>0</v>
      </c>
      <c r="AF40" s="166">
        <v>0</v>
      </c>
      <c r="AG40" s="164">
        <v>0</v>
      </c>
      <c r="AH40" s="165">
        <v>0</v>
      </c>
      <c r="AI40" s="165">
        <v>0</v>
      </c>
      <c r="AJ40" s="165">
        <v>0</v>
      </c>
      <c r="AK40" s="165">
        <v>0</v>
      </c>
      <c r="AL40" s="165">
        <v>0</v>
      </c>
      <c r="AM40" s="166">
        <v>0</v>
      </c>
      <c r="AN40" s="164">
        <v>0</v>
      </c>
      <c r="AO40" s="165">
        <v>0</v>
      </c>
      <c r="AP40" s="165">
        <v>0</v>
      </c>
      <c r="AQ40" s="165">
        <v>0</v>
      </c>
      <c r="AR40" s="165">
        <v>0</v>
      </c>
      <c r="AS40" s="166">
        <v>0</v>
      </c>
      <c r="AT40" s="164">
        <v>0</v>
      </c>
      <c r="AU40" s="165">
        <v>0</v>
      </c>
      <c r="AV40" s="165">
        <v>0</v>
      </c>
      <c r="AW40" s="165">
        <v>0</v>
      </c>
      <c r="AX40" s="165">
        <v>0</v>
      </c>
      <c r="AY40" s="166">
        <v>0</v>
      </c>
      <c r="AZ40" s="164">
        <v>0</v>
      </c>
      <c r="BA40" s="165">
        <v>0</v>
      </c>
      <c r="BB40" s="165">
        <v>0</v>
      </c>
      <c r="BC40" s="165">
        <v>0</v>
      </c>
      <c r="BD40" s="165">
        <v>0</v>
      </c>
      <c r="BE40" s="166">
        <v>0</v>
      </c>
      <c r="BF40" s="164">
        <v>0</v>
      </c>
      <c r="BG40" s="165">
        <v>0</v>
      </c>
      <c r="BH40" s="165">
        <v>0</v>
      </c>
      <c r="BI40" s="165">
        <v>0</v>
      </c>
      <c r="BJ40" s="165">
        <v>0</v>
      </c>
      <c r="BK40" s="165">
        <v>2</v>
      </c>
      <c r="BL40" s="165">
        <v>0</v>
      </c>
      <c r="BM40" s="166">
        <v>0</v>
      </c>
      <c r="BN40" s="164">
        <v>0</v>
      </c>
      <c r="BO40" s="166">
        <v>0</v>
      </c>
      <c r="BP40" s="164">
        <v>0</v>
      </c>
      <c r="BQ40" s="165">
        <v>0</v>
      </c>
      <c r="BR40" s="165">
        <v>0</v>
      </c>
      <c r="BS40" s="165">
        <v>0</v>
      </c>
      <c r="BT40" s="166">
        <v>0</v>
      </c>
      <c r="BU40" s="164">
        <v>0</v>
      </c>
      <c r="BV40" s="165">
        <v>0</v>
      </c>
      <c r="BW40" s="166">
        <v>0</v>
      </c>
      <c r="BX40" s="164">
        <v>0</v>
      </c>
      <c r="BY40" s="165">
        <v>0</v>
      </c>
      <c r="BZ40" s="188">
        <v>0</v>
      </c>
    </row>
    <row r="41" spans="1:78" ht="17.45" customHeight="1" x14ac:dyDescent="0.25">
      <c r="A41" s="139" t="s">
        <v>529</v>
      </c>
      <c r="B41" s="163">
        <f t="shared" si="2"/>
        <v>1</v>
      </c>
      <c r="C41" s="164">
        <v>0</v>
      </c>
      <c r="D41" s="165">
        <v>0</v>
      </c>
      <c r="E41" s="165">
        <v>0</v>
      </c>
      <c r="F41" s="165">
        <v>0</v>
      </c>
      <c r="G41" s="165">
        <v>0</v>
      </c>
      <c r="H41" s="165">
        <v>0</v>
      </c>
      <c r="I41" s="166">
        <v>0</v>
      </c>
      <c r="J41" s="163">
        <v>0</v>
      </c>
      <c r="K41" s="164">
        <v>0</v>
      </c>
      <c r="L41" s="165">
        <v>0</v>
      </c>
      <c r="M41" s="165">
        <v>0</v>
      </c>
      <c r="N41" s="165">
        <v>0</v>
      </c>
      <c r="O41" s="165">
        <v>0</v>
      </c>
      <c r="P41" s="166">
        <v>0</v>
      </c>
      <c r="Q41" s="164">
        <v>0</v>
      </c>
      <c r="R41" s="165">
        <v>0</v>
      </c>
      <c r="S41" s="165">
        <v>0</v>
      </c>
      <c r="T41" s="165">
        <v>0</v>
      </c>
      <c r="U41" s="166">
        <v>0</v>
      </c>
      <c r="V41" s="164">
        <v>0</v>
      </c>
      <c r="W41" s="165">
        <v>0</v>
      </c>
      <c r="X41" s="165">
        <v>0</v>
      </c>
      <c r="Y41" s="165">
        <v>0</v>
      </c>
      <c r="Z41" s="166">
        <v>0</v>
      </c>
      <c r="AA41" s="164">
        <v>0</v>
      </c>
      <c r="AB41" s="165">
        <v>0</v>
      </c>
      <c r="AC41" s="165">
        <v>0</v>
      </c>
      <c r="AD41" s="165">
        <v>0</v>
      </c>
      <c r="AE41" s="165">
        <v>0</v>
      </c>
      <c r="AF41" s="166">
        <v>0</v>
      </c>
      <c r="AG41" s="164">
        <v>0</v>
      </c>
      <c r="AH41" s="165">
        <v>0</v>
      </c>
      <c r="AI41" s="165">
        <v>0</v>
      </c>
      <c r="AJ41" s="165">
        <v>0</v>
      </c>
      <c r="AK41" s="165">
        <v>0</v>
      </c>
      <c r="AL41" s="165">
        <v>0</v>
      </c>
      <c r="AM41" s="166">
        <v>0</v>
      </c>
      <c r="AN41" s="164">
        <v>0</v>
      </c>
      <c r="AO41" s="165">
        <v>0</v>
      </c>
      <c r="AP41" s="165">
        <v>0</v>
      </c>
      <c r="AQ41" s="165">
        <v>1</v>
      </c>
      <c r="AR41" s="165">
        <v>0</v>
      </c>
      <c r="AS41" s="166">
        <v>0</v>
      </c>
      <c r="AT41" s="164">
        <v>0</v>
      </c>
      <c r="AU41" s="165">
        <v>0</v>
      </c>
      <c r="AV41" s="165">
        <v>0</v>
      </c>
      <c r="AW41" s="165">
        <v>0</v>
      </c>
      <c r="AX41" s="165">
        <v>0</v>
      </c>
      <c r="AY41" s="166">
        <v>0</v>
      </c>
      <c r="AZ41" s="164">
        <v>0</v>
      </c>
      <c r="BA41" s="165">
        <v>0</v>
      </c>
      <c r="BB41" s="165">
        <v>0</v>
      </c>
      <c r="BC41" s="165">
        <v>0</v>
      </c>
      <c r="BD41" s="165">
        <v>0</v>
      </c>
      <c r="BE41" s="166">
        <v>0</v>
      </c>
      <c r="BF41" s="164">
        <v>0</v>
      </c>
      <c r="BG41" s="165">
        <v>0</v>
      </c>
      <c r="BH41" s="165">
        <v>0</v>
      </c>
      <c r="BI41" s="165">
        <v>0</v>
      </c>
      <c r="BJ41" s="165">
        <v>0</v>
      </c>
      <c r="BK41" s="165">
        <v>0</v>
      </c>
      <c r="BL41" s="165">
        <v>0</v>
      </c>
      <c r="BM41" s="166">
        <v>0</v>
      </c>
      <c r="BN41" s="164">
        <v>0</v>
      </c>
      <c r="BO41" s="166">
        <v>0</v>
      </c>
      <c r="BP41" s="164">
        <v>0</v>
      </c>
      <c r="BQ41" s="165">
        <v>0</v>
      </c>
      <c r="BR41" s="165">
        <v>0</v>
      </c>
      <c r="BS41" s="165">
        <v>0</v>
      </c>
      <c r="BT41" s="166">
        <v>0</v>
      </c>
      <c r="BU41" s="164">
        <v>0</v>
      </c>
      <c r="BV41" s="165">
        <v>0</v>
      </c>
      <c r="BW41" s="166">
        <v>0</v>
      </c>
      <c r="BX41" s="164">
        <v>0</v>
      </c>
      <c r="BY41" s="165">
        <v>0</v>
      </c>
      <c r="BZ41" s="188">
        <v>0</v>
      </c>
    </row>
    <row r="42" spans="1:78" ht="17.45" customHeight="1" x14ac:dyDescent="0.25">
      <c r="A42" s="139" t="s">
        <v>530</v>
      </c>
      <c r="B42" s="163">
        <f t="shared" si="2"/>
        <v>3</v>
      </c>
      <c r="C42" s="164">
        <v>0</v>
      </c>
      <c r="D42" s="165">
        <v>0</v>
      </c>
      <c r="E42" s="165">
        <v>0</v>
      </c>
      <c r="F42" s="165">
        <v>0</v>
      </c>
      <c r="G42" s="165">
        <v>0</v>
      </c>
      <c r="H42" s="165">
        <v>0</v>
      </c>
      <c r="I42" s="166">
        <v>0</v>
      </c>
      <c r="J42" s="163">
        <v>0</v>
      </c>
      <c r="K42" s="164">
        <v>1</v>
      </c>
      <c r="L42" s="165">
        <v>0</v>
      </c>
      <c r="M42" s="165">
        <v>0</v>
      </c>
      <c r="N42" s="165">
        <v>0</v>
      </c>
      <c r="O42" s="165">
        <v>0</v>
      </c>
      <c r="P42" s="166">
        <v>0</v>
      </c>
      <c r="Q42" s="164">
        <v>0</v>
      </c>
      <c r="R42" s="165">
        <v>0</v>
      </c>
      <c r="S42" s="165">
        <v>0</v>
      </c>
      <c r="T42" s="165">
        <v>0</v>
      </c>
      <c r="U42" s="166">
        <v>0</v>
      </c>
      <c r="V42" s="164">
        <v>0</v>
      </c>
      <c r="W42" s="165">
        <v>0</v>
      </c>
      <c r="X42" s="165">
        <v>0</v>
      </c>
      <c r="Y42" s="165">
        <v>0</v>
      </c>
      <c r="Z42" s="166">
        <v>0</v>
      </c>
      <c r="AA42" s="164">
        <v>0</v>
      </c>
      <c r="AB42" s="165">
        <v>0</v>
      </c>
      <c r="AC42" s="165">
        <v>0</v>
      </c>
      <c r="AD42" s="165">
        <v>0</v>
      </c>
      <c r="AE42" s="165">
        <v>0</v>
      </c>
      <c r="AF42" s="166">
        <v>0</v>
      </c>
      <c r="AG42" s="164">
        <v>0</v>
      </c>
      <c r="AH42" s="165">
        <v>0</v>
      </c>
      <c r="AI42" s="165">
        <v>0</v>
      </c>
      <c r="AJ42" s="165">
        <v>0</v>
      </c>
      <c r="AK42" s="165">
        <v>1</v>
      </c>
      <c r="AL42" s="165">
        <v>0</v>
      </c>
      <c r="AM42" s="166">
        <v>0</v>
      </c>
      <c r="AN42" s="164">
        <v>1</v>
      </c>
      <c r="AO42" s="165">
        <v>0</v>
      </c>
      <c r="AP42" s="165">
        <v>0</v>
      </c>
      <c r="AQ42" s="165">
        <v>0</v>
      </c>
      <c r="AR42" s="165">
        <v>0</v>
      </c>
      <c r="AS42" s="166">
        <v>0</v>
      </c>
      <c r="AT42" s="164">
        <v>0</v>
      </c>
      <c r="AU42" s="165">
        <v>0</v>
      </c>
      <c r="AV42" s="165">
        <v>0</v>
      </c>
      <c r="AW42" s="165">
        <v>0</v>
      </c>
      <c r="AX42" s="165">
        <v>0</v>
      </c>
      <c r="AY42" s="166">
        <v>0</v>
      </c>
      <c r="AZ42" s="164">
        <v>0</v>
      </c>
      <c r="BA42" s="165">
        <v>0</v>
      </c>
      <c r="BB42" s="165">
        <v>0</v>
      </c>
      <c r="BC42" s="165">
        <v>0</v>
      </c>
      <c r="BD42" s="165">
        <v>0</v>
      </c>
      <c r="BE42" s="166">
        <v>0</v>
      </c>
      <c r="BF42" s="164">
        <v>0</v>
      </c>
      <c r="BG42" s="165">
        <v>0</v>
      </c>
      <c r="BH42" s="165">
        <v>0</v>
      </c>
      <c r="BI42" s="165">
        <v>0</v>
      </c>
      <c r="BJ42" s="165">
        <v>0</v>
      </c>
      <c r="BK42" s="165">
        <v>0</v>
      </c>
      <c r="BL42" s="165">
        <v>0</v>
      </c>
      <c r="BM42" s="166">
        <v>0</v>
      </c>
      <c r="BN42" s="164">
        <v>0</v>
      </c>
      <c r="BO42" s="166">
        <v>0</v>
      </c>
      <c r="BP42" s="164">
        <v>0</v>
      </c>
      <c r="BQ42" s="165">
        <v>0</v>
      </c>
      <c r="BR42" s="165">
        <v>0</v>
      </c>
      <c r="BS42" s="165">
        <v>0</v>
      </c>
      <c r="BT42" s="166">
        <v>0</v>
      </c>
      <c r="BU42" s="164">
        <v>0</v>
      </c>
      <c r="BV42" s="165">
        <v>0</v>
      </c>
      <c r="BW42" s="166">
        <v>0</v>
      </c>
      <c r="BX42" s="164">
        <v>0</v>
      </c>
      <c r="BY42" s="165">
        <v>0</v>
      </c>
      <c r="BZ42" s="188">
        <v>0</v>
      </c>
    </row>
    <row r="43" spans="1:78" ht="17.45" customHeight="1" x14ac:dyDescent="0.25">
      <c r="A43" s="139" t="s">
        <v>531</v>
      </c>
      <c r="B43" s="163">
        <f t="shared" si="2"/>
        <v>20</v>
      </c>
      <c r="C43" s="164">
        <v>11</v>
      </c>
      <c r="D43" s="165">
        <v>0</v>
      </c>
      <c r="E43" s="165">
        <v>0</v>
      </c>
      <c r="F43" s="165">
        <v>0</v>
      </c>
      <c r="G43" s="165">
        <v>0</v>
      </c>
      <c r="H43" s="165">
        <v>0</v>
      </c>
      <c r="I43" s="166">
        <v>0</v>
      </c>
      <c r="J43" s="163">
        <v>1</v>
      </c>
      <c r="K43" s="164">
        <v>0</v>
      </c>
      <c r="L43" s="165">
        <v>0</v>
      </c>
      <c r="M43" s="165">
        <v>0</v>
      </c>
      <c r="N43" s="165">
        <v>0</v>
      </c>
      <c r="O43" s="165">
        <v>0</v>
      </c>
      <c r="P43" s="166">
        <v>0</v>
      </c>
      <c r="Q43" s="164">
        <v>0</v>
      </c>
      <c r="R43" s="165">
        <v>0</v>
      </c>
      <c r="S43" s="165">
        <v>0</v>
      </c>
      <c r="T43" s="165">
        <v>0</v>
      </c>
      <c r="U43" s="166">
        <v>0</v>
      </c>
      <c r="V43" s="164">
        <v>0</v>
      </c>
      <c r="W43" s="165">
        <v>0</v>
      </c>
      <c r="X43" s="165">
        <v>0</v>
      </c>
      <c r="Y43" s="165">
        <v>0</v>
      </c>
      <c r="Z43" s="166">
        <v>0</v>
      </c>
      <c r="AA43" s="164">
        <v>0</v>
      </c>
      <c r="AB43" s="165">
        <v>1</v>
      </c>
      <c r="AC43" s="165">
        <v>0</v>
      </c>
      <c r="AD43" s="165">
        <v>0</v>
      </c>
      <c r="AE43" s="165">
        <v>0</v>
      </c>
      <c r="AF43" s="166">
        <v>0</v>
      </c>
      <c r="AG43" s="164">
        <v>1</v>
      </c>
      <c r="AH43" s="165">
        <v>2</v>
      </c>
      <c r="AI43" s="165">
        <v>0</v>
      </c>
      <c r="AJ43" s="165">
        <v>0</v>
      </c>
      <c r="AK43" s="165">
        <v>1</v>
      </c>
      <c r="AL43" s="165">
        <v>0</v>
      </c>
      <c r="AM43" s="166">
        <v>0</v>
      </c>
      <c r="AN43" s="164">
        <v>3</v>
      </c>
      <c r="AO43" s="165">
        <v>0</v>
      </c>
      <c r="AP43" s="165">
        <v>0</v>
      </c>
      <c r="AQ43" s="165">
        <v>0</v>
      </c>
      <c r="AR43" s="165">
        <v>0</v>
      </c>
      <c r="AS43" s="166">
        <v>0</v>
      </c>
      <c r="AT43" s="164">
        <v>0</v>
      </c>
      <c r="AU43" s="165">
        <v>0</v>
      </c>
      <c r="AV43" s="165">
        <v>0</v>
      </c>
      <c r="AW43" s="165">
        <v>0</v>
      </c>
      <c r="AX43" s="165">
        <v>0</v>
      </c>
      <c r="AY43" s="166">
        <v>0</v>
      </c>
      <c r="AZ43" s="164">
        <v>0</v>
      </c>
      <c r="BA43" s="165">
        <v>0</v>
      </c>
      <c r="BB43" s="165">
        <v>0</v>
      </c>
      <c r="BC43" s="165">
        <v>0</v>
      </c>
      <c r="BD43" s="165">
        <v>0</v>
      </c>
      <c r="BE43" s="166">
        <v>0</v>
      </c>
      <c r="BF43" s="164">
        <v>0</v>
      </c>
      <c r="BG43" s="165">
        <v>0</v>
      </c>
      <c r="BH43" s="165">
        <v>0</v>
      </c>
      <c r="BI43" s="165">
        <v>0</v>
      </c>
      <c r="BJ43" s="165">
        <v>0</v>
      </c>
      <c r="BK43" s="165">
        <v>0</v>
      </c>
      <c r="BL43" s="165">
        <v>0</v>
      </c>
      <c r="BM43" s="166">
        <v>0</v>
      </c>
      <c r="BN43" s="164">
        <v>0</v>
      </c>
      <c r="BO43" s="166">
        <v>0</v>
      </c>
      <c r="BP43" s="164">
        <v>0</v>
      </c>
      <c r="BQ43" s="165">
        <v>0</v>
      </c>
      <c r="BR43" s="165">
        <v>0</v>
      </c>
      <c r="BS43" s="165">
        <v>0</v>
      </c>
      <c r="BT43" s="166">
        <v>0</v>
      </c>
      <c r="BU43" s="164">
        <v>0</v>
      </c>
      <c r="BV43" s="165">
        <v>0</v>
      </c>
      <c r="BW43" s="166">
        <v>0</v>
      </c>
      <c r="BX43" s="164">
        <v>0</v>
      </c>
      <c r="BY43" s="165">
        <v>0</v>
      </c>
      <c r="BZ43" s="188">
        <v>0</v>
      </c>
    </row>
    <row r="44" spans="1:78" ht="17.45" customHeight="1" x14ac:dyDescent="0.25">
      <c r="A44" s="139" t="s">
        <v>532</v>
      </c>
      <c r="B44" s="163">
        <f t="shared" si="2"/>
        <v>1</v>
      </c>
      <c r="C44" s="164">
        <v>0</v>
      </c>
      <c r="D44" s="165">
        <v>0</v>
      </c>
      <c r="E44" s="165">
        <v>0</v>
      </c>
      <c r="F44" s="165">
        <v>0</v>
      </c>
      <c r="G44" s="165">
        <v>0</v>
      </c>
      <c r="H44" s="165">
        <v>0</v>
      </c>
      <c r="I44" s="166">
        <v>0</v>
      </c>
      <c r="J44" s="163">
        <v>0</v>
      </c>
      <c r="K44" s="164">
        <v>0</v>
      </c>
      <c r="L44" s="165">
        <v>0</v>
      </c>
      <c r="M44" s="165">
        <v>0</v>
      </c>
      <c r="N44" s="165">
        <v>0</v>
      </c>
      <c r="O44" s="165">
        <v>0</v>
      </c>
      <c r="P44" s="166">
        <v>0</v>
      </c>
      <c r="Q44" s="164">
        <v>0</v>
      </c>
      <c r="R44" s="165">
        <v>0</v>
      </c>
      <c r="S44" s="165">
        <v>0</v>
      </c>
      <c r="T44" s="165">
        <v>0</v>
      </c>
      <c r="U44" s="166">
        <v>0</v>
      </c>
      <c r="V44" s="164">
        <v>0</v>
      </c>
      <c r="W44" s="165">
        <v>0</v>
      </c>
      <c r="X44" s="165">
        <v>0</v>
      </c>
      <c r="Y44" s="165">
        <v>0</v>
      </c>
      <c r="Z44" s="166">
        <v>0</v>
      </c>
      <c r="AA44" s="164">
        <v>0</v>
      </c>
      <c r="AB44" s="165">
        <v>0</v>
      </c>
      <c r="AC44" s="165">
        <v>0</v>
      </c>
      <c r="AD44" s="165">
        <v>1</v>
      </c>
      <c r="AE44" s="165">
        <v>0</v>
      </c>
      <c r="AF44" s="166">
        <v>0</v>
      </c>
      <c r="AG44" s="164">
        <v>0</v>
      </c>
      <c r="AH44" s="165">
        <v>0</v>
      </c>
      <c r="AI44" s="165">
        <v>0</v>
      </c>
      <c r="AJ44" s="165">
        <v>0</v>
      </c>
      <c r="AK44" s="165">
        <v>0</v>
      </c>
      <c r="AL44" s="165">
        <v>0</v>
      </c>
      <c r="AM44" s="166">
        <v>0</v>
      </c>
      <c r="AN44" s="164">
        <v>0</v>
      </c>
      <c r="AO44" s="165">
        <v>0</v>
      </c>
      <c r="AP44" s="165">
        <v>0</v>
      </c>
      <c r="AQ44" s="165">
        <v>0</v>
      </c>
      <c r="AR44" s="165">
        <v>0</v>
      </c>
      <c r="AS44" s="166">
        <v>0</v>
      </c>
      <c r="AT44" s="164">
        <v>0</v>
      </c>
      <c r="AU44" s="165">
        <v>0</v>
      </c>
      <c r="AV44" s="165">
        <v>0</v>
      </c>
      <c r="AW44" s="165">
        <v>0</v>
      </c>
      <c r="AX44" s="165">
        <v>0</v>
      </c>
      <c r="AY44" s="166">
        <v>0</v>
      </c>
      <c r="AZ44" s="164">
        <v>0</v>
      </c>
      <c r="BA44" s="165">
        <v>0</v>
      </c>
      <c r="BB44" s="165">
        <v>0</v>
      </c>
      <c r="BC44" s="165">
        <v>0</v>
      </c>
      <c r="BD44" s="165">
        <v>0</v>
      </c>
      <c r="BE44" s="166">
        <v>0</v>
      </c>
      <c r="BF44" s="164">
        <v>0</v>
      </c>
      <c r="BG44" s="165">
        <v>0</v>
      </c>
      <c r="BH44" s="165">
        <v>0</v>
      </c>
      <c r="BI44" s="165">
        <v>0</v>
      </c>
      <c r="BJ44" s="165">
        <v>0</v>
      </c>
      <c r="BK44" s="165">
        <v>0</v>
      </c>
      <c r="BL44" s="165">
        <v>0</v>
      </c>
      <c r="BM44" s="166">
        <v>0</v>
      </c>
      <c r="BN44" s="164">
        <v>0</v>
      </c>
      <c r="BO44" s="166">
        <v>0</v>
      </c>
      <c r="BP44" s="164">
        <v>0</v>
      </c>
      <c r="BQ44" s="165">
        <v>0</v>
      </c>
      <c r="BR44" s="165">
        <v>0</v>
      </c>
      <c r="BS44" s="165">
        <v>0</v>
      </c>
      <c r="BT44" s="166">
        <v>0</v>
      </c>
      <c r="BU44" s="164">
        <v>0</v>
      </c>
      <c r="BV44" s="165">
        <v>0</v>
      </c>
      <c r="BW44" s="166">
        <v>0</v>
      </c>
      <c r="BX44" s="164">
        <v>0</v>
      </c>
      <c r="BY44" s="165">
        <v>0</v>
      </c>
      <c r="BZ44" s="188">
        <v>0</v>
      </c>
    </row>
    <row r="45" spans="1:78" ht="17.45" customHeight="1" x14ac:dyDescent="0.25">
      <c r="A45" s="139" t="s">
        <v>533</v>
      </c>
      <c r="B45" s="163">
        <f t="shared" si="2"/>
        <v>213</v>
      </c>
      <c r="C45" s="164">
        <v>0</v>
      </c>
      <c r="D45" s="165">
        <v>0</v>
      </c>
      <c r="E45" s="165">
        <v>0</v>
      </c>
      <c r="F45" s="165">
        <v>12</v>
      </c>
      <c r="G45" s="165">
        <v>0</v>
      </c>
      <c r="H45" s="165">
        <v>0</v>
      </c>
      <c r="I45" s="166">
        <v>0</v>
      </c>
      <c r="J45" s="163">
        <v>127</v>
      </c>
      <c r="K45" s="164">
        <v>2</v>
      </c>
      <c r="L45" s="165">
        <v>2</v>
      </c>
      <c r="M45" s="165">
        <v>0</v>
      </c>
      <c r="N45" s="165">
        <v>0</v>
      </c>
      <c r="O45" s="165">
        <v>0</v>
      </c>
      <c r="P45" s="166">
        <v>0</v>
      </c>
      <c r="Q45" s="164">
        <v>2</v>
      </c>
      <c r="R45" s="165">
        <v>1</v>
      </c>
      <c r="S45" s="165">
        <v>0</v>
      </c>
      <c r="T45" s="165">
        <v>0</v>
      </c>
      <c r="U45" s="166">
        <v>0</v>
      </c>
      <c r="V45" s="164">
        <v>1</v>
      </c>
      <c r="W45" s="165">
        <v>1</v>
      </c>
      <c r="X45" s="165">
        <v>0</v>
      </c>
      <c r="Y45" s="165">
        <v>0</v>
      </c>
      <c r="Z45" s="166">
        <v>0</v>
      </c>
      <c r="AA45" s="164">
        <v>0</v>
      </c>
      <c r="AB45" s="165">
        <v>0</v>
      </c>
      <c r="AC45" s="165">
        <v>0</v>
      </c>
      <c r="AD45" s="165">
        <v>0</v>
      </c>
      <c r="AE45" s="165">
        <v>1</v>
      </c>
      <c r="AF45" s="166">
        <v>0</v>
      </c>
      <c r="AG45" s="164">
        <v>17</v>
      </c>
      <c r="AH45" s="165">
        <v>3</v>
      </c>
      <c r="AI45" s="165">
        <v>0</v>
      </c>
      <c r="AJ45" s="165">
        <v>3</v>
      </c>
      <c r="AK45" s="165">
        <v>0</v>
      </c>
      <c r="AL45" s="165">
        <v>0</v>
      </c>
      <c r="AM45" s="166">
        <v>1</v>
      </c>
      <c r="AN45" s="164">
        <v>17</v>
      </c>
      <c r="AO45" s="165">
        <v>0</v>
      </c>
      <c r="AP45" s="165">
        <v>0</v>
      </c>
      <c r="AQ45" s="165">
        <v>0</v>
      </c>
      <c r="AR45" s="165">
        <v>0</v>
      </c>
      <c r="AS45" s="166">
        <v>0</v>
      </c>
      <c r="AT45" s="164">
        <v>0</v>
      </c>
      <c r="AU45" s="165">
        <v>0</v>
      </c>
      <c r="AV45" s="165">
        <v>0</v>
      </c>
      <c r="AW45" s="165">
        <v>0</v>
      </c>
      <c r="AX45" s="165">
        <v>0</v>
      </c>
      <c r="AY45" s="166">
        <v>0</v>
      </c>
      <c r="AZ45" s="164">
        <v>1</v>
      </c>
      <c r="BA45" s="165">
        <v>0</v>
      </c>
      <c r="BB45" s="165">
        <v>0</v>
      </c>
      <c r="BC45" s="165">
        <v>0</v>
      </c>
      <c r="BD45" s="165">
        <v>0</v>
      </c>
      <c r="BE45" s="166">
        <v>0</v>
      </c>
      <c r="BF45" s="164">
        <v>0</v>
      </c>
      <c r="BG45" s="165">
        <v>0</v>
      </c>
      <c r="BH45" s="165">
        <v>0</v>
      </c>
      <c r="BI45" s="165">
        <v>1</v>
      </c>
      <c r="BJ45" s="165">
        <v>0</v>
      </c>
      <c r="BK45" s="165">
        <v>0</v>
      </c>
      <c r="BL45" s="165">
        <v>0</v>
      </c>
      <c r="BM45" s="166">
        <v>0</v>
      </c>
      <c r="BN45" s="164">
        <v>0</v>
      </c>
      <c r="BO45" s="166">
        <v>4</v>
      </c>
      <c r="BP45" s="164">
        <v>0</v>
      </c>
      <c r="BQ45" s="165">
        <v>0</v>
      </c>
      <c r="BR45" s="165">
        <v>1</v>
      </c>
      <c r="BS45" s="165">
        <v>0</v>
      </c>
      <c r="BT45" s="166">
        <v>16</v>
      </c>
      <c r="BU45" s="164">
        <v>0</v>
      </c>
      <c r="BV45" s="165">
        <v>0</v>
      </c>
      <c r="BW45" s="166">
        <v>0</v>
      </c>
      <c r="BX45" s="164">
        <v>0</v>
      </c>
      <c r="BY45" s="165">
        <v>0</v>
      </c>
      <c r="BZ45" s="188">
        <v>0</v>
      </c>
    </row>
    <row r="46" spans="1:78" ht="17.45" customHeight="1" x14ac:dyDescent="0.25">
      <c r="A46" s="139" t="s">
        <v>534</v>
      </c>
      <c r="B46" s="163">
        <f t="shared" si="2"/>
        <v>208</v>
      </c>
      <c r="C46" s="164">
        <v>53</v>
      </c>
      <c r="D46" s="165">
        <v>0</v>
      </c>
      <c r="E46" s="165">
        <v>5</v>
      </c>
      <c r="F46" s="165">
        <v>5</v>
      </c>
      <c r="G46" s="165">
        <v>3</v>
      </c>
      <c r="H46" s="165">
        <v>1</v>
      </c>
      <c r="I46" s="166">
        <v>0</v>
      </c>
      <c r="J46" s="163">
        <v>7</v>
      </c>
      <c r="K46" s="164">
        <v>3</v>
      </c>
      <c r="L46" s="165">
        <v>1</v>
      </c>
      <c r="M46" s="165">
        <v>0</v>
      </c>
      <c r="N46" s="165">
        <v>0</v>
      </c>
      <c r="O46" s="165">
        <v>0</v>
      </c>
      <c r="P46" s="166">
        <v>2</v>
      </c>
      <c r="Q46" s="164">
        <v>9</v>
      </c>
      <c r="R46" s="165">
        <v>0</v>
      </c>
      <c r="S46" s="165">
        <v>0</v>
      </c>
      <c r="T46" s="165">
        <v>0</v>
      </c>
      <c r="U46" s="166">
        <v>5</v>
      </c>
      <c r="V46" s="164">
        <v>1</v>
      </c>
      <c r="W46" s="165">
        <v>0</v>
      </c>
      <c r="X46" s="165">
        <v>0</v>
      </c>
      <c r="Y46" s="165">
        <v>0</v>
      </c>
      <c r="Z46" s="166">
        <v>1</v>
      </c>
      <c r="AA46" s="164">
        <v>2</v>
      </c>
      <c r="AB46" s="165">
        <v>3</v>
      </c>
      <c r="AC46" s="165">
        <v>0</v>
      </c>
      <c r="AD46" s="165">
        <v>1</v>
      </c>
      <c r="AE46" s="165">
        <v>1</v>
      </c>
      <c r="AF46" s="166">
        <v>1</v>
      </c>
      <c r="AG46" s="164">
        <v>13</v>
      </c>
      <c r="AH46" s="165">
        <v>8</v>
      </c>
      <c r="AI46" s="165">
        <v>0</v>
      </c>
      <c r="AJ46" s="165">
        <v>0</v>
      </c>
      <c r="AK46" s="165">
        <v>0</v>
      </c>
      <c r="AL46" s="165">
        <v>1</v>
      </c>
      <c r="AM46" s="166">
        <v>1</v>
      </c>
      <c r="AN46" s="164">
        <v>22</v>
      </c>
      <c r="AO46" s="165">
        <v>1</v>
      </c>
      <c r="AP46" s="165">
        <v>0</v>
      </c>
      <c r="AQ46" s="165">
        <v>2</v>
      </c>
      <c r="AR46" s="165">
        <v>1</v>
      </c>
      <c r="AS46" s="166">
        <v>5</v>
      </c>
      <c r="AT46" s="164">
        <v>1</v>
      </c>
      <c r="AU46" s="165">
        <v>1</v>
      </c>
      <c r="AV46" s="165">
        <v>3</v>
      </c>
      <c r="AW46" s="165">
        <v>3</v>
      </c>
      <c r="AX46" s="165">
        <v>1</v>
      </c>
      <c r="AY46" s="166">
        <v>0</v>
      </c>
      <c r="AZ46" s="164">
        <v>0</v>
      </c>
      <c r="BA46" s="165">
        <v>0</v>
      </c>
      <c r="BB46" s="165">
        <v>0</v>
      </c>
      <c r="BC46" s="165">
        <v>3</v>
      </c>
      <c r="BD46" s="165">
        <v>0</v>
      </c>
      <c r="BE46" s="166">
        <v>0</v>
      </c>
      <c r="BF46" s="164">
        <v>7</v>
      </c>
      <c r="BG46" s="165">
        <v>0</v>
      </c>
      <c r="BH46" s="165">
        <v>1</v>
      </c>
      <c r="BI46" s="165">
        <v>0</v>
      </c>
      <c r="BJ46" s="165">
        <v>7</v>
      </c>
      <c r="BK46" s="165">
        <v>0</v>
      </c>
      <c r="BL46" s="165">
        <v>2</v>
      </c>
      <c r="BM46" s="166">
        <v>2</v>
      </c>
      <c r="BN46" s="164">
        <v>0</v>
      </c>
      <c r="BO46" s="166">
        <v>4</v>
      </c>
      <c r="BP46" s="164">
        <v>3</v>
      </c>
      <c r="BQ46" s="165">
        <v>0</v>
      </c>
      <c r="BR46" s="165">
        <v>0</v>
      </c>
      <c r="BS46" s="165">
        <v>0</v>
      </c>
      <c r="BT46" s="166">
        <v>3</v>
      </c>
      <c r="BU46" s="164">
        <v>3</v>
      </c>
      <c r="BV46" s="165">
        <v>3</v>
      </c>
      <c r="BW46" s="166">
        <v>0</v>
      </c>
      <c r="BX46" s="164">
        <v>0</v>
      </c>
      <c r="BY46" s="165">
        <v>2</v>
      </c>
      <c r="BZ46" s="188">
        <v>1</v>
      </c>
    </row>
    <row r="47" spans="1:78" ht="17.45" customHeight="1" x14ac:dyDescent="0.25">
      <c r="A47" s="139" t="s">
        <v>535</v>
      </c>
      <c r="B47" s="163">
        <f t="shared" si="2"/>
        <v>1</v>
      </c>
      <c r="C47" s="164">
        <v>0</v>
      </c>
      <c r="D47" s="165">
        <v>0</v>
      </c>
      <c r="E47" s="165">
        <v>0</v>
      </c>
      <c r="F47" s="165">
        <v>0</v>
      </c>
      <c r="G47" s="165">
        <v>0</v>
      </c>
      <c r="H47" s="165">
        <v>0</v>
      </c>
      <c r="I47" s="166">
        <v>0</v>
      </c>
      <c r="J47" s="163">
        <v>0</v>
      </c>
      <c r="K47" s="164">
        <v>0</v>
      </c>
      <c r="L47" s="165">
        <v>0</v>
      </c>
      <c r="M47" s="165">
        <v>0</v>
      </c>
      <c r="N47" s="165">
        <v>0</v>
      </c>
      <c r="O47" s="165">
        <v>0</v>
      </c>
      <c r="P47" s="166">
        <v>0</v>
      </c>
      <c r="Q47" s="164">
        <v>0</v>
      </c>
      <c r="R47" s="165">
        <v>0</v>
      </c>
      <c r="S47" s="165">
        <v>0</v>
      </c>
      <c r="T47" s="165">
        <v>0</v>
      </c>
      <c r="U47" s="166">
        <v>0</v>
      </c>
      <c r="V47" s="164">
        <v>0</v>
      </c>
      <c r="W47" s="165">
        <v>0</v>
      </c>
      <c r="X47" s="165">
        <v>0</v>
      </c>
      <c r="Y47" s="165">
        <v>0</v>
      </c>
      <c r="Z47" s="166">
        <v>0</v>
      </c>
      <c r="AA47" s="164">
        <v>0</v>
      </c>
      <c r="AB47" s="165">
        <v>0</v>
      </c>
      <c r="AC47" s="165">
        <v>0</v>
      </c>
      <c r="AD47" s="165">
        <v>0</v>
      </c>
      <c r="AE47" s="165">
        <v>0</v>
      </c>
      <c r="AF47" s="166">
        <v>0</v>
      </c>
      <c r="AG47" s="164">
        <v>0</v>
      </c>
      <c r="AH47" s="165">
        <v>0</v>
      </c>
      <c r="AI47" s="165">
        <v>0</v>
      </c>
      <c r="AJ47" s="165">
        <v>0</v>
      </c>
      <c r="AK47" s="165">
        <v>0</v>
      </c>
      <c r="AL47" s="165">
        <v>0</v>
      </c>
      <c r="AM47" s="166">
        <v>0</v>
      </c>
      <c r="AN47" s="164">
        <v>0</v>
      </c>
      <c r="AO47" s="165">
        <v>0</v>
      </c>
      <c r="AP47" s="165">
        <v>0</v>
      </c>
      <c r="AQ47" s="165">
        <v>0</v>
      </c>
      <c r="AR47" s="165">
        <v>0</v>
      </c>
      <c r="AS47" s="166">
        <v>0</v>
      </c>
      <c r="AT47" s="164">
        <v>0</v>
      </c>
      <c r="AU47" s="165">
        <v>0</v>
      </c>
      <c r="AV47" s="165">
        <v>0</v>
      </c>
      <c r="AW47" s="165">
        <v>1</v>
      </c>
      <c r="AX47" s="165">
        <v>0</v>
      </c>
      <c r="AY47" s="166">
        <v>0</v>
      </c>
      <c r="AZ47" s="164">
        <v>0</v>
      </c>
      <c r="BA47" s="165">
        <v>0</v>
      </c>
      <c r="BB47" s="165">
        <v>0</v>
      </c>
      <c r="BC47" s="165">
        <v>0</v>
      </c>
      <c r="BD47" s="165">
        <v>0</v>
      </c>
      <c r="BE47" s="166">
        <v>0</v>
      </c>
      <c r="BF47" s="164">
        <v>0</v>
      </c>
      <c r="BG47" s="165">
        <v>0</v>
      </c>
      <c r="BH47" s="165">
        <v>0</v>
      </c>
      <c r="BI47" s="165">
        <v>0</v>
      </c>
      <c r="BJ47" s="165">
        <v>0</v>
      </c>
      <c r="BK47" s="165">
        <v>0</v>
      </c>
      <c r="BL47" s="165">
        <v>0</v>
      </c>
      <c r="BM47" s="166">
        <v>0</v>
      </c>
      <c r="BN47" s="164">
        <v>0</v>
      </c>
      <c r="BO47" s="166">
        <v>0</v>
      </c>
      <c r="BP47" s="164">
        <v>0</v>
      </c>
      <c r="BQ47" s="165">
        <v>0</v>
      </c>
      <c r="BR47" s="165">
        <v>0</v>
      </c>
      <c r="BS47" s="165">
        <v>0</v>
      </c>
      <c r="BT47" s="166">
        <v>0</v>
      </c>
      <c r="BU47" s="164">
        <v>0</v>
      </c>
      <c r="BV47" s="165">
        <v>0</v>
      </c>
      <c r="BW47" s="166">
        <v>0</v>
      </c>
      <c r="BX47" s="164">
        <v>0</v>
      </c>
      <c r="BY47" s="165">
        <v>0</v>
      </c>
      <c r="BZ47" s="188">
        <v>0</v>
      </c>
    </row>
    <row r="48" spans="1:78" ht="17.45" customHeight="1" x14ac:dyDescent="0.25">
      <c r="A48" s="139" t="s">
        <v>536</v>
      </c>
      <c r="B48" s="163">
        <f t="shared" si="2"/>
        <v>1635</v>
      </c>
      <c r="C48" s="164">
        <v>168</v>
      </c>
      <c r="D48" s="165">
        <v>27</v>
      </c>
      <c r="E48" s="165">
        <v>74</v>
      </c>
      <c r="F48" s="165">
        <v>39</v>
      </c>
      <c r="G48" s="165">
        <v>9</v>
      </c>
      <c r="H48" s="165">
        <v>35</v>
      </c>
      <c r="I48" s="166">
        <v>1</v>
      </c>
      <c r="J48" s="163">
        <v>52</v>
      </c>
      <c r="K48" s="164">
        <v>103</v>
      </c>
      <c r="L48" s="165">
        <v>8</v>
      </c>
      <c r="M48" s="165">
        <v>20</v>
      </c>
      <c r="N48" s="165">
        <v>4</v>
      </c>
      <c r="O48" s="165">
        <v>16</v>
      </c>
      <c r="P48" s="166">
        <v>9</v>
      </c>
      <c r="Q48" s="164">
        <v>64</v>
      </c>
      <c r="R48" s="165">
        <v>0</v>
      </c>
      <c r="S48" s="165">
        <v>7</v>
      </c>
      <c r="T48" s="165">
        <v>1</v>
      </c>
      <c r="U48" s="166">
        <v>2</v>
      </c>
      <c r="V48" s="164">
        <v>14</v>
      </c>
      <c r="W48" s="165">
        <v>5</v>
      </c>
      <c r="X48" s="165">
        <v>0</v>
      </c>
      <c r="Y48" s="165">
        <v>3</v>
      </c>
      <c r="Z48" s="166">
        <v>6</v>
      </c>
      <c r="AA48" s="164">
        <v>35</v>
      </c>
      <c r="AB48" s="165">
        <v>15</v>
      </c>
      <c r="AC48" s="165">
        <v>4</v>
      </c>
      <c r="AD48" s="165">
        <v>8</v>
      </c>
      <c r="AE48" s="165">
        <v>11</v>
      </c>
      <c r="AF48" s="166">
        <v>3</v>
      </c>
      <c r="AG48" s="164">
        <v>155</v>
      </c>
      <c r="AH48" s="165">
        <v>108</v>
      </c>
      <c r="AI48" s="165">
        <v>13</v>
      </c>
      <c r="AJ48" s="165">
        <v>4</v>
      </c>
      <c r="AK48" s="165">
        <v>30</v>
      </c>
      <c r="AL48" s="165">
        <v>4</v>
      </c>
      <c r="AM48" s="166">
        <v>14</v>
      </c>
      <c r="AN48" s="164">
        <v>56</v>
      </c>
      <c r="AO48" s="165">
        <v>14</v>
      </c>
      <c r="AP48" s="165">
        <v>9</v>
      </c>
      <c r="AQ48" s="165">
        <v>6</v>
      </c>
      <c r="AR48" s="165">
        <v>37</v>
      </c>
      <c r="AS48" s="166">
        <v>11</v>
      </c>
      <c r="AT48" s="164">
        <v>16</v>
      </c>
      <c r="AU48" s="165">
        <v>2</v>
      </c>
      <c r="AV48" s="165">
        <v>4</v>
      </c>
      <c r="AW48" s="165">
        <v>14</v>
      </c>
      <c r="AX48" s="165">
        <v>7</v>
      </c>
      <c r="AY48" s="166">
        <v>0</v>
      </c>
      <c r="AZ48" s="164">
        <v>13</v>
      </c>
      <c r="BA48" s="165">
        <v>5</v>
      </c>
      <c r="BB48" s="165">
        <v>2</v>
      </c>
      <c r="BC48" s="165">
        <v>4</v>
      </c>
      <c r="BD48" s="165">
        <v>3</v>
      </c>
      <c r="BE48" s="166">
        <v>0</v>
      </c>
      <c r="BF48" s="164">
        <v>15</v>
      </c>
      <c r="BG48" s="165">
        <v>11</v>
      </c>
      <c r="BH48" s="165">
        <v>4</v>
      </c>
      <c r="BI48" s="165">
        <v>5</v>
      </c>
      <c r="BJ48" s="165">
        <v>8</v>
      </c>
      <c r="BK48" s="165">
        <v>16</v>
      </c>
      <c r="BL48" s="165">
        <v>11</v>
      </c>
      <c r="BM48" s="166">
        <v>3</v>
      </c>
      <c r="BN48" s="164">
        <v>4</v>
      </c>
      <c r="BO48" s="166">
        <v>18</v>
      </c>
      <c r="BP48" s="164">
        <v>15</v>
      </c>
      <c r="BQ48" s="165">
        <v>2</v>
      </c>
      <c r="BR48" s="165">
        <v>11</v>
      </c>
      <c r="BS48" s="165">
        <v>4</v>
      </c>
      <c r="BT48" s="166">
        <v>28</v>
      </c>
      <c r="BU48" s="164">
        <v>115</v>
      </c>
      <c r="BV48" s="165">
        <v>9</v>
      </c>
      <c r="BW48" s="166">
        <v>7</v>
      </c>
      <c r="BX48" s="164">
        <v>32</v>
      </c>
      <c r="BY48" s="165">
        <v>25</v>
      </c>
      <c r="BZ48" s="188">
        <v>18</v>
      </c>
    </row>
    <row r="49" spans="1:78" ht="17.45" customHeight="1" x14ac:dyDescent="0.25">
      <c r="A49" s="139" t="s">
        <v>537</v>
      </c>
      <c r="B49" s="163">
        <f t="shared" si="2"/>
        <v>27</v>
      </c>
      <c r="C49" s="164">
        <v>2</v>
      </c>
      <c r="D49" s="165">
        <v>2</v>
      </c>
      <c r="E49" s="165">
        <v>1</v>
      </c>
      <c r="F49" s="165">
        <v>1</v>
      </c>
      <c r="G49" s="165">
        <v>0</v>
      </c>
      <c r="H49" s="165">
        <v>0</v>
      </c>
      <c r="I49" s="166">
        <v>0</v>
      </c>
      <c r="J49" s="163">
        <v>0</v>
      </c>
      <c r="K49" s="164">
        <v>0</v>
      </c>
      <c r="L49" s="165">
        <v>0</v>
      </c>
      <c r="M49" s="165">
        <v>0</v>
      </c>
      <c r="N49" s="165">
        <v>0</v>
      </c>
      <c r="O49" s="165">
        <v>0</v>
      </c>
      <c r="P49" s="166">
        <v>0</v>
      </c>
      <c r="Q49" s="164">
        <v>3</v>
      </c>
      <c r="R49" s="165">
        <v>0</v>
      </c>
      <c r="S49" s="165">
        <v>0</v>
      </c>
      <c r="T49" s="165">
        <v>0</v>
      </c>
      <c r="U49" s="166">
        <v>0</v>
      </c>
      <c r="V49" s="164">
        <v>0</v>
      </c>
      <c r="W49" s="165">
        <v>0</v>
      </c>
      <c r="X49" s="165">
        <v>1</v>
      </c>
      <c r="Y49" s="165">
        <v>0</v>
      </c>
      <c r="Z49" s="166">
        <v>0</v>
      </c>
      <c r="AA49" s="164">
        <v>3</v>
      </c>
      <c r="AB49" s="165">
        <v>0</v>
      </c>
      <c r="AC49" s="165">
        <v>0</v>
      </c>
      <c r="AD49" s="165">
        <v>0</v>
      </c>
      <c r="AE49" s="165">
        <v>0</v>
      </c>
      <c r="AF49" s="166">
        <v>0</v>
      </c>
      <c r="AG49" s="164">
        <v>0</v>
      </c>
      <c r="AH49" s="165">
        <v>2</v>
      </c>
      <c r="AI49" s="165">
        <v>0</v>
      </c>
      <c r="AJ49" s="165">
        <v>0</v>
      </c>
      <c r="AK49" s="165">
        <v>1</v>
      </c>
      <c r="AL49" s="165">
        <v>0</v>
      </c>
      <c r="AM49" s="166">
        <v>0</v>
      </c>
      <c r="AN49" s="164">
        <v>2</v>
      </c>
      <c r="AO49" s="165">
        <v>0</v>
      </c>
      <c r="AP49" s="165">
        <v>0</v>
      </c>
      <c r="AQ49" s="165">
        <v>0</v>
      </c>
      <c r="AR49" s="165">
        <v>1</v>
      </c>
      <c r="AS49" s="166">
        <v>0</v>
      </c>
      <c r="AT49" s="164">
        <v>0</v>
      </c>
      <c r="AU49" s="165">
        <v>0</v>
      </c>
      <c r="AV49" s="165">
        <v>0</v>
      </c>
      <c r="AW49" s="165">
        <v>0</v>
      </c>
      <c r="AX49" s="165">
        <v>0</v>
      </c>
      <c r="AY49" s="166">
        <v>0</v>
      </c>
      <c r="AZ49" s="164">
        <v>1</v>
      </c>
      <c r="BA49" s="165">
        <v>0</v>
      </c>
      <c r="BB49" s="165">
        <v>0</v>
      </c>
      <c r="BC49" s="165">
        <v>0</v>
      </c>
      <c r="BD49" s="165">
        <v>0</v>
      </c>
      <c r="BE49" s="166">
        <v>0</v>
      </c>
      <c r="BF49" s="164">
        <v>1</v>
      </c>
      <c r="BG49" s="165">
        <v>0</v>
      </c>
      <c r="BH49" s="165">
        <v>0</v>
      </c>
      <c r="BI49" s="165">
        <v>0</v>
      </c>
      <c r="BJ49" s="165">
        <v>0</v>
      </c>
      <c r="BK49" s="165">
        <v>0</v>
      </c>
      <c r="BL49" s="165">
        <v>2</v>
      </c>
      <c r="BM49" s="166">
        <v>0</v>
      </c>
      <c r="BN49" s="164">
        <v>0</v>
      </c>
      <c r="BO49" s="166">
        <v>0</v>
      </c>
      <c r="BP49" s="164">
        <v>1</v>
      </c>
      <c r="BQ49" s="165">
        <v>0</v>
      </c>
      <c r="BR49" s="165">
        <v>0</v>
      </c>
      <c r="BS49" s="165">
        <v>0</v>
      </c>
      <c r="BT49" s="166">
        <v>0</v>
      </c>
      <c r="BU49" s="164">
        <v>1</v>
      </c>
      <c r="BV49" s="165">
        <v>0</v>
      </c>
      <c r="BW49" s="166">
        <v>0</v>
      </c>
      <c r="BX49" s="164">
        <v>0</v>
      </c>
      <c r="BY49" s="165">
        <v>2</v>
      </c>
      <c r="BZ49" s="188">
        <v>0</v>
      </c>
    </row>
    <row r="50" spans="1:78" ht="17.45" customHeight="1" x14ac:dyDescent="0.25">
      <c r="A50" s="139" t="s">
        <v>538</v>
      </c>
      <c r="B50" s="163">
        <f t="shared" si="2"/>
        <v>49</v>
      </c>
      <c r="C50" s="164">
        <v>3</v>
      </c>
      <c r="D50" s="165">
        <v>0</v>
      </c>
      <c r="E50" s="165">
        <v>1</v>
      </c>
      <c r="F50" s="165">
        <v>0</v>
      </c>
      <c r="G50" s="165">
        <v>1</v>
      </c>
      <c r="H50" s="165">
        <v>0</v>
      </c>
      <c r="I50" s="166">
        <v>0</v>
      </c>
      <c r="J50" s="163">
        <v>2</v>
      </c>
      <c r="K50" s="164">
        <v>1</v>
      </c>
      <c r="L50" s="165">
        <v>0</v>
      </c>
      <c r="M50" s="165">
        <v>1</v>
      </c>
      <c r="N50" s="165">
        <v>0</v>
      </c>
      <c r="O50" s="165">
        <v>2</v>
      </c>
      <c r="P50" s="166">
        <v>0</v>
      </c>
      <c r="Q50" s="164">
        <v>1</v>
      </c>
      <c r="R50" s="165">
        <v>0</v>
      </c>
      <c r="S50" s="165">
        <v>0</v>
      </c>
      <c r="T50" s="165">
        <v>0</v>
      </c>
      <c r="U50" s="166">
        <v>2</v>
      </c>
      <c r="V50" s="164">
        <v>2</v>
      </c>
      <c r="W50" s="165">
        <v>0</v>
      </c>
      <c r="X50" s="165">
        <v>0</v>
      </c>
      <c r="Y50" s="165">
        <v>1</v>
      </c>
      <c r="Z50" s="166">
        <v>0</v>
      </c>
      <c r="AA50" s="164">
        <v>1</v>
      </c>
      <c r="AB50" s="165">
        <v>2</v>
      </c>
      <c r="AC50" s="165">
        <v>0</v>
      </c>
      <c r="AD50" s="165">
        <v>0</v>
      </c>
      <c r="AE50" s="165">
        <v>0</v>
      </c>
      <c r="AF50" s="166">
        <v>2</v>
      </c>
      <c r="AG50" s="164">
        <v>2</v>
      </c>
      <c r="AH50" s="165">
        <v>5</v>
      </c>
      <c r="AI50" s="165">
        <v>1</v>
      </c>
      <c r="AJ50" s="165">
        <v>0</v>
      </c>
      <c r="AK50" s="165">
        <v>4</v>
      </c>
      <c r="AL50" s="165">
        <v>0</v>
      </c>
      <c r="AM50" s="166">
        <v>0</v>
      </c>
      <c r="AN50" s="164">
        <v>3</v>
      </c>
      <c r="AO50" s="165">
        <v>1</v>
      </c>
      <c r="AP50" s="165">
        <v>1</v>
      </c>
      <c r="AQ50" s="165">
        <v>0</v>
      </c>
      <c r="AR50" s="165">
        <v>0</v>
      </c>
      <c r="AS50" s="166">
        <v>2</v>
      </c>
      <c r="AT50" s="164">
        <v>0</v>
      </c>
      <c r="AU50" s="165">
        <v>1</v>
      </c>
      <c r="AV50" s="165">
        <v>0</v>
      </c>
      <c r="AW50" s="165">
        <v>0</v>
      </c>
      <c r="AX50" s="165">
        <v>0</v>
      </c>
      <c r="AY50" s="166">
        <v>0</v>
      </c>
      <c r="AZ50" s="164">
        <v>0</v>
      </c>
      <c r="BA50" s="165">
        <v>0</v>
      </c>
      <c r="BB50" s="165">
        <v>0</v>
      </c>
      <c r="BC50" s="165">
        <v>0</v>
      </c>
      <c r="BD50" s="165">
        <v>0</v>
      </c>
      <c r="BE50" s="166">
        <v>1</v>
      </c>
      <c r="BF50" s="164">
        <v>1</v>
      </c>
      <c r="BG50" s="165">
        <v>0</v>
      </c>
      <c r="BH50" s="165">
        <v>0</v>
      </c>
      <c r="BI50" s="165">
        <v>0</v>
      </c>
      <c r="BJ50" s="165">
        <v>0</v>
      </c>
      <c r="BK50" s="165">
        <v>0</v>
      </c>
      <c r="BL50" s="165">
        <v>1</v>
      </c>
      <c r="BM50" s="166">
        <v>0</v>
      </c>
      <c r="BN50" s="164">
        <v>0</v>
      </c>
      <c r="BO50" s="166">
        <v>0</v>
      </c>
      <c r="BP50" s="164">
        <v>0</v>
      </c>
      <c r="BQ50" s="165">
        <v>0</v>
      </c>
      <c r="BR50" s="165">
        <v>0</v>
      </c>
      <c r="BS50" s="165">
        <v>0</v>
      </c>
      <c r="BT50" s="166">
        <v>1</v>
      </c>
      <c r="BU50" s="164">
        <v>0</v>
      </c>
      <c r="BV50" s="165">
        <v>0</v>
      </c>
      <c r="BW50" s="166">
        <v>0</v>
      </c>
      <c r="BX50" s="164">
        <v>3</v>
      </c>
      <c r="BY50" s="165">
        <v>0</v>
      </c>
      <c r="BZ50" s="188">
        <v>0</v>
      </c>
    </row>
    <row r="51" spans="1:78" ht="17.45" customHeight="1" x14ac:dyDescent="0.25">
      <c r="A51" s="139" t="s">
        <v>539</v>
      </c>
      <c r="B51" s="163">
        <f t="shared" si="2"/>
        <v>2381</v>
      </c>
      <c r="C51" s="164">
        <v>37</v>
      </c>
      <c r="D51" s="165">
        <v>68</v>
      </c>
      <c r="E51" s="165">
        <v>8</v>
      </c>
      <c r="F51" s="165">
        <v>47</v>
      </c>
      <c r="G51" s="165">
        <v>2</v>
      </c>
      <c r="H51" s="165">
        <v>125</v>
      </c>
      <c r="I51" s="166">
        <v>1</v>
      </c>
      <c r="J51" s="163">
        <v>32</v>
      </c>
      <c r="K51" s="164">
        <v>117</v>
      </c>
      <c r="L51" s="165">
        <v>44</v>
      </c>
      <c r="M51" s="165">
        <v>0</v>
      </c>
      <c r="N51" s="165">
        <v>1</v>
      </c>
      <c r="O51" s="165">
        <v>88</v>
      </c>
      <c r="P51" s="166">
        <v>38</v>
      </c>
      <c r="Q51" s="164">
        <v>18</v>
      </c>
      <c r="R51" s="165">
        <v>32</v>
      </c>
      <c r="S51" s="165">
        <v>3</v>
      </c>
      <c r="T51" s="165">
        <v>1</v>
      </c>
      <c r="U51" s="166">
        <v>5</v>
      </c>
      <c r="V51" s="164">
        <v>8</v>
      </c>
      <c r="W51" s="165">
        <v>55</v>
      </c>
      <c r="X51" s="165">
        <v>33</v>
      </c>
      <c r="Y51" s="165">
        <v>6</v>
      </c>
      <c r="Z51" s="166">
        <v>5</v>
      </c>
      <c r="AA51" s="164">
        <v>1</v>
      </c>
      <c r="AB51" s="165">
        <v>5</v>
      </c>
      <c r="AC51" s="165">
        <v>12</v>
      </c>
      <c r="AD51" s="165">
        <v>15</v>
      </c>
      <c r="AE51" s="165">
        <v>7</v>
      </c>
      <c r="AF51" s="166">
        <v>7</v>
      </c>
      <c r="AG51" s="164">
        <v>267</v>
      </c>
      <c r="AH51" s="165">
        <v>140</v>
      </c>
      <c r="AI51" s="165">
        <v>31</v>
      </c>
      <c r="AJ51" s="165">
        <v>24</v>
      </c>
      <c r="AK51" s="165">
        <v>142</v>
      </c>
      <c r="AL51" s="165">
        <v>24</v>
      </c>
      <c r="AM51" s="166">
        <v>49</v>
      </c>
      <c r="AN51" s="164">
        <v>64</v>
      </c>
      <c r="AO51" s="165">
        <v>1</v>
      </c>
      <c r="AP51" s="165">
        <v>12</v>
      </c>
      <c r="AQ51" s="165">
        <v>15</v>
      </c>
      <c r="AR51" s="165">
        <v>12</v>
      </c>
      <c r="AS51" s="166">
        <v>40</v>
      </c>
      <c r="AT51" s="164">
        <v>5</v>
      </c>
      <c r="AU51" s="165">
        <v>24</v>
      </c>
      <c r="AV51" s="165">
        <v>17</v>
      </c>
      <c r="AW51" s="165">
        <v>26</v>
      </c>
      <c r="AX51" s="165">
        <v>3</v>
      </c>
      <c r="AY51" s="166">
        <v>0</v>
      </c>
      <c r="AZ51" s="164">
        <v>10</v>
      </c>
      <c r="BA51" s="165">
        <v>0</v>
      </c>
      <c r="BB51" s="165">
        <v>20</v>
      </c>
      <c r="BC51" s="165">
        <v>6</v>
      </c>
      <c r="BD51" s="165">
        <v>23</v>
      </c>
      <c r="BE51" s="166">
        <v>45</v>
      </c>
      <c r="BF51" s="164">
        <v>25</v>
      </c>
      <c r="BG51" s="165">
        <v>5</v>
      </c>
      <c r="BH51" s="165">
        <v>5</v>
      </c>
      <c r="BI51" s="165">
        <v>2</v>
      </c>
      <c r="BJ51" s="165">
        <v>3</v>
      </c>
      <c r="BK51" s="165">
        <v>9</v>
      </c>
      <c r="BL51" s="165">
        <v>4</v>
      </c>
      <c r="BM51" s="166">
        <v>1</v>
      </c>
      <c r="BN51" s="164">
        <v>6</v>
      </c>
      <c r="BO51" s="166">
        <v>55</v>
      </c>
      <c r="BP51" s="164">
        <v>81</v>
      </c>
      <c r="BQ51" s="165">
        <v>18</v>
      </c>
      <c r="BR51" s="165">
        <v>38</v>
      </c>
      <c r="BS51" s="165">
        <v>1</v>
      </c>
      <c r="BT51" s="166">
        <v>1</v>
      </c>
      <c r="BU51" s="164">
        <v>57</v>
      </c>
      <c r="BV51" s="165">
        <v>75</v>
      </c>
      <c r="BW51" s="166">
        <v>51</v>
      </c>
      <c r="BX51" s="164">
        <v>14</v>
      </c>
      <c r="BY51" s="165">
        <v>70</v>
      </c>
      <c r="BZ51" s="188">
        <v>39</v>
      </c>
    </row>
    <row r="52" spans="1:78" ht="17.45" customHeight="1" x14ac:dyDescent="0.25">
      <c r="A52" s="139" t="s">
        <v>540</v>
      </c>
      <c r="B52" s="163">
        <f t="shared" si="2"/>
        <v>2273</v>
      </c>
      <c r="C52" s="164">
        <v>493</v>
      </c>
      <c r="D52" s="165">
        <v>45</v>
      </c>
      <c r="E52" s="165">
        <v>96</v>
      </c>
      <c r="F52" s="165">
        <v>37</v>
      </c>
      <c r="G52" s="165">
        <v>32</v>
      </c>
      <c r="H52" s="165">
        <v>2</v>
      </c>
      <c r="I52" s="166">
        <v>0</v>
      </c>
      <c r="J52" s="163">
        <v>265</v>
      </c>
      <c r="K52" s="164">
        <v>17</v>
      </c>
      <c r="L52" s="165">
        <v>5</v>
      </c>
      <c r="M52" s="165">
        <v>52</v>
      </c>
      <c r="N52" s="165">
        <v>24</v>
      </c>
      <c r="O52" s="165">
        <v>9</v>
      </c>
      <c r="P52" s="166">
        <v>7</v>
      </c>
      <c r="Q52" s="164">
        <v>10</v>
      </c>
      <c r="R52" s="165">
        <v>5</v>
      </c>
      <c r="S52" s="165">
        <v>6</v>
      </c>
      <c r="T52" s="165">
        <v>4</v>
      </c>
      <c r="U52" s="166">
        <v>33</v>
      </c>
      <c r="V52" s="164">
        <v>1</v>
      </c>
      <c r="W52" s="165">
        <v>1</v>
      </c>
      <c r="X52" s="165">
        <v>0</v>
      </c>
      <c r="Y52" s="165">
        <v>7</v>
      </c>
      <c r="Z52" s="166">
        <v>1</v>
      </c>
      <c r="AA52" s="164">
        <v>93</v>
      </c>
      <c r="AB52" s="165">
        <v>20</v>
      </c>
      <c r="AC52" s="165">
        <v>12</v>
      </c>
      <c r="AD52" s="165">
        <v>0</v>
      </c>
      <c r="AE52" s="165">
        <v>38</v>
      </c>
      <c r="AF52" s="166">
        <v>29</v>
      </c>
      <c r="AG52" s="164">
        <v>18</v>
      </c>
      <c r="AH52" s="165">
        <v>7</v>
      </c>
      <c r="AI52" s="165">
        <v>1</v>
      </c>
      <c r="AJ52" s="165">
        <v>0</v>
      </c>
      <c r="AK52" s="165">
        <v>2</v>
      </c>
      <c r="AL52" s="165">
        <v>28</v>
      </c>
      <c r="AM52" s="166">
        <v>6</v>
      </c>
      <c r="AN52" s="164">
        <v>150</v>
      </c>
      <c r="AO52" s="165">
        <v>1</v>
      </c>
      <c r="AP52" s="165">
        <v>0</v>
      </c>
      <c r="AQ52" s="165">
        <v>3</v>
      </c>
      <c r="AR52" s="165">
        <v>129</v>
      </c>
      <c r="AS52" s="166">
        <v>10</v>
      </c>
      <c r="AT52" s="164">
        <v>3</v>
      </c>
      <c r="AU52" s="165">
        <v>2</v>
      </c>
      <c r="AV52" s="165">
        <v>8</v>
      </c>
      <c r="AW52" s="165">
        <v>38</v>
      </c>
      <c r="AX52" s="165">
        <v>2</v>
      </c>
      <c r="AY52" s="166">
        <v>1</v>
      </c>
      <c r="AZ52" s="164">
        <v>0</v>
      </c>
      <c r="BA52" s="165">
        <v>0</v>
      </c>
      <c r="BB52" s="165">
        <v>5</v>
      </c>
      <c r="BC52" s="165">
        <v>19</v>
      </c>
      <c r="BD52" s="165">
        <v>1</v>
      </c>
      <c r="BE52" s="166">
        <v>1</v>
      </c>
      <c r="BF52" s="164">
        <v>5</v>
      </c>
      <c r="BG52" s="165">
        <v>5</v>
      </c>
      <c r="BH52" s="165">
        <v>1</v>
      </c>
      <c r="BI52" s="165">
        <v>7</v>
      </c>
      <c r="BJ52" s="165">
        <v>23</v>
      </c>
      <c r="BK52" s="165">
        <v>58</v>
      </c>
      <c r="BL52" s="165">
        <v>103</v>
      </c>
      <c r="BM52" s="166">
        <v>16</v>
      </c>
      <c r="BN52" s="164">
        <v>1</v>
      </c>
      <c r="BO52" s="166">
        <v>10</v>
      </c>
      <c r="BP52" s="164">
        <v>3</v>
      </c>
      <c r="BQ52" s="165">
        <v>2</v>
      </c>
      <c r="BR52" s="165">
        <v>0</v>
      </c>
      <c r="BS52" s="165">
        <v>0</v>
      </c>
      <c r="BT52" s="166">
        <v>50</v>
      </c>
      <c r="BU52" s="164">
        <v>6</v>
      </c>
      <c r="BV52" s="165">
        <v>1</v>
      </c>
      <c r="BW52" s="166">
        <v>0</v>
      </c>
      <c r="BX52" s="164">
        <v>197</v>
      </c>
      <c r="BY52" s="165">
        <v>6</v>
      </c>
      <c r="BZ52" s="188">
        <v>0</v>
      </c>
    </row>
    <row r="53" spans="1:78" ht="17.45" customHeight="1" x14ac:dyDescent="0.25">
      <c r="A53" s="139" t="s">
        <v>541</v>
      </c>
      <c r="B53" s="163">
        <f t="shared" si="2"/>
        <v>14</v>
      </c>
      <c r="C53" s="164">
        <v>4</v>
      </c>
      <c r="D53" s="165">
        <v>0</v>
      </c>
      <c r="E53" s="165">
        <v>0</v>
      </c>
      <c r="F53" s="165">
        <v>1</v>
      </c>
      <c r="G53" s="165">
        <v>0</v>
      </c>
      <c r="H53" s="165">
        <v>0</v>
      </c>
      <c r="I53" s="166">
        <v>0</v>
      </c>
      <c r="J53" s="163">
        <v>0</v>
      </c>
      <c r="K53" s="164">
        <v>1</v>
      </c>
      <c r="L53" s="165">
        <v>0</v>
      </c>
      <c r="M53" s="165">
        <v>0</v>
      </c>
      <c r="N53" s="165">
        <v>0</v>
      </c>
      <c r="O53" s="165">
        <v>0</v>
      </c>
      <c r="P53" s="166">
        <v>1</v>
      </c>
      <c r="Q53" s="164">
        <v>2</v>
      </c>
      <c r="R53" s="165">
        <v>0</v>
      </c>
      <c r="S53" s="165">
        <v>0</v>
      </c>
      <c r="T53" s="165">
        <v>0</v>
      </c>
      <c r="U53" s="166">
        <v>0</v>
      </c>
      <c r="V53" s="164">
        <v>0</v>
      </c>
      <c r="W53" s="165">
        <v>0</v>
      </c>
      <c r="X53" s="165">
        <v>0</v>
      </c>
      <c r="Y53" s="165">
        <v>0</v>
      </c>
      <c r="Z53" s="166">
        <v>0</v>
      </c>
      <c r="AA53" s="164">
        <v>0</v>
      </c>
      <c r="AB53" s="165">
        <v>0</v>
      </c>
      <c r="AC53" s="165">
        <v>0</v>
      </c>
      <c r="AD53" s="165">
        <v>0</v>
      </c>
      <c r="AE53" s="165">
        <v>0</v>
      </c>
      <c r="AF53" s="166">
        <v>0</v>
      </c>
      <c r="AG53" s="164">
        <v>1</v>
      </c>
      <c r="AH53" s="165">
        <v>0</v>
      </c>
      <c r="AI53" s="165">
        <v>0</v>
      </c>
      <c r="AJ53" s="165">
        <v>0</v>
      </c>
      <c r="AK53" s="165">
        <v>0</v>
      </c>
      <c r="AL53" s="165">
        <v>0</v>
      </c>
      <c r="AM53" s="166">
        <v>0</v>
      </c>
      <c r="AN53" s="164">
        <v>0</v>
      </c>
      <c r="AO53" s="165">
        <v>0</v>
      </c>
      <c r="AP53" s="165">
        <v>0</v>
      </c>
      <c r="AQ53" s="165">
        <v>0</v>
      </c>
      <c r="AR53" s="165">
        <v>0</v>
      </c>
      <c r="AS53" s="166">
        <v>1</v>
      </c>
      <c r="AT53" s="164">
        <v>0</v>
      </c>
      <c r="AU53" s="165">
        <v>0</v>
      </c>
      <c r="AV53" s="165">
        <v>0</v>
      </c>
      <c r="AW53" s="165">
        <v>0</v>
      </c>
      <c r="AX53" s="165">
        <v>0</v>
      </c>
      <c r="AY53" s="166">
        <v>0</v>
      </c>
      <c r="AZ53" s="164">
        <v>0</v>
      </c>
      <c r="BA53" s="165">
        <v>0</v>
      </c>
      <c r="BB53" s="165">
        <v>0</v>
      </c>
      <c r="BC53" s="165">
        <v>0</v>
      </c>
      <c r="BD53" s="165">
        <v>0</v>
      </c>
      <c r="BE53" s="166">
        <v>0</v>
      </c>
      <c r="BF53" s="164">
        <v>2</v>
      </c>
      <c r="BG53" s="165">
        <v>1</v>
      </c>
      <c r="BH53" s="165">
        <v>0</v>
      </c>
      <c r="BI53" s="165">
        <v>0</v>
      </c>
      <c r="BJ53" s="165">
        <v>0</v>
      </c>
      <c r="BK53" s="165">
        <v>0</v>
      </c>
      <c r="BL53" s="165">
        <v>0</v>
      </c>
      <c r="BM53" s="166">
        <v>0</v>
      </c>
      <c r="BN53" s="164">
        <v>0</v>
      </c>
      <c r="BO53" s="166">
        <v>0</v>
      </c>
      <c r="BP53" s="164">
        <v>0</v>
      </c>
      <c r="BQ53" s="165">
        <v>0</v>
      </c>
      <c r="BR53" s="165">
        <v>0</v>
      </c>
      <c r="BS53" s="165">
        <v>0</v>
      </c>
      <c r="BT53" s="166">
        <v>0</v>
      </c>
      <c r="BU53" s="164">
        <v>0</v>
      </c>
      <c r="BV53" s="165">
        <v>0</v>
      </c>
      <c r="BW53" s="166">
        <v>0</v>
      </c>
      <c r="BX53" s="164">
        <v>0</v>
      </c>
      <c r="BY53" s="165">
        <v>0</v>
      </c>
      <c r="BZ53" s="188">
        <v>0</v>
      </c>
    </row>
    <row r="54" spans="1:78" ht="17.45" customHeight="1" x14ac:dyDescent="0.25">
      <c r="A54" s="139" t="s">
        <v>542</v>
      </c>
      <c r="B54" s="163">
        <f t="shared" si="2"/>
        <v>70</v>
      </c>
      <c r="C54" s="164">
        <v>23</v>
      </c>
      <c r="D54" s="165">
        <v>0</v>
      </c>
      <c r="E54" s="165">
        <v>0</v>
      </c>
      <c r="F54" s="165">
        <v>1</v>
      </c>
      <c r="G54" s="165">
        <v>0</v>
      </c>
      <c r="H54" s="165">
        <v>0</v>
      </c>
      <c r="I54" s="166">
        <v>0</v>
      </c>
      <c r="J54" s="163">
        <v>1</v>
      </c>
      <c r="K54" s="164">
        <v>0</v>
      </c>
      <c r="L54" s="165">
        <v>1</v>
      </c>
      <c r="M54" s="165">
        <v>0</v>
      </c>
      <c r="N54" s="165">
        <v>0</v>
      </c>
      <c r="O54" s="165">
        <v>0</v>
      </c>
      <c r="P54" s="166">
        <v>0</v>
      </c>
      <c r="Q54" s="164">
        <v>17</v>
      </c>
      <c r="R54" s="165">
        <v>0</v>
      </c>
      <c r="S54" s="165">
        <v>0</v>
      </c>
      <c r="T54" s="165">
        <v>0</v>
      </c>
      <c r="U54" s="166">
        <v>0</v>
      </c>
      <c r="V54" s="164">
        <v>0</v>
      </c>
      <c r="W54" s="165">
        <v>0</v>
      </c>
      <c r="X54" s="165">
        <v>0</v>
      </c>
      <c r="Y54" s="165">
        <v>0</v>
      </c>
      <c r="Z54" s="166">
        <v>0</v>
      </c>
      <c r="AA54" s="164">
        <v>1</v>
      </c>
      <c r="AB54" s="165">
        <v>0</v>
      </c>
      <c r="AC54" s="165">
        <v>0</v>
      </c>
      <c r="AD54" s="165">
        <v>0</v>
      </c>
      <c r="AE54" s="165">
        <v>0</v>
      </c>
      <c r="AF54" s="166">
        <v>1</v>
      </c>
      <c r="AG54" s="164">
        <v>1</v>
      </c>
      <c r="AH54" s="165">
        <v>0</v>
      </c>
      <c r="AI54" s="165">
        <v>0</v>
      </c>
      <c r="AJ54" s="165">
        <v>0</v>
      </c>
      <c r="AK54" s="165">
        <v>0</v>
      </c>
      <c r="AL54" s="165">
        <v>0</v>
      </c>
      <c r="AM54" s="166">
        <v>0</v>
      </c>
      <c r="AN54" s="164">
        <v>0</v>
      </c>
      <c r="AO54" s="165">
        <v>0</v>
      </c>
      <c r="AP54" s="165">
        <v>0</v>
      </c>
      <c r="AQ54" s="165">
        <v>0</v>
      </c>
      <c r="AR54" s="165">
        <v>1</v>
      </c>
      <c r="AS54" s="166">
        <v>0</v>
      </c>
      <c r="AT54" s="164">
        <v>0</v>
      </c>
      <c r="AU54" s="165">
        <v>0</v>
      </c>
      <c r="AV54" s="165">
        <v>13</v>
      </c>
      <c r="AW54" s="165">
        <v>1</v>
      </c>
      <c r="AX54" s="165">
        <v>0</v>
      </c>
      <c r="AY54" s="166">
        <v>0</v>
      </c>
      <c r="AZ54" s="164">
        <v>2</v>
      </c>
      <c r="BA54" s="165">
        <v>0</v>
      </c>
      <c r="BB54" s="165">
        <v>0</v>
      </c>
      <c r="BC54" s="165">
        <v>0</v>
      </c>
      <c r="BD54" s="165">
        <v>0</v>
      </c>
      <c r="BE54" s="166">
        <v>0</v>
      </c>
      <c r="BF54" s="164">
        <v>3</v>
      </c>
      <c r="BG54" s="165">
        <v>0</v>
      </c>
      <c r="BH54" s="165">
        <v>0</v>
      </c>
      <c r="BI54" s="165">
        <v>0</v>
      </c>
      <c r="BJ54" s="165">
        <v>0</v>
      </c>
      <c r="BK54" s="165">
        <v>0</v>
      </c>
      <c r="BL54" s="165">
        <v>1</v>
      </c>
      <c r="BM54" s="166">
        <v>0</v>
      </c>
      <c r="BN54" s="164">
        <v>0</v>
      </c>
      <c r="BO54" s="166">
        <v>0</v>
      </c>
      <c r="BP54" s="164">
        <v>1</v>
      </c>
      <c r="BQ54" s="165">
        <v>0</v>
      </c>
      <c r="BR54" s="165">
        <v>0</v>
      </c>
      <c r="BS54" s="165">
        <v>0</v>
      </c>
      <c r="BT54" s="166">
        <v>0</v>
      </c>
      <c r="BU54" s="164">
        <v>2</v>
      </c>
      <c r="BV54" s="165">
        <v>0</v>
      </c>
      <c r="BW54" s="166">
        <v>0</v>
      </c>
      <c r="BX54" s="164">
        <v>0</v>
      </c>
      <c r="BY54" s="165">
        <v>0</v>
      </c>
      <c r="BZ54" s="188">
        <v>0</v>
      </c>
    </row>
    <row r="55" spans="1:78" ht="17.45" customHeight="1" x14ac:dyDescent="0.25">
      <c r="A55" s="139" t="s">
        <v>543</v>
      </c>
      <c r="B55" s="163">
        <f t="shared" si="2"/>
        <v>22</v>
      </c>
      <c r="C55" s="164">
        <v>22</v>
      </c>
      <c r="D55" s="165">
        <v>0</v>
      </c>
      <c r="E55" s="165">
        <v>0</v>
      </c>
      <c r="F55" s="165">
        <v>0</v>
      </c>
      <c r="G55" s="165">
        <v>0</v>
      </c>
      <c r="H55" s="165">
        <v>0</v>
      </c>
      <c r="I55" s="166">
        <v>0</v>
      </c>
      <c r="J55" s="163">
        <v>0</v>
      </c>
      <c r="K55" s="164">
        <v>0</v>
      </c>
      <c r="L55" s="165">
        <v>0</v>
      </c>
      <c r="M55" s="165">
        <v>0</v>
      </c>
      <c r="N55" s="165">
        <v>0</v>
      </c>
      <c r="O55" s="165">
        <v>0</v>
      </c>
      <c r="P55" s="166">
        <v>0</v>
      </c>
      <c r="Q55" s="164">
        <v>0</v>
      </c>
      <c r="R55" s="165">
        <v>0</v>
      </c>
      <c r="S55" s="165">
        <v>0</v>
      </c>
      <c r="T55" s="165">
        <v>0</v>
      </c>
      <c r="U55" s="166">
        <v>0</v>
      </c>
      <c r="V55" s="164">
        <v>0</v>
      </c>
      <c r="W55" s="165">
        <v>0</v>
      </c>
      <c r="X55" s="165">
        <v>0</v>
      </c>
      <c r="Y55" s="165">
        <v>0</v>
      </c>
      <c r="Z55" s="166">
        <v>0</v>
      </c>
      <c r="AA55" s="164">
        <v>0</v>
      </c>
      <c r="AB55" s="165">
        <v>0</v>
      </c>
      <c r="AC55" s="165">
        <v>0</v>
      </c>
      <c r="AD55" s="165">
        <v>0</v>
      </c>
      <c r="AE55" s="165">
        <v>0</v>
      </c>
      <c r="AF55" s="166">
        <v>0</v>
      </c>
      <c r="AG55" s="164">
        <v>0</v>
      </c>
      <c r="AH55" s="165">
        <v>0</v>
      </c>
      <c r="AI55" s="165">
        <v>0</v>
      </c>
      <c r="AJ55" s="165">
        <v>0</v>
      </c>
      <c r="AK55" s="165">
        <v>0</v>
      </c>
      <c r="AL55" s="165">
        <v>0</v>
      </c>
      <c r="AM55" s="166">
        <v>0</v>
      </c>
      <c r="AN55" s="164">
        <v>0</v>
      </c>
      <c r="AO55" s="165">
        <v>0</v>
      </c>
      <c r="AP55" s="165">
        <v>0</v>
      </c>
      <c r="AQ55" s="165">
        <v>0</v>
      </c>
      <c r="AR55" s="165">
        <v>0</v>
      </c>
      <c r="AS55" s="166">
        <v>0</v>
      </c>
      <c r="AT55" s="164">
        <v>0</v>
      </c>
      <c r="AU55" s="165">
        <v>0</v>
      </c>
      <c r="AV55" s="165">
        <v>0</v>
      </c>
      <c r="AW55" s="165">
        <v>0</v>
      </c>
      <c r="AX55" s="165">
        <v>0</v>
      </c>
      <c r="AY55" s="166">
        <v>0</v>
      </c>
      <c r="AZ55" s="164">
        <v>0</v>
      </c>
      <c r="BA55" s="165">
        <v>0</v>
      </c>
      <c r="BB55" s="165">
        <v>0</v>
      </c>
      <c r="BC55" s="165">
        <v>0</v>
      </c>
      <c r="BD55" s="165">
        <v>0</v>
      </c>
      <c r="BE55" s="166">
        <v>0</v>
      </c>
      <c r="BF55" s="164">
        <v>0</v>
      </c>
      <c r="BG55" s="165">
        <v>0</v>
      </c>
      <c r="BH55" s="165">
        <v>0</v>
      </c>
      <c r="BI55" s="165">
        <v>0</v>
      </c>
      <c r="BJ55" s="165">
        <v>0</v>
      </c>
      <c r="BK55" s="165">
        <v>0</v>
      </c>
      <c r="BL55" s="165">
        <v>0</v>
      </c>
      <c r="BM55" s="166">
        <v>0</v>
      </c>
      <c r="BN55" s="164">
        <v>0</v>
      </c>
      <c r="BO55" s="166">
        <v>0</v>
      </c>
      <c r="BP55" s="164">
        <v>0</v>
      </c>
      <c r="BQ55" s="165">
        <v>0</v>
      </c>
      <c r="BR55" s="165">
        <v>0</v>
      </c>
      <c r="BS55" s="165">
        <v>0</v>
      </c>
      <c r="BT55" s="166">
        <v>0</v>
      </c>
      <c r="BU55" s="164">
        <v>0</v>
      </c>
      <c r="BV55" s="165">
        <v>0</v>
      </c>
      <c r="BW55" s="166">
        <v>0</v>
      </c>
      <c r="BX55" s="164">
        <v>0</v>
      </c>
      <c r="BY55" s="165">
        <v>0</v>
      </c>
      <c r="BZ55" s="188">
        <v>0</v>
      </c>
    </row>
    <row r="56" spans="1:78" ht="17.45" customHeight="1" x14ac:dyDescent="0.25">
      <c r="A56" s="139" t="s">
        <v>544</v>
      </c>
      <c r="B56" s="163">
        <f t="shared" si="2"/>
        <v>2</v>
      </c>
      <c r="C56" s="164">
        <v>0</v>
      </c>
      <c r="D56" s="165">
        <v>0</v>
      </c>
      <c r="E56" s="165">
        <v>0</v>
      </c>
      <c r="F56" s="165">
        <v>0</v>
      </c>
      <c r="G56" s="165">
        <v>0</v>
      </c>
      <c r="H56" s="165">
        <v>0</v>
      </c>
      <c r="I56" s="166">
        <v>0</v>
      </c>
      <c r="J56" s="163">
        <v>0</v>
      </c>
      <c r="K56" s="164">
        <v>0</v>
      </c>
      <c r="L56" s="165">
        <v>0</v>
      </c>
      <c r="M56" s="165">
        <v>0</v>
      </c>
      <c r="N56" s="165">
        <v>0</v>
      </c>
      <c r="O56" s="165">
        <v>0</v>
      </c>
      <c r="P56" s="166">
        <v>0</v>
      </c>
      <c r="Q56" s="164">
        <v>1</v>
      </c>
      <c r="R56" s="165">
        <v>0</v>
      </c>
      <c r="S56" s="165">
        <v>0</v>
      </c>
      <c r="T56" s="165">
        <v>0</v>
      </c>
      <c r="U56" s="166">
        <v>0</v>
      </c>
      <c r="V56" s="164">
        <v>0</v>
      </c>
      <c r="W56" s="165">
        <v>0</v>
      </c>
      <c r="X56" s="165">
        <v>0</v>
      </c>
      <c r="Y56" s="165">
        <v>0</v>
      </c>
      <c r="Z56" s="166">
        <v>0</v>
      </c>
      <c r="AA56" s="164">
        <v>0</v>
      </c>
      <c r="AB56" s="165">
        <v>0</v>
      </c>
      <c r="AC56" s="165">
        <v>0</v>
      </c>
      <c r="AD56" s="165">
        <v>0</v>
      </c>
      <c r="AE56" s="165">
        <v>0</v>
      </c>
      <c r="AF56" s="166">
        <v>0</v>
      </c>
      <c r="AG56" s="164">
        <v>0</v>
      </c>
      <c r="AH56" s="165">
        <v>0</v>
      </c>
      <c r="AI56" s="165">
        <v>0</v>
      </c>
      <c r="AJ56" s="165">
        <v>0</v>
      </c>
      <c r="AK56" s="165">
        <v>0</v>
      </c>
      <c r="AL56" s="165">
        <v>0</v>
      </c>
      <c r="AM56" s="166">
        <v>0</v>
      </c>
      <c r="AN56" s="164">
        <v>0</v>
      </c>
      <c r="AO56" s="165">
        <v>0</v>
      </c>
      <c r="AP56" s="165">
        <v>0</v>
      </c>
      <c r="AQ56" s="165">
        <v>0</v>
      </c>
      <c r="AR56" s="165">
        <v>0</v>
      </c>
      <c r="AS56" s="166">
        <v>0</v>
      </c>
      <c r="AT56" s="164">
        <v>1</v>
      </c>
      <c r="AU56" s="165">
        <v>0</v>
      </c>
      <c r="AV56" s="165">
        <v>0</v>
      </c>
      <c r="AW56" s="165">
        <v>0</v>
      </c>
      <c r="AX56" s="165">
        <v>0</v>
      </c>
      <c r="AY56" s="166">
        <v>0</v>
      </c>
      <c r="AZ56" s="164">
        <v>0</v>
      </c>
      <c r="BA56" s="165">
        <v>0</v>
      </c>
      <c r="BB56" s="165">
        <v>0</v>
      </c>
      <c r="BC56" s="165">
        <v>0</v>
      </c>
      <c r="BD56" s="165">
        <v>0</v>
      </c>
      <c r="BE56" s="166">
        <v>0</v>
      </c>
      <c r="BF56" s="164">
        <v>0</v>
      </c>
      <c r="BG56" s="165">
        <v>0</v>
      </c>
      <c r="BH56" s="165">
        <v>0</v>
      </c>
      <c r="BI56" s="165">
        <v>0</v>
      </c>
      <c r="BJ56" s="165">
        <v>0</v>
      </c>
      <c r="BK56" s="165">
        <v>0</v>
      </c>
      <c r="BL56" s="165">
        <v>0</v>
      </c>
      <c r="BM56" s="166">
        <v>0</v>
      </c>
      <c r="BN56" s="164">
        <v>0</v>
      </c>
      <c r="BO56" s="166">
        <v>0</v>
      </c>
      <c r="BP56" s="164">
        <v>0</v>
      </c>
      <c r="BQ56" s="165">
        <v>0</v>
      </c>
      <c r="BR56" s="165">
        <v>0</v>
      </c>
      <c r="BS56" s="165">
        <v>0</v>
      </c>
      <c r="BT56" s="166">
        <v>0</v>
      </c>
      <c r="BU56" s="164">
        <v>0</v>
      </c>
      <c r="BV56" s="165">
        <v>0</v>
      </c>
      <c r="BW56" s="166">
        <v>0</v>
      </c>
      <c r="BX56" s="164">
        <v>0</v>
      </c>
      <c r="BY56" s="165">
        <v>0</v>
      </c>
      <c r="BZ56" s="188">
        <v>0</v>
      </c>
    </row>
    <row r="57" spans="1:78" ht="17.45" customHeight="1" x14ac:dyDescent="0.25">
      <c r="A57" s="139" t="s">
        <v>545</v>
      </c>
      <c r="B57" s="163">
        <f t="shared" si="2"/>
        <v>1</v>
      </c>
      <c r="C57" s="164">
        <v>0</v>
      </c>
      <c r="D57" s="165">
        <v>0</v>
      </c>
      <c r="E57" s="165">
        <v>0</v>
      </c>
      <c r="F57" s="165">
        <v>0</v>
      </c>
      <c r="G57" s="165">
        <v>0</v>
      </c>
      <c r="H57" s="165">
        <v>0</v>
      </c>
      <c r="I57" s="166">
        <v>0</v>
      </c>
      <c r="J57" s="163">
        <v>0</v>
      </c>
      <c r="K57" s="164">
        <v>0</v>
      </c>
      <c r="L57" s="165">
        <v>0</v>
      </c>
      <c r="M57" s="165">
        <v>0</v>
      </c>
      <c r="N57" s="165">
        <v>0</v>
      </c>
      <c r="O57" s="165">
        <v>0</v>
      </c>
      <c r="P57" s="166">
        <v>0</v>
      </c>
      <c r="Q57" s="164">
        <v>0</v>
      </c>
      <c r="R57" s="165">
        <v>0</v>
      </c>
      <c r="S57" s="165">
        <v>0</v>
      </c>
      <c r="T57" s="165">
        <v>0</v>
      </c>
      <c r="U57" s="166">
        <v>0</v>
      </c>
      <c r="V57" s="164">
        <v>0</v>
      </c>
      <c r="W57" s="165">
        <v>0</v>
      </c>
      <c r="X57" s="165">
        <v>0</v>
      </c>
      <c r="Y57" s="165">
        <v>0</v>
      </c>
      <c r="Z57" s="166">
        <v>0</v>
      </c>
      <c r="AA57" s="164">
        <v>0</v>
      </c>
      <c r="AB57" s="165">
        <v>0</v>
      </c>
      <c r="AC57" s="165">
        <v>0</v>
      </c>
      <c r="AD57" s="165">
        <v>0</v>
      </c>
      <c r="AE57" s="165">
        <v>0</v>
      </c>
      <c r="AF57" s="166">
        <v>0</v>
      </c>
      <c r="AG57" s="164">
        <v>0</v>
      </c>
      <c r="AH57" s="165">
        <v>0</v>
      </c>
      <c r="AI57" s="165">
        <v>0</v>
      </c>
      <c r="AJ57" s="165">
        <v>0</v>
      </c>
      <c r="AK57" s="165">
        <v>0</v>
      </c>
      <c r="AL57" s="165">
        <v>0</v>
      </c>
      <c r="AM57" s="166">
        <v>0</v>
      </c>
      <c r="AN57" s="164">
        <v>0</v>
      </c>
      <c r="AO57" s="165">
        <v>0</v>
      </c>
      <c r="AP57" s="165">
        <v>0</v>
      </c>
      <c r="AQ57" s="165">
        <v>0</v>
      </c>
      <c r="AR57" s="165">
        <v>0</v>
      </c>
      <c r="AS57" s="166">
        <v>0</v>
      </c>
      <c r="AT57" s="164">
        <v>0</v>
      </c>
      <c r="AU57" s="165">
        <v>0</v>
      </c>
      <c r="AV57" s="165">
        <v>0</v>
      </c>
      <c r="AW57" s="165">
        <v>0</v>
      </c>
      <c r="AX57" s="165">
        <v>0</v>
      </c>
      <c r="AY57" s="166">
        <v>0</v>
      </c>
      <c r="AZ57" s="164">
        <v>0</v>
      </c>
      <c r="BA57" s="165">
        <v>0</v>
      </c>
      <c r="BB57" s="165">
        <v>0</v>
      </c>
      <c r="BC57" s="165">
        <v>0</v>
      </c>
      <c r="BD57" s="165">
        <v>0</v>
      </c>
      <c r="BE57" s="166">
        <v>0</v>
      </c>
      <c r="BF57" s="164">
        <v>0</v>
      </c>
      <c r="BG57" s="165">
        <v>0</v>
      </c>
      <c r="BH57" s="165">
        <v>0</v>
      </c>
      <c r="BI57" s="165">
        <v>0</v>
      </c>
      <c r="BJ57" s="165">
        <v>0</v>
      </c>
      <c r="BK57" s="165">
        <v>0</v>
      </c>
      <c r="BL57" s="165">
        <v>0</v>
      </c>
      <c r="BM57" s="166">
        <v>0</v>
      </c>
      <c r="BN57" s="164">
        <v>0</v>
      </c>
      <c r="BO57" s="166">
        <v>0</v>
      </c>
      <c r="BP57" s="164">
        <v>0</v>
      </c>
      <c r="BQ57" s="165">
        <v>0</v>
      </c>
      <c r="BR57" s="165">
        <v>0</v>
      </c>
      <c r="BS57" s="165">
        <v>0</v>
      </c>
      <c r="BT57" s="166">
        <v>0</v>
      </c>
      <c r="BU57" s="164">
        <v>0</v>
      </c>
      <c r="BV57" s="165">
        <v>0</v>
      </c>
      <c r="BW57" s="166">
        <v>0</v>
      </c>
      <c r="BX57" s="164">
        <v>0</v>
      </c>
      <c r="BY57" s="165">
        <v>1</v>
      </c>
      <c r="BZ57" s="188">
        <v>0</v>
      </c>
    </row>
    <row r="58" spans="1:78" ht="17.45" customHeight="1" x14ac:dyDescent="0.25">
      <c r="A58" s="139" t="s">
        <v>546</v>
      </c>
      <c r="B58" s="163">
        <f t="shared" si="2"/>
        <v>21</v>
      </c>
      <c r="C58" s="164">
        <v>5</v>
      </c>
      <c r="D58" s="165">
        <v>0</v>
      </c>
      <c r="E58" s="165">
        <v>0</v>
      </c>
      <c r="F58" s="165">
        <v>0</v>
      </c>
      <c r="G58" s="165">
        <v>0</v>
      </c>
      <c r="H58" s="165">
        <v>0</v>
      </c>
      <c r="I58" s="166">
        <v>0</v>
      </c>
      <c r="J58" s="163">
        <v>0</v>
      </c>
      <c r="K58" s="164">
        <v>0</v>
      </c>
      <c r="L58" s="165">
        <v>0</v>
      </c>
      <c r="M58" s="165">
        <v>0</v>
      </c>
      <c r="N58" s="165">
        <v>0</v>
      </c>
      <c r="O58" s="165">
        <v>0</v>
      </c>
      <c r="P58" s="166">
        <v>0</v>
      </c>
      <c r="Q58" s="164">
        <v>2</v>
      </c>
      <c r="R58" s="165">
        <v>0</v>
      </c>
      <c r="S58" s="165">
        <v>1</v>
      </c>
      <c r="T58" s="165">
        <v>0</v>
      </c>
      <c r="U58" s="166">
        <v>0</v>
      </c>
      <c r="V58" s="164">
        <v>0</v>
      </c>
      <c r="W58" s="165">
        <v>7</v>
      </c>
      <c r="X58" s="165">
        <v>0</v>
      </c>
      <c r="Y58" s="165">
        <v>0</v>
      </c>
      <c r="Z58" s="166">
        <v>0</v>
      </c>
      <c r="AA58" s="164">
        <v>0</v>
      </c>
      <c r="AB58" s="165">
        <v>0</v>
      </c>
      <c r="AC58" s="165">
        <v>0</v>
      </c>
      <c r="AD58" s="165">
        <v>0</v>
      </c>
      <c r="AE58" s="165">
        <v>0</v>
      </c>
      <c r="AF58" s="166">
        <v>0</v>
      </c>
      <c r="AG58" s="164">
        <v>0</v>
      </c>
      <c r="AH58" s="165">
        <v>0</v>
      </c>
      <c r="AI58" s="165">
        <v>1</v>
      </c>
      <c r="AJ58" s="165">
        <v>0</v>
      </c>
      <c r="AK58" s="165">
        <v>0</v>
      </c>
      <c r="AL58" s="165">
        <v>0</v>
      </c>
      <c r="AM58" s="166">
        <v>0</v>
      </c>
      <c r="AN58" s="164">
        <v>0</v>
      </c>
      <c r="AO58" s="165">
        <v>0</v>
      </c>
      <c r="AP58" s="165">
        <v>0</v>
      </c>
      <c r="AQ58" s="165">
        <v>0</v>
      </c>
      <c r="AR58" s="165">
        <v>0</v>
      </c>
      <c r="AS58" s="166">
        <v>0</v>
      </c>
      <c r="AT58" s="164">
        <v>0</v>
      </c>
      <c r="AU58" s="165">
        <v>0</v>
      </c>
      <c r="AV58" s="165">
        <v>0</v>
      </c>
      <c r="AW58" s="165">
        <v>0</v>
      </c>
      <c r="AX58" s="165">
        <v>1</v>
      </c>
      <c r="AY58" s="166">
        <v>0</v>
      </c>
      <c r="AZ58" s="164">
        <v>2</v>
      </c>
      <c r="BA58" s="165">
        <v>0</v>
      </c>
      <c r="BB58" s="165">
        <v>0</v>
      </c>
      <c r="BC58" s="165">
        <v>0</v>
      </c>
      <c r="BD58" s="165">
        <v>0</v>
      </c>
      <c r="BE58" s="166">
        <v>0</v>
      </c>
      <c r="BF58" s="164">
        <v>0</v>
      </c>
      <c r="BG58" s="165">
        <v>0</v>
      </c>
      <c r="BH58" s="165">
        <v>0</v>
      </c>
      <c r="BI58" s="165">
        <v>0</v>
      </c>
      <c r="BJ58" s="165">
        <v>0</v>
      </c>
      <c r="BK58" s="165">
        <v>0</v>
      </c>
      <c r="BL58" s="165">
        <v>0</v>
      </c>
      <c r="BM58" s="166">
        <v>0</v>
      </c>
      <c r="BN58" s="164">
        <v>0</v>
      </c>
      <c r="BO58" s="166">
        <v>0</v>
      </c>
      <c r="BP58" s="164">
        <v>0</v>
      </c>
      <c r="BQ58" s="165">
        <v>0</v>
      </c>
      <c r="BR58" s="165">
        <v>1</v>
      </c>
      <c r="BS58" s="165">
        <v>0</v>
      </c>
      <c r="BT58" s="166">
        <v>0</v>
      </c>
      <c r="BU58" s="164">
        <v>0</v>
      </c>
      <c r="BV58" s="165">
        <v>0</v>
      </c>
      <c r="BW58" s="166">
        <v>0</v>
      </c>
      <c r="BX58" s="164">
        <v>0</v>
      </c>
      <c r="BY58" s="165">
        <v>1</v>
      </c>
      <c r="BZ58" s="188">
        <v>0</v>
      </c>
    </row>
    <row r="59" spans="1:78" ht="17.45" customHeight="1" x14ac:dyDescent="0.25">
      <c r="A59" s="139" t="s">
        <v>547</v>
      </c>
      <c r="B59" s="163">
        <f t="shared" si="2"/>
        <v>9</v>
      </c>
      <c r="C59" s="164">
        <v>4</v>
      </c>
      <c r="D59" s="165">
        <v>0</v>
      </c>
      <c r="E59" s="165">
        <v>0</v>
      </c>
      <c r="F59" s="165">
        <v>0</v>
      </c>
      <c r="G59" s="165">
        <v>0</v>
      </c>
      <c r="H59" s="165">
        <v>0</v>
      </c>
      <c r="I59" s="166">
        <v>0</v>
      </c>
      <c r="J59" s="163">
        <v>0</v>
      </c>
      <c r="K59" s="164">
        <v>0</v>
      </c>
      <c r="L59" s="165">
        <v>0</v>
      </c>
      <c r="M59" s="165">
        <v>0</v>
      </c>
      <c r="N59" s="165">
        <v>0</v>
      </c>
      <c r="O59" s="165">
        <v>0</v>
      </c>
      <c r="P59" s="166">
        <v>0</v>
      </c>
      <c r="Q59" s="164">
        <v>1</v>
      </c>
      <c r="R59" s="165">
        <v>0</v>
      </c>
      <c r="S59" s="165">
        <v>0</v>
      </c>
      <c r="T59" s="165">
        <v>0</v>
      </c>
      <c r="U59" s="166">
        <v>0</v>
      </c>
      <c r="V59" s="164">
        <v>0</v>
      </c>
      <c r="W59" s="165">
        <v>0</v>
      </c>
      <c r="X59" s="165">
        <v>0</v>
      </c>
      <c r="Y59" s="165">
        <v>0</v>
      </c>
      <c r="Z59" s="166">
        <v>0</v>
      </c>
      <c r="AA59" s="164">
        <v>0</v>
      </c>
      <c r="AB59" s="165">
        <v>0</v>
      </c>
      <c r="AC59" s="165">
        <v>0</v>
      </c>
      <c r="AD59" s="165">
        <v>0</v>
      </c>
      <c r="AE59" s="165">
        <v>0</v>
      </c>
      <c r="AF59" s="166">
        <v>0</v>
      </c>
      <c r="AG59" s="164">
        <v>1</v>
      </c>
      <c r="AH59" s="165">
        <v>0</v>
      </c>
      <c r="AI59" s="165">
        <v>0</v>
      </c>
      <c r="AJ59" s="165">
        <v>0</v>
      </c>
      <c r="AK59" s="165">
        <v>0</v>
      </c>
      <c r="AL59" s="165">
        <v>0</v>
      </c>
      <c r="AM59" s="166">
        <v>0</v>
      </c>
      <c r="AN59" s="164">
        <v>1</v>
      </c>
      <c r="AO59" s="165">
        <v>0</v>
      </c>
      <c r="AP59" s="165">
        <v>0</v>
      </c>
      <c r="AQ59" s="165">
        <v>0</v>
      </c>
      <c r="AR59" s="165">
        <v>1</v>
      </c>
      <c r="AS59" s="166">
        <v>0</v>
      </c>
      <c r="AT59" s="164">
        <v>0</v>
      </c>
      <c r="AU59" s="165">
        <v>0</v>
      </c>
      <c r="AV59" s="165">
        <v>1</v>
      </c>
      <c r="AW59" s="165">
        <v>0</v>
      </c>
      <c r="AX59" s="165">
        <v>0</v>
      </c>
      <c r="AY59" s="166">
        <v>0</v>
      </c>
      <c r="AZ59" s="164">
        <v>0</v>
      </c>
      <c r="BA59" s="165">
        <v>0</v>
      </c>
      <c r="BB59" s="165">
        <v>0</v>
      </c>
      <c r="BC59" s="165">
        <v>0</v>
      </c>
      <c r="BD59" s="165">
        <v>0</v>
      </c>
      <c r="BE59" s="166">
        <v>0</v>
      </c>
      <c r="BF59" s="164">
        <v>0</v>
      </c>
      <c r="BG59" s="165">
        <v>0</v>
      </c>
      <c r="BH59" s="165">
        <v>0</v>
      </c>
      <c r="BI59" s="165">
        <v>0</v>
      </c>
      <c r="BJ59" s="165">
        <v>0</v>
      </c>
      <c r="BK59" s="165">
        <v>0</v>
      </c>
      <c r="BL59" s="165">
        <v>0</v>
      </c>
      <c r="BM59" s="166">
        <v>0</v>
      </c>
      <c r="BN59" s="164">
        <v>0</v>
      </c>
      <c r="BO59" s="166">
        <v>0</v>
      </c>
      <c r="BP59" s="164">
        <v>0</v>
      </c>
      <c r="BQ59" s="165">
        <v>0</v>
      </c>
      <c r="BR59" s="165">
        <v>0</v>
      </c>
      <c r="BS59" s="165">
        <v>0</v>
      </c>
      <c r="BT59" s="166">
        <v>0</v>
      </c>
      <c r="BU59" s="164">
        <v>0</v>
      </c>
      <c r="BV59" s="165">
        <v>0</v>
      </c>
      <c r="BW59" s="166">
        <v>0</v>
      </c>
      <c r="BX59" s="164">
        <v>0</v>
      </c>
      <c r="BY59" s="165">
        <v>0</v>
      </c>
      <c r="BZ59" s="188">
        <v>0</v>
      </c>
    </row>
    <row r="60" spans="1:78" ht="17.45" customHeight="1" x14ac:dyDescent="0.25">
      <c r="A60" s="139" t="s">
        <v>548</v>
      </c>
      <c r="B60" s="163">
        <f t="shared" si="2"/>
        <v>2</v>
      </c>
      <c r="C60" s="164">
        <v>1</v>
      </c>
      <c r="D60" s="165">
        <v>0</v>
      </c>
      <c r="E60" s="165">
        <v>0</v>
      </c>
      <c r="F60" s="165">
        <v>0</v>
      </c>
      <c r="G60" s="165">
        <v>0</v>
      </c>
      <c r="H60" s="165">
        <v>0</v>
      </c>
      <c r="I60" s="166">
        <v>0</v>
      </c>
      <c r="J60" s="163">
        <v>0</v>
      </c>
      <c r="K60" s="164">
        <v>0</v>
      </c>
      <c r="L60" s="165">
        <v>0</v>
      </c>
      <c r="M60" s="165">
        <v>0</v>
      </c>
      <c r="N60" s="165">
        <v>0</v>
      </c>
      <c r="O60" s="165">
        <v>0</v>
      </c>
      <c r="P60" s="166">
        <v>0</v>
      </c>
      <c r="Q60" s="164">
        <v>0</v>
      </c>
      <c r="R60" s="165">
        <v>0</v>
      </c>
      <c r="S60" s="165">
        <v>0</v>
      </c>
      <c r="T60" s="165">
        <v>0</v>
      </c>
      <c r="U60" s="166">
        <v>0</v>
      </c>
      <c r="V60" s="164">
        <v>0</v>
      </c>
      <c r="W60" s="165">
        <v>0</v>
      </c>
      <c r="X60" s="165">
        <v>0</v>
      </c>
      <c r="Y60" s="165">
        <v>0</v>
      </c>
      <c r="Z60" s="166">
        <v>1</v>
      </c>
      <c r="AA60" s="164">
        <v>0</v>
      </c>
      <c r="AB60" s="165">
        <v>0</v>
      </c>
      <c r="AC60" s="165">
        <v>0</v>
      </c>
      <c r="AD60" s="165">
        <v>0</v>
      </c>
      <c r="AE60" s="165">
        <v>0</v>
      </c>
      <c r="AF60" s="166">
        <v>0</v>
      </c>
      <c r="AG60" s="164">
        <v>0</v>
      </c>
      <c r="AH60" s="165">
        <v>0</v>
      </c>
      <c r="AI60" s="165">
        <v>0</v>
      </c>
      <c r="AJ60" s="165">
        <v>0</v>
      </c>
      <c r="AK60" s="165">
        <v>0</v>
      </c>
      <c r="AL60" s="165">
        <v>0</v>
      </c>
      <c r="AM60" s="166">
        <v>0</v>
      </c>
      <c r="AN60" s="164">
        <v>0</v>
      </c>
      <c r="AO60" s="165">
        <v>0</v>
      </c>
      <c r="AP60" s="165">
        <v>0</v>
      </c>
      <c r="AQ60" s="165">
        <v>0</v>
      </c>
      <c r="AR60" s="165">
        <v>0</v>
      </c>
      <c r="AS60" s="166">
        <v>0</v>
      </c>
      <c r="AT60" s="164">
        <v>0</v>
      </c>
      <c r="AU60" s="165">
        <v>0</v>
      </c>
      <c r="AV60" s="165">
        <v>0</v>
      </c>
      <c r="AW60" s="165">
        <v>0</v>
      </c>
      <c r="AX60" s="165">
        <v>0</v>
      </c>
      <c r="AY60" s="166">
        <v>0</v>
      </c>
      <c r="AZ60" s="164">
        <v>0</v>
      </c>
      <c r="BA60" s="165">
        <v>0</v>
      </c>
      <c r="BB60" s="165">
        <v>0</v>
      </c>
      <c r="BC60" s="165">
        <v>0</v>
      </c>
      <c r="BD60" s="165">
        <v>0</v>
      </c>
      <c r="BE60" s="166">
        <v>0</v>
      </c>
      <c r="BF60" s="164">
        <v>0</v>
      </c>
      <c r="BG60" s="165">
        <v>0</v>
      </c>
      <c r="BH60" s="165">
        <v>0</v>
      </c>
      <c r="BI60" s="165">
        <v>0</v>
      </c>
      <c r="BJ60" s="165">
        <v>0</v>
      </c>
      <c r="BK60" s="165">
        <v>0</v>
      </c>
      <c r="BL60" s="165">
        <v>0</v>
      </c>
      <c r="BM60" s="166">
        <v>0</v>
      </c>
      <c r="BN60" s="164">
        <v>0</v>
      </c>
      <c r="BO60" s="166">
        <v>0</v>
      </c>
      <c r="BP60" s="164">
        <v>0</v>
      </c>
      <c r="BQ60" s="165">
        <v>0</v>
      </c>
      <c r="BR60" s="165">
        <v>0</v>
      </c>
      <c r="BS60" s="165">
        <v>0</v>
      </c>
      <c r="BT60" s="166">
        <v>0</v>
      </c>
      <c r="BU60" s="164">
        <v>0</v>
      </c>
      <c r="BV60" s="165">
        <v>0</v>
      </c>
      <c r="BW60" s="166">
        <v>0</v>
      </c>
      <c r="BX60" s="164">
        <v>0</v>
      </c>
      <c r="BY60" s="165">
        <v>0</v>
      </c>
      <c r="BZ60" s="188">
        <v>0</v>
      </c>
    </row>
    <row r="61" spans="1:78" ht="17.45" customHeight="1" x14ac:dyDescent="0.25">
      <c r="A61" s="139" t="s">
        <v>549</v>
      </c>
      <c r="B61" s="163">
        <f t="shared" si="2"/>
        <v>1</v>
      </c>
      <c r="C61" s="164">
        <v>0</v>
      </c>
      <c r="D61" s="165">
        <v>0</v>
      </c>
      <c r="E61" s="165">
        <v>0</v>
      </c>
      <c r="F61" s="165">
        <v>0</v>
      </c>
      <c r="G61" s="165">
        <v>0</v>
      </c>
      <c r="H61" s="165">
        <v>0</v>
      </c>
      <c r="I61" s="166">
        <v>0</v>
      </c>
      <c r="J61" s="163">
        <v>0</v>
      </c>
      <c r="K61" s="164">
        <v>0</v>
      </c>
      <c r="L61" s="165">
        <v>0</v>
      </c>
      <c r="M61" s="165">
        <v>0</v>
      </c>
      <c r="N61" s="165">
        <v>0</v>
      </c>
      <c r="O61" s="165">
        <v>0</v>
      </c>
      <c r="P61" s="166">
        <v>0</v>
      </c>
      <c r="Q61" s="164">
        <v>0</v>
      </c>
      <c r="R61" s="165">
        <v>0</v>
      </c>
      <c r="S61" s="165">
        <v>0</v>
      </c>
      <c r="T61" s="165">
        <v>0</v>
      </c>
      <c r="U61" s="166">
        <v>0</v>
      </c>
      <c r="V61" s="164">
        <v>0</v>
      </c>
      <c r="W61" s="165">
        <v>0</v>
      </c>
      <c r="X61" s="165">
        <v>0</v>
      </c>
      <c r="Y61" s="165">
        <v>0</v>
      </c>
      <c r="Z61" s="166">
        <v>0</v>
      </c>
      <c r="AA61" s="164">
        <v>0</v>
      </c>
      <c r="AB61" s="165">
        <v>0</v>
      </c>
      <c r="AC61" s="165">
        <v>0</v>
      </c>
      <c r="AD61" s="165">
        <v>0</v>
      </c>
      <c r="AE61" s="165">
        <v>0</v>
      </c>
      <c r="AF61" s="166">
        <v>0</v>
      </c>
      <c r="AG61" s="164">
        <v>1</v>
      </c>
      <c r="AH61" s="165">
        <v>0</v>
      </c>
      <c r="AI61" s="165">
        <v>0</v>
      </c>
      <c r="AJ61" s="165">
        <v>0</v>
      </c>
      <c r="AK61" s="165">
        <v>0</v>
      </c>
      <c r="AL61" s="165">
        <v>0</v>
      </c>
      <c r="AM61" s="166">
        <v>0</v>
      </c>
      <c r="AN61" s="164">
        <v>0</v>
      </c>
      <c r="AO61" s="165">
        <v>0</v>
      </c>
      <c r="AP61" s="165">
        <v>0</v>
      </c>
      <c r="AQ61" s="165">
        <v>0</v>
      </c>
      <c r="AR61" s="165">
        <v>0</v>
      </c>
      <c r="AS61" s="166">
        <v>0</v>
      </c>
      <c r="AT61" s="164">
        <v>0</v>
      </c>
      <c r="AU61" s="165">
        <v>0</v>
      </c>
      <c r="AV61" s="165">
        <v>0</v>
      </c>
      <c r="AW61" s="165">
        <v>0</v>
      </c>
      <c r="AX61" s="165">
        <v>0</v>
      </c>
      <c r="AY61" s="166">
        <v>0</v>
      </c>
      <c r="AZ61" s="164">
        <v>0</v>
      </c>
      <c r="BA61" s="165">
        <v>0</v>
      </c>
      <c r="BB61" s="165">
        <v>0</v>
      </c>
      <c r="BC61" s="165">
        <v>0</v>
      </c>
      <c r="BD61" s="165">
        <v>0</v>
      </c>
      <c r="BE61" s="166">
        <v>0</v>
      </c>
      <c r="BF61" s="164">
        <v>0</v>
      </c>
      <c r="BG61" s="165">
        <v>0</v>
      </c>
      <c r="BH61" s="165">
        <v>0</v>
      </c>
      <c r="BI61" s="165">
        <v>0</v>
      </c>
      <c r="BJ61" s="165">
        <v>0</v>
      </c>
      <c r="BK61" s="165">
        <v>0</v>
      </c>
      <c r="BL61" s="165">
        <v>0</v>
      </c>
      <c r="BM61" s="166">
        <v>0</v>
      </c>
      <c r="BN61" s="164">
        <v>0</v>
      </c>
      <c r="BO61" s="166">
        <v>0</v>
      </c>
      <c r="BP61" s="164">
        <v>0</v>
      </c>
      <c r="BQ61" s="165">
        <v>0</v>
      </c>
      <c r="BR61" s="165">
        <v>0</v>
      </c>
      <c r="BS61" s="165">
        <v>0</v>
      </c>
      <c r="BT61" s="166">
        <v>0</v>
      </c>
      <c r="BU61" s="164">
        <v>0</v>
      </c>
      <c r="BV61" s="165">
        <v>0</v>
      </c>
      <c r="BW61" s="166">
        <v>0</v>
      </c>
      <c r="BX61" s="164">
        <v>0</v>
      </c>
      <c r="BY61" s="165">
        <v>0</v>
      </c>
      <c r="BZ61" s="188">
        <v>0</v>
      </c>
    </row>
    <row r="62" spans="1:78" ht="17.45" customHeight="1" x14ac:dyDescent="0.25">
      <c r="A62" s="139" t="s">
        <v>550</v>
      </c>
      <c r="B62" s="163">
        <f t="shared" si="2"/>
        <v>34</v>
      </c>
      <c r="C62" s="164">
        <v>4</v>
      </c>
      <c r="D62" s="165">
        <v>0</v>
      </c>
      <c r="E62" s="165">
        <v>0</v>
      </c>
      <c r="F62" s="165">
        <v>5</v>
      </c>
      <c r="G62" s="165">
        <v>0</v>
      </c>
      <c r="H62" s="165">
        <v>0</v>
      </c>
      <c r="I62" s="166">
        <v>0</v>
      </c>
      <c r="J62" s="163">
        <v>1</v>
      </c>
      <c r="K62" s="164">
        <v>0</v>
      </c>
      <c r="L62" s="165">
        <v>0</v>
      </c>
      <c r="M62" s="165">
        <v>2</v>
      </c>
      <c r="N62" s="165">
        <v>0</v>
      </c>
      <c r="O62" s="165">
        <v>1</v>
      </c>
      <c r="P62" s="166">
        <v>0</v>
      </c>
      <c r="Q62" s="164">
        <v>1</v>
      </c>
      <c r="R62" s="165">
        <v>0</v>
      </c>
      <c r="S62" s="165">
        <v>2</v>
      </c>
      <c r="T62" s="165">
        <v>0</v>
      </c>
      <c r="U62" s="166">
        <v>0</v>
      </c>
      <c r="V62" s="164">
        <v>0</v>
      </c>
      <c r="W62" s="165">
        <v>0</v>
      </c>
      <c r="X62" s="165">
        <v>0</v>
      </c>
      <c r="Y62" s="165">
        <v>0</v>
      </c>
      <c r="Z62" s="166">
        <v>0</v>
      </c>
      <c r="AA62" s="164">
        <v>2</v>
      </c>
      <c r="AB62" s="165">
        <v>0</v>
      </c>
      <c r="AC62" s="165">
        <v>1</v>
      </c>
      <c r="AD62" s="165">
        <v>0</v>
      </c>
      <c r="AE62" s="165">
        <v>0</v>
      </c>
      <c r="AF62" s="166">
        <v>0</v>
      </c>
      <c r="AG62" s="164">
        <v>2</v>
      </c>
      <c r="AH62" s="165">
        <v>0</v>
      </c>
      <c r="AI62" s="165">
        <v>0</v>
      </c>
      <c r="AJ62" s="165">
        <v>0</v>
      </c>
      <c r="AK62" s="165">
        <v>0</v>
      </c>
      <c r="AL62" s="165">
        <v>0</v>
      </c>
      <c r="AM62" s="166">
        <v>0</v>
      </c>
      <c r="AN62" s="164">
        <v>0</v>
      </c>
      <c r="AO62" s="165">
        <v>0</v>
      </c>
      <c r="AP62" s="165">
        <v>0</v>
      </c>
      <c r="AQ62" s="165">
        <v>0</v>
      </c>
      <c r="AR62" s="165">
        <v>0</v>
      </c>
      <c r="AS62" s="166">
        <v>1</v>
      </c>
      <c r="AT62" s="164">
        <v>2</v>
      </c>
      <c r="AU62" s="165">
        <v>0</v>
      </c>
      <c r="AV62" s="165">
        <v>1</v>
      </c>
      <c r="AW62" s="165">
        <v>3</v>
      </c>
      <c r="AX62" s="165">
        <v>0</v>
      </c>
      <c r="AY62" s="166">
        <v>0</v>
      </c>
      <c r="AZ62" s="164">
        <v>0</v>
      </c>
      <c r="BA62" s="165">
        <v>0</v>
      </c>
      <c r="BB62" s="165">
        <v>0</v>
      </c>
      <c r="BC62" s="165">
        <v>0</v>
      </c>
      <c r="BD62" s="165">
        <v>0</v>
      </c>
      <c r="BE62" s="166">
        <v>0</v>
      </c>
      <c r="BF62" s="164">
        <v>2</v>
      </c>
      <c r="BG62" s="165">
        <v>0</v>
      </c>
      <c r="BH62" s="165">
        <v>0</v>
      </c>
      <c r="BI62" s="165">
        <v>0</v>
      </c>
      <c r="BJ62" s="165">
        <v>0</v>
      </c>
      <c r="BK62" s="165">
        <v>0</v>
      </c>
      <c r="BL62" s="165">
        <v>0</v>
      </c>
      <c r="BM62" s="166">
        <v>0</v>
      </c>
      <c r="BN62" s="164">
        <v>0</v>
      </c>
      <c r="BO62" s="166">
        <v>0</v>
      </c>
      <c r="BP62" s="164">
        <v>0</v>
      </c>
      <c r="BQ62" s="165">
        <v>0</v>
      </c>
      <c r="BR62" s="165">
        <v>0</v>
      </c>
      <c r="BS62" s="165">
        <v>0</v>
      </c>
      <c r="BT62" s="166">
        <v>1</v>
      </c>
      <c r="BU62" s="164">
        <v>2</v>
      </c>
      <c r="BV62" s="165">
        <v>0</v>
      </c>
      <c r="BW62" s="166">
        <v>1</v>
      </c>
      <c r="BX62" s="164">
        <v>0</v>
      </c>
      <c r="BY62" s="165">
        <v>0</v>
      </c>
      <c r="BZ62" s="188">
        <v>0</v>
      </c>
    </row>
    <row r="63" spans="1:78" ht="17.45" customHeight="1" x14ac:dyDescent="0.25">
      <c r="A63" s="139" t="s">
        <v>551</v>
      </c>
      <c r="B63" s="163">
        <f t="shared" si="2"/>
        <v>148</v>
      </c>
      <c r="C63" s="164">
        <v>33</v>
      </c>
      <c r="D63" s="165">
        <v>2</v>
      </c>
      <c r="E63" s="165">
        <v>1</v>
      </c>
      <c r="F63" s="165">
        <v>9</v>
      </c>
      <c r="G63" s="165">
        <v>0</v>
      </c>
      <c r="H63" s="165">
        <v>0</v>
      </c>
      <c r="I63" s="166">
        <v>0</v>
      </c>
      <c r="J63" s="163">
        <v>2</v>
      </c>
      <c r="K63" s="164">
        <v>0</v>
      </c>
      <c r="L63" s="165">
        <v>1</v>
      </c>
      <c r="M63" s="165">
        <v>1</v>
      </c>
      <c r="N63" s="165">
        <v>0</v>
      </c>
      <c r="O63" s="165">
        <v>5</v>
      </c>
      <c r="P63" s="166">
        <v>0</v>
      </c>
      <c r="Q63" s="164">
        <v>3</v>
      </c>
      <c r="R63" s="165">
        <v>0</v>
      </c>
      <c r="S63" s="165">
        <v>0</v>
      </c>
      <c r="T63" s="165">
        <v>0</v>
      </c>
      <c r="U63" s="166">
        <v>0</v>
      </c>
      <c r="V63" s="164">
        <v>3</v>
      </c>
      <c r="W63" s="165">
        <v>1</v>
      </c>
      <c r="X63" s="165">
        <v>2</v>
      </c>
      <c r="Y63" s="165">
        <v>5</v>
      </c>
      <c r="Z63" s="166">
        <v>1</v>
      </c>
      <c r="AA63" s="164">
        <v>0</v>
      </c>
      <c r="AB63" s="165">
        <v>0</v>
      </c>
      <c r="AC63" s="165">
        <v>0</v>
      </c>
      <c r="AD63" s="165">
        <v>0</v>
      </c>
      <c r="AE63" s="165">
        <v>0</v>
      </c>
      <c r="AF63" s="166">
        <v>0</v>
      </c>
      <c r="AG63" s="164">
        <v>3</v>
      </c>
      <c r="AH63" s="165">
        <v>6</v>
      </c>
      <c r="AI63" s="165">
        <v>0</v>
      </c>
      <c r="AJ63" s="165">
        <v>0</v>
      </c>
      <c r="AK63" s="165">
        <v>0</v>
      </c>
      <c r="AL63" s="165">
        <v>0</v>
      </c>
      <c r="AM63" s="166">
        <v>7</v>
      </c>
      <c r="AN63" s="164">
        <v>6</v>
      </c>
      <c r="AO63" s="165">
        <v>0</v>
      </c>
      <c r="AP63" s="165">
        <v>0</v>
      </c>
      <c r="AQ63" s="165">
        <v>2</v>
      </c>
      <c r="AR63" s="165">
        <v>2</v>
      </c>
      <c r="AS63" s="166">
        <v>3</v>
      </c>
      <c r="AT63" s="164">
        <v>1</v>
      </c>
      <c r="AU63" s="165">
        <v>2</v>
      </c>
      <c r="AV63" s="165">
        <v>4</v>
      </c>
      <c r="AW63" s="165">
        <v>6</v>
      </c>
      <c r="AX63" s="165">
        <v>2</v>
      </c>
      <c r="AY63" s="166">
        <v>0</v>
      </c>
      <c r="AZ63" s="164">
        <v>2</v>
      </c>
      <c r="BA63" s="165">
        <v>0</v>
      </c>
      <c r="BB63" s="165">
        <v>0</v>
      </c>
      <c r="BC63" s="165">
        <v>1</v>
      </c>
      <c r="BD63" s="165">
        <v>0</v>
      </c>
      <c r="BE63" s="166">
        <v>9</v>
      </c>
      <c r="BF63" s="164">
        <v>2</v>
      </c>
      <c r="BG63" s="165">
        <v>3</v>
      </c>
      <c r="BH63" s="165">
        <v>0</v>
      </c>
      <c r="BI63" s="165">
        <v>0</v>
      </c>
      <c r="BJ63" s="165">
        <v>0</v>
      </c>
      <c r="BK63" s="165">
        <v>1</v>
      </c>
      <c r="BL63" s="165">
        <v>2</v>
      </c>
      <c r="BM63" s="166">
        <v>0</v>
      </c>
      <c r="BN63" s="164">
        <v>0</v>
      </c>
      <c r="BO63" s="166">
        <v>3</v>
      </c>
      <c r="BP63" s="164">
        <v>1</v>
      </c>
      <c r="BQ63" s="165">
        <v>3</v>
      </c>
      <c r="BR63" s="165">
        <v>1</v>
      </c>
      <c r="BS63" s="165">
        <v>0</v>
      </c>
      <c r="BT63" s="166">
        <v>1</v>
      </c>
      <c r="BU63" s="164">
        <v>2</v>
      </c>
      <c r="BV63" s="165">
        <v>0</v>
      </c>
      <c r="BW63" s="166">
        <v>0</v>
      </c>
      <c r="BX63" s="164">
        <v>4</v>
      </c>
      <c r="BY63" s="165">
        <v>0</v>
      </c>
      <c r="BZ63" s="188">
        <v>0</v>
      </c>
    </row>
    <row r="64" spans="1:78" ht="17.45" customHeight="1" x14ac:dyDescent="0.25">
      <c r="A64" s="139" t="s">
        <v>552</v>
      </c>
      <c r="B64" s="163">
        <f t="shared" si="2"/>
        <v>1</v>
      </c>
      <c r="C64" s="164">
        <v>0</v>
      </c>
      <c r="D64" s="165">
        <v>0</v>
      </c>
      <c r="E64" s="165">
        <v>0</v>
      </c>
      <c r="F64" s="165">
        <v>0</v>
      </c>
      <c r="G64" s="165">
        <v>0</v>
      </c>
      <c r="H64" s="165">
        <v>0</v>
      </c>
      <c r="I64" s="166">
        <v>0</v>
      </c>
      <c r="J64" s="163">
        <v>0</v>
      </c>
      <c r="K64" s="164">
        <v>0</v>
      </c>
      <c r="L64" s="165">
        <v>0</v>
      </c>
      <c r="M64" s="165">
        <v>0</v>
      </c>
      <c r="N64" s="165">
        <v>0</v>
      </c>
      <c r="O64" s="165">
        <v>0</v>
      </c>
      <c r="P64" s="166">
        <v>0</v>
      </c>
      <c r="Q64" s="164">
        <v>0</v>
      </c>
      <c r="R64" s="165">
        <v>0</v>
      </c>
      <c r="S64" s="165">
        <v>0</v>
      </c>
      <c r="T64" s="165">
        <v>0</v>
      </c>
      <c r="U64" s="166">
        <v>0</v>
      </c>
      <c r="V64" s="164">
        <v>0</v>
      </c>
      <c r="W64" s="165">
        <v>0</v>
      </c>
      <c r="X64" s="165">
        <v>0</v>
      </c>
      <c r="Y64" s="165">
        <v>0</v>
      </c>
      <c r="Z64" s="166">
        <v>0</v>
      </c>
      <c r="AA64" s="164">
        <v>0</v>
      </c>
      <c r="AB64" s="165">
        <v>0</v>
      </c>
      <c r="AC64" s="165">
        <v>0</v>
      </c>
      <c r="AD64" s="165">
        <v>0</v>
      </c>
      <c r="AE64" s="165">
        <v>0</v>
      </c>
      <c r="AF64" s="166">
        <v>0</v>
      </c>
      <c r="AG64" s="164">
        <v>0</v>
      </c>
      <c r="AH64" s="165">
        <v>0</v>
      </c>
      <c r="AI64" s="165">
        <v>0</v>
      </c>
      <c r="AJ64" s="165">
        <v>0</v>
      </c>
      <c r="AK64" s="165">
        <v>0</v>
      </c>
      <c r="AL64" s="165">
        <v>0</v>
      </c>
      <c r="AM64" s="166">
        <v>0</v>
      </c>
      <c r="AN64" s="164">
        <v>0</v>
      </c>
      <c r="AO64" s="165">
        <v>0</v>
      </c>
      <c r="AP64" s="165">
        <v>0</v>
      </c>
      <c r="AQ64" s="165">
        <v>0</v>
      </c>
      <c r="AR64" s="165">
        <v>0</v>
      </c>
      <c r="AS64" s="166">
        <v>0</v>
      </c>
      <c r="AT64" s="164">
        <v>0</v>
      </c>
      <c r="AU64" s="165">
        <v>0</v>
      </c>
      <c r="AV64" s="165">
        <v>0</v>
      </c>
      <c r="AW64" s="165">
        <v>0</v>
      </c>
      <c r="AX64" s="165">
        <v>0</v>
      </c>
      <c r="AY64" s="166">
        <v>0</v>
      </c>
      <c r="AZ64" s="164">
        <v>0</v>
      </c>
      <c r="BA64" s="165">
        <v>0</v>
      </c>
      <c r="BB64" s="165">
        <v>0</v>
      </c>
      <c r="BC64" s="165">
        <v>0</v>
      </c>
      <c r="BD64" s="165">
        <v>0</v>
      </c>
      <c r="BE64" s="166">
        <v>0</v>
      </c>
      <c r="BF64" s="164">
        <v>0</v>
      </c>
      <c r="BG64" s="165">
        <v>0</v>
      </c>
      <c r="BH64" s="165">
        <v>0</v>
      </c>
      <c r="BI64" s="165">
        <v>0</v>
      </c>
      <c r="BJ64" s="165">
        <v>0</v>
      </c>
      <c r="BK64" s="165">
        <v>0</v>
      </c>
      <c r="BL64" s="165">
        <v>0</v>
      </c>
      <c r="BM64" s="166">
        <v>0</v>
      </c>
      <c r="BN64" s="164">
        <v>0</v>
      </c>
      <c r="BO64" s="166">
        <v>0</v>
      </c>
      <c r="BP64" s="164">
        <v>0</v>
      </c>
      <c r="BQ64" s="165">
        <v>0</v>
      </c>
      <c r="BR64" s="165">
        <v>0</v>
      </c>
      <c r="BS64" s="165">
        <v>0</v>
      </c>
      <c r="BT64" s="166">
        <v>0</v>
      </c>
      <c r="BU64" s="164">
        <v>0</v>
      </c>
      <c r="BV64" s="165">
        <v>0</v>
      </c>
      <c r="BW64" s="166">
        <v>0</v>
      </c>
      <c r="BX64" s="164">
        <v>0</v>
      </c>
      <c r="BY64" s="165">
        <v>1</v>
      </c>
      <c r="BZ64" s="188">
        <v>0</v>
      </c>
    </row>
    <row r="65" spans="1:78" ht="17.45" customHeight="1" x14ac:dyDescent="0.25">
      <c r="A65" s="139" t="s">
        <v>553</v>
      </c>
      <c r="B65" s="163">
        <f t="shared" si="2"/>
        <v>1</v>
      </c>
      <c r="C65" s="164">
        <v>0</v>
      </c>
      <c r="D65" s="165">
        <v>0</v>
      </c>
      <c r="E65" s="165">
        <v>0</v>
      </c>
      <c r="F65" s="165">
        <v>0</v>
      </c>
      <c r="G65" s="165">
        <v>0</v>
      </c>
      <c r="H65" s="165">
        <v>0</v>
      </c>
      <c r="I65" s="166">
        <v>0</v>
      </c>
      <c r="J65" s="163">
        <v>0</v>
      </c>
      <c r="K65" s="164">
        <v>0</v>
      </c>
      <c r="L65" s="165">
        <v>0</v>
      </c>
      <c r="M65" s="165">
        <v>0</v>
      </c>
      <c r="N65" s="165">
        <v>0</v>
      </c>
      <c r="O65" s="165">
        <v>0</v>
      </c>
      <c r="P65" s="166">
        <v>0</v>
      </c>
      <c r="Q65" s="164">
        <v>0</v>
      </c>
      <c r="R65" s="165">
        <v>0</v>
      </c>
      <c r="S65" s="165">
        <v>0</v>
      </c>
      <c r="T65" s="165">
        <v>0</v>
      </c>
      <c r="U65" s="166">
        <v>0</v>
      </c>
      <c r="V65" s="164">
        <v>0</v>
      </c>
      <c r="W65" s="165">
        <v>0</v>
      </c>
      <c r="X65" s="165">
        <v>0</v>
      </c>
      <c r="Y65" s="165">
        <v>0</v>
      </c>
      <c r="Z65" s="166">
        <v>0</v>
      </c>
      <c r="AA65" s="164">
        <v>0</v>
      </c>
      <c r="AB65" s="165">
        <v>0</v>
      </c>
      <c r="AC65" s="165">
        <v>0</v>
      </c>
      <c r="AD65" s="165">
        <v>0</v>
      </c>
      <c r="AE65" s="165">
        <v>0</v>
      </c>
      <c r="AF65" s="166">
        <v>1</v>
      </c>
      <c r="AG65" s="164">
        <v>0</v>
      </c>
      <c r="AH65" s="165">
        <v>0</v>
      </c>
      <c r="AI65" s="165">
        <v>0</v>
      </c>
      <c r="AJ65" s="165">
        <v>0</v>
      </c>
      <c r="AK65" s="165">
        <v>0</v>
      </c>
      <c r="AL65" s="165">
        <v>0</v>
      </c>
      <c r="AM65" s="166">
        <v>0</v>
      </c>
      <c r="AN65" s="164">
        <v>0</v>
      </c>
      <c r="AO65" s="165">
        <v>0</v>
      </c>
      <c r="AP65" s="165">
        <v>0</v>
      </c>
      <c r="AQ65" s="165">
        <v>0</v>
      </c>
      <c r="AR65" s="165">
        <v>0</v>
      </c>
      <c r="AS65" s="166">
        <v>0</v>
      </c>
      <c r="AT65" s="164">
        <v>0</v>
      </c>
      <c r="AU65" s="165">
        <v>0</v>
      </c>
      <c r="AV65" s="165">
        <v>0</v>
      </c>
      <c r="AW65" s="165">
        <v>0</v>
      </c>
      <c r="AX65" s="165">
        <v>0</v>
      </c>
      <c r="AY65" s="166">
        <v>0</v>
      </c>
      <c r="AZ65" s="164">
        <v>0</v>
      </c>
      <c r="BA65" s="165">
        <v>0</v>
      </c>
      <c r="BB65" s="165">
        <v>0</v>
      </c>
      <c r="BC65" s="165">
        <v>0</v>
      </c>
      <c r="BD65" s="165">
        <v>0</v>
      </c>
      <c r="BE65" s="166">
        <v>0</v>
      </c>
      <c r="BF65" s="164">
        <v>0</v>
      </c>
      <c r="BG65" s="165">
        <v>0</v>
      </c>
      <c r="BH65" s="165">
        <v>0</v>
      </c>
      <c r="BI65" s="165">
        <v>0</v>
      </c>
      <c r="BJ65" s="165">
        <v>0</v>
      </c>
      <c r="BK65" s="165">
        <v>0</v>
      </c>
      <c r="BL65" s="165">
        <v>0</v>
      </c>
      <c r="BM65" s="166">
        <v>0</v>
      </c>
      <c r="BN65" s="164">
        <v>0</v>
      </c>
      <c r="BO65" s="166">
        <v>0</v>
      </c>
      <c r="BP65" s="164">
        <v>0</v>
      </c>
      <c r="BQ65" s="165">
        <v>0</v>
      </c>
      <c r="BR65" s="165">
        <v>0</v>
      </c>
      <c r="BS65" s="165">
        <v>0</v>
      </c>
      <c r="BT65" s="166">
        <v>0</v>
      </c>
      <c r="BU65" s="164">
        <v>0</v>
      </c>
      <c r="BV65" s="165">
        <v>0</v>
      </c>
      <c r="BW65" s="166">
        <v>0</v>
      </c>
      <c r="BX65" s="164">
        <v>0</v>
      </c>
      <c r="BY65" s="165">
        <v>0</v>
      </c>
      <c r="BZ65" s="188">
        <v>0</v>
      </c>
    </row>
    <row r="66" spans="1:78" ht="17.45" customHeight="1" x14ac:dyDescent="0.25">
      <c r="A66" s="139" t="s">
        <v>554</v>
      </c>
      <c r="B66" s="163">
        <f t="shared" si="2"/>
        <v>1233</v>
      </c>
      <c r="C66" s="164">
        <v>91</v>
      </c>
      <c r="D66" s="165">
        <v>21</v>
      </c>
      <c r="E66" s="165">
        <v>14</v>
      </c>
      <c r="F66" s="165">
        <v>42</v>
      </c>
      <c r="G66" s="165">
        <v>2</v>
      </c>
      <c r="H66" s="165">
        <v>1</v>
      </c>
      <c r="I66" s="166">
        <v>0</v>
      </c>
      <c r="J66" s="163">
        <v>53</v>
      </c>
      <c r="K66" s="164">
        <v>104</v>
      </c>
      <c r="L66" s="165">
        <v>41</v>
      </c>
      <c r="M66" s="165">
        <v>11</v>
      </c>
      <c r="N66" s="165">
        <v>3</v>
      </c>
      <c r="O66" s="165">
        <v>14</v>
      </c>
      <c r="P66" s="166">
        <v>0</v>
      </c>
      <c r="Q66" s="164">
        <v>70</v>
      </c>
      <c r="R66" s="165">
        <v>9</v>
      </c>
      <c r="S66" s="165">
        <v>18</v>
      </c>
      <c r="T66" s="165">
        <v>1</v>
      </c>
      <c r="U66" s="166">
        <v>2</v>
      </c>
      <c r="V66" s="164">
        <v>3</v>
      </c>
      <c r="W66" s="165">
        <v>8</v>
      </c>
      <c r="X66" s="165">
        <v>1</v>
      </c>
      <c r="Y66" s="165">
        <v>2</v>
      </c>
      <c r="Z66" s="166">
        <v>2</v>
      </c>
      <c r="AA66" s="164">
        <v>7</v>
      </c>
      <c r="AB66" s="165">
        <v>2</v>
      </c>
      <c r="AC66" s="165">
        <v>1</v>
      </c>
      <c r="AD66" s="165">
        <v>0</v>
      </c>
      <c r="AE66" s="165">
        <v>1</v>
      </c>
      <c r="AF66" s="166">
        <v>17</v>
      </c>
      <c r="AG66" s="164">
        <v>48</v>
      </c>
      <c r="AH66" s="165">
        <v>85</v>
      </c>
      <c r="AI66" s="165">
        <v>1</v>
      </c>
      <c r="AJ66" s="165">
        <v>1</v>
      </c>
      <c r="AK66" s="165">
        <v>16</v>
      </c>
      <c r="AL66" s="165">
        <v>5</v>
      </c>
      <c r="AM66" s="166">
        <v>23</v>
      </c>
      <c r="AN66" s="164">
        <v>168</v>
      </c>
      <c r="AO66" s="165">
        <v>12</v>
      </c>
      <c r="AP66" s="165">
        <v>9</v>
      </c>
      <c r="AQ66" s="165">
        <v>64</v>
      </c>
      <c r="AR66" s="165">
        <v>20</v>
      </c>
      <c r="AS66" s="166">
        <v>2</v>
      </c>
      <c r="AT66" s="164">
        <v>0</v>
      </c>
      <c r="AU66" s="165">
        <v>4</v>
      </c>
      <c r="AV66" s="165">
        <v>7</v>
      </c>
      <c r="AW66" s="165">
        <v>5</v>
      </c>
      <c r="AX66" s="165">
        <v>1</v>
      </c>
      <c r="AY66" s="166">
        <v>0</v>
      </c>
      <c r="AZ66" s="164">
        <v>2</v>
      </c>
      <c r="BA66" s="165">
        <v>0</v>
      </c>
      <c r="BB66" s="165">
        <v>1</v>
      </c>
      <c r="BC66" s="165">
        <v>0</v>
      </c>
      <c r="BD66" s="165">
        <v>0</v>
      </c>
      <c r="BE66" s="166">
        <v>0</v>
      </c>
      <c r="BF66" s="164">
        <v>16</v>
      </c>
      <c r="BG66" s="165">
        <v>8</v>
      </c>
      <c r="BH66" s="165">
        <v>0</v>
      </c>
      <c r="BI66" s="165">
        <v>1</v>
      </c>
      <c r="BJ66" s="165">
        <v>11</v>
      </c>
      <c r="BK66" s="165">
        <v>7</v>
      </c>
      <c r="BL66" s="165">
        <v>3</v>
      </c>
      <c r="BM66" s="166">
        <v>3</v>
      </c>
      <c r="BN66" s="164">
        <v>1</v>
      </c>
      <c r="BO66" s="166">
        <v>5</v>
      </c>
      <c r="BP66" s="164">
        <v>20</v>
      </c>
      <c r="BQ66" s="165">
        <v>3</v>
      </c>
      <c r="BR66" s="165">
        <v>0</v>
      </c>
      <c r="BS66" s="165">
        <v>1</v>
      </c>
      <c r="BT66" s="166">
        <v>8</v>
      </c>
      <c r="BU66" s="164">
        <v>98</v>
      </c>
      <c r="BV66" s="165">
        <v>15</v>
      </c>
      <c r="BW66" s="166">
        <v>4</v>
      </c>
      <c r="BX66" s="164">
        <v>3</v>
      </c>
      <c r="BY66" s="165">
        <v>2</v>
      </c>
      <c r="BZ66" s="188">
        <v>9</v>
      </c>
    </row>
    <row r="67" spans="1:78" ht="17.45" customHeight="1" x14ac:dyDescent="0.25">
      <c r="A67" s="139" t="s">
        <v>555</v>
      </c>
      <c r="B67" s="163">
        <f t="shared" si="2"/>
        <v>744</v>
      </c>
      <c r="C67" s="164">
        <v>258</v>
      </c>
      <c r="D67" s="165">
        <v>13</v>
      </c>
      <c r="E67" s="165">
        <v>3</v>
      </c>
      <c r="F67" s="165">
        <v>1</v>
      </c>
      <c r="G67" s="165">
        <v>0</v>
      </c>
      <c r="H67" s="165">
        <v>13</v>
      </c>
      <c r="I67" s="166">
        <v>0</v>
      </c>
      <c r="J67" s="163">
        <v>38</v>
      </c>
      <c r="K67" s="164">
        <v>1</v>
      </c>
      <c r="L67" s="165">
        <v>0</v>
      </c>
      <c r="M67" s="165">
        <v>2</v>
      </c>
      <c r="N67" s="165">
        <v>0</v>
      </c>
      <c r="O67" s="165">
        <v>0</v>
      </c>
      <c r="P67" s="166">
        <v>7</v>
      </c>
      <c r="Q67" s="164">
        <v>114</v>
      </c>
      <c r="R67" s="165">
        <v>2</v>
      </c>
      <c r="S67" s="165">
        <v>0</v>
      </c>
      <c r="T67" s="165">
        <v>0</v>
      </c>
      <c r="U67" s="166">
        <v>1</v>
      </c>
      <c r="V67" s="164">
        <v>1</v>
      </c>
      <c r="W67" s="165">
        <v>0</v>
      </c>
      <c r="X67" s="165">
        <v>0</v>
      </c>
      <c r="Y67" s="165">
        <v>0</v>
      </c>
      <c r="Z67" s="166">
        <v>0</v>
      </c>
      <c r="AA67" s="164">
        <v>1</v>
      </c>
      <c r="AB67" s="165">
        <v>7</v>
      </c>
      <c r="AC67" s="165">
        <v>0</v>
      </c>
      <c r="AD67" s="165">
        <v>0</v>
      </c>
      <c r="AE67" s="165">
        <v>2</v>
      </c>
      <c r="AF67" s="166">
        <v>3</v>
      </c>
      <c r="AG67" s="164">
        <v>32</v>
      </c>
      <c r="AH67" s="165">
        <v>0</v>
      </c>
      <c r="AI67" s="165">
        <v>1</v>
      </c>
      <c r="AJ67" s="165">
        <v>1</v>
      </c>
      <c r="AK67" s="165">
        <v>4</v>
      </c>
      <c r="AL67" s="165">
        <v>6</v>
      </c>
      <c r="AM67" s="166">
        <v>23</v>
      </c>
      <c r="AN67" s="164">
        <v>164</v>
      </c>
      <c r="AO67" s="165">
        <v>1</v>
      </c>
      <c r="AP67" s="165">
        <v>1</v>
      </c>
      <c r="AQ67" s="165">
        <v>0</v>
      </c>
      <c r="AR67" s="165">
        <v>4</v>
      </c>
      <c r="AS67" s="166">
        <v>1</v>
      </c>
      <c r="AT67" s="164">
        <v>0</v>
      </c>
      <c r="AU67" s="165">
        <v>0</v>
      </c>
      <c r="AV67" s="165">
        <v>3</v>
      </c>
      <c r="AW67" s="165">
        <v>1</v>
      </c>
      <c r="AX67" s="165">
        <v>2</v>
      </c>
      <c r="AY67" s="166">
        <v>0</v>
      </c>
      <c r="AZ67" s="164">
        <v>6</v>
      </c>
      <c r="BA67" s="165">
        <v>0</v>
      </c>
      <c r="BB67" s="165">
        <v>2</v>
      </c>
      <c r="BC67" s="165">
        <v>0</v>
      </c>
      <c r="BD67" s="165">
        <v>1</v>
      </c>
      <c r="BE67" s="166">
        <v>1</v>
      </c>
      <c r="BF67" s="164">
        <v>0</v>
      </c>
      <c r="BG67" s="165">
        <v>1</v>
      </c>
      <c r="BH67" s="165">
        <v>3</v>
      </c>
      <c r="BI67" s="165">
        <v>2</v>
      </c>
      <c r="BJ67" s="165">
        <v>1</v>
      </c>
      <c r="BK67" s="165">
        <v>0</v>
      </c>
      <c r="BL67" s="165">
        <v>2</v>
      </c>
      <c r="BM67" s="166">
        <v>0</v>
      </c>
      <c r="BN67" s="164">
        <v>0</v>
      </c>
      <c r="BO67" s="166">
        <v>0</v>
      </c>
      <c r="BP67" s="164">
        <v>0</v>
      </c>
      <c r="BQ67" s="165">
        <v>0</v>
      </c>
      <c r="BR67" s="165">
        <v>0</v>
      </c>
      <c r="BS67" s="165">
        <v>0</v>
      </c>
      <c r="BT67" s="166">
        <v>6</v>
      </c>
      <c r="BU67" s="164">
        <v>4</v>
      </c>
      <c r="BV67" s="165">
        <v>0</v>
      </c>
      <c r="BW67" s="166">
        <v>0</v>
      </c>
      <c r="BX67" s="164">
        <v>4</v>
      </c>
      <c r="BY67" s="165">
        <v>0</v>
      </c>
      <c r="BZ67" s="188">
        <v>0</v>
      </c>
    </row>
    <row r="68" spans="1:78" ht="17.45" customHeight="1" x14ac:dyDescent="0.25">
      <c r="A68" s="139" t="s">
        <v>556</v>
      </c>
      <c r="B68" s="163">
        <f t="shared" si="2"/>
        <v>19</v>
      </c>
      <c r="C68" s="164">
        <v>0</v>
      </c>
      <c r="D68" s="165">
        <v>0</v>
      </c>
      <c r="E68" s="165">
        <v>0</v>
      </c>
      <c r="F68" s="165">
        <v>0</v>
      </c>
      <c r="G68" s="165">
        <v>0</v>
      </c>
      <c r="H68" s="165">
        <v>0</v>
      </c>
      <c r="I68" s="166">
        <v>0</v>
      </c>
      <c r="J68" s="163">
        <v>6</v>
      </c>
      <c r="K68" s="164">
        <v>0</v>
      </c>
      <c r="L68" s="165">
        <v>0</v>
      </c>
      <c r="M68" s="165">
        <v>0</v>
      </c>
      <c r="N68" s="165">
        <v>0</v>
      </c>
      <c r="O68" s="165">
        <v>0</v>
      </c>
      <c r="P68" s="166">
        <v>0</v>
      </c>
      <c r="Q68" s="164">
        <v>2</v>
      </c>
      <c r="R68" s="165">
        <v>0</v>
      </c>
      <c r="S68" s="165">
        <v>0</v>
      </c>
      <c r="T68" s="165">
        <v>0</v>
      </c>
      <c r="U68" s="166">
        <v>0</v>
      </c>
      <c r="V68" s="164">
        <v>0</v>
      </c>
      <c r="W68" s="165">
        <v>0</v>
      </c>
      <c r="X68" s="165">
        <v>0</v>
      </c>
      <c r="Y68" s="165">
        <v>3</v>
      </c>
      <c r="Z68" s="166">
        <v>0</v>
      </c>
      <c r="AA68" s="164">
        <v>0</v>
      </c>
      <c r="AB68" s="165">
        <v>0</v>
      </c>
      <c r="AC68" s="165">
        <v>0</v>
      </c>
      <c r="AD68" s="165">
        <v>0</v>
      </c>
      <c r="AE68" s="165">
        <v>0</v>
      </c>
      <c r="AF68" s="166">
        <v>0</v>
      </c>
      <c r="AG68" s="164">
        <v>1</v>
      </c>
      <c r="AH68" s="165">
        <v>1</v>
      </c>
      <c r="AI68" s="165">
        <v>0</v>
      </c>
      <c r="AJ68" s="165">
        <v>0</v>
      </c>
      <c r="AK68" s="165">
        <v>0</v>
      </c>
      <c r="AL68" s="165">
        <v>0</v>
      </c>
      <c r="AM68" s="166">
        <v>0</v>
      </c>
      <c r="AN68" s="164">
        <v>0</v>
      </c>
      <c r="AO68" s="165">
        <v>0</v>
      </c>
      <c r="AP68" s="165">
        <v>0</v>
      </c>
      <c r="AQ68" s="165">
        <v>0</v>
      </c>
      <c r="AR68" s="165">
        <v>0</v>
      </c>
      <c r="AS68" s="166">
        <v>2</v>
      </c>
      <c r="AT68" s="164">
        <v>0</v>
      </c>
      <c r="AU68" s="165">
        <v>0</v>
      </c>
      <c r="AV68" s="165">
        <v>0</v>
      </c>
      <c r="AW68" s="165">
        <v>0</v>
      </c>
      <c r="AX68" s="165">
        <v>0</v>
      </c>
      <c r="AY68" s="166">
        <v>0</v>
      </c>
      <c r="AZ68" s="164">
        <v>0</v>
      </c>
      <c r="BA68" s="165">
        <v>0</v>
      </c>
      <c r="BB68" s="165">
        <v>0</v>
      </c>
      <c r="BC68" s="165">
        <v>0</v>
      </c>
      <c r="BD68" s="165">
        <v>0</v>
      </c>
      <c r="BE68" s="166">
        <v>0</v>
      </c>
      <c r="BF68" s="164">
        <v>0</v>
      </c>
      <c r="BG68" s="165">
        <v>0</v>
      </c>
      <c r="BH68" s="165">
        <v>0</v>
      </c>
      <c r="BI68" s="165">
        <v>0</v>
      </c>
      <c r="BJ68" s="165">
        <v>0</v>
      </c>
      <c r="BK68" s="165">
        <v>0</v>
      </c>
      <c r="BL68" s="165">
        <v>1</v>
      </c>
      <c r="BM68" s="166">
        <v>0</v>
      </c>
      <c r="BN68" s="164">
        <v>0</v>
      </c>
      <c r="BO68" s="166">
        <v>0</v>
      </c>
      <c r="BP68" s="164">
        <v>0</v>
      </c>
      <c r="BQ68" s="165">
        <v>0</v>
      </c>
      <c r="BR68" s="165">
        <v>0</v>
      </c>
      <c r="BS68" s="165">
        <v>0</v>
      </c>
      <c r="BT68" s="166">
        <v>0</v>
      </c>
      <c r="BU68" s="164">
        <v>1</v>
      </c>
      <c r="BV68" s="165">
        <v>0</v>
      </c>
      <c r="BW68" s="166">
        <v>0</v>
      </c>
      <c r="BX68" s="164">
        <v>1</v>
      </c>
      <c r="BY68" s="165">
        <v>1</v>
      </c>
      <c r="BZ68" s="188">
        <v>0</v>
      </c>
    </row>
    <row r="69" spans="1:78" ht="17.45" customHeight="1" x14ac:dyDescent="0.25">
      <c r="A69" s="139" t="s">
        <v>557</v>
      </c>
      <c r="B69" s="163">
        <f t="shared" si="2"/>
        <v>4</v>
      </c>
      <c r="C69" s="164">
        <v>0</v>
      </c>
      <c r="D69" s="165">
        <v>0</v>
      </c>
      <c r="E69" s="165">
        <v>1</v>
      </c>
      <c r="F69" s="165">
        <v>0</v>
      </c>
      <c r="G69" s="165">
        <v>0</v>
      </c>
      <c r="H69" s="165">
        <v>0</v>
      </c>
      <c r="I69" s="166">
        <v>0</v>
      </c>
      <c r="J69" s="163">
        <v>0</v>
      </c>
      <c r="K69" s="164">
        <v>0</v>
      </c>
      <c r="L69" s="165">
        <v>0</v>
      </c>
      <c r="M69" s="165">
        <v>0</v>
      </c>
      <c r="N69" s="165">
        <v>0</v>
      </c>
      <c r="O69" s="165">
        <v>0</v>
      </c>
      <c r="P69" s="166">
        <v>0</v>
      </c>
      <c r="Q69" s="164">
        <v>1</v>
      </c>
      <c r="R69" s="165">
        <v>0</v>
      </c>
      <c r="S69" s="165">
        <v>0</v>
      </c>
      <c r="T69" s="165">
        <v>0</v>
      </c>
      <c r="U69" s="166">
        <v>0</v>
      </c>
      <c r="V69" s="164">
        <v>0</v>
      </c>
      <c r="W69" s="165">
        <v>0</v>
      </c>
      <c r="X69" s="165">
        <v>0</v>
      </c>
      <c r="Y69" s="165">
        <v>0</v>
      </c>
      <c r="Z69" s="166">
        <v>0</v>
      </c>
      <c r="AA69" s="164">
        <v>0</v>
      </c>
      <c r="AB69" s="165">
        <v>0</v>
      </c>
      <c r="AC69" s="165">
        <v>0</v>
      </c>
      <c r="AD69" s="165">
        <v>0</v>
      </c>
      <c r="AE69" s="165">
        <v>0</v>
      </c>
      <c r="AF69" s="166">
        <v>0</v>
      </c>
      <c r="AG69" s="164">
        <v>1</v>
      </c>
      <c r="AH69" s="165">
        <v>0</v>
      </c>
      <c r="AI69" s="165">
        <v>0</v>
      </c>
      <c r="AJ69" s="165">
        <v>0</v>
      </c>
      <c r="AK69" s="165">
        <v>0</v>
      </c>
      <c r="AL69" s="165">
        <v>0</v>
      </c>
      <c r="AM69" s="166">
        <v>0</v>
      </c>
      <c r="AN69" s="164">
        <v>0</v>
      </c>
      <c r="AO69" s="165">
        <v>0</v>
      </c>
      <c r="AP69" s="165">
        <v>0</v>
      </c>
      <c r="AQ69" s="165">
        <v>0</v>
      </c>
      <c r="AR69" s="165">
        <v>0</v>
      </c>
      <c r="AS69" s="166">
        <v>0</v>
      </c>
      <c r="AT69" s="164">
        <v>1</v>
      </c>
      <c r="AU69" s="165">
        <v>0</v>
      </c>
      <c r="AV69" s="165">
        <v>0</v>
      </c>
      <c r="AW69" s="165">
        <v>0</v>
      </c>
      <c r="AX69" s="165">
        <v>0</v>
      </c>
      <c r="AY69" s="166">
        <v>0</v>
      </c>
      <c r="AZ69" s="164">
        <v>0</v>
      </c>
      <c r="BA69" s="165">
        <v>0</v>
      </c>
      <c r="BB69" s="165">
        <v>0</v>
      </c>
      <c r="BC69" s="165">
        <v>0</v>
      </c>
      <c r="BD69" s="165">
        <v>0</v>
      </c>
      <c r="BE69" s="166">
        <v>0</v>
      </c>
      <c r="BF69" s="164">
        <v>0</v>
      </c>
      <c r="BG69" s="165">
        <v>0</v>
      </c>
      <c r="BH69" s="165">
        <v>0</v>
      </c>
      <c r="BI69" s="165">
        <v>0</v>
      </c>
      <c r="BJ69" s="165">
        <v>0</v>
      </c>
      <c r="BK69" s="165">
        <v>0</v>
      </c>
      <c r="BL69" s="165">
        <v>0</v>
      </c>
      <c r="BM69" s="166">
        <v>0</v>
      </c>
      <c r="BN69" s="164">
        <v>0</v>
      </c>
      <c r="BO69" s="166">
        <v>0</v>
      </c>
      <c r="BP69" s="164">
        <v>0</v>
      </c>
      <c r="BQ69" s="165">
        <v>0</v>
      </c>
      <c r="BR69" s="165">
        <v>0</v>
      </c>
      <c r="BS69" s="165">
        <v>0</v>
      </c>
      <c r="BT69" s="166">
        <v>0</v>
      </c>
      <c r="BU69" s="164">
        <v>0</v>
      </c>
      <c r="BV69" s="165">
        <v>0</v>
      </c>
      <c r="BW69" s="166">
        <v>0</v>
      </c>
      <c r="BX69" s="164">
        <v>0</v>
      </c>
      <c r="BY69" s="165">
        <v>0</v>
      </c>
      <c r="BZ69" s="188">
        <v>0</v>
      </c>
    </row>
    <row r="70" spans="1:78" ht="17.45" customHeight="1" x14ac:dyDescent="0.25">
      <c r="A70" s="139" t="s">
        <v>558</v>
      </c>
      <c r="B70" s="163">
        <f t="shared" si="2"/>
        <v>1</v>
      </c>
      <c r="C70" s="164">
        <v>0</v>
      </c>
      <c r="D70" s="165">
        <v>0</v>
      </c>
      <c r="E70" s="165">
        <v>0</v>
      </c>
      <c r="F70" s="165">
        <v>0</v>
      </c>
      <c r="G70" s="165">
        <v>0</v>
      </c>
      <c r="H70" s="165">
        <v>0</v>
      </c>
      <c r="I70" s="166">
        <v>0</v>
      </c>
      <c r="J70" s="163">
        <v>0</v>
      </c>
      <c r="K70" s="164">
        <v>0</v>
      </c>
      <c r="L70" s="165">
        <v>0</v>
      </c>
      <c r="M70" s="165">
        <v>0</v>
      </c>
      <c r="N70" s="165">
        <v>0</v>
      </c>
      <c r="O70" s="165">
        <v>0</v>
      </c>
      <c r="P70" s="166">
        <v>0</v>
      </c>
      <c r="Q70" s="164">
        <v>0</v>
      </c>
      <c r="R70" s="165">
        <v>0</v>
      </c>
      <c r="S70" s="165">
        <v>0</v>
      </c>
      <c r="T70" s="165">
        <v>0</v>
      </c>
      <c r="U70" s="166">
        <v>0</v>
      </c>
      <c r="V70" s="164">
        <v>0</v>
      </c>
      <c r="W70" s="165">
        <v>0</v>
      </c>
      <c r="X70" s="165">
        <v>0</v>
      </c>
      <c r="Y70" s="165">
        <v>0</v>
      </c>
      <c r="Z70" s="166">
        <v>0</v>
      </c>
      <c r="AA70" s="164">
        <v>1</v>
      </c>
      <c r="AB70" s="165">
        <v>0</v>
      </c>
      <c r="AC70" s="165">
        <v>0</v>
      </c>
      <c r="AD70" s="165">
        <v>0</v>
      </c>
      <c r="AE70" s="165">
        <v>0</v>
      </c>
      <c r="AF70" s="166">
        <v>0</v>
      </c>
      <c r="AG70" s="164">
        <v>0</v>
      </c>
      <c r="AH70" s="165">
        <v>0</v>
      </c>
      <c r="AI70" s="165">
        <v>0</v>
      </c>
      <c r="AJ70" s="165">
        <v>0</v>
      </c>
      <c r="AK70" s="165">
        <v>0</v>
      </c>
      <c r="AL70" s="165">
        <v>0</v>
      </c>
      <c r="AM70" s="166">
        <v>0</v>
      </c>
      <c r="AN70" s="164">
        <v>0</v>
      </c>
      <c r="AO70" s="165">
        <v>0</v>
      </c>
      <c r="AP70" s="165">
        <v>0</v>
      </c>
      <c r="AQ70" s="165">
        <v>0</v>
      </c>
      <c r="AR70" s="165">
        <v>0</v>
      </c>
      <c r="AS70" s="166">
        <v>0</v>
      </c>
      <c r="AT70" s="164">
        <v>0</v>
      </c>
      <c r="AU70" s="165">
        <v>0</v>
      </c>
      <c r="AV70" s="165">
        <v>0</v>
      </c>
      <c r="AW70" s="165">
        <v>0</v>
      </c>
      <c r="AX70" s="165">
        <v>0</v>
      </c>
      <c r="AY70" s="166">
        <v>0</v>
      </c>
      <c r="AZ70" s="164">
        <v>0</v>
      </c>
      <c r="BA70" s="165">
        <v>0</v>
      </c>
      <c r="BB70" s="165">
        <v>0</v>
      </c>
      <c r="BC70" s="165">
        <v>0</v>
      </c>
      <c r="BD70" s="165">
        <v>0</v>
      </c>
      <c r="BE70" s="166">
        <v>0</v>
      </c>
      <c r="BF70" s="164">
        <v>0</v>
      </c>
      <c r="BG70" s="165">
        <v>0</v>
      </c>
      <c r="BH70" s="165">
        <v>0</v>
      </c>
      <c r="BI70" s="165">
        <v>0</v>
      </c>
      <c r="BJ70" s="165">
        <v>0</v>
      </c>
      <c r="BK70" s="165">
        <v>0</v>
      </c>
      <c r="BL70" s="165">
        <v>0</v>
      </c>
      <c r="BM70" s="166">
        <v>0</v>
      </c>
      <c r="BN70" s="164">
        <v>0</v>
      </c>
      <c r="BO70" s="166">
        <v>0</v>
      </c>
      <c r="BP70" s="164">
        <v>0</v>
      </c>
      <c r="BQ70" s="165">
        <v>0</v>
      </c>
      <c r="BR70" s="165">
        <v>0</v>
      </c>
      <c r="BS70" s="165">
        <v>0</v>
      </c>
      <c r="BT70" s="166">
        <v>0</v>
      </c>
      <c r="BU70" s="164">
        <v>0</v>
      </c>
      <c r="BV70" s="165">
        <v>0</v>
      </c>
      <c r="BW70" s="166">
        <v>0</v>
      </c>
      <c r="BX70" s="164">
        <v>0</v>
      </c>
      <c r="BY70" s="165">
        <v>0</v>
      </c>
      <c r="BZ70" s="188">
        <v>0</v>
      </c>
    </row>
    <row r="71" spans="1:78" ht="17.45" customHeight="1" x14ac:dyDescent="0.25">
      <c r="A71" s="139" t="s">
        <v>559</v>
      </c>
      <c r="B71" s="163">
        <f t="shared" si="2"/>
        <v>9001</v>
      </c>
      <c r="C71" s="164">
        <v>965</v>
      </c>
      <c r="D71" s="165">
        <v>128</v>
      </c>
      <c r="E71" s="165">
        <v>183</v>
      </c>
      <c r="F71" s="165">
        <v>138</v>
      </c>
      <c r="G71" s="165">
        <v>39</v>
      </c>
      <c r="H71" s="165">
        <v>118</v>
      </c>
      <c r="I71" s="166">
        <v>0</v>
      </c>
      <c r="J71" s="163">
        <v>464</v>
      </c>
      <c r="K71" s="164">
        <v>548</v>
      </c>
      <c r="L71" s="165">
        <v>110</v>
      </c>
      <c r="M71" s="165">
        <v>72</v>
      </c>
      <c r="N71" s="165">
        <v>62</v>
      </c>
      <c r="O71" s="165">
        <v>128</v>
      </c>
      <c r="P71" s="166">
        <v>28</v>
      </c>
      <c r="Q71" s="164">
        <v>574</v>
      </c>
      <c r="R71" s="165">
        <v>43</v>
      </c>
      <c r="S71" s="165">
        <v>51</v>
      </c>
      <c r="T71" s="165">
        <v>6</v>
      </c>
      <c r="U71" s="166">
        <v>89</v>
      </c>
      <c r="V71" s="164">
        <v>52</v>
      </c>
      <c r="W71" s="165">
        <v>67</v>
      </c>
      <c r="X71" s="165">
        <v>6</v>
      </c>
      <c r="Y71" s="165">
        <v>38</v>
      </c>
      <c r="Z71" s="166">
        <v>46</v>
      </c>
      <c r="AA71" s="164">
        <v>146</v>
      </c>
      <c r="AB71" s="165">
        <v>161</v>
      </c>
      <c r="AC71" s="165">
        <v>20</v>
      </c>
      <c r="AD71" s="165">
        <v>79</v>
      </c>
      <c r="AE71" s="165">
        <v>80</v>
      </c>
      <c r="AF71" s="166">
        <v>51</v>
      </c>
      <c r="AG71" s="164">
        <v>206</v>
      </c>
      <c r="AH71" s="165">
        <v>298</v>
      </c>
      <c r="AI71" s="165">
        <v>94</v>
      </c>
      <c r="AJ71" s="165">
        <v>21</v>
      </c>
      <c r="AK71" s="165">
        <v>158</v>
      </c>
      <c r="AL71" s="165">
        <v>28</v>
      </c>
      <c r="AM71" s="166">
        <v>45</v>
      </c>
      <c r="AN71" s="164">
        <v>327</v>
      </c>
      <c r="AO71" s="165">
        <v>51</v>
      </c>
      <c r="AP71" s="165">
        <v>43</v>
      </c>
      <c r="AQ71" s="165">
        <v>48</v>
      </c>
      <c r="AR71" s="165">
        <v>122</v>
      </c>
      <c r="AS71" s="166">
        <v>198</v>
      </c>
      <c r="AT71" s="164">
        <v>68</v>
      </c>
      <c r="AU71" s="165">
        <v>36</v>
      </c>
      <c r="AV71" s="165">
        <v>41</v>
      </c>
      <c r="AW71" s="165">
        <v>54</v>
      </c>
      <c r="AX71" s="165">
        <v>103</v>
      </c>
      <c r="AY71" s="166">
        <v>6</v>
      </c>
      <c r="AZ71" s="164">
        <v>99</v>
      </c>
      <c r="BA71" s="165">
        <v>23</v>
      </c>
      <c r="BB71" s="165">
        <v>27</v>
      </c>
      <c r="BC71" s="165">
        <v>21</v>
      </c>
      <c r="BD71" s="165">
        <v>16</v>
      </c>
      <c r="BE71" s="166">
        <v>11</v>
      </c>
      <c r="BF71" s="164">
        <v>428</v>
      </c>
      <c r="BG71" s="165">
        <v>83</v>
      </c>
      <c r="BH71" s="165">
        <v>23</v>
      </c>
      <c r="BI71" s="165">
        <v>15</v>
      </c>
      <c r="BJ71" s="165">
        <v>83</v>
      </c>
      <c r="BK71" s="165">
        <v>70</v>
      </c>
      <c r="BL71" s="165">
        <v>110</v>
      </c>
      <c r="BM71" s="166">
        <v>61</v>
      </c>
      <c r="BN71" s="164">
        <v>42</v>
      </c>
      <c r="BO71" s="166">
        <v>98</v>
      </c>
      <c r="BP71" s="164">
        <v>125</v>
      </c>
      <c r="BQ71" s="165">
        <v>46</v>
      </c>
      <c r="BR71" s="165">
        <v>58</v>
      </c>
      <c r="BS71" s="165">
        <v>14</v>
      </c>
      <c r="BT71" s="166">
        <v>56</v>
      </c>
      <c r="BU71" s="164">
        <v>259</v>
      </c>
      <c r="BV71" s="165">
        <v>168</v>
      </c>
      <c r="BW71" s="166">
        <v>23</v>
      </c>
      <c r="BX71" s="164">
        <v>329</v>
      </c>
      <c r="BY71" s="165">
        <v>76</v>
      </c>
      <c r="BZ71" s="188">
        <v>198</v>
      </c>
    </row>
    <row r="72" spans="1:78" ht="17.45" customHeight="1" x14ac:dyDescent="0.25">
      <c r="A72" s="139" t="s">
        <v>560</v>
      </c>
      <c r="B72" s="163">
        <f t="shared" si="2"/>
        <v>141</v>
      </c>
      <c r="C72" s="164">
        <v>11</v>
      </c>
      <c r="D72" s="165">
        <v>3</v>
      </c>
      <c r="E72" s="165">
        <v>2</v>
      </c>
      <c r="F72" s="165">
        <v>1</v>
      </c>
      <c r="G72" s="165">
        <v>0</v>
      </c>
      <c r="H72" s="165">
        <v>1</v>
      </c>
      <c r="I72" s="166">
        <v>0</v>
      </c>
      <c r="J72" s="163">
        <v>9</v>
      </c>
      <c r="K72" s="164">
        <v>11</v>
      </c>
      <c r="L72" s="165">
        <v>1</v>
      </c>
      <c r="M72" s="165">
        <v>1</v>
      </c>
      <c r="N72" s="165">
        <v>0</v>
      </c>
      <c r="O72" s="165">
        <v>1</v>
      </c>
      <c r="P72" s="166">
        <v>0</v>
      </c>
      <c r="Q72" s="164">
        <v>8</v>
      </c>
      <c r="R72" s="165">
        <v>1</v>
      </c>
      <c r="S72" s="165">
        <v>2</v>
      </c>
      <c r="T72" s="165">
        <v>0</v>
      </c>
      <c r="U72" s="166">
        <v>0</v>
      </c>
      <c r="V72" s="164">
        <v>0</v>
      </c>
      <c r="W72" s="165">
        <v>4</v>
      </c>
      <c r="X72" s="165">
        <v>1</v>
      </c>
      <c r="Y72" s="165">
        <v>0</v>
      </c>
      <c r="Z72" s="166">
        <v>0</v>
      </c>
      <c r="AA72" s="164">
        <v>1</v>
      </c>
      <c r="AB72" s="165">
        <v>0</v>
      </c>
      <c r="AC72" s="165">
        <v>0</v>
      </c>
      <c r="AD72" s="165">
        <v>1</v>
      </c>
      <c r="AE72" s="165">
        <v>0</v>
      </c>
      <c r="AF72" s="166">
        <v>5</v>
      </c>
      <c r="AG72" s="164">
        <v>3</v>
      </c>
      <c r="AH72" s="165">
        <v>12</v>
      </c>
      <c r="AI72" s="165">
        <v>1</v>
      </c>
      <c r="AJ72" s="165">
        <v>1</v>
      </c>
      <c r="AK72" s="165">
        <v>3</v>
      </c>
      <c r="AL72" s="165">
        <v>0</v>
      </c>
      <c r="AM72" s="166">
        <v>2</v>
      </c>
      <c r="AN72" s="164">
        <v>1</v>
      </c>
      <c r="AO72" s="165">
        <v>1</v>
      </c>
      <c r="AP72" s="165">
        <v>0</v>
      </c>
      <c r="AQ72" s="165">
        <v>1</v>
      </c>
      <c r="AR72" s="165">
        <v>4</v>
      </c>
      <c r="AS72" s="166">
        <v>3</v>
      </c>
      <c r="AT72" s="164">
        <v>3</v>
      </c>
      <c r="AU72" s="165">
        <v>4</v>
      </c>
      <c r="AV72" s="165">
        <v>3</v>
      </c>
      <c r="AW72" s="165">
        <v>2</v>
      </c>
      <c r="AX72" s="165">
        <v>0</v>
      </c>
      <c r="AY72" s="166">
        <v>0</v>
      </c>
      <c r="AZ72" s="164">
        <v>0</v>
      </c>
      <c r="BA72" s="165">
        <v>0</v>
      </c>
      <c r="BB72" s="165">
        <v>0</v>
      </c>
      <c r="BC72" s="165">
        <v>1</v>
      </c>
      <c r="BD72" s="165">
        <v>1</v>
      </c>
      <c r="BE72" s="166">
        <v>0</v>
      </c>
      <c r="BF72" s="164">
        <v>6</v>
      </c>
      <c r="BG72" s="165">
        <v>0</v>
      </c>
      <c r="BH72" s="165">
        <v>2</v>
      </c>
      <c r="BI72" s="165">
        <v>0</v>
      </c>
      <c r="BJ72" s="165">
        <v>0</v>
      </c>
      <c r="BK72" s="165">
        <v>1</v>
      </c>
      <c r="BL72" s="165">
        <v>1</v>
      </c>
      <c r="BM72" s="166">
        <v>1</v>
      </c>
      <c r="BN72" s="164">
        <v>0</v>
      </c>
      <c r="BO72" s="166">
        <v>3</v>
      </c>
      <c r="BP72" s="164">
        <v>0</v>
      </c>
      <c r="BQ72" s="165">
        <v>0</v>
      </c>
      <c r="BR72" s="165">
        <v>0</v>
      </c>
      <c r="BS72" s="165">
        <v>0</v>
      </c>
      <c r="BT72" s="166">
        <v>0</v>
      </c>
      <c r="BU72" s="164">
        <v>4</v>
      </c>
      <c r="BV72" s="165">
        <v>1</v>
      </c>
      <c r="BW72" s="166">
        <v>0</v>
      </c>
      <c r="BX72" s="164">
        <v>5</v>
      </c>
      <c r="BY72" s="165">
        <v>2</v>
      </c>
      <c r="BZ72" s="188">
        <v>5</v>
      </c>
    </row>
    <row r="73" spans="1:78" ht="17.45" customHeight="1" x14ac:dyDescent="0.25">
      <c r="A73" s="139" t="s">
        <v>561</v>
      </c>
      <c r="B73" s="163">
        <f t="shared" si="2"/>
        <v>896</v>
      </c>
      <c r="C73" s="164">
        <v>16</v>
      </c>
      <c r="D73" s="165">
        <v>3</v>
      </c>
      <c r="E73" s="165">
        <v>7</v>
      </c>
      <c r="F73" s="165">
        <v>10</v>
      </c>
      <c r="G73" s="165">
        <v>1</v>
      </c>
      <c r="H73" s="165">
        <v>2</v>
      </c>
      <c r="I73" s="166">
        <v>0</v>
      </c>
      <c r="J73" s="163">
        <v>13</v>
      </c>
      <c r="K73" s="164">
        <v>11</v>
      </c>
      <c r="L73" s="165">
        <v>8</v>
      </c>
      <c r="M73" s="165">
        <v>0</v>
      </c>
      <c r="N73" s="165">
        <v>1</v>
      </c>
      <c r="O73" s="165">
        <v>5</v>
      </c>
      <c r="P73" s="166">
        <v>1</v>
      </c>
      <c r="Q73" s="164">
        <v>10</v>
      </c>
      <c r="R73" s="165">
        <v>3</v>
      </c>
      <c r="S73" s="165">
        <v>6</v>
      </c>
      <c r="T73" s="165">
        <v>3</v>
      </c>
      <c r="U73" s="166">
        <v>3</v>
      </c>
      <c r="V73" s="164">
        <v>7</v>
      </c>
      <c r="W73" s="165">
        <v>0</v>
      </c>
      <c r="X73" s="165">
        <v>0</v>
      </c>
      <c r="Y73" s="165">
        <v>38</v>
      </c>
      <c r="Z73" s="166">
        <v>6</v>
      </c>
      <c r="AA73" s="164">
        <v>4</v>
      </c>
      <c r="AB73" s="165">
        <v>35</v>
      </c>
      <c r="AC73" s="165">
        <v>4</v>
      </c>
      <c r="AD73" s="165">
        <v>0</v>
      </c>
      <c r="AE73" s="165">
        <v>1</v>
      </c>
      <c r="AF73" s="166">
        <v>3</v>
      </c>
      <c r="AG73" s="164">
        <v>17</v>
      </c>
      <c r="AH73" s="165">
        <v>29</v>
      </c>
      <c r="AI73" s="165">
        <v>1</v>
      </c>
      <c r="AJ73" s="165">
        <v>4</v>
      </c>
      <c r="AK73" s="165">
        <v>74</v>
      </c>
      <c r="AL73" s="165">
        <v>1</v>
      </c>
      <c r="AM73" s="166">
        <v>53</v>
      </c>
      <c r="AN73" s="164">
        <v>20</v>
      </c>
      <c r="AO73" s="165">
        <v>16</v>
      </c>
      <c r="AP73" s="165">
        <v>5</v>
      </c>
      <c r="AQ73" s="165">
        <v>2</v>
      </c>
      <c r="AR73" s="165">
        <v>3</v>
      </c>
      <c r="AS73" s="166">
        <v>27</v>
      </c>
      <c r="AT73" s="164">
        <v>29</v>
      </c>
      <c r="AU73" s="165">
        <v>4</v>
      </c>
      <c r="AV73" s="165">
        <v>17</v>
      </c>
      <c r="AW73" s="165">
        <v>11</v>
      </c>
      <c r="AX73" s="165">
        <v>4</v>
      </c>
      <c r="AY73" s="166">
        <v>0</v>
      </c>
      <c r="AZ73" s="164">
        <v>88</v>
      </c>
      <c r="BA73" s="165">
        <v>5</v>
      </c>
      <c r="BB73" s="165">
        <v>4</v>
      </c>
      <c r="BC73" s="165">
        <v>2</v>
      </c>
      <c r="BD73" s="165">
        <v>3</v>
      </c>
      <c r="BE73" s="166">
        <v>1</v>
      </c>
      <c r="BF73" s="164">
        <v>39</v>
      </c>
      <c r="BG73" s="165">
        <v>11</v>
      </c>
      <c r="BH73" s="165">
        <v>4</v>
      </c>
      <c r="BI73" s="165">
        <v>2</v>
      </c>
      <c r="BJ73" s="165">
        <v>20</v>
      </c>
      <c r="BK73" s="165">
        <v>7</v>
      </c>
      <c r="BL73" s="165">
        <v>1</v>
      </c>
      <c r="BM73" s="166">
        <v>3</v>
      </c>
      <c r="BN73" s="164">
        <v>1</v>
      </c>
      <c r="BO73" s="166">
        <v>7</v>
      </c>
      <c r="BP73" s="164">
        <v>8</v>
      </c>
      <c r="BQ73" s="165">
        <v>2</v>
      </c>
      <c r="BR73" s="165">
        <v>7</v>
      </c>
      <c r="BS73" s="165">
        <v>1</v>
      </c>
      <c r="BT73" s="166">
        <v>19</v>
      </c>
      <c r="BU73" s="164">
        <v>7</v>
      </c>
      <c r="BV73" s="165">
        <v>7</v>
      </c>
      <c r="BW73" s="166">
        <v>4</v>
      </c>
      <c r="BX73" s="164">
        <v>39</v>
      </c>
      <c r="BY73" s="165">
        <v>14</v>
      </c>
      <c r="BZ73" s="188">
        <v>72</v>
      </c>
    </row>
    <row r="74" spans="1:78" ht="17.45" customHeight="1" x14ac:dyDescent="0.25">
      <c r="A74" s="139" t="s">
        <v>562</v>
      </c>
      <c r="B74" s="220">
        <f t="shared" si="2"/>
        <v>2</v>
      </c>
      <c r="C74" s="221">
        <v>0</v>
      </c>
      <c r="D74" s="222">
        <v>0</v>
      </c>
      <c r="E74" s="222">
        <v>0</v>
      </c>
      <c r="F74" s="222">
        <v>0</v>
      </c>
      <c r="G74" s="222">
        <v>0</v>
      </c>
      <c r="H74" s="222">
        <v>0</v>
      </c>
      <c r="I74" s="223">
        <v>0</v>
      </c>
      <c r="J74" s="224">
        <v>0</v>
      </c>
      <c r="K74" s="221">
        <v>0</v>
      </c>
      <c r="L74" s="222">
        <v>0</v>
      </c>
      <c r="M74" s="222">
        <v>0</v>
      </c>
      <c r="N74" s="222">
        <v>0</v>
      </c>
      <c r="O74" s="222">
        <v>0</v>
      </c>
      <c r="P74" s="223">
        <v>0</v>
      </c>
      <c r="Q74" s="221">
        <v>0</v>
      </c>
      <c r="R74" s="222">
        <v>0</v>
      </c>
      <c r="S74" s="222">
        <v>0</v>
      </c>
      <c r="T74" s="222">
        <v>0</v>
      </c>
      <c r="U74" s="223">
        <v>0</v>
      </c>
      <c r="V74" s="221">
        <v>0</v>
      </c>
      <c r="W74" s="222">
        <v>0</v>
      </c>
      <c r="X74" s="222">
        <v>0</v>
      </c>
      <c r="Y74" s="222">
        <v>0</v>
      </c>
      <c r="Z74" s="223">
        <v>0</v>
      </c>
      <c r="AA74" s="221">
        <v>0</v>
      </c>
      <c r="AB74" s="222">
        <v>0</v>
      </c>
      <c r="AC74" s="222">
        <v>0</v>
      </c>
      <c r="AD74" s="222">
        <v>0</v>
      </c>
      <c r="AE74" s="222">
        <v>0</v>
      </c>
      <c r="AF74" s="223">
        <v>0</v>
      </c>
      <c r="AG74" s="221">
        <v>0</v>
      </c>
      <c r="AH74" s="222">
        <v>0</v>
      </c>
      <c r="AI74" s="222">
        <v>0</v>
      </c>
      <c r="AJ74" s="222">
        <v>0</v>
      </c>
      <c r="AK74" s="222">
        <v>0</v>
      </c>
      <c r="AL74" s="222">
        <v>1</v>
      </c>
      <c r="AM74" s="223">
        <v>0</v>
      </c>
      <c r="AN74" s="221">
        <v>0</v>
      </c>
      <c r="AO74" s="222">
        <v>0</v>
      </c>
      <c r="AP74" s="222">
        <v>0</v>
      </c>
      <c r="AQ74" s="222">
        <v>0</v>
      </c>
      <c r="AR74" s="222">
        <v>0</v>
      </c>
      <c r="AS74" s="223">
        <v>0</v>
      </c>
      <c r="AT74" s="221">
        <v>0</v>
      </c>
      <c r="AU74" s="222">
        <v>0</v>
      </c>
      <c r="AV74" s="222">
        <v>0</v>
      </c>
      <c r="AW74" s="222">
        <v>0</v>
      </c>
      <c r="AX74" s="222">
        <v>0</v>
      </c>
      <c r="AY74" s="223">
        <v>0</v>
      </c>
      <c r="AZ74" s="221">
        <v>0</v>
      </c>
      <c r="BA74" s="222">
        <v>0</v>
      </c>
      <c r="BB74" s="222">
        <v>0</v>
      </c>
      <c r="BC74" s="222">
        <v>0</v>
      </c>
      <c r="BD74" s="222">
        <v>0</v>
      </c>
      <c r="BE74" s="223">
        <v>0</v>
      </c>
      <c r="BF74" s="221">
        <v>0</v>
      </c>
      <c r="BG74" s="222">
        <v>0</v>
      </c>
      <c r="BH74" s="222">
        <v>0</v>
      </c>
      <c r="BI74" s="222">
        <v>0</v>
      </c>
      <c r="BJ74" s="222">
        <v>0</v>
      </c>
      <c r="BK74" s="222">
        <v>0</v>
      </c>
      <c r="BL74" s="222">
        <v>0</v>
      </c>
      <c r="BM74" s="223">
        <v>0</v>
      </c>
      <c r="BN74" s="221">
        <v>0</v>
      </c>
      <c r="BO74" s="223">
        <v>0</v>
      </c>
      <c r="BP74" s="221">
        <v>0</v>
      </c>
      <c r="BQ74" s="222">
        <v>0</v>
      </c>
      <c r="BR74" s="222">
        <v>0</v>
      </c>
      <c r="BS74" s="222">
        <v>0</v>
      </c>
      <c r="BT74" s="223">
        <v>0</v>
      </c>
      <c r="BU74" s="221">
        <v>0</v>
      </c>
      <c r="BV74" s="222">
        <v>0</v>
      </c>
      <c r="BW74" s="223">
        <v>0</v>
      </c>
      <c r="BX74" s="221">
        <v>1</v>
      </c>
      <c r="BY74" s="222">
        <v>0</v>
      </c>
      <c r="BZ74" s="225">
        <v>0</v>
      </c>
    </row>
    <row r="75" spans="1:78" ht="17.45" customHeight="1" x14ac:dyDescent="0.25">
      <c r="A75" s="139" t="s">
        <v>563</v>
      </c>
      <c r="B75" s="163">
        <f t="shared" si="2"/>
        <v>4</v>
      </c>
      <c r="C75" s="164">
        <v>0</v>
      </c>
      <c r="D75" s="165">
        <v>0</v>
      </c>
      <c r="E75" s="165">
        <v>0</v>
      </c>
      <c r="F75" s="165">
        <v>0</v>
      </c>
      <c r="G75" s="165">
        <v>0</v>
      </c>
      <c r="H75" s="165">
        <v>0</v>
      </c>
      <c r="I75" s="166">
        <v>0</v>
      </c>
      <c r="J75" s="163">
        <v>0</v>
      </c>
      <c r="K75" s="164">
        <v>0</v>
      </c>
      <c r="L75" s="165">
        <v>0</v>
      </c>
      <c r="M75" s="165">
        <v>0</v>
      </c>
      <c r="N75" s="165">
        <v>0</v>
      </c>
      <c r="O75" s="165">
        <v>0</v>
      </c>
      <c r="P75" s="166">
        <v>0</v>
      </c>
      <c r="Q75" s="164">
        <v>0</v>
      </c>
      <c r="R75" s="165">
        <v>0</v>
      </c>
      <c r="S75" s="165">
        <v>0</v>
      </c>
      <c r="T75" s="165">
        <v>0</v>
      </c>
      <c r="U75" s="166">
        <v>0</v>
      </c>
      <c r="V75" s="164">
        <v>0</v>
      </c>
      <c r="W75" s="165">
        <v>0</v>
      </c>
      <c r="X75" s="165">
        <v>0</v>
      </c>
      <c r="Y75" s="165">
        <v>0</v>
      </c>
      <c r="Z75" s="166">
        <v>0</v>
      </c>
      <c r="AA75" s="164">
        <v>0</v>
      </c>
      <c r="AB75" s="165">
        <v>0</v>
      </c>
      <c r="AC75" s="165">
        <v>0</v>
      </c>
      <c r="AD75" s="165">
        <v>0</v>
      </c>
      <c r="AE75" s="165">
        <v>0</v>
      </c>
      <c r="AF75" s="166">
        <v>0</v>
      </c>
      <c r="AG75" s="164">
        <v>2</v>
      </c>
      <c r="AH75" s="165">
        <v>0</v>
      </c>
      <c r="AI75" s="165">
        <v>0</v>
      </c>
      <c r="AJ75" s="165">
        <v>0</v>
      </c>
      <c r="AK75" s="165">
        <v>0</v>
      </c>
      <c r="AL75" s="165">
        <v>0</v>
      </c>
      <c r="AM75" s="166">
        <v>0</v>
      </c>
      <c r="AN75" s="164">
        <v>1</v>
      </c>
      <c r="AO75" s="165">
        <v>0</v>
      </c>
      <c r="AP75" s="165">
        <v>0</v>
      </c>
      <c r="AQ75" s="165">
        <v>0</v>
      </c>
      <c r="AR75" s="165">
        <v>0</v>
      </c>
      <c r="AS75" s="166">
        <v>0</v>
      </c>
      <c r="AT75" s="164">
        <v>0</v>
      </c>
      <c r="AU75" s="165">
        <v>0</v>
      </c>
      <c r="AV75" s="165">
        <v>0</v>
      </c>
      <c r="AW75" s="165">
        <v>0</v>
      </c>
      <c r="AX75" s="165">
        <v>0</v>
      </c>
      <c r="AY75" s="166">
        <v>0</v>
      </c>
      <c r="AZ75" s="164">
        <v>0</v>
      </c>
      <c r="BA75" s="165">
        <v>0</v>
      </c>
      <c r="BB75" s="165">
        <v>0</v>
      </c>
      <c r="BC75" s="165">
        <v>0</v>
      </c>
      <c r="BD75" s="165">
        <v>0</v>
      </c>
      <c r="BE75" s="166">
        <v>0</v>
      </c>
      <c r="BF75" s="164">
        <v>0</v>
      </c>
      <c r="BG75" s="165">
        <v>0</v>
      </c>
      <c r="BH75" s="165">
        <v>0</v>
      </c>
      <c r="BI75" s="165">
        <v>0</v>
      </c>
      <c r="BJ75" s="165">
        <v>1</v>
      </c>
      <c r="BK75" s="165">
        <v>0</v>
      </c>
      <c r="BL75" s="165">
        <v>0</v>
      </c>
      <c r="BM75" s="166">
        <v>0</v>
      </c>
      <c r="BN75" s="164">
        <v>0</v>
      </c>
      <c r="BO75" s="166">
        <v>0</v>
      </c>
      <c r="BP75" s="164">
        <v>0</v>
      </c>
      <c r="BQ75" s="165">
        <v>0</v>
      </c>
      <c r="BR75" s="165">
        <v>0</v>
      </c>
      <c r="BS75" s="165">
        <v>0</v>
      </c>
      <c r="BT75" s="166">
        <v>0</v>
      </c>
      <c r="BU75" s="164">
        <v>0</v>
      </c>
      <c r="BV75" s="165">
        <v>0</v>
      </c>
      <c r="BW75" s="166">
        <v>0</v>
      </c>
      <c r="BX75" s="164">
        <v>0</v>
      </c>
      <c r="BY75" s="165">
        <v>0</v>
      </c>
      <c r="BZ75" s="188">
        <v>0</v>
      </c>
    </row>
    <row r="76" spans="1:78" ht="17.45" customHeight="1" x14ac:dyDescent="0.25">
      <c r="A76" s="139" t="s">
        <v>564</v>
      </c>
      <c r="B76" s="163">
        <f t="shared" si="2"/>
        <v>3</v>
      </c>
      <c r="C76" s="164">
        <v>0</v>
      </c>
      <c r="D76" s="165">
        <v>0</v>
      </c>
      <c r="E76" s="165">
        <v>0</v>
      </c>
      <c r="F76" s="165">
        <v>0</v>
      </c>
      <c r="G76" s="165">
        <v>0</v>
      </c>
      <c r="H76" s="165">
        <v>0</v>
      </c>
      <c r="I76" s="166">
        <v>0</v>
      </c>
      <c r="J76" s="163">
        <v>0</v>
      </c>
      <c r="K76" s="164">
        <v>0</v>
      </c>
      <c r="L76" s="165">
        <v>0</v>
      </c>
      <c r="M76" s="165">
        <v>0</v>
      </c>
      <c r="N76" s="165">
        <v>0</v>
      </c>
      <c r="O76" s="165">
        <v>0</v>
      </c>
      <c r="P76" s="166">
        <v>0</v>
      </c>
      <c r="Q76" s="164">
        <v>0</v>
      </c>
      <c r="R76" s="165">
        <v>0</v>
      </c>
      <c r="S76" s="165">
        <v>0</v>
      </c>
      <c r="T76" s="165">
        <v>0</v>
      </c>
      <c r="U76" s="166">
        <v>0</v>
      </c>
      <c r="V76" s="164">
        <v>0</v>
      </c>
      <c r="W76" s="165">
        <v>3</v>
      </c>
      <c r="X76" s="165">
        <v>0</v>
      </c>
      <c r="Y76" s="165">
        <v>0</v>
      </c>
      <c r="Z76" s="166">
        <v>0</v>
      </c>
      <c r="AA76" s="164">
        <v>0</v>
      </c>
      <c r="AB76" s="165">
        <v>0</v>
      </c>
      <c r="AC76" s="165">
        <v>0</v>
      </c>
      <c r="AD76" s="165">
        <v>0</v>
      </c>
      <c r="AE76" s="165">
        <v>0</v>
      </c>
      <c r="AF76" s="166">
        <v>0</v>
      </c>
      <c r="AG76" s="164">
        <v>0</v>
      </c>
      <c r="AH76" s="165">
        <v>0</v>
      </c>
      <c r="AI76" s="165">
        <v>0</v>
      </c>
      <c r="AJ76" s="165">
        <v>0</v>
      </c>
      <c r="AK76" s="165">
        <v>0</v>
      </c>
      <c r="AL76" s="165">
        <v>0</v>
      </c>
      <c r="AM76" s="166">
        <v>0</v>
      </c>
      <c r="AN76" s="164">
        <v>0</v>
      </c>
      <c r="AO76" s="165">
        <v>0</v>
      </c>
      <c r="AP76" s="165">
        <v>0</v>
      </c>
      <c r="AQ76" s="165">
        <v>0</v>
      </c>
      <c r="AR76" s="165">
        <v>0</v>
      </c>
      <c r="AS76" s="166">
        <v>0</v>
      </c>
      <c r="AT76" s="164">
        <v>0</v>
      </c>
      <c r="AU76" s="165">
        <v>0</v>
      </c>
      <c r="AV76" s="165">
        <v>0</v>
      </c>
      <c r="AW76" s="165">
        <v>0</v>
      </c>
      <c r="AX76" s="165">
        <v>0</v>
      </c>
      <c r="AY76" s="166">
        <v>0</v>
      </c>
      <c r="AZ76" s="164">
        <v>0</v>
      </c>
      <c r="BA76" s="165">
        <v>0</v>
      </c>
      <c r="BB76" s="165">
        <v>0</v>
      </c>
      <c r="BC76" s="165">
        <v>0</v>
      </c>
      <c r="BD76" s="165">
        <v>0</v>
      </c>
      <c r="BE76" s="166">
        <v>0</v>
      </c>
      <c r="BF76" s="164">
        <v>0</v>
      </c>
      <c r="BG76" s="165">
        <v>0</v>
      </c>
      <c r="BH76" s="165">
        <v>0</v>
      </c>
      <c r="BI76" s="165">
        <v>0</v>
      </c>
      <c r="BJ76" s="165">
        <v>0</v>
      </c>
      <c r="BK76" s="165">
        <v>0</v>
      </c>
      <c r="BL76" s="165">
        <v>0</v>
      </c>
      <c r="BM76" s="166">
        <v>0</v>
      </c>
      <c r="BN76" s="164">
        <v>0</v>
      </c>
      <c r="BO76" s="166">
        <v>0</v>
      </c>
      <c r="BP76" s="164">
        <v>0</v>
      </c>
      <c r="BQ76" s="165">
        <v>0</v>
      </c>
      <c r="BR76" s="165">
        <v>0</v>
      </c>
      <c r="BS76" s="165">
        <v>0</v>
      </c>
      <c r="BT76" s="166">
        <v>0</v>
      </c>
      <c r="BU76" s="164">
        <v>0</v>
      </c>
      <c r="BV76" s="165">
        <v>0</v>
      </c>
      <c r="BW76" s="166">
        <v>0</v>
      </c>
      <c r="BX76" s="164">
        <v>0</v>
      </c>
      <c r="BY76" s="165">
        <v>0</v>
      </c>
      <c r="BZ76" s="188">
        <v>0</v>
      </c>
    </row>
    <row r="77" spans="1:78" ht="17.45" customHeight="1" x14ac:dyDescent="0.25">
      <c r="A77" s="139" t="s">
        <v>565</v>
      </c>
      <c r="B77" s="163">
        <f t="shared" si="2"/>
        <v>1</v>
      </c>
      <c r="C77" s="164">
        <v>0</v>
      </c>
      <c r="D77" s="165">
        <v>0</v>
      </c>
      <c r="E77" s="165">
        <v>0</v>
      </c>
      <c r="F77" s="165">
        <v>0</v>
      </c>
      <c r="G77" s="165">
        <v>0</v>
      </c>
      <c r="H77" s="165">
        <v>0</v>
      </c>
      <c r="I77" s="166">
        <v>0</v>
      </c>
      <c r="J77" s="163">
        <v>0</v>
      </c>
      <c r="K77" s="164">
        <v>0</v>
      </c>
      <c r="L77" s="165">
        <v>0</v>
      </c>
      <c r="M77" s="165">
        <v>0</v>
      </c>
      <c r="N77" s="165">
        <v>0</v>
      </c>
      <c r="O77" s="165">
        <v>0</v>
      </c>
      <c r="P77" s="166">
        <v>0</v>
      </c>
      <c r="Q77" s="164">
        <v>0</v>
      </c>
      <c r="R77" s="165">
        <v>0</v>
      </c>
      <c r="S77" s="165">
        <v>0</v>
      </c>
      <c r="T77" s="165">
        <v>0</v>
      </c>
      <c r="U77" s="166">
        <v>0</v>
      </c>
      <c r="V77" s="164">
        <v>0</v>
      </c>
      <c r="W77" s="165">
        <v>0</v>
      </c>
      <c r="X77" s="165">
        <v>0</v>
      </c>
      <c r="Y77" s="165">
        <v>0</v>
      </c>
      <c r="Z77" s="166">
        <v>0</v>
      </c>
      <c r="AA77" s="164">
        <v>0</v>
      </c>
      <c r="AB77" s="165">
        <v>0</v>
      </c>
      <c r="AC77" s="165">
        <v>0</v>
      </c>
      <c r="AD77" s="165">
        <v>0</v>
      </c>
      <c r="AE77" s="165">
        <v>0</v>
      </c>
      <c r="AF77" s="166">
        <v>0</v>
      </c>
      <c r="AG77" s="164">
        <v>0</v>
      </c>
      <c r="AH77" s="165">
        <v>0</v>
      </c>
      <c r="AI77" s="165">
        <v>0</v>
      </c>
      <c r="AJ77" s="165">
        <v>0</v>
      </c>
      <c r="AK77" s="165">
        <v>0</v>
      </c>
      <c r="AL77" s="165">
        <v>0</v>
      </c>
      <c r="AM77" s="166">
        <v>0</v>
      </c>
      <c r="AN77" s="164">
        <v>1</v>
      </c>
      <c r="AO77" s="165">
        <v>0</v>
      </c>
      <c r="AP77" s="165">
        <v>0</v>
      </c>
      <c r="AQ77" s="165">
        <v>0</v>
      </c>
      <c r="AR77" s="165">
        <v>0</v>
      </c>
      <c r="AS77" s="166">
        <v>0</v>
      </c>
      <c r="AT77" s="164">
        <v>0</v>
      </c>
      <c r="AU77" s="165">
        <v>0</v>
      </c>
      <c r="AV77" s="165">
        <v>0</v>
      </c>
      <c r="AW77" s="165">
        <v>0</v>
      </c>
      <c r="AX77" s="165">
        <v>0</v>
      </c>
      <c r="AY77" s="166">
        <v>0</v>
      </c>
      <c r="AZ77" s="164">
        <v>0</v>
      </c>
      <c r="BA77" s="165">
        <v>0</v>
      </c>
      <c r="BB77" s="165">
        <v>0</v>
      </c>
      <c r="BC77" s="165">
        <v>0</v>
      </c>
      <c r="BD77" s="165">
        <v>0</v>
      </c>
      <c r="BE77" s="166">
        <v>0</v>
      </c>
      <c r="BF77" s="164">
        <v>0</v>
      </c>
      <c r="BG77" s="165">
        <v>0</v>
      </c>
      <c r="BH77" s="165">
        <v>0</v>
      </c>
      <c r="BI77" s="165">
        <v>0</v>
      </c>
      <c r="BJ77" s="165">
        <v>0</v>
      </c>
      <c r="BK77" s="165">
        <v>0</v>
      </c>
      <c r="BL77" s="165">
        <v>0</v>
      </c>
      <c r="BM77" s="166">
        <v>0</v>
      </c>
      <c r="BN77" s="164">
        <v>0</v>
      </c>
      <c r="BO77" s="166">
        <v>0</v>
      </c>
      <c r="BP77" s="164">
        <v>0</v>
      </c>
      <c r="BQ77" s="165">
        <v>0</v>
      </c>
      <c r="BR77" s="165">
        <v>0</v>
      </c>
      <c r="BS77" s="165">
        <v>0</v>
      </c>
      <c r="BT77" s="166">
        <v>0</v>
      </c>
      <c r="BU77" s="164">
        <v>0</v>
      </c>
      <c r="BV77" s="165">
        <v>0</v>
      </c>
      <c r="BW77" s="166">
        <v>0</v>
      </c>
      <c r="BX77" s="164">
        <v>0</v>
      </c>
      <c r="BY77" s="165">
        <v>0</v>
      </c>
      <c r="BZ77" s="188">
        <v>0</v>
      </c>
    </row>
    <row r="78" spans="1:78" ht="17.45" customHeight="1" x14ac:dyDescent="0.25">
      <c r="A78" s="139" t="s">
        <v>566</v>
      </c>
      <c r="B78" s="163">
        <f t="shared" si="2"/>
        <v>1</v>
      </c>
      <c r="C78" s="164">
        <v>0</v>
      </c>
      <c r="D78" s="165">
        <v>0</v>
      </c>
      <c r="E78" s="165">
        <v>0</v>
      </c>
      <c r="F78" s="165">
        <v>0</v>
      </c>
      <c r="G78" s="165">
        <v>0</v>
      </c>
      <c r="H78" s="165">
        <v>0</v>
      </c>
      <c r="I78" s="166">
        <v>0</v>
      </c>
      <c r="J78" s="163">
        <v>0</v>
      </c>
      <c r="K78" s="164">
        <v>0</v>
      </c>
      <c r="L78" s="165">
        <v>0</v>
      </c>
      <c r="M78" s="165">
        <v>0</v>
      </c>
      <c r="N78" s="165">
        <v>0</v>
      </c>
      <c r="O78" s="165">
        <v>0</v>
      </c>
      <c r="P78" s="166">
        <v>0</v>
      </c>
      <c r="Q78" s="164">
        <v>0</v>
      </c>
      <c r="R78" s="165">
        <v>0</v>
      </c>
      <c r="S78" s="165">
        <v>0</v>
      </c>
      <c r="T78" s="165">
        <v>0</v>
      </c>
      <c r="U78" s="166">
        <v>0</v>
      </c>
      <c r="V78" s="164">
        <v>0</v>
      </c>
      <c r="W78" s="165">
        <v>0</v>
      </c>
      <c r="X78" s="165">
        <v>0</v>
      </c>
      <c r="Y78" s="165">
        <v>0</v>
      </c>
      <c r="Z78" s="166">
        <v>0</v>
      </c>
      <c r="AA78" s="164">
        <v>0</v>
      </c>
      <c r="AB78" s="165">
        <v>0</v>
      </c>
      <c r="AC78" s="165">
        <v>0</v>
      </c>
      <c r="AD78" s="165">
        <v>0</v>
      </c>
      <c r="AE78" s="165">
        <v>0</v>
      </c>
      <c r="AF78" s="166">
        <v>0</v>
      </c>
      <c r="AG78" s="164">
        <v>0</v>
      </c>
      <c r="AH78" s="165">
        <v>0</v>
      </c>
      <c r="AI78" s="165">
        <v>0</v>
      </c>
      <c r="AJ78" s="165">
        <v>0</v>
      </c>
      <c r="AK78" s="165">
        <v>0</v>
      </c>
      <c r="AL78" s="165">
        <v>0</v>
      </c>
      <c r="AM78" s="166">
        <v>0</v>
      </c>
      <c r="AN78" s="164">
        <v>0</v>
      </c>
      <c r="AO78" s="165">
        <v>0</v>
      </c>
      <c r="AP78" s="165">
        <v>0</v>
      </c>
      <c r="AQ78" s="165">
        <v>0</v>
      </c>
      <c r="AR78" s="165">
        <v>1</v>
      </c>
      <c r="AS78" s="166">
        <v>0</v>
      </c>
      <c r="AT78" s="164">
        <v>0</v>
      </c>
      <c r="AU78" s="165">
        <v>0</v>
      </c>
      <c r="AV78" s="165">
        <v>0</v>
      </c>
      <c r="AW78" s="165">
        <v>0</v>
      </c>
      <c r="AX78" s="165">
        <v>0</v>
      </c>
      <c r="AY78" s="166">
        <v>0</v>
      </c>
      <c r="AZ78" s="164">
        <v>0</v>
      </c>
      <c r="BA78" s="165">
        <v>0</v>
      </c>
      <c r="BB78" s="165">
        <v>0</v>
      </c>
      <c r="BC78" s="165">
        <v>0</v>
      </c>
      <c r="BD78" s="165">
        <v>0</v>
      </c>
      <c r="BE78" s="166">
        <v>0</v>
      </c>
      <c r="BF78" s="164">
        <v>0</v>
      </c>
      <c r="BG78" s="165">
        <v>0</v>
      </c>
      <c r="BH78" s="165">
        <v>0</v>
      </c>
      <c r="BI78" s="165">
        <v>0</v>
      </c>
      <c r="BJ78" s="165">
        <v>0</v>
      </c>
      <c r="BK78" s="165">
        <v>0</v>
      </c>
      <c r="BL78" s="165">
        <v>0</v>
      </c>
      <c r="BM78" s="166">
        <v>0</v>
      </c>
      <c r="BN78" s="164">
        <v>0</v>
      </c>
      <c r="BO78" s="166">
        <v>0</v>
      </c>
      <c r="BP78" s="164">
        <v>0</v>
      </c>
      <c r="BQ78" s="165">
        <v>0</v>
      </c>
      <c r="BR78" s="165">
        <v>0</v>
      </c>
      <c r="BS78" s="165">
        <v>0</v>
      </c>
      <c r="BT78" s="166">
        <v>0</v>
      </c>
      <c r="BU78" s="164">
        <v>0</v>
      </c>
      <c r="BV78" s="165">
        <v>0</v>
      </c>
      <c r="BW78" s="166">
        <v>0</v>
      </c>
      <c r="BX78" s="164">
        <v>0</v>
      </c>
      <c r="BY78" s="165">
        <v>0</v>
      </c>
      <c r="BZ78" s="188">
        <v>0</v>
      </c>
    </row>
    <row r="79" spans="1:78" ht="17.45" customHeight="1" x14ac:dyDescent="0.25">
      <c r="A79" s="139" t="s">
        <v>567</v>
      </c>
      <c r="B79" s="167"/>
      <c r="C79" s="164"/>
      <c r="D79" s="165"/>
      <c r="E79" s="165"/>
      <c r="F79" s="165"/>
      <c r="G79" s="165"/>
      <c r="H79" s="165"/>
      <c r="I79" s="166"/>
      <c r="J79" s="163"/>
      <c r="K79" s="164"/>
      <c r="L79" s="165"/>
      <c r="M79" s="165"/>
      <c r="N79" s="165"/>
      <c r="O79" s="165"/>
      <c r="P79" s="166"/>
      <c r="Q79" s="164"/>
      <c r="R79" s="165"/>
      <c r="S79" s="165"/>
      <c r="T79" s="165"/>
      <c r="U79" s="166"/>
      <c r="V79" s="164"/>
      <c r="W79" s="165"/>
      <c r="X79" s="165"/>
      <c r="Y79" s="165"/>
      <c r="Z79" s="166"/>
      <c r="AA79" s="164"/>
      <c r="AB79" s="165"/>
      <c r="AC79" s="165"/>
      <c r="AD79" s="165"/>
      <c r="AE79" s="165"/>
      <c r="AF79" s="166"/>
      <c r="AG79" s="164"/>
      <c r="AH79" s="165"/>
      <c r="AI79" s="165"/>
      <c r="AJ79" s="165"/>
      <c r="AK79" s="165"/>
      <c r="AL79" s="165"/>
      <c r="AM79" s="166"/>
      <c r="AN79" s="164"/>
      <c r="AO79" s="165"/>
      <c r="AP79" s="165"/>
      <c r="AQ79" s="165"/>
      <c r="AR79" s="165"/>
      <c r="AS79" s="166"/>
      <c r="AT79" s="164"/>
      <c r="AU79" s="165"/>
      <c r="AV79" s="165"/>
      <c r="AW79" s="165"/>
      <c r="AX79" s="165"/>
      <c r="AY79" s="166"/>
      <c r="AZ79" s="164"/>
      <c r="BA79" s="165"/>
      <c r="BB79" s="165"/>
      <c r="BC79" s="165"/>
      <c r="BD79" s="165"/>
      <c r="BE79" s="166"/>
      <c r="BF79" s="164"/>
      <c r="BG79" s="165"/>
      <c r="BH79" s="165"/>
      <c r="BI79" s="165"/>
      <c r="BJ79" s="165"/>
      <c r="BK79" s="165"/>
      <c r="BL79" s="165"/>
      <c r="BM79" s="166"/>
      <c r="BN79" s="164"/>
      <c r="BO79" s="166"/>
      <c r="BP79" s="164"/>
      <c r="BQ79" s="165"/>
      <c r="BR79" s="165"/>
      <c r="BS79" s="165"/>
      <c r="BT79" s="166"/>
      <c r="BU79" s="164"/>
      <c r="BV79" s="165"/>
      <c r="BW79" s="166"/>
      <c r="BX79" s="164"/>
      <c r="BY79" s="165"/>
      <c r="BZ79" s="188"/>
    </row>
    <row r="80" spans="1:78" ht="17.45" customHeight="1" x14ac:dyDescent="0.25">
      <c r="A80" s="156" t="s">
        <v>568</v>
      </c>
      <c r="B80" s="157">
        <f t="shared" ref="B80:B88" si="5">SUM(C80:BZ80)</f>
        <v>5655</v>
      </c>
      <c r="C80" s="160">
        <f t="shared" ref="C80:BN80" si="6">SUM(C81:C204)</f>
        <v>695</v>
      </c>
      <c r="D80" s="38">
        <f t="shared" si="6"/>
        <v>84</v>
      </c>
      <c r="E80" s="38">
        <f t="shared" si="6"/>
        <v>135</v>
      </c>
      <c r="F80" s="38">
        <f t="shared" si="6"/>
        <v>144</v>
      </c>
      <c r="G80" s="38">
        <f t="shared" si="6"/>
        <v>17</v>
      </c>
      <c r="H80" s="38">
        <f t="shared" si="6"/>
        <v>97</v>
      </c>
      <c r="I80" s="159">
        <f t="shared" si="6"/>
        <v>2</v>
      </c>
      <c r="J80" s="157">
        <f t="shared" si="6"/>
        <v>167</v>
      </c>
      <c r="K80" s="160">
        <f t="shared" si="6"/>
        <v>182</v>
      </c>
      <c r="L80" s="38">
        <f t="shared" si="6"/>
        <v>54</v>
      </c>
      <c r="M80" s="38">
        <f t="shared" si="6"/>
        <v>38</v>
      </c>
      <c r="N80" s="38">
        <f t="shared" si="6"/>
        <v>52</v>
      </c>
      <c r="O80" s="38">
        <f t="shared" si="6"/>
        <v>53</v>
      </c>
      <c r="P80" s="159">
        <f t="shared" si="6"/>
        <v>18</v>
      </c>
      <c r="Q80" s="160">
        <f t="shared" si="6"/>
        <v>389</v>
      </c>
      <c r="R80" s="38">
        <f t="shared" si="6"/>
        <v>20</v>
      </c>
      <c r="S80" s="38">
        <f t="shared" si="6"/>
        <v>17</v>
      </c>
      <c r="T80" s="38">
        <f t="shared" si="6"/>
        <v>2</v>
      </c>
      <c r="U80" s="159">
        <f t="shared" si="6"/>
        <v>36</v>
      </c>
      <c r="V80" s="160">
        <f t="shared" si="6"/>
        <v>57</v>
      </c>
      <c r="W80" s="38">
        <f t="shared" si="6"/>
        <v>26</v>
      </c>
      <c r="X80" s="38">
        <f t="shared" si="6"/>
        <v>2</v>
      </c>
      <c r="Y80" s="38">
        <f t="shared" si="6"/>
        <v>10</v>
      </c>
      <c r="Z80" s="159">
        <f t="shared" si="6"/>
        <v>17</v>
      </c>
      <c r="AA80" s="160">
        <f t="shared" si="6"/>
        <v>58</v>
      </c>
      <c r="AB80" s="38">
        <f t="shared" si="6"/>
        <v>74</v>
      </c>
      <c r="AC80" s="38">
        <f t="shared" si="6"/>
        <v>8</v>
      </c>
      <c r="AD80" s="38">
        <f t="shared" si="6"/>
        <v>54</v>
      </c>
      <c r="AE80" s="38">
        <f t="shared" si="6"/>
        <v>46</v>
      </c>
      <c r="AF80" s="159">
        <f t="shared" si="6"/>
        <v>33</v>
      </c>
      <c r="AG80" s="160">
        <f t="shared" si="6"/>
        <v>482</v>
      </c>
      <c r="AH80" s="38">
        <f t="shared" si="6"/>
        <v>326</v>
      </c>
      <c r="AI80" s="38">
        <f t="shared" si="6"/>
        <v>33</v>
      </c>
      <c r="AJ80" s="38">
        <f t="shared" si="6"/>
        <v>14</v>
      </c>
      <c r="AK80" s="38">
        <f t="shared" si="6"/>
        <v>48</v>
      </c>
      <c r="AL80" s="38">
        <f t="shared" si="6"/>
        <v>26</v>
      </c>
      <c r="AM80" s="159">
        <f t="shared" si="6"/>
        <v>23</v>
      </c>
      <c r="AN80" s="160">
        <f t="shared" si="6"/>
        <v>273</v>
      </c>
      <c r="AO80" s="38">
        <f t="shared" si="6"/>
        <v>25</v>
      </c>
      <c r="AP80" s="38">
        <f t="shared" si="6"/>
        <v>37</v>
      </c>
      <c r="AQ80" s="38">
        <f t="shared" si="6"/>
        <v>41</v>
      </c>
      <c r="AR80" s="38">
        <f t="shared" si="6"/>
        <v>82</v>
      </c>
      <c r="AS80" s="159">
        <f t="shared" si="6"/>
        <v>77</v>
      </c>
      <c r="AT80" s="160">
        <f t="shared" si="6"/>
        <v>36</v>
      </c>
      <c r="AU80" s="38">
        <f t="shared" si="6"/>
        <v>10</v>
      </c>
      <c r="AV80" s="38">
        <f t="shared" si="6"/>
        <v>41</v>
      </c>
      <c r="AW80" s="38">
        <f t="shared" si="6"/>
        <v>54</v>
      </c>
      <c r="AX80" s="38">
        <f t="shared" si="6"/>
        <v>29</v>
      </c>
      <c r="AY80" s="159">
        <f t="shared" si="6"/>
        <v>1</v>
      </c>
      <c r="AZ80" s="160">
        <f t="shared" si="6"/>
        <v>71</v>
      </c>
      <c r="BA80" s="38">
        <f t="shared" si="6"/>
        <v>31</v>
      </c>
      <c r="BB80" s="38">
        <f t="shared" si="6"/>
        <v>10</v>
      </c>
      <c r="BC80" s="38">
        <f t="shared" si="6"/>
        <v>30</v>
      </c>
      <c r="BD80" s="38">
        <f t="shared" si="6"/>
        <v>3</v>
      </c>
      <c r="BE80" s="159">
        <f t="shared" si="6"/>
        <v>9</v>
      </c>
      <c r="BF80" s="160">
        <f t="shared" si="6"/>
        <v>231</v>
      </c>
      <c r="BG80" s="38">
        <f t="shared" si="6"/>
        <v>45</v>
      </c>
      <c r="BH80" s="38">
        <f t="shared" si="6"/>
        <v>21</v>
      </c>
      <c r="BI80" s="38">
        <f t="shared" si="6"/>
        <v>3</v>
      </c>
      <c r="BJ80" s="38">
        <f t="shared" si="6"/>
        <v>59</v>
      </c>
      <c r="BK80" s="38">
        <f t="shared" si="6"/>
        <v>43</v>
      </c>
      <c r="BL80" s="38">
        <f t="shared" si="6"/>
        <v>58</v>
      </c>
      <c r="BM80" s="159">
        <f t="shared" si="6"/>
        <v>17</v>
      </c>
      <c r="BN80" s="160">
        <f t="shared" si="6"/>
        <v>46</v>
      </c>
      <c r="BO80" s="159">
        <f t="shared" ref="BO80:BZ80" si="7">SUM(BO81:BO204)</f>
        <v>57</v>
      </c>
      <c r="BP80" s="160">
        <f t="shared" si="7"/>
        <v>47</v>
      </c>
      <c r="BQ80" s="38">
        <f t="shared" si="7"/>
        <v>42</v>
      </c>
      <c r="BR80" s="38">
        <f t="shared" si="7"/>
        <v>10</v>
      </c>
      <c r="BS80" s="38">
        <f t="shared" si="7"/>
        <v>7</v>
      </c>
      <c r="BT80" s="159">
        <f t="shared" si="7"/>
        <v>37</v>
      </c>
      <c r="BU80" s="160">
        <f t="shared" si="7"/>
        <v>189</v>
      </c>
      <c r="BV80" s="38">
        <f t="shared" si="7"/>
        <v>38</v>
      </c>
      <c r="BW80" s="159">
        <f t="shared" si="7"/>
        <v>34</v>
      </c>
      <c r="BX80" s="160">
        <f t="shared" si="7"/>
        <v>137</v>
      </c>
      <c r="BY80" s="38">
        <f t="shared" si="7"/>
        <v>31</v>
      </c>
      <c r="BZ80" s="193">
        <f t="shared" si="7"/>
        <v>104</v>
      </c>
    </row>
    <row r="81" spans="1:78" ht="17.45" customHeight="1" x14ac:dyDescent="0.25">
      <c r="A81" s="139" t="s">
        <v>569</v>
      </c>
      <c r="B81" s="163">
        <f t="shared" si="5"/>
        <v>6</v>
      </c>
      <c r="C81" s="164">
        <v>1</v>
      </c>
      <c r="D81" s="165">
        <v>0</v>
      </c>
      <c r="E81" s="165">
        <v>0</v>
      </c>
      <c r="F81" s="165">
        <v>0</v>
      </c>
      <c r="G81" s="165">
        <v>0</v>
      </c>
      <c r="H81" s="165">
        <v>0</v>
      </c>
      <c r="I81" s="166">
        <v>0</v>
      </c>
      <c r="J81" s="163">
        <v>1</v>
      </c>
      <c r="K81" s="164">
        <v>0</v>
      </c>
      <c r="L81" s="165">
        <v>0</v>
      </c>
      <c r="M81" s="165">
        <v>0</v>
      </c>
      <c r="N81" s="165">
        <v>0</v>
      </c>
      <c r="O81" s="165">
        <v>0</v>
      </c>
      <c r="P81" s="166">
        <v>0</v>
      </c>
      <c r="Q81" s="164">
        <v>0</v>
      </c>
      <c r="R81" s="165">
        <v>0</v>
      </c>
      <c r="S81" s="165">
        <v>0</v>
      </c>
      <c r="T81" s="165">
        <v>0</v>
      </c>
      <c r="U81" s="166">
        <v>0</v>
      </c>
      <c r="V81" s="164">
        <v>0</v>
      </c>
      <c r="W81" s="165">
        <v>0</v>
      </c>
      <c r="X81" s="165">
        <v>0</v>
      </c>
      <c r="Y81" s="165">
        <v>0</v>
      </c>
      <c r="Z81" s="166">
        <v>0</v>
      </c>
      <c r="AA81" s="164">
        <v>0</v>
      </c>
      <c r="AB81" s="165">
        <v>0</v>
      </c>
      <c r="AC81" s="165">
        <v>0</v>
      </c>
      <c r="AD81" s="165">
        <v>0</v>
      </c>
      <c r="AE81" s="165">
        <v>0</v>
      </c>
      <c r="AF81" s="166">
        <v>0</v>
      </c>
      <c r="AG81" s="164">
        <v>0</v>
      </c>
      <c r="AH81" s="165">
        <v>0</v>
      </c>
      <c r="AI81" s="165">
        <v>0</v>
      </c>
      <c r="AJ81" s="165">
        <v>0</v>
      </c>
      <c r="AK81" s="165">
        <v>0</v>
      </c>
      <c r="AL81" s="165">
        <v>0</v>
      </c>
      <c r="AM81" s="166">
        <v>0</v>
      </c>
      <c r="AN81" s="164">
        <v>0</v>
      </c>
      <c r="AO81" s="165">
        <v>0</v>
      </c>
      <c r="AP81" s="165">
        <v>0</v>
      </c>
      <c r="AQ81" s="165">
        <v>0</v>
      </c>
      <c r="AR81" s="165">
        <v>3</v>
      </c>
      <c r="AS81" s="166">
        <v>0</v>
      </c>
      <c r="AT81" s="164">
        <v>0</v>
      </c>
      <c r="AU81" s="165">
        <v>0</v>
      </c>
      <c r="AV81" s="165">
        <v>0</v>
      </c>
      <c r="AW81" s="165">
        <v>0</v>
      </c>
      <c r="AX81" s="165">
        <v>0</v>
      </c>
      <c r="AY81" s="166">
        <v>0</v>
      </c>
      <c r="AZ81" s="164">
        <v>0</v>
      </c>
      <c r="BA81" s="165">
        <v>0</v>
      </c>
      <c r="BB81" s="165">
        <v>0</v>
      </c>
      <c r="BC81" s="165">
        <v>0</v>
      </c>
      <c r="BD81" s="165">
        <v>0</v>
      </c>
      <c r="BE81" s="166">
        <v>0</v>
      </c>
      <c r="BF81" s="164">
        <v>0</v>
      </c>
      <c r="BG81" s="165">
        <v>1</v>
      </c>
      <c r="BH81" s="165">
        <v>0</v>
      </c>
      <c r="BI81" s="165">
        <v>0</v>
      </c>
      <c r="BJ81" s="165">
        <v>0</v>
      </c>
      <c r="BK81" s="165">
        <v>0</v>
      </c>
      <c r="BL81" s="165">
        <v>0</v>
      </c>
      <c r="BM81" s="166">
        <v>0</v>
      </c>
      <c r="BN81" s="164">
        <v>0</v>
      </c>
      <c r="BO81" s="166">
        <v>0</v>
      </c>
      <c r="BP81" s="164">
        <v>0</v>
      </c>
      <c r="BQ81" s="165">
        <v>0</v>
      </c>
      <c r="BR81" s="165">
        <v>0</v>
      </c>
      <c r="BS81" s="165">
        <v>0</v>
      </c>
      <c r="BT81" s="166">
        <v>0</v>
      </c>
      <c r="BU81" s="164">
        <v>0</v>
      </c>
      <c r="BV81" s="165">
        <v>0</v>
      </c>
      <c r="BW81" s="166">
        <v>0</v>
      </c>
      <c r="BX81" s="164">
        <v>0</v>
      </c>
      <c r="BY81" s="165">
        <v>0</v>
      </c>
      <c r="BZ81" s="188">
        <v>0</v>
      </c>
    </row>
    <row r="82" spans="1:78" ht="17.45" customHeight="1" x14ac:dyDescent="0.25">
      <c r="A82" s="139" t="s">
        <v>709</v>
      </c>
      <c r="B82" s="163">
        <f t="shared" si="5"/>
        <v>2</v>
      </c>
      <c r="C82" s="164">
        <v>0</v>
      </c>
      <c r="D82" s="165">
        <v>0</v>
      </c>
      <c r="E82" s="165">
        <v>0</v>
      </c>
      <c r="F82" s="165">
        <v>0</v>
      </c>
      <c r="G82" s="165">
        <v>0</v>
      </c>
      <c r="H82" s="165">
        <v>0</v>
      </c>
      <c r="I82" s="166">
        <v>0</v>
      </c>
      <c r="J82" s="163">
        <v>0</v>
      </c>
      <c r="K82" s="164">
        <v>1</v>
      </c>
      <c r="L82" s="165">
        <v>0</v>
      </c>
      <c r="M82" s="165">
        <v>0</v>
      </c>
      <c r="N82" s="165">
        <v>0</v>
      </c>
      <c r="O82" s="165">
        <v>0</v>
      </c>
      <c r="P82" s="166">
        <v>0</v>
      </c>
      <c r="Q82" s="164">
        <v>0</v>
      </c>
      <c r="R82" s="165">
        <v>0</v>
      </c>
      <c r="S82" s="165">
        <v>0</v>
      </c>
      <c r="T82" s="165">
        <v>0</v>
      </c>
      <c r="U82" s="166">
        <v>0</v>
      </c>
      <c r="V82" s="164">
        <v>0</v>
      </c>
      <c r="W82" s="165">
        <v>0</v>
      </c>
      <c r="X82" s="165">
        <v>0</v>
      </c>
      <c r="Y82" s="165">
        <v>0</v>
      </c>
      <c r="Z82" s="166">
        <v>0</v>
      </c>
      <c r="AA82" s="164">
        <v>0</v>
      </c>
      <c r="AB82" s="165">
        <v>0</v>
      </c>
      <c r="AC82" s="165">
        <v>0</v>
      </c>
      <c r="AD82" s="165">
        <v>0</v>
      </c>
      <c r="AE82" s="165">
        <v>0</v>
      </c>
      <c r="AF82" s="166">
        <v>0</v>
      </c>
      <c r="AG82" s="164">
        <v>0</v>
      </c>
      <c r="AH82" s="165">
        <v>0</v>
      </c>
      <c r="AI82" s="165">
        <v>0</v>
      </c>
      <c r="AJ82" s="165">
        <v>0</v>
      </c>
      <c r="AK82" s="165">
        <v>0</v>
      </c>
      <c r="AL82" s="165">
        <v>0</v>
      </c>
      <c r="AM82" s="166">
        <v>0</v>
      </c>
      <c r="AN82" s="164">
        <v>0</v>
      </c>
      <c r="AO82" s="165">
        <v>0</v>
      </c>
      <c r="AP82" s="165">
        <v>0</v>
      </c>
      <c r="AQ82" s="165">
        <v>0</v>
      </c>
      <c r="AR82" s="165">
        <v>0</v>
      </c>
      <c r="AS82" s="166">
        <v>0</v>
      </c>
      <c r="AT82" s="164">
        <v>1</v>
      </c>
      <c r="AU82" s="165">
        <v>0</v>
      </c>
      <c r="AV82" s="165">
        <v>0</v>
      </c>
      <c r="AW82" s="165">
        <v>0</v>
      </c>
      <c r="AX82" s="165">
        <v>0</v>
      </c>
      <c r="AY82" s="166">
        <v>0</v>
      </c>
      <c r="AZ82" s="164">
        <v>0</v>
      </c>
      <c r="BA82" s="165">
        <v>0</v>
      </c>
      <c r="BB82" s="165">
        <v>0</v>
      </c>
      <c r="BC82" s="165">
        <v>0</v>
      </c>
      <c r="BD82" s="165">
        <v>0</v>
      </c>
      <c r="BE82" s="166">
        <v>0</v>
      </c>
      <c r="BF82" s="164">
        <v>0</v>
      </c>
      <c r="BG82" s="165">
        <v>0</v>
      </c>
      <c r="BH82" s="165">
        <v>0</v>
      </c>
      <c r="BI82" s="165">
        <v>0</v>
      </c>
      <c r="BJ82" s="165">
        <v>0</v>
      </c>
      <c r="BK82" s="165">
        <v>0</v>
      </c>
      <c r="BL82" s="165">
        <v>0</v>
      </c>
      <c r="BM82" s="166">
        <v>0</v>
      </c>
      <c r="BN82" s="164">
        <v>0</v>
      </c>
      <c r="BO82" s="166">
        <v>0</v>
      </c>
      <c r="BP82" s="164">
        <v>0</v>
      </c>
      <c r="BQ82" s="165">
        <v>0</v>
      </c>
      <c r="BR82" s="165">
        <v>0</v>
      </c>
      <c r="BS82" s="165">
        <v>0</v>
      </c>
      <c r="BT82" s="166">
        <v>0</v>
      </c>
      <c r="BU82" s="164">
        <v>0</v>
      </c>
      <c r="BV82" s="165">
        <v>0</v>
      </c>
      <c r="BW82" s="166">
        <v>0</v>
      </c>
      <c r="BX82" s="164">
        <v>0</v>
      </c>
      <c r="BY82" s="165">
        <v>0</v>
      </c>
      <c r="BZ82" s="188">
        <v>0</v>
      </c>
    </row>
    <row r="83" spans="1:78" ht="17.45" customHeight="1" x14ac:dyDescent="0.25">
      <c r="A83" s="139" t="s">
        <v>570</v>
      </c>
      <c r="B83" s="163">
        <f t="shared" si="5"/>
        <v>3</v>
      </c>
      <c r="C83" s="164">
        <v>0</v>
      </c>
      <c r="D83" s="165">
        <v>0</v>
      </c>
      <c r="E83" s="165">
        <v>0</v>
      </c>
      <c r="F83" s="165">
        <v>0</v>
      </c>
      <c r="G83" s="165">
        <v>0</v>
      </c>
      <c r="H83" s="165">
        <v>0</v>
      </c>
      <c r="I83" s="166">
        <v>0</v>
      </c>
      <c r="J83" s="163">
        <v>2</v>
      </c>
      <c r="K83" s="164">
        <v>0</v>
      </c>
      <c r="L83" s="165">
        <v>0</v>
      </c>
      <c r="M83" s="165">
        <v>0</v>
      </c>
      <c r="N83" s="165">
        <v>0</v>
      </c>
      <c r="O83" s="165">
        <v>0</v>
      </c>
      <c r="P83" s="166">
        <v>0</v>
      </c>
      <c r="Q83" s="164">
        <v>0</v>
      </c>
      <c r="R83" s="165">
        <v>0</v>
      </c>
      <c r="S83" s="165">
        <v>0</v>
      </c>
      <c r="T83" s="165">
        <v>0</v>
      </c>
      <c r="U83" s="166">
        <v>0</v>
      </c>
      <c r="V83" s="164">
        <v>0</v>
      </c>
      <c r="W83" s="165">
        <v>0</v>
      </c>
      <c r="X83" s="165">
        <v>0</v>
      </c>
      <c r="Y83" s="165">
        <v>0</v>
      </c>
      <c r="Z83" s="166">
        <v>0</v>
      </c>
      <c r="AA83" s="164">
        <v>0</v>
      </c>
      <c r="AB83" s="165">
        <v>0</v>
      </c>
      <c r="AC83" s="165">
        <v>0</v>
      </c>
      <c r="AD83" s="165">
        <v>0</v>
      </c>
      <c r="AE83" s="165">
        <v>0</v>
      </c>
      <c r="AF83" s="166">
        <v>0</v>
      </c>
      <c r="AG83" s="164">
        <v>0</v>
      </c>
      <c r="AH83" s="165">
        <v>0</v>
      </c>
      <c r="AI83" s="165">
        <v>0</v>
      </c>
      <c r="AJ83" s="165">
        <v>0</v>
      </c>
      <c r="AK83" s="165">
        <v>0</v>
      </c>
      <c r="AL83" s="165">
        <v>0</v>
      </c>
      <c r="AM83" s="166">
        <v>0</v>
      </c>
      <c r="AN83" s="164">
        <v>0</v>
      </c>
      <c r="AO83" s="165">
        <v>0</v>
      </c>
      <c r="AP83" s="165">
        <v>0</v>
      </c>
      <c r="AQ83" s="165">
        <v>0</v>
      </c>
      <c r="AR83" s="165">
        <v>0</v>
      </c>
      <c r="AS83" s="166">
        <v>0</v>
      </c>
      <c r="AT83" s="164">
        <v>1</v>
      </c>
      <c r="AU83" s="165">
        <v>0</v>
      </c>
      <c r="AV83" s="165">
        <v>0</v>
      </c>
      <c r="AW83" s="165">
        <v>0</v>
      </c>
      <c r="AX83" s="165">
        <v>0</v>
      </c>
      <c r="AY83" s="166">
        <v>0</v>
      </c>
      <c r="AZ83" s="164">
        <v>0</v>
      </c>
      <c r="BA83" s="165">
        <v>0</v>
      </c>
      <c r="BB83" s="165">
        <v>0</v>
      </c>
      <c r="BC83" s="165">
        <v>0</v>
      </c>
      <c r="BD83" s="165">
        <v>0</v>
      </c>
      <c r="BE83" s="166">
        <v>0</v>
      </c>
      <c r="BF83" s="164">
        <v>0</v>
      </c>
      <c r="BG83" s="165">
        <v>0</v>
      </c>
      <c r="BH83" s="165">
        <v>0</v>
      </c>
      <c r="BI83" s="165">
        <v>0</v>
      </c>
      <c r="BJ83" s="165">
        <v>0</v>
      </c>
      <c r="BK83" s="165">
        <v>0</v>
      </c>
      <c r="BL83" s="165">
        <v>0</v>
      </c>
      <c r="BM83" s="166">
        <v>0</v>
      </c>
      <c r="BN83" s="164">
        <v>0</v>
      </c>
      <c r="BO83" s="166">
        <v>0</v>
      </c>
      <c r="BP83" s="164">
        <v>0</v>
      </c>
      <c r="BQ83" s="165">
        <v>0</v>
      </c>
      <c r="BR83" s="165">
        <v>0</v>
      </c>
      <c r="BS83" s="165">
        <v>0</v>
      </c>
      <c r="BT83" s="166">
        <v>0</v>
      </c>
      <c r="BU83" s="164">
        <v>0</v>
      </c>
      <c r="BV83" s="165">
        <v>0</v>
      </c>
      <c r="BW83" s="166">
        <v>0</v>
      </c>
      <c r="BX83" s="164">
        <v>0</v>
      </c>
      <c r="BY83" s="165">
        <v>0</v>
      </c>
      <c r="BZ83" s="188">
        <v>0</v>
      </c>
    </row>
    <row r="84" spans="1:78" ht="17.45" customHeight="1" x14ac:dyDescent="0.25">
      <c r="A84" s="139" t="s">
        <v>571</v>
      </c>
      <c r="B84" s="163">
        <f t="shared" si="5"/>
        <v>14</v>
      </c>
      <c r="C84" s="164">
        <v>0</v>
      </c>
      <c r="D84" s="165">
        <v>0</v>
      </c>
      <c r="E84" s="165">
        <v>0</v>
      </c>
      <c r="F84" s="165">
        <v>0</v>
      </c>
      <c r="G84" s="165">
        <v>0</v>
      </c>
      <c r="H84" s="165">
        <v>0</v>
      </c>
      <c r="I84" s="166">
        <v>0</v>
      </c>
      <c r="J84" s="163">
        <v>1</v>
      </c>
      <c r="K84" s="164">
        <v>0</v>
      </c>
      <c r="L84" s="165">
        <v>1</v>
      </c>
      <c r="M84" s="165">
        <v>0</v>
      </c>
      <c r="N84" s="165">
        <v>0</v>
      </c>
      <c r="O84" s="165">
        <v>0</v>
      </c>
      <c r="P84" s="166">
        <v>0</v>
      </c>
      <c r="Q84" s="164">
        <v>0</v>
      </c>
      <c r="R84" s="165">
        <v>0</v>
      </c>
      <c r="S84" s="165">
        <v>0</v>
      </c>
      <c r="T84" s="165">
        <v>0</v>
      </c>
      <c r="U84" s="166">
        <v>0</v>
      </c>
      <c r="V84" s="164">
        <v>0</v>
      </c>
      <c r="W84" s="165">
        <v>0</v>
      </c>
      <c r="X84" s="165">
        <v>0</v>
      </c>
      <c r="Y84" s="165">
        <v>0</v>
      </c>
      <c r="Z84" s="166">
        <v>0</v>
      </c>
      <c r="AA84" s="164">
        <v>0</v>
      </c>
      <c r="AB84" s="165">
        <v>0</v>
      </c>
      <c r="AC84" s="165">
        <v>0</v>
      </c>
      <c r="AD84" s="165">
        <v>0</v>
      </c>
      <c r="AE84" s="165">
        <v>0</v>
      </c>
      <c r="AF84" s="166">
        <v>0</v>
      </c>
      <c r="AG84" s="164">
        <v>0</v>
      </c>
      <c r="AH84" s="165">
        <v>0</v>
      </c>
      <c r="AI84" s="165">
        <v>0</v>
      </c>
      <c r="AJ84" s="165">
        <v>0</v>
      </c>
      <c r="AK84" s="165">
        <v>0</v>
      </c>
      <c r="AL84" s="165">
        <v>1</v>
      </c>
      <c r="AM84" s="166">
        <v>0</v>
      </c>
      <c r="AN84" s="164">
        <v>0</v>
      </c>
      <c r="AO84" s="165">
        <v>0</v>
      </c>
      <c r="AP84" s="165">
        <v>1</v>
      </c>
      <c r="AQ84" s="165">
        <v>0</v>
      </c>
      <c r="AR84" s="165">
        <v>0</v>
      </c>
      <c r="AS84" s="166">
        <v>0</v>
      </c>
      <c r="AT84" s="164">
        <v>0</v>
      </c>
      <c r="AU84" s="165">
        <v>0</v>
      </c>
      <c r="AV84" s="165">
        <v>0</v>
      </c>
      <c r="AW84" s="165">
        <v>0</v>
      </c>
      <c r="AX84" s="165">
        <v>1</v>
      </c>
      <c r="AY84" s="166">
        <v>0</v>
      </c>
      <c r="AZ84" s="164">
        <v>0</v>
      </c>
      <c r="BA84" s="165">
        <v>1</v>
      </c>
      <c r="BB84" s="165">
        <v>0</v>
      </c>
      <c r="BC84" s="165">
        <v>1</v>
      </c>
      <c r="BD84" s="165">
        <v>0</v>
      </c>
      <c r="BE84" s="166">
        <v>0</v>
      </c>
      <c r="BF84" s="164">
        <v>0</v>
      </c>
      <c r="BG84" s="165">
        <v>1</v>
      </c>
      <c r="BH84" s="165">
        <v>0</v>
      </c>
      <c r="BI84" s="165">
        <v>0</v>
      </c>
      <c r="BJ84" s="165">
        <v>0</v>
      </c>
      <c r="BK84" s="165">
        <v>0</v>
      </c>
      <c r="BL84" s="165">
        <v>1</v>
      </c>
      <c r="BM84" s="166">
        <v>0</v>
      </c>
      <c r="BN84" s="164">
        <v>0</v>
      </c>
      <c r="BO84" s="166">
        <v>0</v>
      </c>
      <c r="BP84" s="164">
        <v>0</v>
      </c>
      <c r="BQ84" s="165">
        <v>0</v>
      </c>
      <c r="BR84" s="165">
        <v>0</v>
      </c>
      <c r="BS84" s="165">
        <v>1</v>
      </c>
      <c r="BT84" s="166">
        <v>1</v>
      </c>
      <c r="BU84" s="164">
        <v>1</v>
      </c>
      <c r="BV84" s="165">
        <v>0</v>
      </c>
      <c r="BW84" s="166">
        <v>1</v>
      </c>
      <c r="BX84" s="164">
        <v>1</v>
      </c>
      <c r="BY84" s="165">
        <v>0</v>
      </c>
      <c r="BZ84" s="188">
        <v>0</v>
      </c>
    </row>
    <row r="85" spans="1:78" ht="17.45" customHeight="1" x14ac:dyDescent="0.25">
      <c r="A85" s="139" t="s">
        <v>572</v>
      </c>
      <c r="B85" s="163">
        <f t="shared" si="5"/>
        <v>1</v>
      </c>
      <c r="C85" s="164">
        <v>0</v>
      </c>
      <c r="D85" s="165">
        <v>0</v>
      </c>
      <c r="E85" s="165">
        <v>0</v>
      </c>
      <c r="F85" s="165">
        <v>0</v>
      </c>
      <c r="G85" s="165">
        <v>0</v>
      </c>
      <c r="H85" s="165">
        <v>0</v>
      </c>
      <c r="I85" s="166">
        <v>0</v>
      </c>
      <c r="J85" s="163">
        <v>0</v>
      </c>
      <c r="K85" s="164">
        <v>0</v>
      </c>
      <c r="L85" s="165">
        <v>0</v>
      </c>
      <c r="M85" s="165">
        <v>0</v>
      </c>
      <c r="N85" s="165">
        <v>0</v>
      </c>
      <c r="O85" s="165">
        <v>0</v>
      </c>
      <c r="P85" s="166">
        <v>0</v>
      </c>
      <c r="Q85" s="164">
        <v>0</v>
      </c>
      <c r="R85" s="165">
        <v>0</v>
      </c>
      <c r="S85" s="165">
        <v>0</v>
      </c>
      <c r="T85" s="165">
        <v>0</v>
      </c>
      <c r="U85" s="166">
        <v>0</v>
      </c>
      <c r="V85" s="164">
        <v>0</v>
      </c>
      <c r="W85" s="165">
        <v>0</v>
      </c>
      <c r="X85" s="165">
        <v>0</v>
      </c>
      <c r="Y85" s="165">
        <v>0</v>
      </c>
      <c r="Z85" s="166">
        <v>0</v>
      </c>
      <c r="AA85" s="164">
        <v>0</v>
      </c>
      <c r="AB85" s="165">
        <v>0</v>
      </c>
      <c r="AC85" s="165">
        <v>0</v>
      </c>
      <c r="AD85" s="165">
        <v>0</v>
      </c>
      <c r="AE85" s="165">
        <v>0</v>
      </c>
      <c r="AF85" s="166">
        <v>0</v>
      </c>
      <c r="AG85" s="164">
        <v>0</v>
      </c>
      <c r="AH85" s="165">
        <v>0</v>
      </c>
      <c r="AI85" s="165">
        <v>0</v>
      </c>
      <c r="AJ85" s="165">
        <v>0</v>
      </c>
      <c r="AK85" s="165">
        <v>0</v>
      </c>
      <c r="AL85" s="165">
        <v>0</v>
      </c>
      <c r="AM85" s="166">
        <v>0</v>
      </c>
      <c r="AN85" s="164">
        <v>0</v>
      </c>
      <c r="AO85" s="165">
        <v>0</v>
      </c>
      <c r="AP85" s="165">
        <v>0</v>
      </c>
      <c r="AQ85" s="165">
        <v>0</v>
      </c>
      <c r="AR85" s="165">
        <v>0</v>
      </c>
      <c r="AS85" s="166">
        <v>0</v>
      </c>
      <c r="AT85" s="164">
        <v>0</v>
      </c>
      <c r="AU85" s="165">
        <v>0</v>
      </c>
      <c r="AV85" s="165">
        <v>0</v>
      </c>
      <c r="AW85" s="165">
        <v>0</v>
      </c>
      <c r="AX85" s="165">
        <v>0</v>
      </c>
      <c r="AY85" s="166">
        <v>0</v>
      </c>
      <c r="AZ85" s="164">
        <v>0</v>
      </c>
      <c r="BA85" s="165">
        <v>1</v>
      </c>
      <c r="BB85" s="165">
        <v>0</v>
      </c>
      <c r="BC85" s="165">
        <v>0</v>
      </c>
      <c r="BD85" s="165">
        <v>0</v>
      </c>
      <c r="BE85" s="166">
        <v>0</v>
      </c>
      <c r="BF85" s="164">
        <v>0</v>
      </c>
      <c r="BG85" s="165">
        <v>0</v>
      </c>
      <c r="BH85" s="165">
        <v>0</v>
      </c>
      <c r="BI85" s="165">
        <v>0</v>
      </c>
      <c r="BJ85" s="165">
        <v>0</v>
      </c>
      <c r="BK85" s="165">
        <v>0</v>
      </c>
      <c r="BL85" s="165">
        <v>0</v>
      </c>
      <c r="BM85" s="166">
        <v>0</v>
      </c>
      <c r="BN85" s="164">
        <v>0</v>
      </c>
      <c r="BO85" s="166">
        <v>0</v>
      </c>
      <c r="BP85" s="164">
        <v>0</v>
      </c>
      <c r="BQ85" s="165">
        <v>0</v>
      </c>
      <c r="BR85" s="165">
        <v>0</v>
      </c>
      <c r="BS85" s="165">
        <v>0</v>
      </c>
      <c r="BT85" s="166">
        <v>0</v>
      </c>
      <c r="BU85" s="164">
        <v>0</v>
      </c>
      <c r="BV85" s="165">
        <v>0</v>
      </c>
      <c r="BW85" s="166">
        <v>0</v>
      </c>
      <c r="BX85" s="164">
        <v>0</v>
      </c>
      <c r="BY85" s="165">
        <v>0</v>
      </c>
      <c r="BZ85" s="188">
        <v>0</v>
      </c>
    </row>
    <row r="86" spans="1:78" ht="17.45" customHeight="1" x14ac:dyDescent="0.25">
      <c r="A86" s="139" t="s">
        <v>573</v>
      </c>
      <c r="B86" s="163">
        <f t="shared" si="5"/>
        <v>3</v>
      </c>
      <c r="C86" s="164">
        <v>0</v>
      </c>
      <c r="D86" s="165">
        <v>0</v>
      </c>
      <c r="E86" s="165">
        <v>0</v>
      </c>
      <c r="F86" s="165">
        <v>0</v>
      </c>
      <c r="G86" s="165">
        <v>0</v>
      </c>
      <c r="H86" s="165">
        <v>0</v>
      </c>
      <c r="I86" s="166">
        <v>0</v>
      </c>
      <c r="J86" s="163">
        <v>0</v>
      </c>
      <c r="K86" s="164">
        <v>0</v>
      </c>
      <c r="L86" s="165">
        <v>0</v>
      </c>
      <c r="M86" s="165">
        <v>0</v>
      </c>
      <c r="N86" s="165">
        <v>0</v>
      </c>
      <c r="O86" s="165">
        <v>0</v>
      </c>
      <c r="P86" s="166">
        <v>0</v>
      </c>
      <c r="Q86" s="164">
        <v>0</v>
      </c>
      <c r="R86" s="165">
        <v>0</v>
      </c>
      <c r="S86" s="165">
        <v>0</v>
      </c>
      <c r="T86" s="165">
        <v>0</v>
      </c>
      <c r="U86" s="166">
        <v>0</v>
      </c>
      <c r="V86" s="164">
        <v>0</v>
      </c>
      <c r="W86" s="165">
        <v>0</v>
      </c>
      <c r="X86" s="165">
        <v>0</v>
      </c>
      <c r="Y86" s="165">
        <v>0</v>
      </c>
      <c r="Z86" s="166">
        <v>0</v>
      </c>
      <c r="AA86" s="164">
        <v>0</v>
      </c>
      <c r="AB86" s="165">
        <v>0</v>
      </c>
      <c r="AC86" s="165">
        <v>0</v>
      </c>
      <c r="AD86" s="165">
        <v>0</v>
      </c>
      <c r="AE86" s="165">
        <v>0</v>
      </c>
      <c r="AF86" s="166">
        <v>0</v>
      </c>
      <c r="AG86" s="164">
        <v>2</v>
      </c>
      <c r="AH86" s="165">
        <v>0</v>
      </c>
      <c r="AI86" s="165">
        <v>0</v>
      </c>
      <c r="AJ86" s="165">
        <v>0</v>
      </c>
      <c r="AK86" s="165">
        <v>0</v>
      </c>
      <c r="AL86" s="165">
        <v>0</v>
      </c>
      <c r="AM86" s="166">
        <v>0</v>
      </c>
      <c r="AN86" s="164">
        <v>0</v>
      </c>
      <c r="AO86" s="165">
        <v>0</v>
      </c>
      <c r="AP86" s="165">
        <v>0</v>
      </c>
      <c r="AQ86" s="165">
        <v>0</v>
      </c>
      <c r="AR86" s="165">
        <v>0</v>
      </c>
      <c r="AS86" s="166">
        <v>0</v>
      </c>
      <c r="AT86" s="164">
        <v>0</v>
      </c>
      <c r="AU86" s="165">
        <v>0</v>
      </c>
      <c r="AV86" s="165">
        <v>0</v>
      </c>
      <c r="AW86" s="165">
        <v>0</v>
      </c>
      <c r="AX86" s="165">
        <v>0</v>
      </c>
      <c r="AY86" s="166">
        <v>0</v>
      </c>
      <c r="AZ86" s="164">
        <v>0</v>
      </c>
      <c r="BA86" s="165">
        <v>0</v>
      </c>
      <c r="BB86" s="165">
        <v>0</v>
      </c>
      <c r="BC86" s="165">
        <v>0</v>
      </c>
      <c r="BD86" s="165">
        <v>0</v>
      </c>
      <c r="BE86" s="166">
        <v>0</v>
      </c>
      <c r="BF86" s="164">
        <v>0</v>
      </c>
      <c r="BG86" s="165">
        <v>0</v>
      </c>
      <c r="BH86" s="165">
        <v>0</v>
      </c>
      <c r="BI86" s="165">
        <v>0</v>
      </c>
      <c r="BJ86" s="165">
        <v>0</v>
      </c>
      <c r="BK86" s="165">
        <v>0</v>
      </c>
      <c r="BL86" s="165">
        <v>0</v>
      </c>
      <c r="BM86" s="166">
        <v>0</v>
      </c>
      <c r="BN86" s="164">
        <v>1</v>
      </c>
      <c r="BO86" s="166">
        <v>0</v>
      </c>
      <c r="BP86" s="164">
        <v>0</v>
      </c>
      <c r="BQ86" s="165">
        <v>0</v>
      </c>
      <c r="BR86" s="165">
        <v>0</v>
      </c>
      <c r="BS86" s="165">
        <v>0</v>
      </c>
      <c r="BT86" s="166">
        <v>0</v>
      </c>
      <c r="BU86" s="164">
        <v>0</v>
      </c>
      <c r="BV86" s="165">
        <v>0</v>
      </c>
      <c r="BW86" s="166">
        <v>0</v>
      </c>
      <c r="BX86" s="164">
        <v>0</v>
      </c>
      <c r="BY86" s="165">
        <v>0</v>
      </c>
      <c r="BZ86" s="188">
        <v>0</v>
      </c>
    </row>
    <row r="87" spans="1:78" ht="17.45" customHeight="1" x14ac:dyDescent="0.25">
      <c r="A87" s="139" t="s">
        <v>574</v>
      </c>
      <c r="B87" s="163">
        <f t="shared" si="5"/>
        <v>21</v>
      </c>
      <c r="C87" s="164">
        <v>1</v>
      </c>
      <c r="D87" s="165">
        <v>0</v>
      </c>
      <c r="E87" s="165">
        <v>0</v>
      </c>
      <c r="F87" s="165">
        <v>0</v>
      </c>
      <c r="G87" s="165">
        <v>1</v>
      </c>
      <c r="H87" s="165">
        <v>0</v>
      </c>
      <c r="I87" s="166">
        <v>0</v>
      </c>
      <c r="J87" s="163">
        <v>0</v>
      </c>
      <c r="K87" s="164">
        <v>0</v>
      </c>
      <c r="L87" s="165">
        <v>0</v>
      </c>
      <c r="M87" s="165">
        <v>0</v>
      </c>
      <c r="N87" s="165">
        <v>0</v>
      </c>
      <c r="O87" s="165">
        <v>0</v>
      </c>
      <c r="P87" s="166">
        <v>0</v>
      </c>
      <c r="Q87" s="164">
        <v>0</v>
      </c>
      <c r="R87" s="165">
        <v>0</v>
      </c>
      <c r="S87" s="165">
        <v>0</v>
      </c>
      <c r="T87" s="165">
        <v>0</v>
      </c>
      <c r="U87" s="166">
        <v>0</v>
      </c>
      <c r="V87" s="164">
        <v>0</v>
      </c>
      <c r="W87" s="165">
        <v>0</v>
      </c>
      <c r="X87" s="165">
        <v>1</v>
      </c>
      <c r="Y87" s="165">
        <v>0</v>
      </c>
      <c r="Z87" s="166">
        <v>0</v>
      </c>
      <c r="AA87" s="164">
        <v>0</v>
      </c>
      <c r="AB87" s="165">
        <v>0</v>
      </c>
      <c r="AC87" s="165">
        <v>0</v>
      </c>
      <c r="AD87" s="165">
        <v>0</v>
      </c>
      <c r="AE87" s="165">
        <v>1</v>
      </c>
      <c r="AF87" s="166">
        <v>1</v>
      </c>
      <c r="AG87" s="164">
        <v>2</v>
      </c>
      <c r="AH87" s="165">
        <v>0</v>
      </c>
      <c r="AI87" s="165">
        <v>0</v>
      </c>
      <c r="AJ87" s="165">
        <v>0</v>
      </c>
      <c r="AK87" s="165">
        <v>0</v>
      </c>
      <c r="AL87" s="165">
        <v>0</v>
      </c>
      <c r="AM87" s="166">
        <v>0</v>
      </c>
      <c r="AN87" s="164">
        <v>0</v>
      </c>
      <c r="AO87" s="165">
        <v>1</v>
      </c>
      <c r="AP87" s="165">
        <v>1</v>
      </c>
      <c r="AQ87" s="165">
        <v>0</v>
      </c>
      <c r="AR87" s="165">
        <v>0</v>
      </c>
      <c r="AS87" s="166">
        <v>0</v>
      </c>
      <c r="AT87" s="164">
        <v>1</v>
      </c>
      <c r="AU87" s="165">
        <v>1</v>
      </c>
      <c r="AV87" s="165">
        <v>1</v>
      </c>
      <c r="AW87" s="165">
        <v>0</v>
      </c>
      <c r="AX87" s="165">
        <v>0</v>
      </c>
      <c r="AY87" s="166">
        <v>0</v>
      </c>
      <c r="AZ87" s="164">
        <v>0</v>
      </c>
      <c r="BA87" s="165">
        <v>0</v>
      </c>
      <c r="BB87" s="165">
        <v>0</v>
      </c>
      <c r="BC87" s="165">
        <v>1</v>
      </c>
      <c r="BD87" s="165">
        <v>0</v>
      </c>
      <c r="BE87" s="166">
        <v>0</v>
      </c>
      <c r="BF87" s="164">
        <v>4</v>
      </c>
      <c r="BG87" s="165">
        <v>1</v>
      </c>
      <c r="BH87" s="165">
        <v>0</v>
      </c>
      <c r="BI87" s="165">
        <v>0</v>
      </c>
      <c r="BJ87" s="165">
        <v>0</v>
      </c>
      <c r="BK87" s="165">
        <v>1</v>
      </c>
      <c r="BL87" s="165">
        <v>0</v>
      </c>
      <c r="BM87" s="166">
        <v>0</v>
      </c>
      <c r="BN87" s="164">
        <v>0</v>
      </c>
      <c r="BO87" s="166">
        <v>0</v>
      </c>
      <c r="BP87" s="164">
        <v>0</v>
      </c>
      <c r="BQ87" s="165">
        <v>1</v>
      </c>
      <c r="BR87" s="165">
        <v>0</v>
      </c>
      <c r="BS87" s="165">
        <v>0</v>
      </c>
      <c r="BT87" s="166">
        <v>0</v>
      </c>
      <c r="BU87" s="164">
        <v>0</v>
      </c>
      <c r="BV87" s="165">
        <v>0</v>
      </c>
      <c r="BW87" s="166">
        <v>0</v>
      </c>
      <c r="BX87" s="164">
        <v>0</v>
      </c>
      <c r="BY87" s="165">
        <v>0</v>
      </c>
      <c r="BZ87" s="188">
        <v>1</v>
      </c>
    </row>
    <row r="88" spans="1:78" ht="17.45" customHeight="1" x14ac:dyDescent="0.25">
      <c r="A88" s="139" t="s">
        <v>575</v>
      </c>
      <c r="B88" s="163">
        <f t="shared" si="5"/>
        <v>3</v>
      </c>
      <c r="C88" s="164">
        <v>0</v>
      </c>
      <c r="D88" s="165">
        <v>0</v>
      </c>
      <c r="E88" s="165">
        <v>0</v>
      </c>
      <c r="F88" s="165">
        <v>0</v>
      </c>
      <c r="G88" s="165">
        <v>0</v>
      </c>
      <c r="H88" s="165">
        <v>0</v>
      </c>
      <c r="I88" s="166">
        <v>0</v>
      </c>
      <c r="J88" s="163">
        <v>0</v>
      </c>
      <c r="K88" s="164">
        <v>1</v>
      </c>
      <c r="L88" s="165">
        <v>0</v>
      </c>
      <c r="M88" s="165">
        <v>0</v>
      </c>
      <c r="N88" s="165">
        <v>0</v>
      </c>
      <c r="O88" s="165">
        <v>0</v>
      </c>
      <c r="P88" s="166">
        <v>0</v>
      </c>
      <c r="Q88" s="164">
        <v>0</v>
      </c>
      <c r="R88" s="165">
        <v>0</v>
      </c>
      <c r="S88" s="165">
        <v>0</v>
      </c>
      <c r="T88" s="165">
        <v>0</v>
      </c>
      <c r="U88" s="166">
        <v>0</v>
      </c>
      <c r="V88" s="164">
        <v>0</v>
      </c>
      <c r="W88" s="165">
        <v>0</v>
      </c>
      <c r="X88" s="165">
        <v>0</v>
      </c>
      <c r="Y88" s="165">
        <v>0</v>
      </c>
      <c r="Z88" s="166">
        <v>0</v>
      </c>
      <c r="AA88" s="164">
        <v>0</v>
      </c>
      <c r="AB88" s="165">
        <v>0</v>
      </c>
      <c r="AC88" s="165">
        <v>0</v>
      </c>
      <c r="AD88" s="165">
        <v>0</v>
      </c>
      <c r="AE88" s="165">
        <v>0</v>
      </c>
      <c r="AF88" s="166">
        <v>0</v>
      </c>
      <c r="AG88" s="164">
        <v>0</v>
      </c>
      <c r="AH88" s="165">
        <v>0</v>
      </c>
      <c r="AI88" s="165">
        <v>0</v>
      </c>
      <c r="AJ88" s="165">
        <v>0</v>
      </c>
      <c r="AK88" s="165">
        <v>0</v>
      </c>
      <c r="AL88" s="165">
        <v>0</v>
      </c>
      <c r="AM88" s="166">
        <v>0</v>
      </c>
      <c r="AN88" s="164">
        <v>0</v>
      </c>
      <c r="AO88" s="165">
        <v>0</v>
      </c>
      <c r="AP88" s="165">
        <v>0</v>
      </c>
      <c r="AQ88" s="165">
        <v>0</v>
      </c>
      <c r="AR88" s="165">
        <v>0</v>
      </c>
      <c r="AS88" s="166">
        <v>0</v>
      </c>
      <c r="AT88" s="164">
        <v>0</v>
      </c>
      <c r="AU88" s="165">
        <v>0</v>
      </c>
      <c r="AV88" s="165">
        <v>0</v>
      </c>
      <c r="AW88" s="165">
        <v>0</v>
      </c>
      <c r="AX88" s="165">
        <v>0</v>
      </c>
      <c r="AY88" s="166">
        <v>0</v>
      </c>
      <c r="AZ88" s="164">
        <v>0</v>
      </c>
      <c r="BA88" s="165">
        <v>0</v>
      </c>
      <c r="BB88" s="165">
        <v>0</v>
      </c>
      <c r="BC88" s="165">
        <v>0</v>
      </c>
      <c r="BD88" s="165">
        <v>0</v>
      </c>
      <c r="BE88" s="166">
        <v>0</v>
      </c>
      <c r="BF88" s="164">
        <v>0</v>
      </c>
      <c r="BG88" s="165">
        <v>0</v>
      </c>
      <c r="BH88" s="165">
        <v>0</v>
      </c>
      <c r="BI88" s="165">
        <v>0</v>
      </c>
      <c r="BJ88" s="165">
        <v>2</v>
      </c>
      <c r="BK88" s="165">
        <v>0</v>
      </c>
      <c r="BL88" s="165">
        <v>0</v>
      </c>
      <c r="BM88" s="166">
        <v>0</v>
      </c>
      <c r="BN88" s="164">
        <v>0</v>
      </c>
      <c r="BO88" s="166">
        <v>0</v>
      </c>
      <c r="BP88" s="164">
        <v>0</v>
      </c>
      <c r="BQ88" s="165">
        <v>0</v>
      </c>
      <c r="BR88" s="165">
        <v>0</v>
      </c>
      <c r="BS88" s="165">
        <v>0</v>
      </c>
      <c r="BT88" s="166">
        <v>0</v>
      </c>
      <c r="BU88" s="164">
        <v>0</v>
      </c>
      <c r="BV88" s="165">
        <v>0</v>
      </c>
      <c r="BW88" s="166">
        <v>0</v>
      </c>
      <c r="BX88" s="164">
        <v>0</v>
      </c>
      <c r="BY88" s="165">
        <v>0</v>
      </c>
      <c r="BZ88" s="188">
        <v>0</v>
      </c>
    </row>
    <row r="89" spans="1:78" ht="17.45" customHeight="1" x14ac:dyDescent="0.25">
      <c r="A89" s="139" t="s">
        <v>576</v>
      </c>
      <c r="B89" s="163">
        <v>5</v>
      </c>
      <c r="C89" s="164">
        <v>0</v>
      </c>
      <c r="D89" s="165">
        <v>0</v>
      </c>
      <c r="E89" s="165">
        <v>0</v>
      </c>
      <c r="F89" s="165">
        <v>0</v>
      </c>
      <c r="G89" s="165">
        <v>0</v>
      </c>
      <c r="H89" s="165">
        <v>0</v>
      </c>
      <c r="I89" s="166">
        <v>0</v>
      </c>
      <c r="J89" s="163">
        <v>0</v>
      </c>
      <c r="K89" s="164">
        <v>0</v>
      </c>
      <c r="L89" s="165">
        <v>0</v>
      </c>
      <c r="M89" s="165">
        <v>0</v>
      </c>
      <c r="N89" s="165">
        <v>0</v>
      </c>
      <c r="O89" s="165">
        <v>0</v>
      </c>
      <c r="P89" s="166">
        <v>0</v>
      </c>
      <c r="Q89" s="164">
        <v>0</v>
      </c>
      <c r="R89" s="165">
        <v>2</v>
      </c>
      <c r="S89" s="165">
        <v>0</v>
      </c>
      <c r="T89" s="165">
        <v>0</v>
      </c>
      <c r="U89" s="166">
        <v>0</v>
      </c>
      <c r="V89" s="164">
        <v>0</v>
      </c>
      <c r="W89" s="165">
        <v>0</v>
      </c>
      <c r="X89" s="165">
        <v>0</v>
      </c>
      <c r="Y89" s="165">
        <v>0</v>
      </c>
      <c r="Z89" s="166">
        <v>3</v>
      </c>
      <c r="AA89" s="164">
        <v>0</v>
      </c>
      <c r="AB89" s="165">
        <v>0</v>
      </c>
      <c r="AC89" s="165">
        <v>0</v>
      </c>
      <c r="AD89" s="165">
        <v>0</v>
      </c>
      <c r="AE89" s="165">
        <v>0</v>
      </c>
      <c r="AF89" s="166">
        <v>0</v>
      </c>
      <c r="AG89" s="164">
        <v>0</v>
      </c>
      <c r="AH89" s="165">
        <v>0</v>
      </c>
      <c r="AI89" s="165">
        <v>0</v>
      </c>
      <c r="AJ89" s="165">
        <v>0</v>
      </c>
      <c r="AK89" s="165">
        <v>0</v>
      </c>
      <c r="AL89" s="165">
        <v>0</v>
      </c>
      <c r="AM89" s="166">
        <v>0</v>
      </c>
      <c r="AN89" s="164">
        <v>0</v>
      </c>
      <c r="AO89" s="165">
        <v>0</v>
      </c>
      <c r="AP89" s="165">
        <v>0</v>
      </c>
      <c r="AQ89" s="165">
        <v>0</v>
      </c>
      <c r="AR89" s="165">
        <v>0</v>
      </c>
      <c r="AS89" s="166">
        <v>0</v>
      </c>
      <c r="AT89" s="164">
        <v>0</v>
      </c>
      <c r="AU89" s="165">
        <v>0</v>
      </c>
      <c r="AV89" s="165">
        <v>0</v>
      </c>
      <c r="AW89" s="165">
        <v>0</v>
      </c>
      <c r="AX89" s="165">
        <v>0</v>
      </c>
      <c r="AY89" s="166">
        <v>0</v>
      </c>
      <c r="AZ89" s="164">
        <v>0</v>
      </c>
      <c r="BA89" s="165">
        <v>0</v>
      </c>
      <c r="BB89" s="165">
        <v>0</v>
      </c>
      <c r="BC89" s="165">
        <v>0</v>
      </c>
      <c r="BD89" s="165">
        <v>0</v>
      </c>
      <c r="BE89" s="166">
        <v>0</v>
      </c>
      <c r="BF89" s="164">
        <v>0</v>
      </c>
      <c r="BG89" s="165">
        <v>0</v>
      </c>
      <c r="BH89" s="165">
        <v>0</v>
      </c>
      <c r="BI89" s="165">
        <v>0</v>
      </c>
      <c r="BJ89" s="165">
        <v>0</v>
      </c>
      <c r="BK89" s="165">
        <v>0</v>
      </c>
      <c r="BL89" s="165">
        <v>0</v>
      </c>
      <c r="BM89" s="166">
        <v>0</v>
      </c>
      <c r="BN89" s="164">
        <v>0</v>
      </c>
      <c r="BO89" s="166">
        <v>0</v>
      </c>
      <c r="BP89" s="164">
        <v>0</v>
      </c>
      <c r="BQ89" s="165">
        <v>0</v>
      </c>
      <c r="BR89" s="165">
        <v>0</v>
      </c>
      <c r="BS89" s="165">
        <v>0</v>
      </c>
      <c r="BT89" s="166">
        <v>0</v>
      </c>
      <c r="BU89" s="164">
        <v>0</v>
      </c>
      <c r="BV89" s="165">
        <v>0</v>
      </c>
      <c r="BW89" s="166">
        <v>0</v>
      </c>
      <c r="BX89" s="164">
        <v>0</v>
      </c>
      <c r="BY89" s="165">
        <v>0</v>
      </c>
      <c r="BZ89" s="188">
        <v>0</v>
      </c>
    </row>
    <row r="90" spans="1:78" ht="17.45" customHeight="1" x14ac:dyDescent="0.25">
      <c r="A90" s="139" t="s">
        <v>577</v>
      </c>
      <c r="B90" s="163">
        <f t="shared" ref="B90:B153" si="8">SUM(C90:BZ90)</f>
        <v>1</v>
      </c>
      <c r="C90" s="164">
        <v>0</v>
      </c>
      <c r="D90" s="165">
        <v>0</v>
      </c>
      <c r="E90" s="165">
        <v>0</v>
      </c>
      <c r="F90" s="165">
        <v>0</v>
      </c>
      <c r="G90" s="165">
        <v>0</v>
      </c>
      <c r="H90" s="165">
        <v>0</v>
      </c>
      <c r="I90" s="166">
        <v>0</v>
      </c>
      <c r="J90" s="163">
        <v>0</v>
      </c>
      <c r="K90" s="164">
        <v>0</v>
      </c>
      <c r="L90" s="165">
        <v>0</v>
      </c>
      <c r="M90" s="165">
        <v>0</v>
      </c>
      <c r="N90" s="165">
        <v>0</v>
      </c>
      <c r="O90" s="165">
        <v>0</v>
      </c>
      <c r="P90" s="166">
        <v>0</v>
      </c>
      <c r="Q90" s="164">
        <v>0</v>
      </c>
      <c r="R90" s="165">
        <v>0</v>
      </c>
      <c r="S90" s="165">
        <v>0</v>
      </c>
      <c r="T90" s="165">
        <v>0</v>
      </c>
      <c r="U90" s="166">
        <v>0</v>
      </c>
      <c r="V90" s="164">
        <v>0</v>
      </c>
      <c r="W90" s="165">
        <v>0</v>
      </c>
      <c r="X90" s="165">
        <v>0</v>
      </c>
      <c r="Y90" s="165">
        <v>0</v>
      </c>
      <c r="Z90" s="166">
        <v>1</v>
      </c>
      <c r="AA90" s="164">
        <v>0</v>
      </c>
      <c r="AB90" s="165">
        <v>0</v>
      </c>
      <c r="AC90" s="165">
        <v>0</v>
      </c>
      <c r="AD90" s="165">
        <v>0</v>
      </c>
      <c r="AE90" s="165">
        <v>0</v>
      </c>
      <c r="AF90" s="166">
        <v>0</v>
      </c>
      <c r="AG90" s="164">
        <v>0</v>
      </c>
      <c r="AH90" s="165">
        <v>0</v>
      </c>
      <c r="AI90" s="165">
        <v>0</v>
      </c>
      <c r="AJ90" s="165">
        <v>0</v>
      </c>
      <c r="AK90" s="165">
        <v>0</v>
      </c>
      <c r="AL90" s="165">
        <v>0</v>
      </c>
      <c r="AM90" s="166">
        <v>0</v>
      </c>
      <c r="AN90" s="164">
        <v>0</v>
      </c>
      <c r="AO90" s="165">
        <v>0</v>
      </c>
      <c r="AP90" s="165">
        <v>0</v>
      </c>
      <c r="AQ90" s="165">
        <v>0</v>
      </c>
      <c r="AR90" s="165">
        <v>0</v>
      </c>
      <c r="AS90" s="166">
        <v>0</v>
      </c>
      <c r="AT90" s="164">
        <v>0</v>
      </c>
      <c r="AU90" s="165">
        <v>0</v>
      </c>
      <c r="AV90" s="165">
        <v>0</v>
      </c>
      <c r="AW90" s="165">
        <v>0</v>
      </c>
      <c r="AX90" s="165">
        <v>0</v>
      </c>
      <c r="AY90" s="166">
        <v>0</v>
      </c>
      <c r="AZ90" s="164">
        <v>0</v>
      </c>
      <c r="BA90" s="165">
        <v>0</v>
      </c>
      <c r="BB90" s="165">
        <v>0</v>
      </c>
      <c r="BC90" s="165">
        <v>0</v>
      </c>
      <c r="BD90" s="165">
        <v>0</v>
      </c>
      <c r="BE90" s="166">
        <v>0</v>
      </c>
      <c r="BF90" s="164">
        <v>0</v>
      </c>
      <c r="BG90" s="165">
        <v>0</v>
      </c>
      <c r="BH90" s="165">
        <v>0</v>
      </c>
      <c r="BI90" s="165">
        <v>0</v>
      </c>
      <c r="BJ90" s="165">
        <v>0</v>
      </c>
      <c r="BK90" s="165">
        <v>0</v>
      </c>
      <c r="BL90" s="165">
        <v>0</v>
      </c>
      <c r="BM90" s="166">
        <v>0</v>
      </c>
      <c r="BN90" s="164">
        <v>0</v>
      </c>
      <c r="BO90" s="166">
        <v>0</v>
      </c>
      <c r="BP90" s="164">
        <v>0</v>
      </c>
      <c r="BQ90" s="165">
        <v>0</v>
      </c>
      <c r="BR90" s="165">
        <v>0</v>
      </c>
      <c r="BS90" s="165">
        <v>0</v>
      </c>
      <c r="BT90" s="166">
        <v>0</v>
      </c>
      <c r="BU90" s="164">
        <v>0</v>
      </c>
      <c r="BV90" s="165">
        <v>0</v>
      </c>
      <c r="BW90" s="166">
        <v>0</v>
      </c>
      <c r="BX90" s="164">
        <v>0</v>
      </c>
      <c r="BY90" s="165">
        <v>0</v>
      </c>
      <c r="BZ90" s="188">
        <v>0</v>
      </c>
    </row>
    <row r="91" spans="1:78" ht="17.45" customHeight="1" x14ac:dyDescent="0.25">
      <c r="A91" s="139" t="s">
        <v>578</v>
      </c>
      <c r="B91" s="163">
        <f t="shared" si="8"/>
        <v>86</v>
      </c>
      <c r="C91" s="164">
        <v>0</v>
      </c>
      <c r="D91" s="165">
        <v>0</v>
      </c>
      <c r="E91" s="165">
        <v>0</v>
      </c>
      <c r="F91" s="165">
        <v>0</v>
      </c>
      <c r="G91" s="165">
        <v>0</v>
      </c>
      <c r="H91" s="165">
        <v>2</v>
      </c>
      <c r="I91" s="166">
        <v>0</v>
      </c>
      <c r="J91" s="163">
        <v>1</v>
      </c>
      <c r="K91" s="164">
        <v>0</v>
      </c>
      <c r="L91" s="165">
        <v>2</v>
      </c>
      <c r="M91" s="165">
        <v>0</v>
      </c>
      <c r="N91" s="165">
        <v>1</v>
      </c>
      <c r="O91" s="165">
        <v>2</v>
      </c>
      <c r="P91" s="166">
        <v>0</v>
      </c>
      <c r="Q91" s="164">
        <v>0</v>
      </c>
      <c r="R91" s="165">
        <v>0</v>
      </c>
      <c r="S91" s="165">
        <v>0</v>
      </c>
      <c r="T91" s="165">
        <v>2</v>
      </c>
      <c r="U91" s="166">
        <v>0</v>
      </c>
      <c r="V91" s="164">
        <v>2</v>
      </c>
      <c r="W91" s="165">
        <v>0</v>
      </c>
      <c r="X91" s="165">
        <v>0</v>
      </c>
      <c r="Y91" s="165">
        <v>0</v>
      </c>
      <c r="Z91" s="166">
        <v>0</v>
      </c>
      <c r="AA91" s="164">
        <v>10</v>
      </c>
      <c r="AB91" s="165">
        <v>1</v>
      </c>
      <c r="AC91" s="165">
        <v>1</v>
      </c>
      <c r="AD91" s="165">
        <v>25</v>
      </c>
      <c r="AE91" s="165">
        <v>9</v>
      </c>
      <c r="AF91" s="166">
        <v>2</v>
      </c>
      <c r="AG91" s="164">
        <v>1</v>
      </c>
      <c r="AH91" s="165">
        <v>0</v>
      </c>
      <c r="AI91" s="165">
        <v>0</v>
      </c>
      <c r="AJ91" s="165">
        <v>0</v>
      </c>
      <c r="AK91" s="165">
        <v>0</v>
      </c>
      <c r="AL91" s="165">
        <v>0</v>
      </c>
      <c r="AM91" s="166">
        <v>0</v>
      </c>
      <c r="AN91" s="164">
        <v>0</v>
      </c>
      <c r="AO91" s="165">
        <v>0</v>
      </c>
      <c r="AP91" s="165">
        <v>0</v>
      </c>
      <c r="AQ91" s="165">
        <v>2</v>
      </c>
      <c r="AR91" s="165">
        <v>0</v>
      </c>
      <c r="AS91" s="166">
        <v>0</v>
      </c>
      <c r="AT91" s="164">
        <v>1</v>
      </c>
      <c r="AU91" s="165">
        <v>0</v>
      </c>
      <c r="AV91" s="165">
        <v>1</v>
      </c>
      <c r="AW91" s="165">
        <v>0</v>
      </c>
      <c r="AX91" s="165">
        <v>0</v>
      </c>
      <c r="AY91" s="166">
        <v>0</v>
      </c>
      <c r="AZ91" s="164">
        <v>0</v>
      </c>
      <c r="BA91" s="165">
        <v>2</v>
      </c>
      <c r="BB91" s="165">
        <v>0</v>
      </c>
      <c r="BC91" s="165">
        <v>0</v>
      </c>
      <c r="BD91" s="165">
        <v>0</v>
      </c>
      <c r="BE91" s="166">
        <v>0</v>
      </c>
      <c r="BF91" s="164">
        <v>0</v>
      </c>
      <c r="BG91" s="165">
        <v>0</v>
      </c>
      <c r="BH91" s="165">
        <v>6</v>
      </c>
      <c r="BI91" s="165">
        <v>0</v>
      </c>
      <c r="BJ91" s="165">
        <v>0</v>
      </c>
      <c r="BK91" s="165">
        <v>1</v>
      </c>
      <c r="BL91" s="165">
        <v>2</v>
      </c>
      <c r="BM91" s="166">
        <v>0</v>
      </c>
      <c r="BN91" s="164">
        <v>0</v>
      </c>
      <c r="BO91" s="166">
        <v>1</v>
      </c>
      <c r="BP91" s="164">
        <v>0</v>
      </c>
      <c r="BQ91" s="165">
        <v>0</v>
      </c>
      <c r="BR91" s="165">
        <v>1</v>
      </c>
      <c r="BS91" s="165">
        <v>0</v>
      </c>
      <c r="BT91" s="166">
        <v>0</v>
      </c>
      <c r="BU91" s="164">
        <v>1</v>
      </c>
      <c r="BV91" s="165">
        <v>0</v>
      </c>
      <c r="BW91" s="166">
        <v>0</v>
      </c>
      <c r="BX91" s="164">
        <v>0</v>
      </c>
      <c r="BY91" s="165">
        <v>0</v>
      </c>
      <c r="BZ91" s="188">
        <v>7</v>
      </c>
    </row>
    <row r="92" spans="1:78" ht="17.45" customHeight="1" x14ac:dyDescent="0.25">
      <c r="A92" s="139" t="s">
        <v>579</v>
      </c>
      <c r="B92" s="163">
        <f t="shared" si="8"/>
        <v>1</v>
      </c>
      <c r="C92" s="164">
        <v>0</v>
      </c>
      <c r="D92" s="165">
        <v>0</v>
      </c>
      <c r="E92" s="165">
        <v>0</v>
      </c>
      <c r="F92" s="165">
        <v>0</v>
      </c>
      <c r="G92" s="165">
        <v>0</v>
      </c>
      <c r="H92" s="165">
        <v>0</v>
      </c>
      <c r="I92" s="166">
        <v>0</v>
      </c>
      <c r="J92" s="163">
        <v>0</v>
      </c>
      <c r="K92" s="164">
        <v>0</v>
      </c>
      <c r="L92" s="165">
        <v>0</v>
      </c>
      <c r="M92" s="165">
        <v>0</v>
      </c>
      <c r="N92" s="165">
        <v>0</v>
      </c>
      <c r="O92" s="165">
        <v>0</v>
      </c>
      <c r="P92" s="166">
        <v>0</v>
      </c>
      <c r="Q92" s="164">
        <v>0</v>
      </c>
      <c r="R92" s="165">
        <v>0</v>
      </c>
      <c r="S92" s="165">
        <v>0</v>
      </c>
      <c r="T92" s="165">
        <v>0</v>
      </c>
      <c r="U92" s="166">
        <v>0</v>
      </c>
      <c r="V92" s="164">
        <v>0</v>
      </c>
      <c r="W92" s="165">
        <v>0</v>
      </c>
      <c r="X92" s="165">
        <v>0</v>
      </c>
      <c r="Y92" s="165">
        <v>0</v>
      </c>
      <c r="Z92" s="166">
        <v>0</v>
      </c>
      <c r="AA92" s="164">
        <v>0</v>
      </c>
      <c r="AB92" s="165">
        <v>0</v>
      </c>
      <c r="AC92" s="165">
        <v>0</v>
      </c>
      <c r="AD92" s="165">
        <v>0</v>
      </c>
      <c r="AE92" s="165">
        <v>0</v>
      </c>
      <c r="AF92" s="166">
        <v>0</v>
      </c>
      <c r="AG92" s="164">
        <v>0</v>
      </c>
      <c r="AH92" s="165">
        <v>1</v>
      </c>
      <c r="AI92" s="165">
        <v>0</v>
      </c>
      <c r="AJ92" s="165">
        <v>0</v>
      </c>
      <c r="AK92" s="165">
        <v>0</v>
      </c>
      <c r="AL92" s="165">
        <v>0</v>
      </c>
      <c r="AM92" s="166">
        <v>0</v>
      </c>
      <c r="AN92" s="164">
        <v>0</v>
      </c>
      <c r="AO92" s="165">
        <v>0</v>
      </c>
      <c r="AP92" s="165">
        <v>0</v>
      </c>
      <c r="AQ92" s="165">
        <v>0</v>
      </c>
      <c r="AR92" s="165">
        <v>0</v>
      </c>
      <c r="AS92" s="166">
        <v>0</v>
      </c>
      <c r="AT92" s="164">
        <v>0</v>
      </c>
      <c r="AU92" s="165">
        <v>0</v>
      </c>
      <c r="AV92" s="165">
        <v>0</v>
      </c>
      <c r="AW92" s="165">
        <v>0</v>
      </c>
      <c r="AX92" s="165">
        <v>0</v>
      </c>
      <c r="AY92" s="166">
        <v>0</v>
      </c>
      <c r="AZ92" s="164">
        <v>0</v>
      </c>
      <c r="BA92" s="165">
        <v>0</v>
      </c>
      <c r="BB92" s="165">
        <v>0</v>
      </c>
      <c r="BC92" s="165">
        <v>0</v>
      </c>
      <c r="BD92" s="165">
        <v>0</v>
      </c>
      <c r="BE92" s="166">
        <v>0</v>
      </c>
      <c r="BF92" s="164">
        <v>0</v>
      </c>
      <c r="BG92" s="165">
        <v>0</v>
      </c>
      <c r="BH92" s="165">
        <v>0</v>
      </c>
      <c r="BI92" s="165">
        <v>0</v>
      </c>
      <c r="BJ92" s="165">
        <v>0</v>
      </c>
      <c r="BK92" s="165">
        <v>0</v>
      </c>
      <c r="BL92" s="165">
        <v>0</v>
      </c>
      <c r="BM92" s="166">
        <v>0</v>
      </c>
      <c r="BN92" s="164">
        <v>0</v>
      </c>
      <c r="BO92" s="166">
        <v>0</v>
      </c>
      <c r="BP92" s="164">
        <v>0</v>
      </c>
      <c r="BQ92" s="165">
        <v>0</v>
      </c>
      <c r="BR92" s="165">
        <v>0</v>
      </c>
      <c r="BS92" s="165">
        <v>0</v>
      </c>
      <c r="BT92" s="166">
        <v>0</v>
      </c>
      <c r="BU92" s="164">
        <v>0</v>
      </c>
      <c r="BV92" s="165">
        <v>0</v>
      </c>
      <c r="BW92" s="166">
        <v>0</v>
      </c>
      <c r="BX92" s="164">
        <v>0</v>
      </c>
      <c r="BY92" s="165">
        <v>0</v>
      </c>
      <c r="BZ92" s="188">
        <v>0</v>
      </c>
    </row>
    <row r="93" spans="1:78" ht="17.45" customHeight="1" x14ac:dyDescent="0.25">
      <c r="A93" s="139" t="s">
        <v>580</v>
      </c>
      <c r="B93" s="163">
        <f t="shared" si="8"/>
        <v>1</v>
      </c>
      <c r="C93" s="164">
        <v>0</v>
      </c>
      <c r="D93" s="165">
        <v>0</v>
      </c>
      <c r="E93" s="165">
        <v>0</v>
      </c>
      <c r="F93" s="165">
        <v>0</v>
      </c>
      <c r="G93" s="165">
        <v>0</v>
      </c>
      <c r="H93" s="165">
        <v>0</v>
      </c>
      <c r="I93" s="166">
        <v>0</v>
      </c>
      <c r="J93" s="163">
        <v>0</v>
      </c>
      <c r="K93" s="164">
        <v>0</v>
      </c>
      <c r="L93" s="165">
        <v>0</v>
      </c>
      <c r="M93" s="165">
        <v>0</v>
      </c>
      <c r="N93" s="165">
        <v>0</v>
      </c>
      <c r="O93" s="165">
        <v>0</v>
      </c>
      <c r="P93" s="166">
        <v>0</v>
      </c>
      <c r="Q93" s="164">
        <v>0</v>
      </c>
      <c r="R93" s="165">
        <v>0</v>
      </c>
      <c r="S93" s="165">
        <v>0</v>
      </c>
      <c r="T93" s="165">
        <v>0</v>
      </c>
      <c r="U93" s="166">
        <v>0</v>
      </c>
      <c r="V93" s="164">
        <v>0</v>
      </c>
      <c r="W93" s="165">
        <v>0</v>
      </c>
      <c r="X93" s="165">
        <v>0</v>
      </c>
      <c r="Y93" s="165">
        <v>0</v>
      </c>
      <c r="Z93" s="166">
        <v>0</v>
      </c>
      <c r="AA93" s="164">
        <v>0</v>
      </c>
      <c r="AB93" s="165">
        <v>0</v>
      </c>
      <c r="AC93" s="165">
        <v>0</v>
      </c>
      <c r="AD93" s="165">
        <v>1</v>
      </c>
      <c r="AE93" s="165">
        <v>0</v>
      </c>
      <c r="AF93" s="166">
        <v>0</v>
      </c>
      <c r="AG93" s="164">
        <v>0</v>
      </c>
      <c r="AH93" s="165">
        <v>0</v>
      </c>
      <c r="AI93" s="165">
        <v>0</v>
      </c>
      <c r="AJ93" s="165">
        <v>0</v>
      </c>
      <c r="AK93" s="165">
        <v>0</v>
      </c>
      <c r="AL93" s="165">
        <v>0</v>
      </c>
      <c r="AM93" s="166">
        <v>0</v>
      </c>
      <c r="AN93" s="164">
        <v>0</v>
      </c>
      <c r="AO93" s="165">
        <v>0</v>
      </c>
      <c r="AP93" s="165">
        <v>0</v>
      </c>
      <c r="AQ93" s="165">
        <v>0</v>
      </c>
      <c r="AR93" s="165">
        <v>0</v>
      </c>
      <c r="AS93" s="166">
        <v>0</v>
      </c>
      <c r="AT93" s="164">
        <v>0</v>
      </c>
      <c r="AU93" s="165">
        <v>0</v>
      </c>
      <c r="AV93" s="165">
        <v>0</v>
      </c>
      <c r="AW93" s="165">
        <v>0</v>
      </c>
      <c r="AX93" s="165">
        <v>0</v>
      </c>
      <c r="AY93" s="166">
        <v>0</v>
      </c>
      <c r="AZ93" s="164">
        <v>0</v>
      </c>
      <c r="BA93" s="165">
        <v>0</v>
      </c>
      <c r="BB93" s="165">
        <v>0</v>
      </c>
      <c r="BC93" s="165">
        <v>0</v>
      </c>
      <c r="BD93" s="165">
        <v>0</v>
      </c>
      <c r="BE93" s="166">
        <v>0</v>
      </c>
      <c r="BF93" s="164">
        <v>0</v>
      </c>
      <c r="BG93" s="165">
        <v>0</v>
      </c>
      <c r="BH93" s="165">
        <v>0</v>
      </c>
      <c r="BI93" s="165">
        <v>0</v>
      </c>
      <c r="BJ93" s="165">
        <v>0</v>
      </c>
      <c r="BK93" s="165">
        <v>0</v>
      </c>
      <c r="BL93" s="165">
        <v>0</v>
      </c>
      <c r="BM93" s="166">
        <v>0</v>
      </c>
      <c r="BN93" s="164">
        <v>0</v>
      </c>
      <c r="BO93" s="166">
        <v>0</v>
      </c>
      <c r="BP93" s="164">
        <v>0</v>
      </c>
      <c r="BQ93" s="165">
        <v>0</v>
      </c>
      <c r="BR93" s="165">
        <v>0</v>
      </c>
      <c r="BS93" s="165">
        <v>0</v>
      </c>
      <c r="BT93" s="166">
        <v>0</v>
      </c>
      <c r="BU93" s="164">
        <v>0</v>
      </c>
      <c r="BV93" s="165">
        <v>0</v>
      </c>
      <c r="BW93" s="166">
        <v>0</v>
      </c>
      <c r="BX93" s="164">
        <v>0</v>
      </c>
      <c r="BY93" s="165">
        <v>0</v>
      </c>
      <c r="BZ93" s="188">
        <v>0</v>
      </c>
    </row>
    <row r="94" spans="1:78" ht="17.45" customHeight="1" x14ac:dyDescent="0.25">
      <c r="A94" s="139" t="s">
        <v>581</v>
      </c>
      <c r="B94" s="163">
        <f t="shared" si="8"/>
        <v>21</v>
      </c>
      <c r="C94" s="164">
        <v>0</v>
      </c>
      <c r="D94" s="165">
        <v>0</v>
      </c>
      <c r="E94" s="165">
        <v>0</v>
      </c>
      <c r="F94" s="165">
        <v>0</v>
      </c>
      <c r="G94" s="165">
        <v>0</v>
      </c>
      <c r="H94" s="165">
        <v>0</v>
      </c>
      <c r="I94" s="166">
        <v>0</v>
      </c>
      <c r="J94" s="163">
        <v>0</v>
      </c>
      <c r="K94" s="164">
        <v>0</v>
      </c>
      <c r="L94" s="165">
        <v>0</v>
      </c>
      <c r="M94" s="165">
        <v>0</v>
      </c>
      <c r="N94" s="165">
        <v>0</v>
      </c>
      <c r="O94" s="165">
        <v>1</v>
      </c>
      <c r="P94" s="166">
        <v>0</v>
      </c>
      <c r="Q94" s="164">
        <v>0</v>
      </c>
      <c r="R94" s="165">
        <v>0</v>
      </c>
      <c r="S94" s="165">
        <v>0</v>
      </c>
      <c r="T94" s="165">
        <v>0</v>
      </c>
      <c r="U94" s="166">
        <v>1</v>
      </c>
      <c r="V94" s="164">
        <v>0</v>
      </c>
      <c r="W94" s="165">
        <v>0</v>
      </c>
      <c r="X94" s="165">
        <v>0</v>
      </c>
      <c r="Y94" s="165">
        <v>0</v>
      </c>
      <c r="Z94" s="166">
        <v>1</v>
      </c>
      <c r="AA94" s="164">
        <v>2</v>
      </c>
      <c r="AB94" s="165">
        <v>0</v>
      </c>
      <c r="AC94" s="165">
        <v>0</v>
      </c>
      <c r="AD94" s="165">
        <v>0</v>
      </c>
      <c r="AE94" s="165">
        <v>0</v>
      </c>
      <c r="AF94" s="166">
        <v>1</v>
      </c>
      <c r="AG94" s="164">
        <v>5</v>
      </c>
      <c r="AH94" s="165">
        <v>0</v>
      </c>
      <c r="AI94" s="165">
        <v>0</v>
      </c>
      <c r="AJ94" s="165">
        <v>0</v>
      </c>
      <c r="AK94" s="165">
        <v>1</v>
      </c>
      <c r="AL94" s="165">
        <v>1</v>
      </c>
      <c r="AM94" s="166">
        <v>0</v>
      </c>
      <c r="AN94" s="164">
        <v>0</v>
      </c>
      <c r="AO94" s="165">
        <v>0</v>
      </c>
      <c r="AP94" s="165">
        <v>0</v>
      </c>
      <c r="AQ94" s="165">
        <v>0</v>
      </c>
      <c r="AR94" s="165">
        <v>0</v>
      </c>
      <c r="AS94" s="166">
        <v>0</v>
      </c>
      <c r="AT94" s="164">
        <v>0</v>
      </c>
      <c r="AU94" s="165">
        <v>0</v>
      </c>
      <c r="AV94" s="165">
        <v>0</v>
      </c>
      <c r="AW94" s="165">
        <v>0</v>
      </c>
      <c r="AX94" s="165">
        <v>0</v>
      </c>
      <c r="AY94" s="166">
        <v>0</v>
      </c>
      <c r="AZ94" s="164">
        <v>0</v>
      </c>
      <c r="BA94" s="165">
        <v>2</v>
      </c>
      <c r="BB94" s="165">
        <v>0</v>
      </c>
      <c r="BC94" s="165">
        <v>0</v>
      </c>
      <c r="BD94" s="165">
        <v>0</v>
      </c>
      <c r="BE94" s="166">
        <v>0</v>
      </c>
      <c r="BF94" s="164">
        <v>0</v>
      </c>
      <c r="BG94" s="165">
        <v>1</v>
      </c>
      <c r="BH94" s="165">
        <v>0</v>
      </c>
      <c r="BI94" s="165">
        <v>0</v>
      </c>
      <c r="BJ94" s="165">
        <v>2</v>
      </c>
      <c r="BK94" s="165">
        <v>1</v>
      </c>
      <c r="BL94" s="165">
        <v>1</v>
      </c>
      <c r="BM94" s="166">
        <v>0</v>
      </c>
      <c r="BN94" s="164">
        <v>0</v>
      </c>
      <c r="BO94" s="166">
        <v>0</v>
      </c>
      <c r="BP94" s="164">
        <v>0</v>
      </c>
      <c r="BQ94" s="165">
        <v>0</v>
      </c>
      <c r="BR94" s="165">
        <v>1</v>
      </c>
      <c r="BS94" s="165">
        <v>0</v>
      </c>
      <c r="BT94" s="166">
        <v>0</v>
      </c>
      <c r="BU94" s="164">
        <v>0</v>
      </c>
      <c r="BV94" s="165">
        <v>0</v>
      </c>
      <c r="BW94" s="166">
        <v>0</v>
      </c>
      <c r="BX94" s="164">
        <v>0</v>
      </c>
      <c r="BY94" s="165">
        <v>0</v>
      </c>
      <c r="BZ94" s="188">
        <v>0</v>
      </c>
    </row>
    <row r="95" spans="1:78" ht="17.45" customHeight="1" x14ac:dyDescent="0.25">
      <c r="A95" s="139" t="s">
        <v>582</v>
      </c>
      <c r="B95" s="163">
        <f t="shared" si="8"/>
        <v>5</v>
      </c>
      <c r="C95" s="164">
        <v>0</v>
      </c>
      <c r="D95" s="165">
        <v>0</v>
      </c>
      <c r="E95" s="165">
        <v>2</v>
      </c>
      <c r="F95" s="165">
        <v>0</v>
      </c>
      <c r="G95" s="165">
        <v>1</v>
      </c>
      <c r="H95" s="165">
        <v>0</v>
      </c>
      <c r="I95" s="166">
        <v>0</v>
      </c>
      <c r="J95" s="163">
        <v>0</v>
      </c>
      <c r="K95" s="164">
        <v>0</v>
      </c>
      <c r="L95" s="165">
        <v>0</v>
      </c>
      <c r="M95" s="165">
        <v>0</v>
      </c>
      <c r="N95" s="165">
        <v>0</v>
      </c>
      <c r="O95" s="165">
        <v>0</v>
      </c>
      <c r="P95" s="166">
        <v>0</v>
      </c>
      <c r="Q95" s="164">
        <v>0</v>
      </c>
      <c r="R95" s="165">
        <v>0</v>
      </c>
      <c r="S95" s="165">
        <v>0</v>
      </c>
      <c r="T95" s="165">
        <v>0</v>
      </c>
      <c r="U95" s="166">
        <v>0</v>
      </c>
      <c r="V95" s="164">
        <v>0</v>
      </c>
      <c r="W95" s="165">
        <v>0</v>
      </c>
      <c r="X95" s="165">
        <v>0</v>
      </c>
      <c r="Y95" s="165">
        <v>0</v>
      </c>
      <c r="Z95" s="166">
        <v>0</v>
      </c>
      <c r="AA95" s="164">
        <v>0</v>
      </c>
      <c r="AB95" s="165">
        <v>0</v>
      </c>
      <c r="AC95" s="165">
        <v>0</v>
      </c>
      <c r="AD95" s="165">
        <v>0</v>
      </c>
      <c r="AE95" s="165">
        <v>0</v>
      </c>
      <c r="AF95" s="166">
        <v>1</v>
      </c>
      <c r="AG95" s="164">
        <v>0</v>
      </c>
      <c r="AH95" s="165">
        <v>0</v>
      </c>
      <c r="AI95" s="165">
        <v>0</v>
      </c>
      <c r="AJ95" s="165">
        <v>0</v>
      </c>
      <c r="AK95" s="165">
        <v>0</v>
      </c>
      <c r="AL95" s="165">
        <v>0</v>
      </c>
      <c r="AM95" s="166">
        <v>0</v>
      </c>
      <c r="AN95" s="164">
        <v>0</v>
      </c>
      <c r="AO95" s="165">
        <v>0</v>
      </c>
      <c r="AP95" s="165">
        <v>0</v>
      </c>
      <c r="AQ95" s="165">
        <v>0</v>
      </c>
      <c r="AR95" s="165">
        <v>0</v>
      </c>
      <c r="AS95" s="166">
        <v>0</v>
      </c>
      <c r="AT95" s="164">
        <v>0</v>
      </c>
      <c r="AU95" s="165">
        <v>0</v>
      </c>
      <c r="AV95" s="165">
        <v>0</v>
      </c>
      <c r="AW95" s="165">
        <v>0</v>
      </c>
      <c r="AX95" s="165">
        <v>0</v>
      </c>
      <c r="AY95" s="166">
        <v>0</v>
      </c>
      <c r="AZ95" s="164">
        <v>0</v>
      </c>
      <c r="BA95" s="165">
        <v>0</v>
      </c>
      <c r="BB95" s="165">
        <v>0</v>
      </c>
      <c r="BC95" s="165">
        <v>0</v>
      </c>
      <c r="BD95" s="165">
        <v>0</v>
      </c>
      <c r="BE95" s="166">
        <v>0</v>
      </c>
      <c r="BF95" s="164">
        <v>1</v>
      </c>
      <c r="BG95" s="165">
        <v>0</v>
      </c>
      <c r="BH95" s="165">
        <v>0</v>
      </c>
      <c r="BI95" s="165">
        <v>0</v>
      </c>
      <c r="BJ95" s="165">
        <v>0</v>
      </c>
      <c r="BK95" s="165">
        <v>0</v>
      </c>
      <c r="BL95" s="165">
        <v>0</v>
      </c>
      <c r="BM95" s="166">
        <v>0</v>
      </c>
      <c r="BN95" s="164">
        <v>0</v>
      </c>
      <c r="BO95" s="166">
        <v>0</v>
      </c>
      <c r="BP95" s="164">
        <v>0</v>
      </c>
      <c r="BQ95" s="165">
        <v>0</v>
      </c>
      <c r="BR95" s="165">
        <v>0</v>
      </c>
      <c r="BS95" s="165">
        <v>0</v>
      </c>
      <c r="BT95" s="166">
        <v>0</v>
      </c>
      <c r="BU95" s="164">
        <v>0</v>
      </c>
      <c r="BV95" s="165">
        <v>0</v>
      </c>
      <c r="BW95" s="166">
        <v>0</v>
      </c>
      <c r="BX95" s="164">
        <v>0</v>
      </c>
      <c r="BY95" s="165">
        <v>0</v>
      </c>
      <c r="BZ95" s="188">
        <v>0</v>
      </c>
    </row>
    <row r="96" spans="1:78" ht="17.45" customHeight="1" x14ac:dyDescent="0.25">
      <c r="A96" s="139" t="s">
        <v>583</v>
      </c>
      <c r="B96" s="163">
        <f t="shared" si="8"/>
        <v>1</v>
      </c>
      <c r="C96" s="164">
        <v>0</v>
      </c>
      <c r="D96" s="165">
        <v>0</v>
      </c>
      <c r="E96" s="165">
        <v>0</v>
      </c>
      <c r="F96" s="165">
        <v>0</v>
      </c>
      <c r="G96" s="165">
        <v>0</v>
      </c>
      <c r="H96" s="165">
        <v>0</v>
      </c>
      <c r="I96" s="166">
        <v>0</v>
      </c>
      <c r="J96" s="163">
        <v>0</v>
      </c>
      <c r="K96" s="164">
        <v>0</v>
      </c>
      <c r="L96" s="165">
        <v>0</v>
      </c>
      <c r="M96" s="165">
        <v>0</v>
      </c>
      <c r="N96" s="165">
        <v>0</v>
      </c>
      <c r="O96" s="165">
        <v>0</v>
      </c>
      <c r="P96" s="166">
        <v>0</v>
      </c>
      <c r="Q96" s="164">
        <v>0</v>
      </c>
      <c r="R96" s="165">
        <v>0</v>
      </c>
      <c r="S96" s="165">
        <v>0</v>
      </c>
      <c r="T96" s="165">
        <v>0</v>
      </c>
      <c r="U96" s="166">
        <v>0</v>
      </c>
      <c r="V96" s="164">
        <v>0</v>
      </c>
      <c r="W96" s="165">
        <v>0</v>
      </c>
      <c r="X96" s="165">
        <v>0</v>
      </c>
      <c r="Y96" s="165">
        <v>0</v>
      </c>
      <c r="Z96" s="166">
        <v>0</v>
      </c>
      <c r="AA96" s="164">
        <v>0</v>
      </c>
      <c r="AB96" s="165">
        <v>0</v>
      </c>
      <c r="AC96" s="165">
        <v>0</v>
      </c>
      <c r="AD96" s="165">
        <v>0</v>
      </c>
      <c r="AE96" s="165">
        <v>0</v>
      </c>
      <c r="AF96" s="166">
        <v>0</v>
      </c>
      <c r="AG96" s="164">
        <v>0</v>
      </c>
      <c r="AH96" s="165">
        <v>0</v>
      </c>
      <c r="AI96" s="165">
        <v>0</v>
      </c>
      <c r="AJ96" s="165">
        <v>0</v>
      </c>
      <c r="AK96" s="165">
        <v>0</v>
      </c>
      <c r="AL96" s="165">
        <v>0</v>
      </c>
      <c r="AM96" s="166">
        <v>0</v>
      </c>
      <c r="AN96" s="164">
        <v>0</v>
      </c>
      <c r="AO96" s="165">
        <v>0</v>
      </c>
      <c r="AP96" s="165">
        <v>0</v>
      </c>
      <c r="AQ96" s="165">
        <v>0</v>
      </c>
      <c r="AR96" s="165">
        <v>0</v>
      </c>
      <c r="AS96" s="166">
        <v>0</v>
      </c>
      <c r="AT96" s="164">
        <v>0</v>
      </c>
      <c r="AU96" s="165">
        <v>0</v>
      </c>
      <c r="AV96" s="165">
        <v>0</v>
      </c>
      <c r="AW96" s="165">
        <v>0</v>
      </c>
      <c r="AX96" s="165">
        <v>0</v>
      </c>
      <c r="AY96" s="166">
        <v>0</v>
      </c>
      <c r="AZ96" s="164">
        <v>0</v>
      </c>
      <c r="BA96" s="165">
        <v>0</v>
      </c>
      <c r="BB96" s="165">
        <v>0</v>
      </c>
      <c r="BC96" s="165">
        <v>0</v>
      </c>
      <c r="BD96" s="165">
        <v>0</v>
      </c>
      <c r="BE96" s="166">
        <v>0</v>
      </c>
      <c r="BF96" s="164">
        <v>0</v>
      </c>
      <c r="BG96" s="165">
        <v>1</v>
      </c>
      <c r="BH96" s="165">
        <v>0</v>
      </c>
      <c r="BI96" s="165">
        <v>0</v>
      </c>
      <c r="BJ96" s="165">
        <v>0</v>
      </c>
      <c r="BK96" s="165">
        <v>0</v>
      </c>
      <c r="BL96" s="165">
        <v>0</v>
      </c>
      <c r="BM96" s="166">
        <v>0</v>
      </c>
      <c r="BN96" s="164">
        <v>0</v>
      </c>
      <c r="BO96" s="166">
        <v>0</v>
      </c>
      <c r="BP96" s="164">
        <v>0</v>
      </c>
      <c r="BQ96" s="165">
        <v>0</v>
      </c>
      <c r="BR96" s="165">
        <v>0</v>
      </c>
      <c r="BS96" s="165">
        <v>0</v>
      </c>
      <c r="BT96" s="166">
        <v>0</v>
      </c>
      <c r="BU96" s="164">
        <v>0</v>
      </c>
      <c r="BV96" s="165">
        <v>0</v>
      </c>
      <c r="BW96" s="166">
        <v>0</v>
      </c>
      <c r="BX96" s="164">
        <v>0</v>
      </c>
      <c r="BY96" s="165">
        <v>0</v>
      </c>
      <c r="BZ96" s="188">
        <v>0</v>
      </c>
    </row>
    <row r="97" spans="1:78" ht="17.45" customHeight="1" x14ac:dyDescent="0.25">
      <c r="A97" s="139" t="s">
        <v>584</v>
      </c>
      <c r="B97" s="163">
        <f t="shared" si="8"/>
        <v>4</v>
      </c>
      <c r="C97" s="164">
        <v>0</v>
      </c>
      <c r="D97" s="165">
        <v>0</v>
      </c>
      <c r="E97" s="165">
        <v>0</v>
      </c>
      <c r="F97" s="165">
        <v>0</v>
      </c>
      <c r="G97" s="165">
        <v>0</v>
      </c>
      <c r="H97" s="165">
        <v>0</v>
      </c>
      <c r="I97" s="166">
        <v>0</v>
      </c>
      <c r="J97" s="163">
        <v>0</v>
      </c>
      <c r="K97" s="164">
        <v>0</v>
      </c>
      <c r="L97" s="165">
        <v>0</v>
      </c>
      <c r="M97" s="165">
        <v>0</v>
      </c>
      <c r="N97" s="165">
        <v>0</v>
      </c>
      <c r="O97" s="165">
        <v>0</v>
      </c>
      <c r="P97" s="166">
        <v>0</v>
      </c>
      <c r="Q97" s="164">
        <v>0</v>
      </c>
      <c r="R97" s="165">
        <v>0</v>
      </c>
      <c r="S97" s="165">
        <v>0</v>
      </c>
      <c r="T97" s="165">
        <v>0</v>
      </c>
      <c r="U97" s="166">
        <v>0</v>
      </c>
      <c r="V97" s="164">
        <v>0</v>
      </c>
      <c r="W97" s="165">
        <v>0</v>
      </c>
      <c r="X97" s="165">
        <v>0</v>
      </c>
      <c r="Y97" s="165">
        <v>0</v>
      </c>
      <c r="Z97" s="166">
        <v>0</v>
      </c>
      <c r="AA97" s="164">
        <v>0</v>
      </c>
      <c r="AB97" s="165">
        <v>0</v>
      </c>
      <c r="AC97" s="165">
        <v>0</v>
      </c>
      <c r="AD97" s="165">
        <v>0</v>
      </c>
      <c r="AE97" s="165">
        <v>0</v>
      </c>
      <c r="AF97" s="166">
        <v>0</v>
      </c>
      <c r="AG97" s="164">
        <v>0</v>
      </c>
      <c r="AH97" s="165">
        <v>1</v>
      </c>
      <c r="AI97" s="165">
        <v>0</v>
      </c>
      <c r="AJ97" s="165">
        <v>0</v>
      </c>
      <c r="AK97" s="165">
        <v>0</v>
      </c>
      <c r="AL97" s="165">
        <v>0</v>
      </c>
      <c r="AM97" s="166">
        <v>0</v>
      </c>
      <c r="AN97" s="164">
        <v>0</v>
      </c>
      <c r="AO97" s="165">
        <v>0</v>
      </c>
      <c r="AP97" s="165">
        <v>1</v>
      </c>
      <c r="AQ97" s="165">
        <v>0</v>
      </c>
      <c r="AR97" s="165">
        <v>0</v>
      </c>
      <c r="AS97" s="166">
        <v>0</v>
      </c>
      <c r="AT97" s="164">
        <v>1</v>
      </c>
      <c r="AU97" s="165">
        <v>0</v>
      </c>
      <c r="AV97" s="165">
        <v>0</v>
      </c>
      <c r="AW97" s="165">
        <v>0</v>
      </c>
      <c r="AX97" s="165">
        <v>0</v>
      </c>
      <c r="AY97" s="166">
        <v>0</v>
      </c>
      <c r="AZ97" s="164">
        <v>0</v>
      </c>
      <c r="BA97" s="165">
        <v>0</v>
      </c>
      <c r="BB97" s="165">
        <v>0</v>
      </c>
      <c r="BC97" s="165">
        <v>0</v>
      </c>
      <c r="BD97" s="165">
        <v>0</v>
      </c>
      <c r="BE97" s="166">
        <v>0</v>
      </c>
      <c r="BF97" s="164">
        <v>0</v>
      </c>
      <c r="BG97" s="165">
        <v>0</v>
      </c>
      <c r="BH97" s="165">
        <v>0</v>
      </c>
      <c r="BI97" s="165">
        <v>0</v>
      </c>
      <c r="BJ97" s="165">
        <v>0</v>
      </c>
      <c r="BK97" s="165">
        <v>0</v>
      </c>
      <c r="BL97" s="165">
        <v>0</v>
      </c>
      <c r="BM97" s="166">
        <v>0</v>
      </c>
      <c r="BN97" s="164">
        <v>0</v>
      </c>
      <c r="BO97" s="166">
        <v>0</v>
      </c>
      <c r="BP97" s="164">
        <v>0</v>
      </c>
      <c r="BQ97" s="165">
        <v>0</v>
      </c>
      <c r="BR97" s="165">
        <v>0</v>
      </c>
      <c r="BS97" s="165">
        <v>0</v>
      </c>
      <c r="BT97" s="166">
        <v>0</v>
      </c>
      <c r="BU97" s="164">
        <v>0</v>
      </c>
      <c r="BV97" s="165">
        <v>0</v>
      </c>
      <c r="BW97" s="166">
        <v>0</v>
      </c>
      <c r="BX97" s="164">
        <v>1</v>
      </c>
      <c r="BY97" s="165">
        <v>0</v>
      </c>
      <c r="BZ97" s="188">
        <v>0</v>
      </c>
    </row>
    <row r="98" spans="1:78" ht="17.45" customHeight="1" x14ac:dyDescent="0.25">
      <c r="A98" s="139" t="s">
        <v>585</v>
      </c>
      <c r="B98" s="163">
        <f t="shared" si="8"/>
        <v>1</v>
      </c>
      <c r="C98" s="164">
        <v>0</v>
      </c>
      <c r="D98" s="165">
        <v>0</v>
      </c>
      <c r="E98" s="165">
        <v>0</v>
      </c>
      <c r="F98" s="165">
        <v>0</v>
      </c>
      <c r="G98" s="165">
        <v>0</v>
      </c>
      <c r="H98" s="165">
        <v>1</v>
      </c>
      <c r="I98" s="166">
        <v>0</v>
      </c>
      <c r="J98" s="163">
        <v>0</v>
      </c>
      <c r="K98" s="164">
        <v>0</v>
      </c>
      <c r="L98" s="165">
        <v>0</v>
      </c>
      <c r="M98" s="165">
        <v>0</v>
      </c>
      <c r="N98" s="165">
        <v>0</v>
      </c>
      <c r="O98" s="165">
        <v>0</v>
      </c>
      <c r="P98" s="166">
        <v>0</v>
      </c>
      <c r="Q98" s="164">
        <v>0</v>
      </c>
      <c r="R98" s="165">
        <v>0</v>
      </c>
      <c r="S98" s="165">
        <v>0</v>
      </c>
      <c r="T98" s="165">
        <v>0</v>
      </c>
      <c r="U98" s="166">
        <v>0</v>
      </c>
      <c r="V98" s="164">
        <v>0</v>
      </c>
      <c r="W98" s="165">
        <v>0</v>
      </c>
      <c r="X98" s="165">
        <v>0</v>
      </c>
      <c r="Y98" s="165">
        <v>0</v>
      </c>
      <c r="Z98" s="166">
        <v>0</v>
      </c>
      <c r="AA98" s="164">
        <v>0</v>
      </c>
      <c r="AB98" s="165">
        <v>0</v>
      </c>
      <c r="AC98" s="165">
        <v>0</v>
      </c>
      <c r="AD98" s="165">
        <v>0</v>
      </c>
      <c r="AE98" s="165">
        <v>0</v>
      </c>
      <c r="AF98" s="166">
        <v>0</v>
      </c>
      <c r="AG98" s="164">
        <v>0</v>
      </c>
      <c r="AH98" s="165">
        <v>0</v>
      </c>
      <c r="AI98" s="165">
        <v>0</v>
      </c>
      <c r="AJ98" s="165">
        <v>0</v>
      </c>
      <c r="AK98" s="165">
        <v>0</v>
      </c>
      <c r="AL98" s="165">
        <v>0</v>
      </c>
      <c r="AM98" s="166">
        <v>0</v>
      </c>
      <c r="AN98" s="164">
        <v>0</v>
      </c>
      <c r="AO98" s="165">
        <v>0</v>
      </c>
      <c r="AP98" s="165">
        <v>0</v>
      </c>
      <c r="AQ98" s="165">
        <v>0</v>
      </c>
      <c r="AR98" s="165">
        <v>0</v>
      </c>
      <c r="AS98" s="166">
        <v>0</v>
      </c>
      <c r="AT98" s="164">
        <v>0</v>
      </c>
      <c r="AU98" s="165">
        <v>0</v>
      </c>
      <c r="AV98" s="165">
        <v>0</v>
      </c>
      <c r="AW98" s="165">
        <v>0</v>
      </c>
      <c r="AX98" s="165">
        <v>0</v>
      </c>
      <c r="AY98" s="166">
        <v>0</v>
      </c>
      <c r="AZ98" s="164">
        <v>0</v>
      </c>
      <c r="BA98" s="165">
        <v>0</v>
      </c>
      <c r="BB98" s="165">
        <v>0</v>
      </c>
      <c r="BC98" s="165">
        <v>0</v>
      </c>
      <c r="BD98" s="165">
        <v>0</v>
      </c>
      <c r="BE98" s="166">
        <v>0</v>
      </c>
      <c r="BF98" s="164">
        <v>0</v>
      </c>
      <c r="BG98" s="165">
        <v>0</v>
      </c>
      <c r="BH98" s="165">
        <v>0</v>
      </c>
      <c r="BI98" s="165">
        <v>0</v>
      </c>
      <c r="BJ98" s="165">
        <v>0</v>
      </c>
      <c r="BK98" s="165">
        <v>0</v>
      </c>
      <c r="BL98" s="165">
        <v>0</v>
      </c>
      <c r="BM98" s="166">
        <v>0</v>
      </c>
      <c r="BN98" s="164">
        <v>0</v>
      </c>
      <c r="BO98" s="166">
        <v>0</v>
      </c>
      <c r="BP98" s="164">
        <v>0</v>
      </c>
      <c r="BQ98" s="165">
        <v>0</v>
      </c>
      <c r="BR98" s="165">
        <v>0</v>
      </c>
      <c r="BS98" s="165">
        <v>0</v>
      </c>
      <c r="BT98" s="166">
        <v>0</v>
      </c>
      <c r="BU98" s="164">
        <v>0</v>
      </c>
      <c r="BV98" s="165">
        <v>0</v>
      </c>
      <c r="BW98" s="166">
        <v>0</v>
      </c>
      <c r="BX98" s="164">
        <v>0</v>
      </c>
      <c r="BY98" s="165">
        <v>0</v>
      </c>
      <c r="BZ98" s="188">
        <v>0</v>
      </c>
    </row>
    <row r="99" spans="1:78" ht="17.45" customHeight="1" x14ac:dyDescent="0.25">
      <c r="A99" s="139" t="s">
        <v>586</v>
      </c>
      <c r="B99" s="163">
        <f t="shared" si="8"/>
        <v>2</v>
      </c>
      <c r="C99" s="164">
        <v>0</v>
      </c>
      <c r="D99" s="165">
        <v>0</v>
      </c>
      <c r="E99" s="165">
        <v>0</v>
      </c>
      <c r="F99" s="165">
        <v>0</v>
      </c>
      <c r="G99" s="165">
        <v>0</v>
      </c>
      <c r="H99" s="165">
        <v>0</v>
      </c>
      <c r="I99" s="166">
        <v>0</v>
      </c>
      <c r="J99" s="163">
        <v>2</v>
      </c>
      <c r="K99" s="164">
        <v>0</v>
      </c>
      <c r="L99" s="165">
        <v>0</v>
      </c>
      <c r="M99" s="165">
        <v>0</v>
      </c>
      <c r="N99" s="165">
        <v>0</v>
      </c>
      <c r="O99" s="165">
        <v>0</v>
      </c>
      <c r="P99" s="166">
        <v>0</v>
      </c>
      <c r="Q99" s="164">
        <v>0</v>
      </c>
      <c r="R99" s="165">
        <v>0</v>
      </c>
      <c r="S99" s="165">
        <v>0</v>
      </c>
      <c r="T99" s="165">
        <v>0</v>
      </c>
      <c r="U99" s="166">
        <v>0</v>
      </c>
      <c r="V99" s="164">
        <v>0</v>
      </c>
      <c r="W99" s="165">
        <v>0</v>
      </c>
      <c r="X99" s="165">
        <v>0</v>
      </c>
      <c r="Y99" s="165">
        <v>0</v>
      </c>
      <c r="Z99" s="166">
        <v>0</v>
      </c>
      <c r="AA99" s="164">
        <v>0</v>
      </c>
      <c r="AB99" s="165">
        <v>0</v>
      </c>
      <c r="AC99" s="165">
        <v>0</v>
      </c>
      <c r="AD99" s="165">
        <v>0</v>
      </c>
      <c r="AE99" s="165">
        <v>0</v>
      </c>
      <c r="AF99" s="166">
        <v>0</v>
      </c>
      <c r="AG99" s="164">
        <v>0</v>
      </c>
      <c r="AH99" s="165">
        <v>0</v>
      </c>
      <c r="AI99" s="165">
        <v>0</v>
      </c>
      <c r="AJ99" s="165">
        <v>0</v>
      </c>
      <c r="AK99" s="165">
        <v>0</v>
      </c>
      <c r="AL99" s="165">
        <v>0</v>
      </c>
      <c r="AM99" s="166">
        <v>0</v>
      </c>
      <c r="AN99" s="164">
        <v>0</v>
      </c>
      <c r="AO99" s="165">
        <v>0</v>
      </c>
      <c r="AP99" s="165">
        <v>0</v>
      </c>
      <c r="AQ99" s="165">
        <v>0</v>
      </c>
      <c r="AR99" s="165">
        <v>0</v>
      </c>
      <c r="AS99" s="166">
        <v>0</v>
      </c>
      <c r="AT99" s="164">
        <v>0</v>
      </c>
      <c r="AU99" s="165">
        <v>0</v>
      </c>
      <c r="AV99" s="165">
        <v>0</v>
      </c>
      <c r="AW99" s="165">
        <v>0</v>
      </c>
      <c r="AX99" s="165">
        <v>0</v>
      </c>
      <c r="AY99" s="166">
        <v>0</v>
      </c>
      <c r="AZ99" s="164">
        <v>0</v>
      </c>
      <c r="BA99" s="165">
        <v>0</v>
      </c>
      <c r="BB99" s="165">
        <v>0</v>
      </c>
      <c r="BC99" s="165">
        <v>0</v>
      </c>
      <c r="BD99" s="165">
        <v>0</v>
      </c>
      <c r="BE99" s="166">
        <v>0</v>
      </c>
      <c r="BF99" s="164">
        <v>0</v>
      </c>
      <c r="BG99" s="165">
        <v>0</v>
      </c>
      <c r="BH99" s="165">
        <v>0</v>
      </c>
      <c r="BI99" s="165">
        <v>0</v>
      </c>
      <c r="BJ99" s="165">
        <v>0</v>
      </c>
      <c r="BK99" s="165">
        <v>0</v>
      </c>
      <c r="BL99" s="165">
        <v>0</v>
      </c>
      <c r="BM99" s="166">
        <v>0</v>
      </c>
      <c r="BN99" s="164">
        <v>0</v>
      </c>
      <c r="BO99" s="166">
        <v>0</v>
      </c>
      <c r="BP99" s="164">
        <v>0</v>
      </c>
      <c r="BQ99" s="165">
        <v>0</v>
      </c>
      <c r="BR99" s="165">
        <v>0</v>
      </c>
      <c r="BS99" s="165">
        <v>0</v>
      </c>
      <c r="BT99" s="166">
        <v>0</v>
      </c>
      <c r="BU99" s="164">
        <v>0</v>
      </c>
      <c r="BV99" s="165">
        <v>0</v>
      </c>
      <c r="BW99" s="166">
        <v>0</v>
      </c>
      <c r="BX99" s="164">
        <v>0</v>
      </c>
      <c r="BY99" s="165">
        <v>0</v>
      </c>
      <c r="BZ99" s="188">
        <v>0</v>
      </c>
    </row>
    <row r="100" spans="1:78" ht="17.45" customHeight="1" x14ac:dyDescent="0.25">
      <c r="A100" s="139" t="s">
        <v>587</v>
      </c>
      <c r="B100" s="163">
        <f t="shared" si="8"/>
        <v>1</v>
      </c>
      <c r="C100" s="164">
        <v>0</v>
      </c>
      <c r="D100" s="165">
        <v>0</v>
      </c>
      <c r="E100" s="165">
        <v>0</v>
      </c>
      <c r="F100" s="165">
        <v>0</v>
      </c>
      <c r="G100" s="165">
        <v>0</v>
      </c>
      <c r="H100" s="165">
        <v>0</v>
      </c>
      <c r="I100" s="166">
        <v>0</v>
      </c>
      <c r="J100" s="163">
        <v>0</v>
      </c>
      <c r="K100" s="164">
        <v>0</v>
      </c>
      <c r="L100" s="165">
        <v>0</v>
      </c>
      <c r="M100" s="165">
        <v>0</v>
      </c>
      <c r="N100" s="165">
        <v>0</v>
      </c>
      <c r="O100" s="165">
        <v>0</v>
      </c>
      <c r="P100" s="166">
        <v>0</v>
      </c>
      <c r="Q100" s="164">
        <v>0</v>
      </c>
      <c r="R100" s="165">
        <v>0</v>
      </c>
      <c r="S100" s="165">
        <v>0</v>
      </c>
      <c r="T100" s="165">
        <v>0</v>
      </c>
      <c r="U100" s="166">
        <v>0</v>
      </c>
      <c r="V100" s="164">
        <v>0</v>
      </c>
      <c r="W100" s="165">
        <v>0</v>
      </c>
      <c r="X100" s="165">
        <v>0</v>
      </c>
      <c r="Y100" s="165">
        <v>0</v>
      </c>
      <c r="Z100" s="166">
        <v>0</v>
      </c>
      <c r="AA100" s="164">
        <v>0</v>
      </c>
      <c r="AB100" s="165">
        <v>0</v>
      </c>
      <c r="AC100" s="165">
        <v>0</v>
      </c>
      <c r="AD100" s="165">
        <v>0</v>
      </c>
      <c r="AE100" s="165">
        <v>0</v>
      </c>
      <c r="AF100" s="166">
        <v>0</v>
      </c>
      <c r="AG100" s="164">
        <v>0</v>
      </c>
      <c r="AH100" s="165">
        <v>0</v>
      </c>
      <c r="AI100" s="165">
        <v>0</v>
      </c>
      <c r="AJ100" s="165">
        <v>0</v>
      </c>
      <c r="AK100" s="165">
        <v>0</v>
      </c>
      <c r="AL100" s="165">
        <v>0</v>
      </c>
      <c r="AM100" s="166">
        <v>0</v>
      </c>
      <c r="AN100" s="164">
        <v>0</v>
      </c>
      <c r="AO100" s="165">
        <v>0</v>
      </c>
      <c r="AP100" s="165">
        <v>0</v>
      </c>
      <c r="AQ100" s="165">
        <v>0</v>
      </c>
      <c r="AR100" s="165">
        <v>0</v>
      </c>
      <c r="AS100" s="166">
        <v>0</v>
      </c>
      <c r="AT100" s="164">
        <v>0</v>
      </c>
      <c r="AU100" s="165">
        <v>0</v>
      </c>
      <c r="AV100" s="165">
        <v>0</v>
      </c>
      <c r="AW100" s="165">
        <v>0</v>
      </c>
      <c r="AX100" s="165">
        <v>0</v>
      </c>
      <c r="AY100" s="166">
        <v>0</v>
      </c>
      <c r="AZ100" s="164">
        <v>0</v>
      </c>
      <c r="BA100" s="165">
        <v>0</v>
      </c>
      <c r="BB100" s="165">
        <v>0</v>
      </c>
      <c r="BC100" s="165">
        <v>0</v>
      </c>
      <c r="BD100" s="165">
        <v>0</v>
      </c>
      <c r="BE100" s="166">
        <v>0</v>
      </c>
      <c r="BF100" s="164">
        <v>0</v>
      </c>
      <c r="BG100" s="165">
        <v>0</v>
      </c>
      <c r="BH100" s="165">
        <v>0</v>
      </c>
      <c r="BI100" s="165">
        <v>0</v>
      </c>
      <c r="BJ100" s="165">
        <v>0</v>
      </c>
      <c r="BK100" s="165">
        <v>0</v>
      </c>
      <c r="BL100" s="165">
        <v>0</v>
      </c>
      <c r="BM100" s="166">
        <v>0</v>
      </c>
      <c r="BN100" s="164">
        <v>0</v>
      </c>
      <c r="BO100" s="166">
        <v>0</v>
      </c>
      <c r="BP100" s="164">
        <v>0</v>
      </c>
      <c r="BQ100" s="165">
        <v>0</v>
      </c>
      <c r="BR100" s="165">
        <v>0</v>
      </c>
      <c r="BS100" s="165">
        <v>0</v>
      </c>
      <c r="BT100" s="166">
        <v>0</v>
      </c>
      <c r="BU100" s="164">
        <v>0</v>
      </c>
      <c r="BV100" s="165">
        <v>0</v>
      </c>
      <c r="BW100" s="166">
        <v>0</v>
      </c>
      <c r="BX100" s="164">
        <v>0</v>
      </c>
      <c r="BY100" s="165">
        <v>0</v>
      </c>
      <c r="BZ100" s="188">
        <v>1</v>
      </c>
    </row>
    <row r="101" spans="1:78" ht="17.45" customHeight="1" x14ac:dyDescent="0.25">
      <c r="A101" s="139" t="s">
        <v>588</v>
      </c>
      <c r="B101" s="163">
        <f t="shared" si="8"/>
        <v>2</v>
      </c>
      <c r="C101" s="164">
        <v>0</v>
      </c>
      <c r="D101" s="165">
        <v>0</v>
      </c>
      <c r="E101" s="165">
        <v>0</v>
      </c>
      <c r="F101" s="165">
        <v>0</v>
      </c>
      <c r="G101" s="165">
        <v>0</v>
      </c>
      <c r="H101" s="165">
        <v>0</v>
      </c>
      <c r="I101" s="166">
        <v>0</v>
      </c>
      <c r="J101" s="163">
        <v>0</v>
      </c>
      <c r="K101" s="164">
        <v>0</v>
      </c>
      <c r="L101" s="165">
        <v>0</v>
      </c>
      <c r="M101" s="165">
        <v>0</v>
      </c>
      <c r="N101" s="165">
        <v>0</v>
      </c>
      <c r="O101" s="165">
        <v>0</v>
      </c>
      <c r="P101" s="166">
        <v>0</v>
      </c>
      <c r="Q101" s="164">
        <v>0</v>
      </c>
      <c r="R101" s="165">
        <v>0</v>
      </c>
      <c r="S101" s="165">
        <v>0</v>
      </c>
      <c r="T101" s="165">
        <v>0</v>
      </c>
      <c r="U101" s="166">
        <v>0</v>
      </c>
      <c r="V101" s="164">
        <v>0</v>
      </c>
      <c r="W101" s="165">
        <v>0</v>
      </c>
      <c r="X101" s="165">
        <v>0</v>
      </c>
      <c r="Y101" s="165">
        <v>0</v>
      </c>
      <c r="Z101" s="166">
        <v>0</v>
      </c>
      <c r="AA101" s="164">
        <v>0</v>
      </c>
      <c r="AB101" s="165">
        <v>0</v>
      </c>
      <c r="AC101" s="165">
        <v>0</v>
      </c>
      <c r="AD101" s="165">
        <v>0</v>
      </c>
      <c r="AE101" s="165">
        <v>0</v>
      </c>
      <c r="AF101" s="166">
        <v>0</v>
      </c>
      <c r="AG101" s="164">
        <v>2</v>
      </c>
      <c r="AH101" s="165">
        <v>0</v>
      </c>
      <c r="AI101" s="165">
        <v>0</v>
      </c>
      <c r="AJ101" s="165">
        <v>0</v>
      </c>
      <c r="AK101" s="165">
        <v>0</v>
      </c>
      <c r="AL101" s="165">
        <v>0</v>
      </c>
      <c r="AM101" s="166">
        <v>0</v>
      </c>
      <c r="AN101" s="164">
        <v>0</v>
      </c>
      <c r="AO101" s="165">
        <v>0</v>
      </c>
      <c r="AP101" s="165">
        <v>0</v>
      </c>
      <c r="AQ101" s="165">
        <v>0</v>
      </c>
      <c r="AR101" s="165">
        <v>0</v>
      </c>
      <c r="AS101" s="166">
        <v>0</v>
      </c>
      <c r="AT101" s="164">
        <v>0</v>
      </c>
      <c r="AU101" s="165">
        <v>0</v>
      </c>
      <c r="AV101" s="165">
        <v>0</v>
      </c>
      <c r="AW101" s="165">
        <v>0</v>
      </c>
      <c r="AX101" s="165">
        <v>0</v>
      </c>
      <c r="AY101" s="166">
        <v>0</v>
      </c>
      <c r="AZ101" s="164">
        <v>0</v>
      </c>
      <c r="BA101" s="165">
        <v>0</v>
      </c>
      <c r="BB101" s="165">
        <v>0</v>
      </c>
      <c r="BC101" s="165">
        <v>0</v>
      </c>
      <c r="BD101" s="165">
        <v>0</v>
      </c>
      <c r="BE101" s="166">
        <v>0</v>
      </c>
      <c r="BF101" s="164">
        <v>0</v>
      </c>
      <c r="BG101" s="165">
        <v>0</v>
      </c>
      <c r="BH101" s="165">
        <v>0</v>
      </c>
      <c r="BI101" s="165">
        <v>0</v>
      </c>
      <c r="BJ101" s="165">
        <v>0</v>
      </c>
      <c r="BK101" s="165">
        <v>0</v>
      </c>
      <c r="BL101" s="165">
        <v>0</v>
      </c>
      <c r="BM101" s="166">
        <v>0</v>
      </c>
      <c r="BN101" s="164">
        <v>0</v>
      </c>
      <c r="BO101" s="166">
        <v>0</v>
      </c>
      <c r="BP101" s="164">
        <v>0</v>
      </c>
      <c r="BQ101" s="165">
        <v>0</v>
      </c>
      <c r="BR101" s="165">
        <v>0</v>
      </c>
      <c r="BS101" s="165">
        <v>0</v>
      </c>
      <c r="BT101" s="166">
        <v>0</v>
      </c>
      <c r="BU101" s="164">
        <v>0</v>
      </c>
      <c r="BV101" s="165">
        <v>0</v>
      </c>
      <c r="BW101" s="166">
        <v>0</v>
      </c>
      <c r="BX101" s="164">
        <v>0</v>
      </c>
      <c r="BY101" s="165">
        <v>0</v>
      </c>
      <c r="BZ101" s="188">
        <v>0</v>
      </c>
    </row>
    <row r="102" spans="1:78" ht="17.45" customHeight="1" x14ac:dyDescent="0.25">
      <c r="A102" s="139" t="s">
        <v>589</v>
      </c>
      <c r="B102" s="163">
        <f t="shared" si="8"/>
        <v>3</v>
      </c>
      <c r="C102" s="164">
        <v>0</v>
      </c>
      <c r="D102" s="165">
        <v>0</v>
      </c>
      <c r="E102" s="165">
        <v>0</v>
      </c>
      <c r="F102" s="165">
        <v>0</v>
      </c>
      <c r="G102" s="165">
        <v>0</v>
      </c>
      <c r="H102" s="165">
        <v>0</v>
      </c>
      <c r="I102" s="166">
        <v>0</v>
      </c>
      <c r="J102" s="163">
        <v>0</v>
      </c>
      <c r="K102" s="164">
        <v>1</v>
      </c>
      <c r="L102" s="165">
        <v>0</v>
      </c>
      <c r="M102" s="165">
        <v>0</v>
      </c>
      <c r="N102" s="165">
        <v>0</v>
      </c>
      <c r="O102" s="165">
        <v>0</v>
      </c>
      <c r="P102" s="166">
        <v>0</v>
      </c>
      <c r="Q102" s="164">
        <v>0</v>
      </c>
      <c r="R102" s="165">
        <v>0</v>
      </c>
      <c r="S102" s="165">
        <v>0</v>
      </c>
      <c r="T102" s="165">
        <v>0</v>
      </c>
      <c r="U102" s="166">
        <v>0</v>
      </c>
      <c r="V102" s="164">
        <v>1</v>
      </c>
      <c r="W102" s="165">
        <v>0</v>
      </c>
      <c r="X102" s="165">
        <v>0</v>
      </c>
      <c r="Y102" s="165">
        <v>0</v>
      </c>
      <c r="Z102" s="166">
        <v>0</v>
      </c>
      <c r="AA102" s="164">
        <v>0</v>
      </c>
      <c r="AB102" s="165">
        <v>0</v>
      </c>
      <c r="AC102" s="165">
        <v>0</v>
      </c>
      <c r="AD102" s="165">
        <v>0</v>
      </c>
      <c r="AE102" s="165">
        <v>0</v>
      </c>
      <c r="AF102" s="166">
        <v>0</v>
      </c>
      <c r="AG102" s="164">
        <v>0</v>
      </c>
      <c r="AH102" s="165">
        <v>0</v>
      </c>
      <c r="AI102" s="165">
        <v>0</v>
      </c>
      <c r="AJ102" s="165">
        <v>0</v>
      </c>
      <c r="AK102" s="165">
        <v>0</v>
      </c>
      <c r="AL102" s="165">
        <v>0</v>
      </c>
      <c r="AM102" s="166">
        <v>0</v>
      </c>
      <c r="AN102" s="164">
        <v>0</v>
      </c>
      <c r="AO102" s="165">
        <v>0</v>
      </c>
      <c r="AP102" s="165">
        <v>0</v>
      </c>
      <c r="AQ102" s="165">
        <v>0</v>
      </c>
      <c r="AR102" s="165">
        <v>0</v>
      </c>
      <c r="AS102" s="166">
        <v>0</v>
      </c>
      <c r="AT102" s="164">
        <v>1</v>
      </c>
      <c r="AU102" s="165">
        <v>0</v>
      </c>
      <c r="AV102" s="165">
        <v>0</v>
      </c>
      <c r="AW102" s="165">
        <v>0</v>
      </c>
      <c r="AX102" s="165">
        <v>0</v>
      </c>
      <c r="AY102" s="166">
        <v>0</v>
      </c>
      <c r="AZ102" s="164">
        <v>0</v>
      </c>
      <c r="BA102" s="165">
        <v>0</v>
      </c>
      <c r="BB102" s="165">
        <v>0</v>
      </c>
      <c r="BC102" s="165">
        <v>0</v>
      </c>
      <c r="BD102" s="165">
        <v>0</v>
      </c>
      <c r="BE102" s="166">
        <v>0</v>
      </c>
      <c r="BF102" s="164">
        <v>0</v>
      </c>
      <c r="BG102" s="165">
        <v>0</v>
      </c>
      <c r="BH102" s="165">
        <v>0</v>
      </c>
      <c r="BI102" s="165">
        <v>0</v>
      </c>
      <c r="BJ102" s="165">
        <v>0</v>
      </c>
      <c r="BK102" s="165">
        <v>0</v>
      </c>
      <c r="BL102" s="165">
        <v>0</v>
      </c>
      <c r="BM102" s="166">
        <v>0</v>
      </c>
      <c r="BN102" s="164">
        <v>0</v>
      </c>
      <c r="BO102" s="166">
        <v>0</v>
      </c>
      <c r="BP102" s="164">
        <v>0</v>
      </c>
      <c r="BQ102" s="165">
        <v>0</v>
      </c>
      <c r="BR102" s="165">
        <v>0</v>
      </c>
      <c r="BS102" s="165">
        <v>0</v>
      </c>
      <c r="BT102" s="166">
        <v>0</v>
      </c>
      <c r="BU102" s="164">
        <v>0</v>
      </c>
      <c r="BV102" s="165">
        <v>0</v>
      </c>
      <c r="BW102" s="166">
        <v>0</v>
      </c>
      <c r="BX102" s="164">
        <v>0</v>
      </c>
      <c r="BY102" s="165">
        <v>0</v>
      </c>
      <c r="BZ102" s="188">
        <v>0</v>
      </c>
    </row>
    <row r="103" spans="1:78" ht="17.45" customHeight="1" x14ac:dyDescent="0.25">
      <c r="A103" s="139" t="s">
        <v>590</v>
      </c>
      <c r="B103" s="163">
        <f t="shared" si="8"/>
        <v>2</v>
      </c>
      <c r="C103" s="164">
        <v>0</v>
      </c>
      <c r="D103" s="165">
        <v>0</v>
      </c>
      <c r="E103" s="165">
        <v>0</v>
      </c>
      <c r="F103" s="165">
        <v>0</v>
      </c>
      <c r="G103" s="165">
        <v>0</v>
      </c>
      <c r="H103" s="165">
        <v>0</v>
      </c>
      <c r="I103" s="166">
        <v>0</v>
      </c>
      <c r="J103" s="163">
        <v>1</v>
      </c>
      <c r="K103" s="164">
        <v>0</v>
      </c>
      <c r="L103" s="165">
        <v>0</v>
      </c>
      <c r="M103" s="165">
        <v>0</v>
      </c>
      <c r="N103" s="165">
        <v>0</v>
      </c>
      <c r="O103" s="165">
        <v>0</v>
      </c>
      <c r="P103" s="166">
        <v>0</v>
      </c>
      <c r="Q103" s="164">
        <v>0</v>
      </c>
      <c r="R103" s="165">
        <v>0</v>
      </c>
      <c r="S103" s="165">
        <v>0</v>
      </c>
      <c r="T103" s="165">
        <v>0</v>
      </c>
      <c r="U103" s="166">
        <v>0</v>
      </c>
      <c r="V103" s="164">
        <v>0</v>
      </c>
      <c r="W103" s="165">
        <v>0</v>
      </c>
      <c r="X103" s="165">
        <v>0</v>
      </c>
      <c r="Y103" s="165">
        <v>0</v>
      </c>
      <c r="Z103" s="166">
        <v>0</v>
      </c>
      <c r="AA103" s="164">
        <v>0</v>
      </c>
      <c r="AB103" s="165">
        <v>0</v>
      </c>
      <c r="AC103" s="165">
        <v>0</v>
      </c>
      <c r="AD103" s="165">
        <v>0</v>
      </c>
      <c r="AE103" s="165">
        <v>0</v>
      </c>
      <c r="AF103" s="166">
        <v>0</v>
      </c>
      <c r="AG103" s="164">
        <v>0</v>
      </c>
      <c r="AH103" s="165">
        <v>0</v>
      </c>
      <c r="AI103" s="165">
        <v>0</v>
      </c>
      <c r="AJ103" s="165">
        <v>0</v>
      </c>
      <c r="AK103" s="165">
        <v>0</v>
      </c>
      <c r="AL103" s="165">
        <v>1</v>
      </c>
      <c r="AM103" s="166">
        <v>0</v>
      </c>
      <c r="AN103" s="164">
        <v>0</v>
      </c>
      <c r="AO103" s="165">
        <v>0</v>
      </c>
      <c r="AP103" s="165">
        <v>0</v>
      </c>
      <c r="AQ103" s="165">
        <v>0</v>
      </c>
      <c r="AR103" s="165">
        <v>0</v>
      </c>
      <c r="AS103" s="166">
        <v>0</v>
      </c>
      <c r="AT103" s="164">
        <v>0</v>
      </c>
      <c r="AU103" s="165">
        <v>0</v>
      </c>
      <c r="AV103" s="165">
        <v>0</v>
      </c>
      <c r="AW103" s="165">
        <v>0</v>
      </c>
      <c r="AX103" s="165">
        <v>0</v>
      </c>
      <c r="AY103" s="166">
        <v>0</v>
      </c>
      <c r="AZ103" s="164">
        <v>0</v>
      </c>
      <c r="BA103" s="165">
        <v>0</v>
      </c>
      <c r="BB103" s="165">
        <v>0</v>
      </c>
      <c r="BC103" s="165">
        <v>0</v>
      </c>
      <c r="BD103" s="165">
        <v>0</v>
      </c>
      <c r="BE103" s="166">
        <v>0</v>
      </c>
      <c r="BF103" s="164">
        <v>0</v>
      </c>
      <c r="BG103" s="165">
        <v>0</v>
      </c>
      <c r="BH103" s="165">
        <v>0</v>
      </c>
      <c r="BI103" s="165">
        <v>0</v>
      </c>
      <c r="BJ103" s="165">
        <v>0</v>
      </c>
      <c r="BK103" s="165">
        <v>0</v>
      </c>
      <c r="BL103" s="165">
        <v>0</v>
      </c>
      <c r="BM103" s="166">
        <v>0</v>
      </c>
      <c r="BN103" s="164">
        <v>0</v>
      </c>
      <c r="BO103" s="166">
        <v>0</v>
      </c>
      <c r="BP103" s="164">
        <v>0</v>
      </c>
      <c r="BQ103" s="165">
        <v>0</v>
      </c>
      <c r="BR103" s="165">
        <v>0</v>
      </c>
      <c r="BS103" s="165">
        <v>0</v>
      </c>
      <c r="BT103" s="166">
        <v>0</v>
      </c>
      <c r="BU103" s="164">
        <v>0</v>
      </c>
      <c r="BV103" s="165">
        <v>0</v>
      </c>
      <c r="BW103" s="166">
        <v>0</v>
      </c>
      <c r="BX103" s="164">
        <v>0</v>
      </c>
      <c r="BY103" s="165">
        <v>0</v>
      </c>
      <c r="BZ103" s="188">
        <v>0</v>
      </c>
    </row>
    <row r="104" spans="1:78" ht="17.45" customHeight="1" x14ac:dyDescent="0.25">
      <c r="A104" s="139" t="s">
        <v>591</v>
      </c>
      <c r="B104" s="163">
        <f t="shared" si="8"/>
        <v>23</v>
      </c>
      <c r="C104" s="164">
        <v>0</v>
      </c>
      <c r="D104" s="165">
        <v>0</v>
      </c>
      <c r="E104" s="165">
        <v>0</v>
      </c>
      <c r="F104" s="165">
        <v>0</v>
      </c>
      <c r="G104" s="165">
        <v>0</v>
      </c>
      <c r="H104" s="165">
        <v>3</v>
      </c>
      <c r="I104" s="166">
        <v>0</v>
      </c>
      <c r="J104" s="163">
        <v>2</v>
      </c>
      <c r="K104" s="164">
        <v>0</v>
      </c>
      <c r="L104" s="165">
        <v>0</v>
      </c>
      <c r="M104" s="165">
        <v>0</v>
      </c>
      <c r="N104" s="165">
        <v>0</v>
      </c>
      <c r="O104" s="165">
        <v>1</v>
      </c>
      <c r="P104" s="166">
        <v>0</v>
      </c>
      <c r="Q104" s="164">
        <v>0</v>
      </c>
      <c r="R104" s="165">
        <v>0</v>
      </c>
      <c r="S104" s="165">
        <v>0</v>
      </c>
      <c r="T104" s="165">
        <v>0</v>
      </c>
      <c r="U104" s="166">
        <v>0</v>
      </c>
      <c r="V104" s="164">
        <v>1</v>
      </c>
      <c r="W104" s="165">
        <v>0</v>
      </c>
      <c r="X104" s="165">
        <v>0</v>
      </c>
      <c r="Y104" s="165">
        <v>0</v>
      </c>
      <c r="Z104" s="166">
        <v>0</v>
      </c>
      <c r="AA104" s="164">
        <v>0</v>
      </c>
      <c r="AB104" s="165">
        <v>0</v>
      </c>
      <c r="AC104" s="165">
        <v>0</v>
      </c>
      <c r="AD104" s="165">
        <v>0</v>
      </c>
      <c r="AE104" s="165">
        <v>0</v>
      </c>
      <c r="AF104" s="166">
        <v>0</v>
      </c>
      <c r="AG104" s="164">
        <v>1</v>
      </c>
      <c r="AH104" s="165">
        <v>0</v>
      </c>
      <c r="AI104" s="165">
        <v>0</v>
      </c>
      <c r="AJ104" s="165">
        <v>0</v>
      </c>
      <c r="AK104" s="165">
        <v>0</v>
      </c>
      <c r="AL104" s="165">
        <v>0</v>
      </c>
      <c r="AM104" s="166">
        <v>0</v>
      </c>
      <c r="AN104" s="164">
        <v>2</v>
      </c>
      <c r="AO104" s="165">
        <v>0</v>
      </c>
      <c r="AP104" s="165">
        <v>0</v>
      </c>
      <c r="AQ104" s="165">
        <v>0</v>
      </c>
      <c r="AR104" s="165">
        <v>0</v>
      </c>
      <c r="AS104" s="166">
        <v>0</v>
      </c>
      <c r="AT104" s="164">
        <v>0</v>
      </c>
      <c r="AU104" s="165">
        <v>0</v>
      </c>
      <c r="AV104" s="165">
        <v>0</v>
      </c>
      <c r="AW104" s="165">
        <v>0</v>
      </c>
      <c r="AX104" s="165">
        <v>0</v>
      </c>
      <c r="AY104" s="166">
        <v>0</v>
      </c>
      <c r="AZ104" s="164">
        <v>0</v>
      </c>
      <c r="BA104" s="165">
        <v>0</v>
      </c>
      <c r="BB104" s="165">
        <v>0</v>
      </c>
      <c r="BC104" s="165">
        <v>0</v>
      </c>
      <c r="BD104" s="165">
        <v>0</v>
      </c>
      <c r="BE104" s="166">
        <v>4</v>
      </c>
      <c r="BF104" s="164">
        <v>0</v>
      </c>
      <c r="BG104" s="165">
        <v>0</v>
      </c>
      <c r="BH104" s="165">
        <v>0</v>
      </c>
      <c r="BI104" s="165">
        <v>0</v>
      </c>
      <c r="BJ104" s="165">
        <v>1</v>
      </c>
      <c r="BK104" s="165">
        <v>0</v>
      </c>
      <c r="BL104" s="165">
        <v>0</v>
      </c>
      <c r="BM104" s="166">
        <v>1</v>
      </c>
      <c r="BN104" s="164">
        <v>0</v>
      </c>
      <c r="BO104" s="166">
        <v>0</v>
      </c>
      <c r="BP104" s="164">
        <v>2</v>
      </c>
      <c r="BQ104" s="165">
        <v>4</v>
      </c>
      <c r="BR104" s="165">
        <v>0</v>
      </c>
      <c r="BS104" s="165">
        <v>1</v>
      </c>
      <c r="BT104" s="166">
        <v>0</v>
      </c>
      <c r="BU104" s="164">
        <v>0</v>
      </c>
      <c r="BV104" s="165">
        <v>0</v>
      </c>
      <c r="BW104" s="166">
        <v>0</v>
      </c>
      <c r="BX104" s="164">
        <v>0</v>
      </c>
      <c r="BY104" s="165">
        <v>0</v>
      </c>
      <c r="BZ104" s="188">
        <v>0</v>
      </c>
    </row>
    <row r="105" spans="1:78" ht="17.45" customHeight="1" x14ac:dyDescent="0.25">
      <c r="A105" s="139" t="s">
        <v>592</v>
      </c>
      <c r="B105" s="163">
        <f t="shared" si="8"/>
        <v>43</v>
      </c>
      <c r="C105" s="164">
        <v>0</v>
      </c>
      <c r="D105" s="165">
        <v>0</v>
      </c>
      <c r="E105" s="165">
        <v>0</v>
      </c>
      <c r="F105" s="165">
        <v>0</v>
      </c>
      <c r="G105" s="165">
        <v>0</v>
      </c>
      <c r="H105" s="165">
        <v>0</v>
      </c>
      <c r="I105" s="166">
        <v>1</v>
      </c>
      <c r="J105" s="163">
        <v>6</v>
      </c>
      <c r="K105" s="164">
        <v>0</v>
      </c>
      <c r="L105" s="165">
        <v>0</v>
      </c>
      <c r="M105" s="165">
        <v>1</v>
      </c>
      <c r="N105" s="165">
        <v>0</v>
      </c>
      <c r="O105" s="165">
        <v>0</v>
      </c>
      <c r="P105" s="166">
        <v>0</v>
      </c>
      <c r="Q105" s="164">
        <v>0</v>
      </c>
      <c r="R105" s="165">
        <v>0</v>
      </c>
      <c r="S105" s="165">
        <v>0</v>
      </c>
      <c r="T105" s="165">
        <v>0</v>
      </c>
      <c r="U105" s="166">
        <v>1</v>
      </c>
      <c r="V105" s="164">
        <v>2</v>
      </c>
      <c r="W105" s="165">
        <v>0</v>
      </c>
      <c r="X105" s="165">
        <v>0</v>
      </c>
      <c r="Y105" s="165">
        <v>0</v>
      </c>
      <c r="Z105" s="166">
        <v>0</v>
      </c>
      <c r="AA105" s="164">
        <v>1</v>
      </c>
      <c r="AB105" s="165">
        <v>0</v>
      </c>
      <c r="AC105" s="165">
        <v>0</v>
      </c>
      <c r="AD105" s="165">
        <v>1</v>
      </c>
      <c r="AE105" s="165">
        <v>0</v>
      </c>
      <c r="AF105" s="166">
        <v>0</v>
      </c>
      <c r="AG105" s="164">
        <v>2</v>
      </c>
      <c r="AH105" s="165">
        <v>0</v>
      </c>
      <c r="AI105" s="165">
        <v>0</v>
      </c>
      <c r="AJ105" s="165">
        <v>0</v>
      </c>
      <c r="AK105" s="165">
        <v>3</v>
      </c>
      <c r="AL105" s="165">
        <v>1</v>
      </c>
      <c r="AM105" s="166">
        <v>0</v>
      </c>
      <c r="AN105" s="164">
        <v>0</v>
      </c>
      <c r="AO105" s="165">
        <v>0</v>
      </c>
      <c r="AP105" s="165">
        <v>1</v>
      </c>
      <c r="AQ105" s="165">
        <v>1</v>
      </c>
      <c r="AR105" s="165">
        <v>1</v>
      </c>
      <c r="AS105" s="166">
        <v>1</v>
      </c>
      <c r="AT105" s="164">
        <v>2</v>
      </c>
      <c r="AU105" s="165">
        <v>0</v>
      </c>
      <c r="AV105" s="165">
        <v>0</v>
      </c>
      <c r="AW105" s="165">
        <v>7</v>
      </c>
      <c r="AX105" s="165">
        <v>0</v>
      </c>
      <c r="AY105" s="166">
        <v>0</v>
      </c>
      <c r="AZ105" s="164">
        <v>0</v>
      </c>
      <c r="BA105" s="165">
        <v>1</v>
      </c>
      <c r="BB105" s="165">
        <v>0</v>
      </c>
      <c r="BC105" s="165">
        <v>0</v>
      </c>
      <c r="BD105" s="165">
        <v>0</v>
      </c>
      <c r="BE105" s="166">
        <v>0</v>
      </c>
      <c r="BF105" s="164">
        <v>1</v>
      </c>
      <c r="BG105" s="165">
        <v>0</v>
      </c>
      <c r="BH105" s="165">
        <v>0</v>
      </c>
      <c r="BI105" s="165">
        <v>0</v>
      </c>
      <c r="BJ105" s="165">
        <v>0</v>
      </c>
      <c r="BK105" s="165">
        <v>0</v>
      </c>
      <c r="BL105" s="165">
        <v>0</v>
      </c>
      <c r="BM105" s="166">
        <v>0</v>
      </c>
      <c r="BN105" s="164">
        <v>3</v>
      </c>
      <c r="BO105" s="166">
        <v>0</v>
      </c>
      <c r="BP105" s="164">
        <v>1</v>
      </c>
      <c r="BQ105" s="165">
        <v>1</v>
      </c>
      <c r="BR105" s="165">
        <v>0</v>
      </c>
      <c r="BS105" s="165">
        <v>0</v>
      </c>
      <c r="BT105" s="166">
        <v>0</v>
      </c>
      <c r="BU105" s="164">
        <v>2</v>
      </c>
      <c r="BV105" s="165">
        <v>0</v>
      </c>
      <c r="BW105" s="166">
        <v>0</v>
      </c>
      <c r="BX105" s="164">
        <v>1</v>
      </c>
      <c r="BY105" s="165">
        <v>0</v>
      </c>
      <c r="BZ105" s="188">
        <v>1</v>
      </c>
    </row>
    <row r="106" spans="1:78" ht="17.45" customHeight="1" x14ac:dyDescent="0.25">
      <c r="A106" s="139" t="s">
        <v>593</v>
      </c>
      <c r="B106" s="163">
        <f t="shared" si="8"/>
        <v>1</v>
      </c>
      <c r="C106" s="164">
        <v>0</v>
      </c>
      <c r="D106" s="165">
        <v>0</v>
      </c>
      <c r="E106" s="165">
        <v>0</v>
      </c>
      <c r="F106" s="165">
        <v>0</v>
      </c>
      <c r="G106" s="165">
        <v>0</v>
      </c>
      <c r="H106" s="165">
        <v>0</v>
      </c>
      <c r="I106" s="166">
        <v>0</v>
      </c>
      <c r="J106" s="163">
        <v>0</v>
      </c>
      <c r="K106" s="164">
        <v>0</v>
      </c>
      <c r="L106" s="165">
        <v>0</v>
      </c>
      <c r="M106" s="165">
        <v>0</v>
      </c>
      <c r="N106" s="165">
        <v>0</v>
      </c>
      <c r="O106" s="165">
        <v>0</v>
      </c>
      <c r="P106" s="166">
        <v>0</v>
      </c>
      <c r="Q106" s="164">
        <v>0</v>
      </c>
      <c r="R106" s="165">
        <v>0</v>
      </c>
      <c r="S106" s="165">
        <v>0</v>
      </c>
      <c r="T106" s="165">
        <v>0</v>
      </c>
      <c r="U106" s="166">
        <v>0</v>
      </c>
      <c r="V106" s="164">
        <v>0</v>
      </c>
      <c r="W106" s="165">
        <v>0</v>
      </c>
      <c r="X106" s="165">
        <v>0</v>
      </c>
      <c r="Y106" s="165">
        <v>0</v>
      </c>
      <c r="Z106" s="166">
        <v>0</v>
      </c>
      <c r="AA106" s="164">
        <v>0</v>
      </c>
      <c r="AB106" s="165">
        <v>0</v>
      </c>
      <c r="AC106" s="165">
        <v>0</v>
      </c>
      <c r="AD106" s="165">
        <v>0</v>
      </c>
      <c r="AE106" s="165">
        <v>0</v>
      </c>
      <c r="AF106" s="166">
        <v>0</v>
      </c>
      <c r="AG106" s="164">
        <v>0</v>
      </c>
      <c r="AH106" s="165">
        <v>0</v>
      </c>
      <c r="AI106" s="165">
        <v>0</v>
      </c>
      <c r="AJ106" s="165">
        <v>0</v>
      </c>
      <c r="AK106" s="165">
        <v>0</v>
      </c>
      <c r="AL106" s="165">
        <v>0</v>
      </c>
      <c r="AM106" s="166">
        <v>0</v>
      </c>
      <c r="AN106" s="164">
        <v>0</v>
      </c>
      <c r="AO106" s="165">
        <v>0</v>
      </c>
      <c r="AP106" s="165">
        <v>0</v>
      </c>
      <c r="AQ106" s="165">
        <v>0</v>
      </c>
      <c r="AR106" s="165">
        <v>0</v>
      </c>
      <c r="AS106" s="166">
        <v>0</v>
      </c>
      <c r="AT106" s="164">
        <v>0</v>
      </c>
      <c r="AU106" s="165">
        <v>0</v>
      </c>
      <c r="AV106" s="165">
        <v>0</v>
      </c>
      <c r="AW106" s="165">
        <v>0</v>
      </c>
      <c r="AX106" s="165">
        <v>0</v>
      </c>
      <c r="AY106" s="166">
        <v>0</v>
      </c>
      <c r="AZ106" s="164">
        <v>0</v>
      </c>
      <c r="BA106" s="165">
        <v>0</v>
      </c>
      <c r="BB106" s="165">
        <v>0</v>
      </c>
      <c r="BC106" s="165">
        <v>0</v>
      </c>
      <c r="BD106" s="165">
        <v>0</v>
      </c>
      <c r="BE106" s="166">
        <v>0</v>
      </c>
      <c r="BF106" s="164">
        <v>0</v>
      </c>
      <c r="BG106" s="165">
        <v>0</v>
      </c>
      <c r="BH106" s="165">
        <v>0</v>
      </c>
      <c r="BI106" s="165">
        <v>0</v>
      </c>
      <c r="BJ106" s="165">
        <v>0</v>
      </c>
      <c r="BK106" s="165">
        <v>0</v>
      </c>
      <c r="BL106" s="165">
        <v>1</v>
      </c>
      <c r="BM106" s="166">
        <v>0</v>
      </c>
      <c r="BN106" s="164">
        <v>0</v>
      </c>
      <c r="BO106" s="166">
        <v>0</v>
      </c>
      <c r="BP106" s="164">
        <v>0</v>
      </c>
      <c r="BQ106" s="165">
        <v>0</v>
      </c>
      <c r="BR106" s="165">
        <v>0</v>
      </c>
      <c r="BS106" s="165">
        <v>0</v>
      </c>
      <c r="BT106" s="166">
        <v>0</v>
      </c>
      <c r="BU106" s="164">
        <v>0</v>
      </c>
      <c r="BV106" s="165">
        <v>0</v>
      </c>
      <c r="BW106" s="166">
        <v>0</v>
      </c>
      <c r="BX106" s="164">
        <v>0</v>
      </c>
      <c r="BY106" s="165">
        <v>0</v>
      </c>
      <c r="BZ106" s="188">
        <v>0</v>
      </c>
    </row>
    <row r="107" spans="1:78" ht="17.45" customHeight="1" x14ac:dyDescent="0.25">
      <c r="A107" s="139" t="s">
        <v>594</v>
      </c>
      <c r="B107" s="163">
        <f t="shared" si="8"/>
        <v>1</v>
      </c>
      <c r="C107" s="164">
        <v>1</v>
      </c>
      <c r="D107" s="165">
        <v>0</v>
      </c>
      <c r="E107" s="165">
        <v>0</v>
      </c>
      <c r="F107" s="165">
        <v>0</v>
      </c>
      <c r="G107" s="165">
        <v>0</v>
      </c>
      <c r="H107" s="165">
        <v>0</v>
      </c>
      <c r="I107" s="166">
        <v>0</v>
      </c>
      <c r="J107" s="163">
        <v>0</v>
      </c>
      <c r="K107" s="164">
        <v>0</v>
      </c>
      <c r="L107" s="165">
        <v>0</v>
      </c>
      <c r="M107" s="165">
        <v>0</v>
      </c>
      <c r="N107" s="165">
        <v>0</v>
      </c>
      <c r="O107" s="165">
        <v>0</v>
      </c>
      <c r="P107" s="166">
        <v>0</v>
      </c>
      <c r="Q107" s="164">
        <v>0</v>
      </c>
      <c r="R107" s="165">
        <v>0</v>
      </c>
      <c r="S107" s="165">
        <v>0</v>
      </c>
      <c r="T107" s="165">
        <v>0</v>
      </c>
      <c r="U107" s="166">
        <v>0</v>
      </c>
      <c r="V107" s="164">
        <v>0</v>
      </c>
      <c r="W107" s="165">
        <v>0</v>
      </c>
      <c r="X107" s="165">
        <v>0</v>
      </c>
      <c r="Y107" s="165">
        <v>0</v>
      </c>
      <c r="Z107" s="166">
        <v>0</v>
      </c>
      <c r="AA107" s="164">
        <v>0</v>
      </c>
      <c r="AB107" s="165">
        <v>0</v>
      </c>
      <c r="AC107" s="165">
        <v>0</v>
      </c>
      <c r="AD107" s="165">
        <v>0</v>
      </c>
      <c r="AE107" s="165">
        <v>0</v>
      </c>
      <c r="AF107" s="166">
        <v>0</v>
      </c>
      <c r="AG107" s="164">
        <v>0</v>
      </c>
      <c r="AH107" s="165">
        <v>0</v>
      </c>
      <c r="AI107" s="165">
        <v>0</v>
      </c>
      <c r="AJ107" s="165">
        <v>0</v>
      </c>
      <c r="AK107" s="165">
        <v>0</v>
      </c>
      <c r="AL107" s="165">
        <v>0</v>
      </c>
      <c r="AM107" s="166">
        <v>0</v>
      </c>
      <c r="AN107" s="164">
        <v>0</v>
      </c>
      <c r="AO107" s="165">
        <v>0</v>
      </c>
      <c r="AP107" s="165">
        <v>0</v>
      </c>
      <c r="AQ107" s="165">
        <v>0</v>
      </c>
      <c r="AR107" s="165">
        <v>0</v>
      </c>
      <c r="AS107" s="166">
        <v>0</v>
      </c>
      <c r="AT107" s="164">
        <v>0</v>
      </c>
      <c r="AU107" s="165">
        <v>0</v>
      </c>
      <c r="AV107" s="165">
        <v>0</v>
      </c>
      <c r="AW107" s="165">
        <v>0</v>
      </c>
      <c r="AX107" s="165">
        <v>0</v>
      </c>
      <c r="AY107" s="166">
        <v>0</v>
      </c>
      <c r="AZ107" s="164">
        <v>0</v>
      </c>
      <c r="BA107" s="165">
        <v>0</v>
      </c>
      <c r="BB107" s="165">
        <v>0</v>
      </c>
      <c r="BC107" s="165">
        <v>0</v>
      </c>
      <c r="BD107" s="165">
        <v>0</v>
      </c>
      <c r="BE107" s="166">
        <v>0</v>
      </c>
      <c r="BF107" s="164">
        <v>0</v>
      </c>
      <c r="BG107" s="165">
        <v>0</v>
      </c>
      <c r="BH107" s="165">
        <v>0</v>
      </c>
      <c r="BI107" s="165">
        <v>0</v>
      </c>
      <c r="BJ107" s="165">
        <v>0</v>
      </c>
      <c r="BK107" s="165">
        <v>0</v>
      </c>
      <c r="BL107" s="165">
        <v>0</v>
      </c>
      <c r="BM107" s="166">
        <v>0</v>
      </c>
      <c r="BN107" s="164">
        <v>0</v>
      </c>
      <c r="BO107" s="166">
        <v>0</v>
      </c>
      <c r="BP107" s="164">
        <v>0</v>
      </c>
      <c r="BQ107" s="165">
        <v>0</v>
      </c>
      <c r="BR107" s="165">
        <v>0</v>
      </c>
      <c r="BS107" s="165">
        <v>0</v>
      </c>
      <c r="BT107" s="166">
        <v>0</v>
      </c>
      <c r="BU107" s="164">
        <v>0</v>
      </c>
      <c r="BV107" s="165">
        <v>0</v>
      </c>
      <c r="BW107" s="166">
        <v>0</v>
      </c>
      <c r="BX107" s="164">
        <v>0</v>
      </c>
      <c r="BY107" s="165">
        <v>0</v>
      </c>
      <c r="BZ107" s="188">
        <v>0</v>
      </c>
    </row>
    <row r="108" spans="1:78" ht="17.45" customHeight="1" x14ac:dyDescent="0.25">
      <c r="A108" s="139" t="s">
        <v>595</v>
      </c>
      <c r="B108" s="163">
        <f t="shared" si="8"/>
        <v>2</v>
      </c>
      <c r="C108" s="164">
        <v>0</v>
      </c>
      <c r="D108" s="165">
        <v>0</v>
      </c>
      <c r="E108" s="165">
        <v>0</v>
      </c>
      <c r="F108" s="165">
        <v>0</v>
      </c>
      <c r="G108" s="165">
        <v>0</v>
      </c>
      <c r="H108" s="165">
        <v>0</v>
      </c>
      <c r="I108" s="166">
        <v>0</v>
      </c>
      <c r="J108" s="163">
        <v>1</v>
      </c>
      <c r="K108" s="164">
        <v>0</v>
      </c>
      <c r="L108" s="165">
        <v>0</v>
      </c>
      <c r="M108" s="165">
        <v>0</v>
      </c>
      <c r="N108" s="165">
        <v>0</v>
      </c>
      <c r="O108" s="165">
        <v>0</v>
      </c>
      <c r="P108" s="166">
        <v>0</v>
      </c>
      <c r="Q108" s="164">
        <v>0</v>
      </c>
      <c r="R108" s="165">
        <v>0</v>
      </c>
      <c r="S108" s="165">
        <v>0</v>
      </c>
      <c r="T108" s="165">
        <v>0</v>
      </c>
      <c r="U108" s="166">
        <v>0</v>
      </c>
      <c r="V108" s="164">
        <v>0</v>
      </c>
      <c r="W108" s="165">
        <v>0</v>
      </c>
      <c r="X108" s="165">
        <v>0</v>
      </c>
      <c r="Y108" s="165">
        <v>0</v>
      </c>
      <c r="Z108" s="166">
        <v>0</v>
      </c>
      <c r="AA108" s="164">
        <v>0</v>
      </c>
      <c r="AB108" s="165">
        <v>0</v>
      </c>
      <c r="AC108" s="165">
        <v>0</v>
      </c>
      <c r="AD108" s="165">
        <v>0</v>
      </c>
      <c r="AE108" s="165">
        <v>0</v>
      </c>
      <c r="AF108" s="166">
        <v>0</v>
      </c>
      <c r="AG108" s="164">
        <v>0</v>
      </c>
      <c r="AH108" s="165">
        <v>0</v>
      </c>
      <c r="AI108" s="165">
        <v>0</v>
      </c>
      <c r="AJ108" s="165">
        <v>0</v>
      </c>
      <c r="AK108" s="165">
        <v>0</v>
      </c>
      <c r="AL108" s="165">
        <v>0</v>
      </c>
      <c r="AM108" s="166">
        <v>0</v>
      </c>
      <c r="AN108" s="164">
        <v>1</v>
      </c>
      <c r="AO108" s="165">
        <v>0</v>
      </c>
      <c r="AP108" s="165">
        <v>0</v>
      </c>
      <c r="AQ108" s="165">
        <v>0</v>
      </c>
      <c r="AR108" s="165">
        <v>0</v>
      </c>
      <c r="AS108" s="166">
        <v>0</v>
      </c>
      <c r="AT108" s="164">
        <v>0</v>
      </c>
      <c r="AU108" s="165">
        <v>0</v>
      </c>
      <c r="AV108" s="165">
        <v>0</v>
      </c>
      <c r="AW108" s="165">
        <v>0</v>
      </c>
      <c r="AX108" s="165">
        <v>0</v>
      </c>
      <c r="AY108" s="166">
        <v>0</v>
      </c>
      <c r="AZ108" s="164">
        <v>0</v>
      </c>
      <c r="BA108" s="165">
        <v>0</v>
      </c>
      <c r="BB108" s="165">
        <v>0</v>
      </c>
      <c r="BC108" s="165">
        <v>0</v>
      </c>
      <c r="BD108" s="165">
        <v>0</v>
      </c>
      <c r="BE108" s="166">
        <v>0</v>
      </c>
      <c r="BF108" s="164">
        <v>0</v>
      </c>
      <c r="BG108" s="165">
        <v>0</v>
      </c>
      <c r="BH108" s="165">
        <v>0</v>
      </c>
      <c r="BI108" s="165">
        <v>0</v>
      </c>
      <c r="BJ108" s="165">
        <v>0</v>
      </c>
      <c r="BK108" s="165">
        <v>0</v>
      </c>
      <c r="BL108" s="165">
        <v>0</v>
      </c>
      <c r="BM108" s="166">
        <v>0</v>
      </c>
      <c r="BN108" s="164">
        <v>0</v>
      </c>
      <c r="BO108" s="166">
        <v>0</v>
      </c>
      <c r="BP108" s="164">
        <v>0</v>
      </c>
      <c r="BQ108" s="165">
        <v>0</v>
      </c>
      <c r="BR108" s="165">
        <v>0</v>
      </c>
      <c r="BS108" s="165">
        <v>0</v>
      </c>
      <c r="BT108" s="166">
        <v>0</v>
      </c>
      <c r="BU108" s="164">
        <v>0</v>
      </c>
      <c r="BV108" s="165">
        <v>0</v>
      </c>
      <c r="BW108" s="166">
        <v>0</v>
      </c>
      <c r="BX108" s="164">
        <v>0</v>
      </c>
      <c r="BY108" s="165">
        <v>0</v>
      </c>
      <c r="BZ108" s="188">
        <v>0</v>
      </c>
    </row>
    <row r="109" spans="1:78" ht="17.45" customHeight="1" x14ac:dyDescent="0.25">
      <c r="A109" s="139" t="s">
        <v>596</v>
      </c>
      <c r="B109" s="163">
        <f t="shared" si="8"/>
        <v>1</v>
      </c>
      <c r="C109" s="164">
        <v>0</v>
      </c>
      <c r="D109" s="165">
        <v>0</v>
      </c>
      <c r="E109" s="165">
        <v>0</v>
      </c>
      <c r="F109" s="165">
        <v>0</v>
      </c>
      <c r="G109" s="165">
        <v>0</v>
      </c>
      <c r="H109" s="165">
        <v>0</v>
      </c>
      <c r="I109" s="166">
        <v>0</v>
      </c>
      <c r="J109" s="163">
        <v>0</v>
      </c>
      <c r="K109" s="164">
        <v>0</v>
      </c>
      <c r="L109" s="165">
        <v>0</v>
      </c>
      <c r="M109" s="165">
        <v>0</v>
      </c>
      <c r="N109" s="165">
        <v>0</v>
      </c>
      <c r="O109" s="165">
        <v>0</v>
      </c>
      <c r="P109" s="166">
        <v>0</v>
      </c>
      <c r="Q109" s="164">
        <v>0</v>
      </c>
      <c r="R109" s="165">
        <v>0</v>
      </c>
      <c r="S109" s="165">
        <v>0</v>
      </c>
      <c r="T109" s="165">
        <v>0</v>
      </c>
      <c r="U109" s="166">
        <v>0</v>
      </c>
      <c r="V109" s="164">
        <v>0</v>
      </c>
      <c r="W109" s="165">
        <v>0</v>
      </c>
      <c r="X109" s="165">
        <v>0</v>
      </c>
      <c r="Y109" s="165">
        <v>0</v>
      </c>
      <c r="Z109" s="166">
        <v>0</v>
      </c>
      <c r="AA109" s="164">
        <v>0</v>
      </c>
      <c r="AB109" s="165">
        <v>0</v>
      </c>
      <c r="AC109" s="165">
        <v>0</v>
      </c>
      <c r="AD109" s="165">
        <v>0</v>
      </c>
      <c r="AE109" s="165">
        <v>0</v>
      </c>
      <c r="AF109" s="166">
        <v>0</v>
      </c>
      <c r="AG109" s="164">
        <v>0</v>
      </c>
      <c r="AH109" s="165">
        <v>0</v>
      </c>
      <c r="AI109" s="165">
        <v>0</v>
      </c>
      <c r="AJ109" s="165">
        <v>0</v>
      </c>
      <c r="AK109" s="165">
        <v>0</v>
      </c>
      <c r="AL109" s="165">
        <v>0</v>
      </c>
      <c r="AM109" s="166">
        <v>0</v>
      </c>
      <c r="AN109" s="164">
        <v>0</v>
      </c>
      <c r="AO109" s="165">
        <v>0</v>
      </c>
      <c r="AP109" s="165">
        <v>0</v>
      </c>
      <c r="AQ109" s="165">
        <v>0</v>
      </c>
      <c r="AR109" s="165">
        <v>0</v>
      </c>
      <c r="AS109" s="166">
        <v>0</v>
      </c>
      <c r="AT109" s="164">
        <v>0</v>
      </c>
      <c r="AU109" s="165">
        <v>0</v>
      </c>
      <c r="AV109" s="165">
        <v>0</v>
      </c>
      <c r="AW109" s="165">
        <v>0</v>
      </c>
      <c r="AX109" s="165">
        <v>0</v>
      </c>
      <c r="AY109" s="166">
        <v>0</v>
      </c>
      <c r="AZ109" s="164">
        <v>0</v>
      </c>
      <c r="BA109" s="165">
        <v>0</v>
      </c>
      <c r="BB109" s="165">
        <v>0</v>
      </c>
      <c r="BC109" s="165">
        <v>0</v>
      </c>
      <c r="BD109" s="165">
        <v>0</v>
      </c>
      <c r="BE109" s="166">
        <v>0</v>
      </c>
      <c r="BF109" s="164">
        <v>0</v>
      </c>
      <c r="BG109" s="165">
        <v>0</v>
      </c>
      <c r="BH109" s="165">
        <v>0</v>
      </c>
      <c r="BI109" s="165">
        <v>0</v>
      </c>
      <c r="BJ109" s="165">
        <v>0</v>
      </c>
      <c r="BK109" s="165">
        <v>1</v>
      </c>
      <c r="BL109" s="165">
        <v>0</v>
      </c>
      <c r="BM109" s="166">
        <v>0</v>
      </c>
      <c r="BN109" s="164">
        <v>0</v>
      </c>
      <c r="BO109" s="166">
        <v>0</v>
      </c>
      <c r="BP109" s="164">
        <v>0</v>
      </c>
      <c r="BQ109" s="165">
        <v>0</v>
      </c>
      <c r="BR109" s="165">
        <v>0</v>
      </c>
      <c r="BS109" s="165">
        <v>0</v>
      </c>
      <c r="BT109" s="166">
        <v>0</v>
      </c>
      <c r="BU109" s="164">
        <v>0</v>
      </c>
      <c r="BV109" s="165">
        <v>0</v>
      </c>
      <c r="BW109" s="166">
        <v>0</v>
      </c>
      <c r="BX109" s="164">
        <v>0</v>
      </c>
      <c r="BY109" s="165">
        <v>0</v>
      </c>
      <c r="BZ109" s="188">
        <v>0</v>
      </c>
    </row>
    <row r="110" spans="1:78" ht="17.45" customHeight="1" x14ac:dyDescent="0.25">
      <c r="A110" s="139" t="s">
        <v>597</v>
      </c>
      <c r="B110" s="163">
        <f t="shared" si="8"/>
        <v>10</v>
      </c>
      <c r="C110" s="164">
        <v>0</v>
      </c>
      <c r="D110" s="165">
        <v>0</v>
      </c>
      <c r="E110" s="165">
        <v>0</v>
      </c>
      <c r="F110" s="165">
        <v>1</v>
      </c>
      <c r="G110" s="165">
        <v>1</v>
      </c>
      <c r="H110" s="165">
        <v>0</v>
      </c>
      <c r="I110" s="166">
        <v>0</v>
      </c>
      <c r="J110" s="163">
        <v>0</v>
      </c>
      <c r="K110" s="164">
        <v>0</v>
      </c>
      <c r="L110" s="165">
        <v>0</v>
      </c>
      <c r="M110" s="165">
        <v>0</v>
      </c>
      <c r="N110" s="165">
        <v>0</v>
      </c>
      <c r="O110" s="165">
        <v>0</v>
      </c>
      <c r="P110" s="166">
        <v>0</v>
      </c>
      <c r="Q110" s="164">
        <v>2</v>
      </c>
      <c r="R110" s="165">
        <v>0</v>
      </c>
      <c r="S110" s="165">
        <v>0</v>
      </c>
      <c r="T110" s="165">
        <v>0</v>
      </c>
      <c r="U110" s="166">
        <v>0</v>
      </c>
      <c r="V110" s="164">
        <v>0</v>
      </c>
      <c r="W110" s="165">
        <v>0</v>
      </c>
      <c r="X110" s="165">
        <v>0</v>
      </c>
      <c r="Y110" s="165">
        <v>0</v>
      </c>
      <c r="Z110" s="166">
        <v>0</v>
      </c>
      <c r="AA110" s="164">
        <v>0</v>
      </c>
      <c r="AB110" s="165">
        <v>0</v>
      </c>
      <c r="AC110" s="165">
        <v>0</v>
      </c>
      <c r="AD110" s="165">
        <v>0</v>
      </c>
      <c r="AE110" s="165">
        <v>0</v>
      </c>
      <c r="AF110" s="166">
        <v>0</v>
      </c>
      <c r="AG110" s="164">
        <v>3</v>
      </c>
      <c r="AH110" s="165">
        <v>0</v>
      </c>
      <c r="AI110" s="165">
        <v>0</v>
      </c>
      <c r="AJ110" s="165">
        <v>0</v>
      </c>
      <c r="AK110" s="165">
        <v>0</v>
      </c>
      <c r="AL110" s="165">
        <v>0</v>
      </c>
      <c r="AM110" s="166">
        <v>0</v>
      </c>
      <c r="AN110" s="164">
        <v>0</v>
      </c>
      <c r="AO110" s="165">
        <v>0</v>
      </c>
      <c r="AP110" s="165">
        <v>0</v>
      </c>
      <c r="AQ110" s="165">
        <v>0</v>
      </c>
      <c r="AR110" s="165">
        <v>0</v>
      </c>
      <c r="AS110" s="166">
        <v>0</v>
      </c>
      <c r="AT110" s="164">
        <v>2</v>
      </c>
      <c r="AU110" s="165">
        <v>0</v>
      </c>
      <c r="AV110" s="165">
        <v>0</v>
      </c>
      <c r="AW110" s="165">
        <v>0</v>
      </c>
      <c r="AX110" s="165">
        <v>0</v>
      </c>
      <c r="AY110" s="166">
        <v>0</v>
      </c>
      <c r="AZ110" s="164">
        <v>0</v>
      </c>
      <c r="BA110" s="165">
        <v>0</v>
      </c>
      <c r="BB110" s="165">
        <v>0</v>
      </c>
      <c r="BC110" s="165">
        <v>0</v>
      </c>
      <c r="BD110" s="165">
        <v>0</v>
      </c>
      <c r="BE110" s="166">
        <v>0</v>
      </c>
      <c r="BF110" s="164">
        <v>1</v>
      </c>
      <c r="BG110" s="165">
        <v>0</v>
      </c>
      <c r="BH110" s="165">
        <v>0</v>
      </c>
      <c r="BI110" s="165">
        <v>0</v>
      </c>
      <c r="BJ110" s="165">
        <v>0</v>
      </c>
      <c r="BK110" s="165">
        <v>0</v>
      </c>
      <c r="BL110" s="165">
        <v>0</v>
      </c>
      <c r="BM110" s="166">
        <v>0</v>
      </c>
      <c r="BN110" s="164">
        <v>0</v>
      </c>
      <c r="BO110" s="166">
        <v>0</v>
      </c>
      <c r="BP110" s="164">
        <v>0</v>
      </c>
      <c r="BQ110" s="165">
        <v>0</v>
      </c>
      <c r="BR110" s="165">
        <v>0</v>
      </c>
      <c r="BS110" s="165">
        <v>0</v>
      </c>
      <c r="BT110" s="166">
        <v>0</v>
      </c>
      <c r="BU110" s="164">
        <v>0</v>
      </c>
      <c r="BV110" s="165">
        <v>0</v>
      </c>
      <c r="BW110" s="166">
        <v>0</v>
      </c>
      <c r="BX110" s="164">
        <v>0</v>
      </c>
      <c r="BY110" s="165">
        <v>0</v>
      </c>
      <c r="BZ110" s="188">
        <v>0</v>
      </c>
    </row>
    <row r="111" spans="1:78" ht="17.45" customHeight="1" x14ac:dyDescent="0.25">
      <c r="A111" s="139" t="s">
        <v>598</v>
      </c>
      <c r="B111" s="163">
        <f t="shared" si="8"/>
        <v>1</v>
      </c>
      <c r="C111" s="164">
        <v>0</v>
      </c>
      <c r="D111" s="165">
        <v>0</v>
      </c>
      <c r="E111" s="165">
        <v>0</v>
      </c>
      <c r="F111" s="165">
        <v>0</v>
      </c>
      <c r="G111" s="165">
        <v>0</v>
      </c>
      <c r="H111" s="165">
        <v>0</v>
      </c>
      <c r="I111" s="166">
        <v>0</v>
      </c>
      <c r="J111" s="163">
        <v>0</v>
      </c>
      <c r="K111" s="164">
        <v>0</v>
      </c>
      <c r="L111" s="165">
        <v>0</v>
      </c>
      <c r="M111" s="165">
        <v>0</v>
      </c>
      <c r="N111" s="165">
        <v>0</v>
      </c>
      <c r="O111" s="165">
        <v>0</v>
      </c>
      <c r="P111" s="166">
        <v>0</v>
      </c>
      <c r="Q111" s="164">
        <v>0</v>
      </c>
      <c r="R111" s="165">
        <v>0</v>
      </c>
      <c r="S111" s="165">
        <v>0</v>
      </c>
      <c r="T111" s="165">
        <v>0</v>
      </c>
      <c r="U111" s="166">
        <v>0</v>
      </c>
      <c r="V111" s="164">
        <v>0</v>
      </c>
      <c r="W111" s="165">
        <v>0</v>
      </c>
      <c r="X111" s="165">
        <v>0</v>
      </c>
      <c r="Y111" s="165">
        <v>0</v>
      </c>
      <c r="Z111" s="166">
        <v>0</v>
      </c>
      <c r="AA111" s="164">
        <v>0</v>
      </c>
      <c r="AB111" s="165">
        <v>0</v>
      </c>
      <c r="AC111" s="165">
        <v>0</v>
      </c>
      <c r="AD111" s="165">
        <v>0</v>
      </c>
      <c r="AE111" s="165">
        <v>0</v>
      </c>
      <c r="AF111" s="166">
        <v>0</v>
      </c>
      <c r="AG111" s="164">
        <v>0</v>
      </c>
      <c r="AH111" s="165">
        <v>0</v>
      </c>
      <c r="AI111" s="165">
        <v>0</v>
      </c>
      <c r="AJ111" s="165">
        <v>0</v>
      </c>
      <c r="AK111" s="165">
        <v>0</v>
      </c>
      <c r="AL111" s="165">
        <v>0</v>
      </c>
      <c r="AM111" s="166">
        <v>0</v>
      </c>
      <c r="AN111" s="164">
        <v>0</v>
      </c>
      <c r="AO111" s="165">
        <v>0</v>
      </c>
      <c r="AP111" s="165">
        <v>0</v>
      </c>
      <c r="AQ111" s="165">
        <v>0</v>
      </c>
      <c r="AR111" s="165">
        <v>0</v>
      </c>
      <c r="AS111" s="166">
        <v>0</v>
      </c>
      <c r="AT111" s="164">
        <v>0</v>
      </c>
      <c r="AU111" s="165">
        <v>0</v>
      </c>
      <c r="AV111" s="165">
        <v>0</v>
      </c>
      <c r="AW111" s="165">
        <v>0</v>
      </c>
      <c r="AX111" s="165">
        <v>0</v>
      </c>
      <c r="AY111" s="166">
        <v>0</v>
      </c>
      <c r="AZ111" s="164">
        <v>0</v>
      </c>
      <c r="BA111" s="165">
        <v>0</v>
      </c>
      <c r="BB111" s="165">
        <v>0</v>
      </c>
      <c r="BC111" s="165">
        <v>0</v>
      </c>
      <c r="BD111" s="165">
        <v>0</v>
      </c>
      <c r="BE111" s="166">
        <v>0</v>
      </c>
      <c r="BF111" s="164">
        <v>0</v>
      </c>
      <c r="BG111" s="165">
        <v>0</v>
      </c>
      <c r="BH111" s="165">
        <v>0</v>
      </c>
      <c r="BI111" s="165">
        <v>0</v>
      </c>
      <c r="BJ111" s="165">
        <v>0</v>
      </c>
      <c r="BK111" s="165">
        <v>0</v>
      </c>
      <c r="BL111" s="165">
        <v>0</v>
      </c>
      <c r="BM111" s="166">
        <v>0</v>
      </c>
      <c r="BN111" s="164">
        <v>1</v>
      </c>
      <c r="BO111" s="166">
        <v>0</v>
      </c>
      <c r="BP111" s="164">
        <v>0</v>
      </c>
      <c r="BQ111" s="165">
        <v>0</v>
      </c>
      <c r="BR111" s="165">
        <v>0</v>
      </c>
      <c r="BS111" s="165">
        <v>0</v>
      </c>
      <c r="BT111" s="166">
        <v>0</v>
      </c>
      <c r="BU111" s="164">
        <v>0</v>
      </c>
      <c r="BV111" s="165">
        <v>0</v>
      </c>
      <c r="BW111" s="166">
        <v>0</v>
      </c>
      <c r="BX111" s="164">
        <v>0</v>
      </c>
      <c r="BY111" s="165">
        <v>0</v>
      </c>
      <c r="BZ111" s="188">
        <v>0</v>
      </c>
    </row>
    <row r="112" spans="1:78" ht="17.45" customHeight="1" x14ac:dyDescent="0.25">
      <c r="A112" s="139" t="s">
        <v>599</v>
      </c>
      <c r="B112" s="163">
        <f t="shared" si="8"/>
        <v>2</v>
      </c>
      <c r="C112" s="164">
        <v>0</v>
      </c>
      <c r="D112" s="165">
        <v>0</v>
      </c>
      <c r="E112" s="165">
        <v>0</v>
      </c>
      <c r="F112" s="165">
        <v>0</v>
      </c>
      <c r="G112" s="165">
        <v>0</v>
      </c>
      <c r="H112" s="165">
        <v>0</v>
      </c>
      <c r="I112" s="166">
        <v>0</v>
      </c>
      <c r="J112" s="163">
        <v>0</v>
      </c>
      <c r="K112" s="164">
        <v>0</v>
      </c>
      <c r="L112" s="165">
        <v>0</v>
      </c>
      <c r="M112" s="165">
        <v>0</v>
      </c>
      <c r="N112" s="165">
        <v>0</v>
      </c>
      <c r="O112" s="165">
        <v>0</v>
      </c>
      <c r="P112" s="166">
        <v>0</v>
      </c>
      <c r="Q112" s="164">
        <v>0</v>
      </c>
      <c r="R112" s="165">
        <v>0</v>
      </c>
      <c r="S112" s="165">
        <v>0</v>
      </c>
      <c r="T112" s="165">
        <v>0</v>
      </c>
      <c r="U112" s="166">
        <v>0</v>
      </c>
      <c r="V112" s="164">
        <v>0</v>
      </c>
      <c r="W112" s="165">
        <v>0</v>
      </c>
      <c r="X112" s="165">
        <v>0</v>
      </c>
      <c r="Y112" s="165">
        <v>1</v>
      </c>
      <c r="Z112" s="166">
        <v>0</v>
      </c>
      <c r="AA112" s="164">
        <v>0</v>
      </c>
      <c r="AB112" s="165">
        <v>0</v>
      </c>
      <c r="AC112" s="165">
        <v>0</v>
      </c>
      <c r="AD112" s="165">
        <v>0</v>
      </c>
      <c r="AE112" s="165">
        <v>0</v>
      </c>
      <c r="AF112" s="166">
        <v>0</v>
      </c>
      <c r="AG112" s="164">
        <v>0</v>
      </c>
      <c r="AH112" s="165">
        <v>0</v>
      </c>
      <c r="AI112" s="165">
        <v>0</v>
      </c>
      <c r="AJ112" s="165">
        <v>0</v>
      </c>
      <c r="AK112" s="165">
        <v>0</v>
      </c>
      <c r="AL112" s="165">
        <v>0</v>
      </c>
      <c r="AM112" s="166">
        <v>0</v>
      </c>
      <c r="AN112" s="164">
        <v>0</v>
      </c>
      <c r="AO112" s="165">
        <v>0</v>
      </c>
      <c r="AP112" s="165">
        <v>0</v>
      </c>
      <c r="AQ112" s="165">
        <v>0</v>
      </c>
      <c r="AR112" s="165">
        <v>0</v>
      </c>
      <c r="AS112" s="166">
        <v>0</v>
      </c>
      <c r="AT112" s="164">
        <v>0</v>
      </c>
      <c r="AU112" s="165">
        <v>0</v>
      </c>
      <c r="AV112" s="165">
        <v>0</v>
      </c>
      <c r="AW112" s="165">
        <v>0</v>
      </c>
      <c r="AX112" s="165">
        <v>0</v>
      </c>
      <c r="AY112" s="166">
        <v>0</v>
      </c>
      <c r="AZ112" s="164">
        <v>0</v>
      </c>
      <c r="BA112" s="165">
        <v>0</v>
      </c>
      <c r="BB112" s="165">
        <v>0</v>
      </c>
      <c r="BC112" s="165">
        <v>0</v>
      </c>
      <c r="BD112" s="165">
        <v>0</v>
      </c>
      <c r="BE112" s="166">
        <v>0</v>
      </c>
      <c r="BF112" s="164">
        <v>0</v>
      </c>
      <c r="BG112" s="165">
        <v>0</v>
      </c>
      <c r="BH112" s="165">
        <v>0</v>
      </c>
      <c r="BI112" s="165">
        <v>0</v>
      </c>
      <c r="BJ112" s="165">
        <v>0</v>
      </c>
      <c r="BK112" s="165">
        <v>0</v>
      </c>
      <c r="BL112" s="165">
        <v>1</v>
      </c>
      <c r="BM112" s="166">
        <v>0</v>
      </c>
      <c r="BN112" s="164">
        <v>0</v>
      </c>
      <c r="BO112" s="166">
        <v>0</v>
      </c>
      <c r="BP112" s="164">
        <v>0</v>
      </c>
      <c r="BQ112" s="165">
        <v>0</v>
      </c>
      <c r="BR112" s="165">
        <v>0</v>
      </c>
      <c r="BS112" s="165">
        <v>0</v>
      </c>
      <c r="BT112" s="166">
        <v>0</v>
      </c>
      <c r="BU112" s="164">
        <v>0</v>
      </c>
      <c r="BV112" s="165">
        <v>0</v>
      </c>
      <c r="BW112" s="166">
        <v>0</v>
      </c>
      <c r="BX112" s="164">
        <v>0</v>
      </c>
      <c r="BY112" s="165">
        <v>0</v>
      </c>
      <c r="BZ112" s="188">
        <v>0</v>
      </c>
    </row>
    <row r="113" spans="1:78" ht="17.45" customHeight="1" x14ac:dyDescent="0.25">
      <c r="A113" s="139" t="s">
        <v>600</v>
      </c>
      <c r="B113" s="163">
        <f t="shared" si="8"/>
        <v>3</v>
      </c>
      <c r="C113" s="164">
        <v>0</v>
      </c>
      <c r="D113" s="165">
        <v>0</v>
      </c>
      <c r="E113" s="165">
        <v>0</v>
      </c>
      <c r="F113" s="165">
        <v>0</v>
      </c>
      <c r="G113" s="165">
        <v>0</v>
      </c>
      <c r="H113" s="165">
        <v>0</v>
      </c>
      <c r="I113" s="166">
        <v>0</v>
      </c>
      <c r="J113" s="163">
        <v>1</v>
      </c>
      <c r="K113" s="164">
        <v>0</v>
      </c>
      <c r="L113" s="165">
        <v>0</v>
      </c>
      <c r="M113" s="165">
        <v>0</v>
      </c>
      <c r="N113" s="165">
        <v>0</v>
      </c>
      <c r="O113" s="165">
        <v>1</v>
      </c>
      <c r="P113" s="166">
        <v>0</v>
      </c>
      <c r="Q113" s="164">
        <v>0</v>
      </c>
      <c r="R113" s="165">
        <v>0</v>
      </c>
      <c r="S113" s="165">
        <v>0</v>
      </c>
      <c r="T113" s="165">
        <v>0</v>
      </c>
      <c r="U113" s="166">
        <v>0</v>
      </c>
      <c r="V113" s="164">
        <v>0</v>
      </c>
      <c r="W113" s="165">
        <v>1</v>
      </c>
      <c r="X113" s="165">
        <v>0</v>
      </c>
      <c r="Y113" s="165">
        <v>0</v>
      </c>
      <c r="Z113" s="166">
        <v>0</v>
      </c>
      <c r="AA113" s="164">
        <v>0</v>
      </c>
      <c r="AB113" s="165">
        <v>0</v>
      </c>
      <c r="AC113" s="165">
        <v>0</v>
      </c>
      <c r="AD113" s="165">
        <v>0</v>
      </c>
      <c r="AE113" s="165">
        <v>0</v>
      </c>
      <c r="AF113" s="166">
        <v>0</v>
      </c>
      <c r="AG113" s="164">
        <v>0</v>
      </c>
      <c r="AH113" s="165">
        <v>0</v>
      </c>
      <c r="AI113" s="165">
        <v>0</v>
      </c>
      <c r="AJ113" s="165">
        <v>0</v>
      </c>
      <c r="AK113" s="165">
        <v>0</v>
      </c>
      <c r="AL113" s="165">
        <v>0</v>
      </c>
      <c r="AM113" s="166">
        <v>0</v>
      </c>
      <c r="AN113" s="164">
        <v>0</v>
      </c>
      <c r="AO113" s="165">
        <v>0</v>
      </c>
      <c r="AP113" s="165">
        <v>0</v>
      </c>
      <c r="AQ113" s="165">
        <v>0</v>
      </c>
      <c r="AR113" s="165">
        <v>0</v>
      </c>
      <c r="AS113" s="166">
        <v>0</v>
      </c>
      <c r="AT113" s="164">
        <v>0</v>
      </c>
      <c r="AU113" s="165">
        <v>0</v>
      </c>
      <c r="AV113" s="165">
        <v>0</v>
      </c>
      <c r="AW113" s="165">
        <v>0</v>
      </c>
      <c r="AX113" s="165">
        <v>0</v>
      </c>
      <c r="AY113" s="166">
        <v>0</v>
      </c>
      <c r="AZ113" s="164">
        <v>0</v>
      </c>
      <c r="BA113" s="165">
        <v>0</v>
      </c>
      <c r="BB113" s="165">
        <v>0</v>
      </c>
      <c r="BC113" s="165">
        <v>0</v>
      </c>
      <c r="BD113" s="165">
        <v>0</v>
      </c>
      <c r="BE113" s="166">
        <v>0</v>
      </c>
      <c r="BF113" s="164">
        <v>0</v>
      </c>
      <c r="BG113" s="165">
        <v>0</v>
      </c>
      <c r="BH113" s="165">
        <v>0</v>
      </c>
      <c r="BI113" s="165">
        <v>0</v>
      </c>
      <c r="BJ113" s="165">
        <v>0</v>
      </c>
      <c r="BK113" s="165">
        <v>0</v>
      </c>
      <c r="BL113" s="165">
        <v>0</v>
      </c>
      <c r="BM113" s="166">
        <v>0</v>
      </c>
      <c r="BN113" s="164">
        <v>0</v>
      </c>
      <c r="BO113" s="166">
        <v>0</v>
      </c>
      <c r="BP113" s="164">
        <v>0</v>
      </c>
      <c r="BQ113" s="165">
        <v>0</v>
      </c>
      <c r="BR113" s="165">
        <v>0</v>
      </c>
      <c r="BS113" s="165">
        <v>0</v>
      </c>
      <c r="BT113" s="166">
        <v>0</v>
      </c>
      <c r="BU113" s="164">
        <v>0</v>
      </c>
      <c r="BV113" s="165">
        <v>0</v>
      </c>
      <c r="BW113" s="166">
        <v>0</v>
      </c>
      <c r="BX113" s="164">
        <v>0</v>
      </c>
      <c r="BY113" s="165">
        <v>0</v>
      </c>
      <c r="BZ113" s="188">
        <v>0</v>
      </c>
    </row>
    <row r="114" spans="1:78" ht="17.45" customHeight="1" x14ac:dyDescent="0.25">
      <c r="A114" s="139" t="s">
        <v>601</v>
      </c>
      <c r="B114" s="163">
        <f t="shared" si="8"/>
        <v>2</v>
      </c>
      <c r="C114" s="164">
        <v>0</v>
      </c>
      <c r="D114" s="165">
        <v>0</v>
      </c>
      <c r="E114" s="165">
        <v>0</v>
      </c>
      <c r="F114" s="165">
        <v>0</v>
      </c>
      <c r="G114" s="165">
        <v>0</v>
      </c>
      <c r="H114" s="165">
        <v>0</v>
      </c>
      <c r="I114" s="166">
        <v>0</v>
      </c>
      <c r="J114" s="163">
        <v>0</v>
      </c>
      <c r="K114" s="164">
        <v>0</v>
      </c>
      <c r="L114" s="165">
        <v>0</v>
      </c>
      <c r="M114" s="165">
        <v>0</v>
      </c>
      <c r="N114" s="165">
        <v>0</v>
      </c>
      <c r="O114" s="165">
        <v>0</v>
      </c>
      <c r="P114" s="166">
        <v>0</v>
      </c>
      <c r="Q114" s="164">
        <v>0</v>
      </c>
      <c r="R114" s="165">
        <v>0</v>
      </c>
      <c r="S114" s="165">
        <v>0</v>
      </c>
      <c r="T114" s="165">
        <v>0</v>
      </c>
      <c r="U114" s="166">
        <v>0</v>
      </c>
      <c r="V114" s="164">
        <v>0</v>
      </c>
      <c r="W114" s="165">
        <v>0</v>
      </c>
      <c r="X114" s="165">
        <v>0</v>
      </c>
      <c r="Y114" s="165">
        <v>0</v>
      </c>
      <c r="Z114" s="166">
        <v>0</v>
      </c>
      <c r="AA114" s="164">
        <v>0</v>
      </c>
      <c r="AB114" s="165">
        <v>0</v>
      </c>
      <c r="AC114" s="165">
        <v>0</v>
      </c>
      <c r="AD114" s="165">
        <v>0</v>
      </c>
      <c r="AE114" s="165">
        <v>0</v>
      </c>
      <c r="AF114" s="166">
        <v>0</v>
      </c>
      <c r="AG114" s="164">
        <v>0</v>
      </c>
      <c r="AH114" s="165">
        <v>0</v>
      </c>
      <c r="AI114" s="165">
        <v>0</v>
      </c>
      <c r="AJ114" s="165">
        <v>0</v>
      </c>
      <c r="AK114" s="165">
        <v>0</v>
      </c>
      <c r="AL114" s="165">
        <v>0</v>
      </c>
      <c r="AM114" s="166">
        <v>0</v>
      </c>
      <c r="AN114" s="164">
        <v>0</v>
      </c>
      <c r="AO114" s="165">
        <v>0</v>
      </c>
      <c r="AP114" s="165">
        <v>0</v>
      </c>
      <c r="AQ114" s="165">
        <v>0</v>
      </c>
      <c r="AR114" s="165">
        <v>0</v>
      </c>
      <c r="AS114" s="166">
        <v>0</v>
      </c>
      <c r="AT114" s="164">
        <v>0</v>
      </c>
      <c r="AU114" s="165">
        <v>0</v>
      </c>
      <c r="AV114" s="165">
        <v>0</v>
      </c>
      <c r="AW114" s="165">
        <v>1</v>
      </c>
      <c r="AX114" s="165">
        <v>0</v>
      </c>
      <c r="AY114" s="166">
        <v>0</v>
      </c>
      <c r="AZ114" s="164">
        <v>0</v>
      </c>
      <c r="BA114" s="165">
        <v>0</v>
      </c>
      <c r="BB114" s="165">
        <v>0</v>
      </c>
      <c r="BC114" s="165">
        <v>0</v>
      </c>
      <c r="BD114" s="165">
        <v>0</v>
      </c>
      <c r="BE114" s="166">
        <v>0</v>
      </c>
      <c r="BF114" s="164">
        <v>0</v>
      </c>
      <c r="BG114" s="165">
        <v>0</v>
      </c>
      <c r="BH114" s="165">
        <v>0</v>
      </c>
      <c r="BI114" s="165">
        <v>0</v>
      </c>
      <c r="BJ114" s="165">
        <v>0</v>
      </c>
      <c r="BK114" s="165">
        <v>0</v>
      </c>
      <c r="BL114" s="165">
        <v>0</v>
      </c>
      <c r="BM114" s="166">
        <v>1</v>
      </c>
      <c r="BN114" s="164">
        <v>0</v>
      </c>
      <c r="BO114" s="166">
        <v>0</v>
      </c>
      <c r="BP114" s="164">
        <v>0</v>
      </c>
      <c r="BQ114" s="165">
        <v>0</v>
      </c>
      <c r="BR114" s="165">
        <v>0</v>
      </c>
      <c r="BS114" s="165">
        <v>0</v>
      </c>
      <c r="BT114" s="166">
        <v>0</v>
      </c>
      <c r="BU114" s="164">
        <v>0</v>
      </c>
      <c r="BV114" s="165">
        <v>0</v>
      </c>
      <c r="BW114" s="166">
        <v>0</v>
      </c>
      <c r="BX114" s="164">
        <v>0</v>
      </c>
      <c r="BY114" s="165">
        <v>0</v>
      </c>
      <c r="BZ114" s="188">
        <v>0</v>
      </c>
    </row>
    <row r="115" spans="1:78" ht="17.45" customHeight="1" x14ac:dyDescent="0.25">
      <c r="A115" s="139" t="s">
        <v>602</v>
      </c>
      <c r="B115" s="163">
        <f t="shared" si="8"/>
        <v>1</v>
      </c>
      <c r="C115" s="164">
        <v>0</v>
      </c>
      <c r="D115" s="165">
        <v>0</v>
      </c>
      <c r="E115" s="165">
        <v>0</v>
      </c>
      <c r="F115" s="165">
        <v>0</v>
      </c>
      <c r="G115" s="165">
        <v>0</v>
      </c>
      <c r="H115" s="165">
        <v>0</v>
      </c>
      <c r="I115" s="166">
        <v>0</v>
      </c>
      <c r="J115" s="163">
        <v>0</v>
      </c>
      <c r="K115" s="164">
        <v>0</v>
      </c>
      <c r="L115" s="165">
        <v>0</v>
      </c>
      <c r="M115" s="165">
        <v>0</v>
      </c>
      <c r="N115" s="165">
        <v>0</v>
      </c>
      <c r="O115" s="165">
        <v>0</v>
      </c>
      <c r="P115" s="166">
        <v>0</v>
      </c>
      <c r="Q115" s="164">
        <v>0</v>
      </c>
      <c r="R115" s="165">
        <v>0</v>
      </c>
      <c r="S115" s="165">
        <v>0</v>
      </c>
      <c r="T115" s="165">
        <v>0</v>
      </c>
      <c r="U115" s="166">
        <v>0</v>
      </c>
      <c r="V115" s="164">
        <v>0</v>
      </c>
      <c r="W115" s="165">
        <v>0</v>
      </c>
      <c r="X115" s="165">
        <v>0</v>
      </c>
      <c r="Y115" s="165">
        <v>0</v>
      </c>
      <c r="Z115" s="166">
        <v>0</v>
      </c>
      <c r="AA115" s="164">
        <v>1</v>
      </c>
      <c r="AB115" s="165">
        <v>0</v>
      </c>
      <c r="AC115" s="165">
        <v>0</v>
      </c>
      <c r="AD115" s="165">
        <v>0</v>
      </c>
      <c r="AE115" s="165">
        <v>0</v>
      </c>
      <c r="AF115" s="166">
        <v>0</v>
      </c>
      <c r="AG115" s="164">
        <v>0</v>
      </c>
      <c r="AH115" s="165">
        <v>0</v>
      </c>
      <c r="AI115" s="165">
        <v>0</v>
      </c>
      <c r="AJ115" s="165">
        <v>0</v>
      </c>
      <c r="AK115" s="165">
        <v>0</v>
      </c>
      <c r="AL115" s="165">
        <v>0</v>
      </c>
      <c r="AM115" s="166">
        <v>0</v>
      </c>
      <c r="AN115" s="164">
        <v>0</v>
      </c>
      <c r="AO115" s="165">
        <v>0</v>
      </c>
      <c r="AP115" s="165">
        <v>0</v>
      </c>
      <c r="AQ115" s="165">
        <v>0</v>
      </c>
      <c r="AR115" s="165">
        <v>0</v>
      </c>
      <c r="AS115" s="166">
        <v>0</v>
      </c>
      <c r="AT115" s="164">
        <v>0</v>
      </c>
      <c r="AU115" s="165">
        <v>0</v>
      </c>
      <c r="AV115" s="165">
        <v>0</v>
      </c>
      <c r="AW115" s="165">
        <v>0</v>
      </c>
      <c r="AX115" s="165">
        <v>0</v>
      </c>
      <c r="AY115" s="166">
        <v>0</v>
      </c>
      <c r="AZ115" s="164">
        <v>0</v>
      </c>
      <c r="BA115" s="165">
        <v>0</v>
      </c>
      <c r="BB115" s="165">
        <v>0</v>
      </c>
      <c r="BC115" s="165">
        <v>0</v>
      </c>
      <c r="BD115" s="165">
        <v>0</v>
      </c>
      <c r="BE115" s="166">
        <v>0</v>
      </c>
      <c r="BF115" s="164">
        <v>0</v>
      </c>
      <c r="BG115" s="165">
        <v>0</v>
      </c>
      <c r="BH115" s="165">
        <v>0</v>
      </c>
      <c r="BI115" s="165">
        <v>0</v>
      </c>
      <c r="BJ115" s="165">
        <v>0</v>
      </c>
      <c r="BK115" s="165">
        <v>0</v>
      </c>
      <c r="BL115" s="165">
        <v>0</v>
      </c>
      <c r="BM115" s="166">
        <v>0</v>
      </c>
      <c r="BN115" s="164">
        <v>0</v>
      </c>
      <c r="BO115" s="166">
        <v>0</v>
      </c>
      <c r="BP115" s="164">
        <v>0</v>
      </c>
      <c r="BQ115" s="165">
        <v>0</v>
      </c>
      <c r="BR115" s="165">
        <v>0</v>
      </c>
      <c r="BS115" s="165">
        <v>0</v>
      </c>
      <c r="BT115" s="166">
        <v>0</v>
      </c>
      <c r="BU115" s="164">
        <v>0</v>
      </c>
      <c r="BV115" s="165">
        <v>0</v>
      </c>
      <c r="BW115" s="166">
        <v>0</v>
      </c>
      <c r="BX115" s="164">
        <v>0</v>
      </c>
      <c r="BY115" s="165">
        <v>0</v>
      </c>
      <c r="BZ115" s="188">
        <v>0</v>
      </c>
    </row>
    <row r="116" spans="1:78" ht="17.45" customHeight="1" x14ac:dyDescent="0.25">
      <c r="A116" s="139" t="s">
        <v>603</v>
      </c>
      <c r="B116" s="163">
        <f t="shared" si="8"/>
        <v>1</v>
      </c>
      <c r="C116" s="164">
        <v>0</v>
      </c>
      <c r="D116" s="165">
        <v>0</v>
      </c>
      <c r="E116" s="165">
        <v>0</v>
      </c>
      <c r="F116" s="165">
        <v>0</v>
      </c>
      <c r="G116" s="165">
        <v>0</v>
      </c>
      <c r="H116" s="165">
        <v>0</v>
      </c>
      <c r="I116" s="166">
        <v>0</v>
      </c>
      <c r="J116" s="163">
        <v>1</v>
      </c>
      <c r="K116" s="164">
        <v>0</v>
      </c>
      <c r="L116" s="165">
        <v>0</v>
      </c>
      <c r="M116" s="165">
        <v>0</v>
      </c>
      <c r="N116" s="165">
        <v>0</v>
      </c>
      <c r="O116" s="165">
        <v>0</v>
      </c>
      <c r="P116" s="166">
        <v>0</v>
      </c>
      <c r="Q116" s="164">
        <v>0</v>
      </c>
      <c r="R116" s="165">
        <v>0</v>
      </c>
      <c r="S116" s="165">
        <v>0</v>
      </c>
      <c r="T116" s="165">
        <v>0</v>
      </c>
      <c r="U116" s="166">
        <v>0</v>
      </c>
      <c r="V116" s="164">
        <v>0</v>
      </c>
      <c r="W116" s="165">
        <v>0</v>
      </c>
      <c r="X116" s="165">
        <v>0</v>
      </c>
      <c r="Y116" s="165">
        <v>0</v>
      </c>
      <c r="Z116" s="166">
        <v>0</v>
      </c>
      <c r="AA116" s="164">
        <v>0</v>
      </c>
      <c r="AB116" s="165">
        <v>0</v>
      </c>
      <c r="AC116" s="165">
        <v>0</v>
      </c>
      <c r="AD116" s="165">
        <v>0</v>
      </c>
      <c r="AE116" s="165">
        <v>0</v>
      </c>
      <c r="AF116" s="166">
        <v>0</v>
      </c>
      <c r="AG116" s="164">
        <v>0</v>
      </c>
      <c r="AH116" s="165">
        <v>0</v>
      </c>
      <c r="AI116" s="165">
        <v>0</v>
      </c>
      <c r="AJ116" s="165">
        <v>0</v>
      </c>
      <c r="AK116" s="165">
        <v>0</v>
      </c>
      <c r="AL116" s="165">
        <v>0</v>
      </c>
      <c r="AM116" s="166">
        <v>0</v>
      </c>
      <c r="AN116" s="164">
        <v>0</v>
      </c>
      <c r="AO116" s="165">
        <v>0</v>
      </c>
      <c r="AP116" s="165">
        <v>0</v>
      </c>
      <c r="AQ116" s="165">
        <v>0</v>
      </c>
      <c r="AR116" s="165">
        <v>0</v>
      </c>
      <c r="AS116" s="166">
        <v>0</v>
      </c>
      <c r="AT116" s="164">
        <v>0</v>
      </c>
      <c r="AU116" s="165">
        <v>0</v>
      </c>
      <c r="AV116" s="165">
        <v>0</v>
      </c>
      <c r="AW116" s="165">
        <v>0</v>
      </c>
      <c r="AX116" s="165">
        <v>0</v>
      </c>
      <c r="AY116" s="166">
        <v>0</v>
      </c>
      <c r="AZ116" s="164">
        <v>0</v>
      </c>
      <c r="BA116" s="165">
        <v>0</v>
      </c>
      <c r="BB116" s="165">
        <v>0</v>
      </c>
      <c r="BC116" s="165">
        <v>0</v>
      </c>
      <c r="BD116" s="165">
        <v>0</v>
      </c>
      <c r="BE116" s="166">
        <v>0</v>
      </c>
      <c r="BF116" s="164">
        <v>0</v>
      </c>
      <c r="BG116" s="165">
        <v>0</v>
      </c>
      <c r="BH116" s="165">
        <v>0</v>
      </c>
      <c r="BI116" s="165">
        <v>0</v>
      </c>
      <c r="BJ116" s="165">
        <v>0</v>
      </c>
      <c r="BK116" s="165">
        <v>0</v>
      </c>
      <c r="BL116" s="165">
        <v>0</v>
      </c>
      <c r="BM116" s="166">
        <v>0</v>
      </c>
      <c r="BN116" s="164">
        <v>0</v>
      </c>
      <c r="BO116" s="166">
        <v>0</v>
      </c>
      <c r="BP116" s="164">
        <v>0</v>
      </c>
      <c r="BQ116" s="165">
        <v>0</v>
      </c>
      <c r="BR116" s="165">
        <v>0</v>
      </c>
      <c r="BS116" s="165">
        <v>0</v>
      </c>
      <c r="BT116" s="166">
        <v>0</v>
      </c>
      <c r="BU116" s="164">
        <v>0</v>
      </c>
      <c r="BV116" s="165">
        <v>0</v>
      </c>
      <c r="BW116" s="166">
        <v>0</v>
      </c>
      <c r="BX116" s="164">
        <v>0</v>
      </c>
      <c r="BY116" s="165">
        <v>0</v>
      </c>
      <c r="BZ116" s="188">
        <v>0</v>
      </c>
    </row>
    <row r="117" spans="1:78" ht="17.45" customHeight="1" x14ac:dyDescent="0.25">
      <c r="A117" s="139" t="s">
        <v>604</v>
      </c>
      <c r="B117" s="163">
        <f t="shared" si="8"/>
        <v>1</v>
      </c>
      <c r="C117" s="164">
        <v>0</v>
      </c>
      <c r="D117" s="165">
        <v>0</v>
      </c>
      <c r="E117" s="165">
        <v>0</v>
      </c>
      <c r="F117" s="165">
        <v>0</v>
      </c>
      <c r="G117" s="165">
        <v>0</v>
      </c>
      <c r="H117" s="165">
        <v>0</v>
      </c>
      <c r="I117" s="166">
        <v>0</v>
      </c>
      <c r="J117" s="163">
        <v>0</v>
      </c>
      <c r="K117" s="164">
        <v>0</v>
      </c>
      <c r="L117" s="165">
        <v>0</v>
      </c>
      <c r="M117" s="165">
        <v>0</v>
      </c>
      <c r="N117" s="165">
        <v>0</v>
      </c>
      <c r="O117" s="165">
        <v>0</v>
      </c>
      <c r="P117" s="166">
        <v>0</v>
      </c>
      <c r="Q117" s="164">
        <v>0</v>
      </c>
      <c r="R117" s="165">
        <v>0</v>
      </c>
      <c r="S117" s="165">
        <v>0</v>
      </c>
      <c r="T117" s="165">
        <v>0</v>
      </c>
      <c r="U117" s="166">
        <v>0</v>
      </c>
      <c r="V117" s="164">
        <v>0</v>
      </c>
      <c r="W117" s="165">
        <v>0</v>
      </c>
      <c r="X117" s="165">
        <v>0</v>
      </c>
      <c r="Y117" s="165">
        <v>0</v>
      </c>
      <c r="Z117" s="166">
        <v>0</v>
      </c>
      <c r="AA117" s="164">
        <v>0</v>
      </c>
      <c r="AB117" s="165">
        <v>0</v>
      </c>
      <c r="AC117" s="165">
        <v>0</v>
      </c>
      <c r="AD117" s="165">
        <v>0</v>
      </c>
      <c r="AE117" s="165">
        <v>0</v>
      </c>
      <c r="AF117" s="166">
        <v>0</v>
      </c>
      <c r="AG117" s="164">
        <v>0</v>
      </c>
      <c r="AH117" s="165">
        <v>0</v>
      </c>
      <c r="AI117" s="165">
        <v>0</v>
      </c>
      <c r="AJ117" s="165">
        <v>0</v>
      </c>
      <c r="AK117" s="165">
        <v>0</v>
      </c>
      <c r="AL117" s="165">
        <v>0</v>
      </c>
      <c r="AM117" s="166">
        <v>0</v>
      </c>
      <c r="AN117" s="164">
        <v>0</v>
      </c>
      <c r="AO117" s="165">
        <v>0</v>
      </c>
      <c r="AP117" s="165">
        <v>0</v>
      </c>
      <c r="AQ117" s="165">
        <v>1</v>
      </c>
      <c r="AR117" s="165">
        <v>0</v>
      </c>
      <c r="AS117" s="166">
        <v>0</v>
      </c>
      <c r="AT117" s="164">
        <v>0</v>
      </c>
      <c r="AU117" s="165">
        <v>0</v>
      </c>
      <c r="AV117" s="165">
        <v>0</v>
      </c>
      <c r="AW117" s="165">
        <v>0</v>
      </c>
      <c r="AX117" s="165">
        <v>0</v>
      </c>
      <c r="AY117" s="166">
        <v>0</v>
      </c>
      <c r="AZ117" s="164">
        <v>0</v>
      </c>
      <c r="BA117" s="165">
        <v>0</v>
      </c>
      <c r="BB117" s="165">
        <v>0</v>
      </c>
      <c r="BC117" s="165">
        <v>0</v>
      </c>
      <c r="BD117" s="165">
        <v>0</v>
      </c>
      <c r="BE117" s="166">
        <v>0</v>
      </c>
      <c r="BF117" s="164">
        <v>0</v>
      </c>
      <c r="BG117" s="165">
        <v>0</v>
      </c>
      <c r="BH117" s="165">
        <v>0</v>
      </c>
      <c r="BI117" s="165">
        <v>0</v>
      </c>
      <c r="BJ117" s="165">
        <v>0</v>
      </c>
      <c r="BK117" s="165">
        <v>0</v>
      </c>
      <c r="BL117" s="165">
        <v>0</v>
      </c>
      <c r="BM117" s="166">
        <v>0</v>
      </c>
      <c r="BN117" s="164">
        <v>0</v>
      </c>
      <c r="BO117" s="166">
        <v>0</v>
      </c>
      <c r="BP117" s="164">
        <v>0</v>
      </c>
      <c r="BQ117" s="165">
        <v>0</v>
      </c>
      <c r="BR117" s="165">
        <v>0</v>
      </c>
      <c r="BS117" s="165">
        <v>0</v>
      </c>
      <c r="BT117" s="166">
        <v>0</v>
      </c>
      <c r="BU117" s="164">
        <v>0</v>
      </c>
      <c r="BV117" s="165">
        <v>0</v>
      </c>
      <c r="BW117" s="166">
        <v>0</v>
      </c>
      <c r="BX117" s="164">
        <v>0</v>
      </c>
      <c r="BY117" s="165">
        <v>0</v>
      </c>
      <c r="BZ117" s="188">
        <v>0</v>
      </c>
    </row>
    <row r="118" spans="1:78" ht="17.45" customHeight="1" x14ac:dyDescent="0.25">
      <c r="A118" s="139" t="s">
        <v>605</v>
      </c>
      <c r="B118" s="163">
        <f t="shared" si="8"/>
        <v>7</v>
      </c>
      <c r="C118" s="164">
        <v>0</v>
      </c>
      <c r="D118" s="165">
        <v>1</v>
      </c>
      <c r="E118" s="165">
        <v>1</v>
      </c>
      <c r="F118" s="165">
        <v>0</v>
      </c>
      <c r="G118" s="165">
        <v>0</v>
      </c>
      <c r="H118" s="165">
        <v>1</v>
      </c>
      <c r="I118" s="166">
        <v>0</v>
      </c>
      <c r="J118" s="163">
        <v>0</v>
      </c>
      <c r="K118" s="164">
        <v>4</v>
      </c>
      <c r="L118" s="165">
        <v>0</v>
      </c>
      <c r="M118" s="165">
        <v>0</v>
      </c>
      <c r="N118" s="165">
        <v>0</v>
      </c>
      <c r="O118" s="165">
        <v>0</v>
      </c>
      <c r="P118" s="166">
        <v>0</v>
      </c>
      <c r="Q118" s="164">
        <v>0</v>
      </c>
      <c r="R118" s="165">
        <v>0</v>
      </c>
      <c r="S118" s="165">
        <v>0</v>
      </c>
      <c r="T118" s="165">
        <v>0</v>
      </c>
      <c r="U118" s="166">
        <v>0</v>
      </c>
      <c r="V118" s="164">
        <v>0</v>
      </c>
      <c r="W118" s="165">
        <v>0</v>
      </c>
      <c r="X118" s="165">
        <v>0</v>
      </c>
      <c r="Y118" s="165">
        <v>0</v>
      </c>
      <c r="Z118" s="166">
        <v>0</v>
      </c>
      <c r="AA118" s="164">
        <v>0</v>
      </c>
      <c r="AB118" s="165">
        <v>0</v>
      </c>
      <c r="AC118" s="165">
        <v>0</v>
      </c>
      <c r="AD118" s="165">
        <v>0</v>
      </c>
      <c r="AE118" s="165">
        <v>0</v>
      </c>
      <c r="AF118" s="166">
        <v>0</v>
      </c>
      <c r="AG118" s="164">
        <v>0</v>
      </c>
      <c r="AH118" s="165">
        <v>0</v>
      </c>
      <c r="AI118" s="165">
        <v>0</v>
      </c>
      <c r="AJ118" s="165">
        <v>0</v>
      </c>
      <c r="AK118" s="165">
        <v>0</v>
      </c>
      <c r="AL118" s="165">
        <v>0</v>
      </c>
      <c r="AM118" s="166">
        <v>0</v>
      </c>
      <c r="AN118" s="164">
        <v>0</v>
      </c>
      <c r="AO118" s="165">
        <v>0</v>
      </c>
      <c r="AP118" s="165">
        <v>0</v>
      </c>
      <c r="AQ118" s="165">
        <v>0</v>
      </c>
      <c r="AR118" s="165">
        <v>0</v>
      </c>
      <c r="AS118" s="166">
        <v>0</v>
      </c>
      <c r="AT118" s="164">
        <v>0</v>
      </c>
      <c r="AU118" s="165">
        <v>0</v>
      </c>
      <c r="AV118" s="165">
        <v>0</v>
      </c>
      <c r="AW118" s="165">
        <v>0</v>
      </c>
      <c r="AX118" s="165">
        <v>0</v>
      </c>
      <c r="AY118" s="166">
        <v>0</v>
      </c>
      <c r="AZ118" s="164">
        <v>0</v>
      </c>
      <c r="BA118" s="165">
        <v>0</v>
      </c>
      <c r="BB118" s="165">
        <v>0</v>
      </c>
      <c r="BC118" s="165">
        <v>0</v>
      </c>
      <c r="BD118" s="165">
        <v>0</v>
      </c>
      <c r="BE118" s="166">
        <v>0</v>
      </c>
      <c r="BF118" s="164">
        <v>0</v>
      </c>
      <c r="BG118" s="165">
        <v>0</v>
      </c>
      <c r="BH118" s="165">
        <v>0</v>
      </c>
      <c r="BI118" s="165">
        <v>0</v>
      </c>
      <c r="BJ118" s="165">
        <v>0</v>
      </c>
      <c r="BK118" s="165">
        <v>0</v>
      </c>
      <c r="BL118" s="165">
        <v>0</v>
      </c>
      <c r="BM118" s="166">
        <v>0</v>
      </c>
      <c r="BN118" s="164">
        <v>0</v>
      </c>
      <c r="BO118" s="166">
        <v>0</v>
      </c>
      <c r="BP118" s="164">
        <v>0</v>
      </c>
      <c r="BQ118" s="165">
        <v>0</v>
      </c>
      <c r="BR118" s="165">
        <v>0</v>
      </c>
      <c r="BS118" s="165">
        <v>0</v>
      </c>
      <c r="BT118" s="166">
        <v>0</v>
      </c>
      <c r="BU118" s="164">
        <v>0</v>
      </c>
      <c r="BV118" s="165">
        <v>0</v>
      </c>
      <c r="BW118" s="166">
        <v>0</v>
      </c>
      <c r="BX118" s="164">
        <v>0</v>
      </c>
      <c r="BY118" s="165">
        <v>0</v>
      </c>
      <c r="BZ118" s="188">
        <v>0</v>
      </c>
    </row>
    <row r="119" spans="1:78" ht="17.45" customHeight="1" x14ac:dyDescent="0.25">
      <c r="A119" s="139" t="s">
        <v>606</v>
      </c>
      <c r="B119" s="163">
        <f t="shared" si="8"/>
        <v>3</v>
      </c>
      <c r="C119" s="164">
        <v>0</v>
      </c>
      <c r="D119" s="165">
        <v>0</v>
      </c>
      <c r="E119" s="165">
        <v>0</v>
      </c>
      <c r="F119" s="165">
        <v>0</v>
      </c>
      <c r="G119" s="165">
        <v>0</v>
      </c>
      <c r="H119" s="165">
        <v>0</v>
      </c>
      <c r="I119" s="166">
        <v>0</v>
      </c>
      <c r="J119" s="163">
        <v>0</v>
      </c>
      <c r="K119" s="164">
        <v>0</v>
      </c>
      <c r="L119" s="165">
        <v>0</v>
      </c>
      <c r="M119" s="165">
        <v>0</v>
      </c>
      <c r="N119" s="165">
        <v>1</v>
      </c>
      <c r="O119" s="165">
        <v>0</v>
      </c>
      <c r="P119" s="166">
        <v>0</v>
      </c>
      <c r="Q119" s="164">
        <v>0</v>
      </c>
      <c r="R119" s="165">
        <v>0</v>
      </c>
      <c r="S119" s="165">
        <v>0</v>
      </c>
      <c r="T119" s="165">
        <v>0</v>
      </c>
      <c r="U119" s="166">
        <v>0</v>
      </c>
      <c r="V119" s="164">
        <v>0</v>
      </c>
      <c r="W119" s="165">
        <v>0</v>
      </c>
      <c r="X119" s="165">
        <v>0</v>
      </c>
      <c r="Y119" s="165">
        <v>0</v>
      </c>
      <c r="Z119" s="166">
        <v>0</v>
      </c>
      <c r="AA119" s="164">
        <v>0</v>
      </c>
      <c r="AB119" s="165">
        <v>0</v>
      </c>
      <c r="AC119" s="165">
        <v>0</v>
      </c>
      <c r="AD119" s="165">
        <v>0</v>
      </c>
      <c r="AE119" s="165">
        <v>0</v>
      </c>
      <c r="AF119" s="166">
        <v>0</v>
      </c>
      <c r="AG119" s="164">
        <v>0</v>
      </c>
      <c r="AH119" s="165">
        <v>0</v>
      </c>
      <c r="AI119" s="165">
        <v>0</v>
      </c>
      <c r="AJ119" s="165">
        <v>0</v>
      </c>
      <c r="AK119" s="165">
        <v>0</v>
      </c>
      <c r="AL119" s="165">
        <v>0</v>
      </c>
      <c r="AM119" s="166">
        <v>0</v>
      </c>
      <c r="AN119" s="164">
        <v>0</v>
      </c>
      <c r="AO119" s="165">
        <v>0</v>
      </c>
      <c r="AP119" s="165">
        <v>0</v>
      </c>
      <c r="AQ119" s="165">
        <v>0</v>
      </c>
      <c r="AR119" s="165">
        <v>2</v>
      </c>
      <c r="AS119" s="166">
        <v>0</v>
      </c>
      <c r="AT119" s="164">
        <v>0</v>
      </c>
      <c r="AU119" s="165">
        <v>0</v>
      </c>
      <c r="AV119" s="165">
        <v>0</v>
      </c>
      <c r="AW119" s="165">
        <v>0</v>
      </c>
      <c r="AX119" s="165">
        <v>0</v>
      </c>
      <c r="AY119" s="166">
        <v>0</v>
      </c>
      <c r="AZ119" s="164">
        <v>0</v>
      </c>
      <c r="BA119" s="165">
        <v>0</v>
      </c>
      <c r="BB119" s="165">
        <v>0</v>
      </c>
      <c r="BC119" s="165">
        <v>0</v>
      </c>
      <c r="BD119" s="165">
        <v>0</v>
      </c>
      <c r="BE119" s="166">
        <v>0</v>
      </c>
      <c r="BF119" s="164">
        <v>0</v>
      </c>
      <c r="BG119" s="165">
        <v>0</v>
      </c>
      <c r="BH119" s="165">
        <v>0</v>
      </c>
      <c r="BI119" s="165">
        <v>0</v>
      </c>
      <c r="BJ119" s="165">
        <v>0</v>
      </c>
      <c r="BK119" s="165">
        <v>0</v>
      </c>
      <c r="BL119" s="165">
        <v>0</v>
      </c>
      <c r="BM119" s="166">
        <v>0</v>
      </c>
      <c r="BN119" s="164">
        <v>0</v>
      </c>
      <c r="BO119" s="166">
        <v>0</v>
      </c>
      <c r="BP119" s="164">
        <v>0</v>
      </c>
      <c r="BQ119" s="165">
        <v>0</v>
      </c>
      <c r="BR119" s="165">
        <v>0</v>
      </c>
      <c r="BS119" s="165">
        <v>0</v>
      </c>
      <c r="BT119" s="166">
        <v>0</v>
      </c>
      <c r="BU119" s="164">
        <v>0</v>
      </c>
      <c r="BV119" s="165">
        <v>0</v>
      </c>
      <c r="BW119" s="166">
        <v>0</v>
      </c>
      <c r="BX119" s="164">
        <v>0</v>
      </c>
      <c r="BY119" s="165">
        <v>0</v>
      </c>
      <c r="BZ119" s="188">
        <v>0</v>
      </c>
    </row>
    <row r="120" spans="1:78" ht="17.45" customHeight="1" x14ac:dyDescent="0.25">
      <c r="A120" s="139" t="s">
        <v>607</v>
      </c>
      <c r="B120" s="163">
        <f t="shared" si="8"/>
        <v>1</v>
      </c>
      <c r="C120" s="164">
        <v>0</v>
      </c>
      <c r="D120" s="165">
        <v>0</v>
      </c>
      <c r="E120" s="165">
        <v>0</v>
      </c>
      <c r="F120" s="165">
        <v>0</v>
      </c>
      <c r="G120" s="165">
        <v>0</v>
      </c>
      <c r="H120" s="165">
        <v>0</v>
      </c>
      <c r="I120" s="166">
        <v>0</v>
      </c>
      <c r="J120" s="163">
        <v>0</v>
      </c>
      <c r="K120" s="164">
        <v>0</v>
      </c>
      <c r="L120" s="165">
        <v>0</v>
      </c>
      <c r="M120" s="165">
        <v>0</v>
      </c>
      <c r="N120" s="165">
        <v>0</v>
      </c>
      <c r="O120" s="165">
        <v>0</v>
      </c>
      <c r="P120" s="166">
        <v>0</v>
      </c>
      <c r="Q120" s="164">
        <v>0</v>
      </c>
      <c r="R120" s="165">
        <v>0</v>
      </c>
      <c r="S120" s="165">
        <v>0</v>
      </c>
      <c r="T120" s="165">
        <v>0</v>
      </c>
      <c r="U120" s="166">
        <v>0</v>
      </c>
      <c r="V120" s="164">
        <v>0</v>
      </c>
      <c r="W120" s="165">
        <v>0</v>
      </c>
      <c r="X120" s="165">
        <v>0</v>
      </c>
      <c r="Y120" s="165">
        <v>0</v>
      </c>
      <c r="Z120" s="166">
        <v>0</v>
      </c>
      <c r="AA120" s="164">
        <v>1</v>
      </c>
      <c r="AB120" s="165">
        <v>0</v>
      </c>
      <c r="AC120" s="165">
        <v>0</v>
      </c>
      <c r="AD120" s="165">
        <v>0</v>
      </c>
      <c r="AE120" s="165">
        <v>0</v>
      </c>
      <c r="AF120" s="166">
        <v>0</v>
      </c>
      <c r="AG120" s="164">
        <v>0</v>
      </c>
      <c r="AH120" s="165">
        <v>0</v>
      </c>
      <c r="AI120" s="165">
        <v>0</v>
      </c>
      <c r="AJ120" s="165">
        <v>0</v>
      </c>
      <c r="AK120" s="165">
        <v>0</v>
      </c>
      <c r="AL120" s="165">
        <v>0</v>
      </c>
      <c r="AM120" s="166">
        <v>0</v>
      </c>
      <c r="AN120" s="164">
        <v>0</v>
      </c>
      <c r="AO120" s="165">
        <v>0</v>
      </c>
      <c r="AP120" s="165">
        <v>0</v>
      </c>
      <c r="AQ120" s="165">
        <v>0</v>
      </c>
      <c r="AR120" s="165">
        <v>0</v>
      </c>
      <c r="AS120" s="166">
        <v>0</v>
      </c>
      <c r="AT120" s="164">
        <v>0</v>
      </c>
      <c r="AU120" s="165">
        <v>0</v>
      </c>
      <c r="AV120" s="165">
        <v>0</v>
      </c>
      <c r="AW120" s="165">
        <v>0</v>
      </c>
      <c r="AX120" s="165">
        <v>0</v>
      </c>
      <c r="AY120" s="166">
        <v>0</v>
      </c>
      <c r="AZ120" s="164">
        <v>0</v>
      </c>
      <c r="BA120" s="165">
        <v>0</v>
      </c>
      <c r="BB120" s="165">
        <v>0</v>
      </c>
      <c r="BC120" s="165">
        <v>0</v>
      </c>
      <c r="BD120" s="165">
        <v>0</v>
      </c>
      <c r="BE120" s="166">
        <v>0</v>
      </c>
      <c r="BF120" s="164">
        <v>0</v>
      </c>
      <c r="BG120" s="165">
        <v>0</v>
      </c>
      <c r="BH120" s="165">
        <v>0</v>
      </c>
      <c r="BI120" s="165">
        <v>0</v>
      </c>
      <c r="BJ120" s="165">
        <v>0</v>
      </c>
      <c r="BK120" s="165">
        <v>0</v>
      </c>
      <c r="BL120" s="165">
        <v>0</v>
      </c>
      <c r="BM120" s="166">
        <v>0</v>
      </c>
      <c r="BN120" s="164">
        <v>0</v>
      </c>
      <c r="BO120" s="166">
        <v>0</v>
      </c>
      <c r="BP120" s="164">
        <v>0</v>
      </c>
      <c r="BQ120" s="165">
        <v>0</v>
      </c>
      <c r="BR120" s="165">
        <v>0</v>
      </c>
      <c r="BS120" s="165">
        <v>0</v>
      </c>
      <c r="BT120" s="166">
        <v>0</v>
      </c>
      <c r="BU120" s="164">
        <v>0</v>
      </c>
      <c r="BV120" s="165">
        <v>0</v>
      </c>
      <c r="BW120" s="166">
        <v>0</v>
      </c>
      <c r="BX120" s="164">
        <v>0</v>
      </c>
      <c r="BY120" s="165">
        <v>0</v>
      </c>
      <c r="BZ120" s="188">
        <v>0</v>
      </c>
    </row>
    <row r="121" spans="1:78" ht="17.45" customHeight="1" x14ac:dyDescent="0.25">
      <c r="A121" s="139" t="s">
        <v>608</v>
      </c>
      <c r="B121" s="163">
        <f t="shared" si="8"/>
        <v>1</v>
      </c>
      <c r="C121" s="164">
        <v>0</v>
      </c>
      <c r="D121" s="165">
        <v>0</v>
      </c>
      <c r="E121" s="165">
        <v>0</v>
      </c>
      <c r="F121" s="165">
        <v>0</v>
      </c>
      <c r="G121" s="165">
        <v>0</v>
      </c>
      <c r="H121" s="165">
        <v>0</v>
      </c>
      <c r="I121" s="166">
        <v>0</v>
      </c>
      <c r="J121" s="163">
        <v>0</v>
      </c>
      <c r="K121" s="164">
        <v>0</v>
      </c>
      <c r="L121" s="165">
        <v>0</v>
      </c>
      <c r="M121" s="165">
        <v>0</v>
      </c>
      <c r="N121" s="165">
        <v>0</v>
      </c>
      <c r="O121" s="165">
        <v>0</v>
      </c>
      <c r="P121" s="166">
        <v>0</v>
      </c>
      <c r="Q121" s="164">
        <v>0</v>
      </c>
      <c r="R121" s="165">
        <v>1</v>
      </c>
      <c r="S121" s="165">
        <v>0</v>
      </c>
      <c r="T121" s="165">
        <v>0</v>
      </c>
      <c r="U121" s="166">
        <v>0</v>
      </c>
      <c r="V121" s="164">
        <v>0</v>
      </c>
      <c r="W121" s="165">
        <v>0</v>
      </c>
      <c r="X121" s="165">
        <v>0</v>
      </c>
      <c r="Y121" s="165">
        <v>0</v>
      </c>
      <c r="Z121" s="166">
        <v>0</v>
      </c>
      <c r="AA121" s="164">
        <v>0</v>
      </c>
      <c r="AB121" s="165">
        <v>0</v>
      </c>
      <c r="AC121" s="165">
        <v>0</v>
      </c>
      <c r="AD121" s="165">
        <v>0</v>
      </c>
      <c r="AE121" s="165">
        <v>0</v>
      </c>
      <c r="AF121" s="166">
        <v>0</v>
      </c>
      <c r="AG121" s="164">
        <v>0</v>
      </c>
      <c r="AH121" s="165">
        <v>0</v>
      </c>
      <c r="AI121" s="165">
        <v>0</v>
      </c>
      <c r="AJ121" s="165">
        <v>0</v>
      </c>
      <c r="AK121" s="165">
        <v>0</v>
      </c>
      <c r="AL121" s="165">
        <v>0</v>
      </c>
      <c r="AM121" s="166">
        <v>0</v>
      </c>
      <c r="AN121" s="164">
        <v>0</v>
      </c>
      <c r="AO121" s="165">
        <v>0</v>
      </c>
      <c r="AP121" s="165">
        <v>0</v>
      </c>
      <c r="AQ121" s="165">
        <v>0</v>
      </c>
      <c r="AR121" s="165">
        <v>0</v>
      </c>
      <c r="AS121" s="166">
        <v>0</v>
      </c>
      <c r="AT121" s="164">
        <v>0</v>
      </c>
      <c r="AU121" s="165">
        <v>0</v>
      </c>
      <c r="AV121" s="165">
        <v>0</v>
      </c>
      <c r="AW121" s="165">
        <v>0</v>
      </c>
      <c r="AX121" s="165">
        <v>0</v>
      </c>
      <c r="AY121" s="166">
        <v>0</v>
      </c>
      <c r="AZ121" s="164">
        <v>0</v>
      </c>
      <c r="BA121" s="165">
        <v>0</v>
      </c>
      <c r="BB121" s="165">
        <v>0</v>
      </c>
      <c r="BC121" s="165">
        <v>0</v>
      </c>
      <c r="BD121" s="165">
        <v>0</v>
      </c>
      <c r="BE121" s="166">
        <v>0</v>
      </c>
      <c r="BF121" s="164">
        <v>0</v>
      </c>
      <c r="BG121" s="165">
        <v>0</v>
      </c>
      <c r="BH121" s="165">
        <v>0</v>
      </c>
      <c r="BI121" s="165">
        <v>0</v>
      </c>
      <c r="BJ121" s="165">
        <v>0</v>
      </c>
      <c r="BK121" s="165">
        <v>0</v>
      </c>
      <c r="BL121" s="165">
        <v>0</v>
      </c>
      <c r="BM121" s="166">
        <v>0</v>
      </c>
      <c r="BN121" s="164">
        <v>0</v>
      </c>
      <c r="BO121" s="166">
        <v>0</v>
      </c>
      <c r="BP121" s="164">
        <v>0</v>
      </c>
      <c r="BQ121" s="165">
        <v>0</v>
      </c>
      <c r="BR121" s="165">
        <v>0</v>
      </c>
      <c r="BS121" s="165">
        <v>0</v>
      </c>
      <c r="BT121" s="166">
        <v>0</v>
      </c>
      <c r="BU121" s="164">
        <v>0</v>
      </c>
      <c r="BV121" s="165">
        <v>0</v>
      </c>
      <c r="BW121" s="166">
        <v>0</v>
      </c>
      <c r="BX121" s="164">
        <v>0</v>
      </c>
      <c r="BY121" s="165">
        <v>0</v>
      </c>
      <c r="BZ121" s="188">
        <v>0</v>
      </c>
    </row>
    <row r="122" spans="1:78" ht="17.45" customHeight="1" x14ac:dyDescent="0.25">
      <c r="A122" s="139" t="s">
        <v>609</v>
      </c>
      <c r="B122" s="163">
        <f t="shared" si="8"/>
        <v>1</v>
      </c>
      <c r="C122" s="164">
        <v>0</v>
      </c>
      <c r="D122" s="165">
        <v>0</v>
      </c>
      <c r="E122" s="165">
        <v>0</v>
      </c>
      <c r="F122" s="165">
        <v>0</v>
      </c>
      <c r="G122" s="165">
        <v>0</v>
      </c>
      <c r="H122" s="165">
        <v>0</v>
      </c>
      <c r="I122" s="166">
        <v>0</v>
      </c>
      <c r="J122" s="163">
        <v>0</v>
      </c>
      <c r="K122" s="164">
        <v>0</v>
      </c>
      <c r="L122" s="165">
        <v>0</v>
      </c>
      <c r="M122" s="165">
        <v>0</v>
      </c>
      <c r="N122" s="165">
        <v>0</v>
      </c>
      <c r="O122" s="165">
        <v>0</v>
      </c>
      <c r="P122" s="166">
        <v>0</v>
      </c>
      <c r="Q122" s="164">
        <v>0</v>
      </c>
      <c r="R122" s="165">
        <v>0</v>
      </c>
      <c r="S122" s="165">
        <v>0</v>
      </c>
      <c r="T122" s="165">
        <v>0</v>
      </c>
      <c r="U122" s="166">
        <v>0</v>
      </c>
      <c r="V122" s="164">
        <v>0</v>
      </c>
      <c r="W122" s="165">
        <v>0</v>
      </c>
      <c r="X122" s="165">
        <v>0</v>
      </c>
      <c r="Y122" s="165">
        <v>0</v>
      </c>
      <c r="Z122" s="166">
        <v>0</v>
      </c>
      <c r="AA122" s="164">
        <v>0</v>
      </c>
      <c r="AB122" s="165">
        <v>0</v>
      </c>
      <c r="AC122" s="165">
        <v>0</v>
      </c>
      <c r="AD122" s="165">
        <v>0</v>
      </c>
      <c r="AE122" s="165">
        <v>0</v>
      </c>
      <c r="AF122" s="166">
        <v>0</v>
      </c>
      <c r="AG122" s="164">
        <v>0</v>
      </c>
      <c r="AH122" s="165">
        <v>0</v>
      </c>
      <c r="AI122" s="165">
        <v>0</v>
      </c>
      <c r="AJ122" s="165">
        <v>0</v>
      </c>
      <c r="AK122" s="165">
        <v>0</v>
      </c>
      <c r="AL122" s="165">
        <v>0</v>
      </c>
      <c r="AM122" s="166">
        <v>0</v>
      </c>
      <c r="AN122" s="164">
        <v>0</v>
      </c>
      <c r="AO122" s="165">
        <v>0</v>
      </c>
      <c r="AP122" s="165">
        <v>0</v>
      </c>
      <c r="AQ122" s="165">
        <v>0</v>
      </c>
      <c r="AR122" s="165">
        <v>0</v>
      </c>
      <c r="AS122" s="166">
        <v>0</v>
      </c>
      <c r="AT122" s="164">
        <v>0</v>
      </c>
      <c r="AU122" s="165">
        <v>0</v>
      </c>
      <c r="AV122" s="165">
        <v>0</v>
      </c>
      <c r="AW122" s="165">
        <v>0</v>
      </c>
      <c r="AX122" s="165">
        <v>0</v>
      </c>
      <c r="AY122" s="166">
        <v>0</v>
      </c>
      <c r="AZ122" s="164">
        <v>0</v>
      </c>
      <c r="BA122" s="165">
        <v>0</v>
      </c>
      <c r="BB122" s="165">
        <v>0</v>
      </c>
      <c r="BC122" s="165">
        <v>0</v>
      </c>
      <c r="BD122" s="165">
        <v>0</v>
      </c>
      <c r="BE122" s="166">
        <v>0</v>
      </c>
      <c r="BF122" s="164">
        <v>0</v>
      </c>
      <c r="BG122" s="165">
        <v>0</v>
      </c>
      <c r="BH122" s="165">
        <v>1</v>
      </c>
      <c r="BI122" s="165">
        <v>0</v>
      </c>
      <c r="BJ122" s="165">
        <v>0</v>
      </c>
      <c r="BK122" s="165">
        <v>0</v>
      </c>
      <c r="BL122" s="165">
        <v>0</v>
      </c>
      <c r="BM122" s="166">
        <v>0</v>
      </c>
      <c r="BN122" s="164">
        <v>0</v>
      </c>
      <c r="BO122" s="166">
        <v>0</v>
      </c>
      <c r="BP122" s="164">
        <v>0</v>
      </c>
      <c r="BQ122" s="165">
        <v>0</v>
      </c>
      <c r="BR122" s="165">
        <v>0</v>
      </c>
      <c r="BS122" s="165">
        <v>0</v>
      </c>
      <c r="BT122" s="166">
        <v>0</v>
      </c>
      <c r="BU122" s="164">
        <v>0</v>
      </c>
      <c r="BV122" s="165">
        <v>0</v>
      </c>
      <c r="BW122" s="166">
        <v>0</v>
      </c>
      <c r="BX122" s="164">
        <v>0</v>
      </c>
      <c r="BY122" s="165">
        <v>0</v>
      </c>
      <c r="BZ122" s="188">
        <v>0</v>
      </c>
    </row>
    <row r="123" spans="1:78" ht="17.45" customHeight="1" x14ac:dyDescent="0.25">
      <c r="A123" s="139" t="s">
        <v>610</v>
      </c>
      <c r="B123" s="163">
        <f t="shared" si="8"/>
        <v>13</v>
      </c>
      <c r="C123" s="164">
        <v>3</v>
      </c>
      <c r="D123" s="165">
        <v>0</v>
      </c>
      <c r="E123" s="165">
        <v>0</v>
      </c>
      <c r="F123" s="165">
        <v>0</v>
      </c>
      <c r="G123" s="165">
        <v>0</v>
      </c>
      <c r="H123" s="165">
        <v>0</v>
      </c>
      <c r="I123" s="166">
        <v>0</v>
      </c>
      <c r="J123" s="163">
        <v>0</v>
      </c>
      <c r="K123" s="164">
        <v>0</v>
      </c>
      <c r="L123" s="165">
        <v>0</v>
      </c>
      <c r="M123" s="165">
        <v>0</v>
      </c>
      <c r="N123" s="165">
        <v>0</v>
      </c>
      <c r="O123" s="165">
        <v>0</v>
      </c>
      <c r="P123" s="166">
        <v>0</v>
      </c>
      <c r="Q123" s="164">
        <v>0</v>
      </c>
      <c r="R123" s="165">
        <v>0</v>
      </c>
      <c r="S123" s="165">
        <v>0</v>
      </c>
      <c r="T123" s="165">
        <v>0</v>
      </c>
      <c r="U123" s="166">
        <v>0</v>
      </c>
      <c r="V123" s="164">
        <v>0</v>
      </c>
      <c r="W123" s="165">
        <v>0</v>
      </c>
      <c r="X123" s="165">
        <v>0</v>
      </c>
      <c r="Y123" s="165">
        <v>0</v>
      </c>
      <c r="Z123" s="166">
        <v>0</v>
      </c>
      <c r="AA123" s="164">
        <v>0</v>
      </c>
      <c r="AB123" s="165">
        <v>0</v>
      </c>
      <c r="AC123" s="165">
        <v>0</v>
      </c>
      <c r="AD123" s="165">
        <v>0</v>
      </c>
      <c r="AE123" s="165">
        <v>0</v>
      </c>
      <c r="AF123" s="166">
        <v>0</v>
      </c>
      <c r="AG123" s="164">
        <v>0</v>
      </c>
      <c r="AH123" s="165">
        <v>0</v>
      </c>
      <c r="AI123" s="165">
        <v>0</v>
      </c>
      <c r="AJ123" s="165">
        <v>0</v>
      </c>
      <c r="AK123" s="165">
        <v>0</v>
      </c>
      <c r="AL123" s="165">
        <v>0</v>
      </c>
      <c r="AM123" s="166">
        <v>0</v>
      </c>
      <c r="AN123" s="164">
        <v>0</v>
      </c>
      <c r="AO123" s="165">
        <v>0</v>
      </c>
      <c r="AP123" s="165">
        <v>0</v>
      </c>
      <c r="AQ123" s="165">
        <v>0</v>
      </c>
      <c r="AR123" s="165">
        <v>0</v>
      </c>
      <c r="AS123" s="166">
        <v>0</v>
      </c>
      <c r="AT123" s="164">
        <v>0</v>
      </c>
      <c r="AU123" s="165">
        <v>0</v>
      </c>
      <c r="AV123" s="165">
        <v>0</v>
      </c>
      <c r="AW123" s="165">
        <v>0</v>
      </c>
      <c r="AX123" s="165">
        <v>0</v>
      </c>
      <c r="AY123" s="166">
        <v>0</v>
      </c>
      <c r="AZ123" s="164">
        <v>0</v>
      </c>
      <c r="BA123" s="165">
        <v>0</v>
      </c>
      <c r="BB123" s="165">
        <v>0</v>
      </c>
      <c r="BC123" s="165">
        <v>10</v>
      </c>
      <c r="BD123" s="165">
        <v>0</v>
      </c>
      <c r="BE123" s="166">
        <v>0</v>
      </c>
      <c r="BF123" s="164">
        <v>0</v>
      </c>
      <c r="BG123" s="165">
        <v>0</v>
      </c>
      <c r="BH123" s="165">
        <v>0</v>
      </c>
      <c r="BI123" s="165">
        <v>0</v>
      </c>
      <c r="BJ123" s="165">
        <v>0</v>
      </c>
      <c r="BK123" s="165">
        <v>0</v>
      </c>
      <c r="BL123" s="165">
        <v>0</v>
      </c>
      <c r="BM123" s="166">
        <v>0</v>
      </c>
      <c r="BN123" s="164">
        <v>0</v>
      </c>
      <c r="BO123" s="166">
        <v>0</v>
      </c>
      <c r="BP123" s="164">
        <v>0</v>
      </c>
      <c r="BQ123" s="165">
        <v>0</v>
      </c>
      <c r="BR123" s="165">
        <v>0</v>
      </c>
      <c r="BS123" s="165">
        <v>0</v>
      </c>
      <c r="BT123" s="166">
        <v>0</v>
      </c>
      <c r="BU123" s="164">
        <v>0</v>
      </c>
      <c r="BV123" s="165">
        <v>0</v>
      </c>
      <c r="BW123" s="166">
        <v>0</v>
      </c>
      <c r="BX123" s="164">
        <v>0</v>
      </c>
      <c r="BY123" s="165">
        <v>0</v>
      </c>
      <c r="BZ123" s="188">
        <v>0</v>
      </c>
    </row>
    <row r="124" spans="1:78" ht="17.45" customHeight="1" x14ac:dyDescent="0.25">
      <c r="A124" s="139" t="s">
        <v>611</v>
      </c>
      <c r="B124" s="163">
        <f t="shared" si="8"/>
        <v>1</v>
      </c>
      <c r="C124" s="164">
        <v>0</v>
      </c>
      <c r="D124" s="165">
        <v>0</v>
      </c>
      <c r="E124" s="165">
        <v>0</v>
      </c>
      <c r="F124" s="165">
        <v>0</v>
      </c>
      <c r="G124" s="165">
        <v>0</v>
      </c>
      <c r="H124" s="165">
        <v>0</v>
      </c>
      <c r="I124" s="166">
        <v>0</v>
      </c>
      <c r="J124" s="163">
        <v>0</v>
      </c>
      <c r="K124" s="164">
        <v>0</v>
      </c>
      <c r="L124" s="165">
        <v>0</v>
      </c>
      <c r="M124" s="165">
        <v>0</v>
      </c>
      <c r="N124" s="165">
        <v>0</v>
      </c>
      <c r="O124" s="165">
        <v>0</v>
      </c>
      <c r="P124" s="166">
        <v>0</v>
      </c>
      <c r="Q124" s="164">
        <v>0</v>
      </c>
      <c r="R124" s="165">
        <v>0</v>
      </c>
      <c r="S124" s="165">
        <v>0</v>
      </c>
      <c r="T124" s="165">
        <v>0</v>
      </c>
      <c r="U124" s="166">
        <v>0</v>
      </c>
      <c r="V124" s="164">
        <v>0</v>
      </c>
      <c r="W124" s="165">
        <v>0</v>
      </c>
      <c r="X124" s="165">
        <v>0</v>
      </c>
      <c r="Y124" s="165">
        <v>0</v>
      </c>
      <c r="Z124" s="166">
        <v>0</v>
      </c>
      <c r="AA124" s="164">
        <v>0</v>
      </c>
      <c r="AB124" s="165">
        <v>0</v>
      </c>
      <c r="AC124" s="165">
        <v>0</v>
      </c>
      <c r="AD124" s="165">
        <v>0</v>
      </c>
      <c r="AE124" s="165">
        <v>0</v>
      </c>
      <c r="AF124" s="166">
        <v>0</v>
      </c>
      <c r="AG124" s="164">
        <v>0</v>
      </c>
      <c r="AH124" s="165">
        <v>0</v>
      </c>
      <c r="AI124" s="165">
        <v>0</v>
      </c>
      <c r="AJ124" s="165">
        <v>0</v>
      </c>
      <c r="AK124" s="165">
        <v>0</v>
      </c>
      <c r="AL124" s="165">
        <v>0</v>
      </c>
      <c r="AM124" s="166">
        <v>0</v>
      </c>
      <c r="AN124" s="164">
        <v>0</v>
      </c>
      <c r="AO124" s="165">
        <v>0</v>
      </c>
      <c r="AP124" s="165">
        <v>0</v>
      </c>
      <c r="AQ124" s="165">
        <v>0</v>
      </c>
      <c r="AR124" s="165">
        <v>0</v>
      </c>
      <c r="AS124" s="166">
        <v>0</v>
      </c>
      <c r="AT124" s="164">
        <v>0</v>
      </c>
      <c r="AU124" s="165">
        <v>0</v>
      </c>
      <c r="AV124" s="165">
        <v>0</v>
      </c>
      <c r="AW124" s="165">
        <v>0</v>
      </c>
      <c r="AX124" s="165">
        <v>0</v>
      </c>
      <c r="AY124" s="166">
        <v>0</v>
      </c>
      <c r="AZ124" s="164">
        <v>0</v>
      </c>
      <c r="BA124" s="165">
        <v>1</v>
      </c>
      <c r="BB124" s="165">
        <v>0</v>
      </c>
      <c r="BC124" s="165">
        <v>0</v>
      </c>
      <c r="BD124" s="165">
        <v>0</v>
      </c>
      <c r="BE124" s="166">
        <v>0</v>
      </c>
      <c r="BF124" s="164">
        <v>0</v>
      </c>
      <c r="BG124" s="165">
        <v>0</v>
      </c>
      <c r="BH124" s="165">
        <v>0</v>
      </c>
      <c r="BI124" s="165">
        <v>0</v>
      </c>
      <c r="BJ124" s="165">
        <v>0</v>
      </c>
      <c r="BK124" s="165">
        <v>0</v>
      </c>
      <c r="BL124" s="165">
        <v>0</v>
      </c>
      <c r="BM124" s="166">
        <v>0</v>
      </c>
      <c r="BN124" s="164">
        <v>0</v>
      </c>
      <c r="BO124" s="166">
        <v>0</v>
      </c>
      <c r="BP124" s="164">
        <v>0</v>
      </c>
      <c r="BQ124" s="165">
        <v>0</v>
      </c>
      <c r="BR124" s="165">
        <v>0</v>
      </c>
      <c r="BS124" s="165">
        <v>0</v>
      </c>
      <c r="BT124" s="166">
        <v>0</v>
      </c>
      <c r="BU124" s="164">
        <v>0</v>
      </c>
      <c r="BV124" s="165">
        <v>0</v>
      </c>
      <c r="BW124" s="166">
        <v>0</v>
      </c>
      <c r="BX124" s="164">
        <v>0</v>
      </c>
      <c r="BY124" s="165">
        <v>0</v>
      </c>
      <c r="BZ124" s="188">
        <v>0</v>
      </c>
    </row>
    <row r="125" spans="1:78" ht="17.45" customHeight="1" x14ac:dyDescent="0.25">
      <c r="A125" s="139" t="s">
        <v>612</v>
      </c>
      <c r="B125" s="163">
        <f t="shared" si="8"/>
        <v>59</v>
      </c>
      <c r="C125" s="164">
        <v>0</v>
      </c>
      <c r="D125" s="165">
        <v>0</v>
      </c>
      <c r="E125" s="165">
        <v>1</v>
      </c>
      <c r="F125" s="165">
        <v>0</v>
      </c>
      <c r="G125" s="165">
        <v>1</v>
      </c>
      <c r="H125" s="165">
        <v>0</v>
      </c>
      <c r="I125" s="166">
        <v>0</v>
      </c>
      <c r="J125" s="163">
        <v>11</v>
      </c>
      <c r="K125" s="164">
        <v>1</v>
      </c>
      <c r="L125" s="165">
        <v>0</v>
      </c>
      <c r="M125" s="165">
        <v>0</v>
      </c>
      <c r="N125" s="165">
        <v>0</v>
      </c>
      <c r="O125" s="165">
        <v>1</v>
      </c>
      <c r="P125" s="166">
        <v>0</v>
      </c>
      <c r="Q125" s="164">
        <v>0</v>
      </c>
      <c r="R125" s="165">
        <v>1</v>
      </c>
      <c r="S125" s="165">
        <v>2</v>
      </c>
      <c r="T125" s="165">
        <v>0</v>
      </c>
      <c r="U125" s="166">
        <v>0</v>
      </c>
      <c r="V125" s="164">
        <v>1</v>
      </c>
      <c r="W125" s="165">
        <v>1</v>
      </c>
      <c r="X125" s="165">
        <v>1</v>
      </c>
      <c r="Y125" s="165">
        <v>3</v>
      </c>
      <c r="Z125" s="166">
        <v>1</v>
      </c>
      <c r="AA125" s="164">
        <v>0</v>
      </c>
      <c r="AB125" s="165">
        <v>0</v>
      </c>
      <c r="AC125" s="165">
        <v>0</v>
      </c>
      <c r="AD125" s="165">
        <v>0</v>
      </c>
      <c r="AE125" s="165">
        <v>0</v>
      </c>
      <c r="AF125" s="166">
        <v>0</v>
      </c>
      <c r="AG125" s="164">
        <v>1</v>
      </c>
      <c r="AH125" s="165">
        <v>1</v>
      </c>
      <c r="AI125" s="165">
        <v>0</v>
      </c>
      <c r="AJ125" s="165">
        <v>0</v>
      </c>
      <c r="AK125" s="165">
        <v>1</v>
      </c>
      <c r="AL125" s="165">
        <v>2</v>
      </c>
      <c r="AM125" s="166">
        <v>0</v>
      </c>
      <c r="AN125" s="164">
        <v>0</v>
      </c>
      <c r="AO125" s="165">
        <v>1</v>
      </c>
      <c r="AP125" s="165">
        <v>0</v>
      </c>
      <c r="AQ125" s="165">
        <v>0</v>
      </c>
      <c r="AR125" s="165">
        <v>1</v>
      </c>
      <c r="AS125" s="166">
        <v>0</v>
      </c>
      <c r="AT125" s="164">
        <v>3</v>
      </c>
      <c r="AU125" s="165">
        <v>0</v>
      </c>
      <c r="AV125" s="165">
        <v>0</v>
      </c>
      <c r="AW125" s="165">
        <v>2</v>
      </c>
      <c r="AX125" s="165">
        <v>0</v>
      </c>
      <c r="AY125" s="166">
        <v>0</v>
      </c>
      <c r="AZ125" s="164">
        <v>1</v>
      </c>
      <c r="BA125" s="165">
        <v>5</v>
      </c>
      <c r="BB125" s="165">
        <v>0</v>
      </c>
      <c r="BC125" s="165">
        <v>1</v>
      </c>
      <c r="BD125" s="165">
        <v>0</v>
      </c>
      <c r="BE125" s="166">
        <v>1</v>
      </c>
      <c r="BF125" s="164">
        <v>0</v>
      </c>
      <c r="BG125" s="165">
        <v>0</v>
      </c>
      <c r="BH125" s="165">
        <v>1</v>
      </c>
      <c r="BI125" s="165">
        <v>0</v>
      </c>
      <c r="BJ125" s="165">
        <v>0</v>
      </c>
      <c r="BK125" s="165">
        <v>0</v>
      </c>
      <c r="BL125" s="165">
        <v>1</v>
      </c>
      <c r="BM125" s="166">
        <v>0</v>
      </c>
      <c r="BN125" s="164">
        <v>2</v>
      </c>
      <c r="BO125" s="166">
        <v>0</v>
      </c>
      <c r="BP125" s="164">
        <v>0</v>
      </c>
      <c r="BQ125" s="165">
        <v>0</v>
      </c>
      <c r="BR125" s="165">
        <v>1</v>
      </c>
      <c r="BS125" s="165">
        <v>0</v>
      </c>
      <c r="BT125" s="166">
        <v>0</v>
      </c>
      <c r="BU125" s="164">
        <v>0</v>
      </c>
      <c r="BV125" s="165">
        <v>0</v>
      </c>
      <c r="BW125" s="166">
        <v>2</v>
      </c>
      <c r="BX125" s="164">
        <v>2</v>
      </c>
      <c r="BY125" s="165">
        <v>0</v>
      </c>
      <c r="BZ125" s="188">
        <v>5</v>
      </c>
    </row>
    <row r="126" spans="1:78" ht="17.45" customHeight="1" x14ac:dyDescent="0.25">
      <c r="A126" s="139" t="s">
        <v>613</v>
      </c>
      <c r="B126" s="163">
        <f t="shared" si="8"/>
        <v>134</v>
      </c>
      <c r="C126" s="164">
        <v>1</v>
      </c>
      <c r="D126" s="165">
        <v>0</v>
      </c>
      <c r="E126" s="165">
        <v>0</v>
      </c>
      <c r="F126" s="165">
        <v>1</v>
      </c>
      <c r="G126" s="165">
        <v>0</v>
      </c>
      <c r="H126" s="165">
        <v>0</v>
      </c>
      <c r="I126" s="166">
        <v>0</v>
      </c>
      <c r="J126" s="163">
        <v>4</v>
      </c>
      <c r="K126" s="164">
        <v>4</v>
      </c>
      <c r="L126" s="165">
        <v>2</v>
      </c>
      <c r="M126" s="165">
        <v>1</v>
      </c>
      <c r="N126" s="165">
        <v>3</v>
      </c>
      <c r="O126" s="165">
        <v>2</v>
      </c>
      <c r="P126" s="166">
        <v>0</v>
      </c>
      <c r="Q126" s="164">
        <v>0</v>
      </c>
      <c r="R126" s="165">
        <v>0</v>
      </c>
      <c r="S126" s="165">
        <v>1</v>
      </c>
      <c r="T126" s="165">
        <v>0</v>
      </c>
      <c r="U126" s="166">
        <v>1</v>
      </c>
      <c r="V126" s="164">
        <v>7</v>
      </c>
      <c r="W126" s="165">
        <v>0</v>
      </c>
      <c r="X126" s="165">
        <v>0</v>
      </c>
      <c r="Y126" s="165">
        <v>0</v>
      </c>
      <c r="Z126" s="166">
        <v>3</v>
      </c>
      <c r="AA126" s="164">
        <v>0</v>
      </c>
      <c r="AB126" s="165">
        <v>0</v>
      </c>
      <c r="AC126" s="165">
        <v>0</v>
      </c>
      <c r="AD126" s="165">
        <v>6</v>
      </c>
      <c r="AE126" s="165">
        <v>1</v>
      </c>
      <c r="AF126" s="166">
        <v>1</v>
      </c>
      <c r="AG126" s="164">
        <v>2</v>
      </c>
      <c r="AH126" s="165">
        <v>0</v>
      </c>
      <c r="AI126" s="165">
        <v>1</v>
      </c>
      <c r="AJ126" s="165">
        <v>0</v>
      </c>
      <c r="AK126" s="165">
        <v>1</v>
      </c>
      <c r="AL126" s="165">
        <v>0</v>
      </c>
      <c r="AM126" s="166">
        <v>0</v>
      </c>
      <c r="AN126" s="164">
        <v>2</v>
      </c>
      <c r="AO126" s="165">
        <v>2</v>
      </c>
      <c r="AP126" s="165">
        <v>11</v>
      </c>
      <c r="AQ126" s="165">
        <v>2</v>
      </c>
      <c r="AR126" s="165">
        <v>0</v>
      </c>
      <c r="AS126" s="166">
        <v>1</v>
      </c>
      <c r="AT126" s="164">
        <v>5</v>
      </c>
      <c r="AU126" s="165">
        <v>2</v>
      </c>
      <c r="AV126" s="165">
        <v>3</v>
      </c>
      <c r="AW126" s="165">
        <v>3</v>
      </c>
      <c r="AX126" s="165">
        <v>0</v>
      </c>
      <c r="AY126" s="166">
        <v>1</v>
      </c>
      <c r="AZ126" s="164">
        <v>3</v>
      </c>
      <c r="BA126" s="165">
        <v>1</v>
      </c>
      <c r="BB126" s="165">
        <v>1</v>
      </c>
      <c r="BC126" s="165">
        <v>0</v>
      </c>
      <c r="BD126" s="165">
        <v>0</v>
      </c>
      <c r="BE126" s="166">
        <v>2</v>
      </c>
      <c r="BF126" s="164">
        <v>0</v>
      </c>
      <c r="BG126" s="165">
        <v>3</v>
      </c>
      <c r="BH126" s="165">
        <v>1</v>
      </c>
      <c r="BI126" s="165">
        <v>0</v>
      </c>
      <c r="BJ126" s="165">
        <v>0</v>
      </c>
      <c r="BK126" s="165">
        <v>2</v>
      </c>
      <c r="BL126" s="165">
        <v>2</v>
      </c>
      <c r="BM126" s="166">
        <v>1</v>
      </c>
      <c r="BN126" s="164">
        <v>3</v>
      </c>
      <c r="BO126" s="166">
        <v>0</v>
      </c>
      <c r="BP126" s="164">
        <v>6</v>
      </c>
      <c r="BQ126" s="165">
        <v>1</v>
      </c>
      <c r="BR126" s="165">
        <v>0</v>
      </c>
      <c r="BS126" s="165">
        <v>1</v>
      </c>
      <c r="BT126" s="166">
        <v>1</v>
      </c>
      <c r="BU126" s="164">
        <v>1</v>
      </c>
      <c r="BV126" s="165">
        <v>1</v>
      </c>
      <c r="BW126" s="166">
        <v>3</v>
      </c>
      <c r="BX126" s="164">
        <v>6</v>
      </c>
      <c r="BY126" s="165">
        <v>3</v>
      </c>
      <c r="BZ126" s="188">
        <v>18</v>
      </c>
    </row>
    <row r="127" spans="1:78" ht="17.45" customHeight="1" x14ac:dyDescent="0.25">
      <c r="A127" s="139" t="s">
        <v>614</v>
      </c>
      <c r="B127" s="163">
        <f t="shared" si="8"/>
        <v>2</v>
      </c>
      <c r="C127" s="164">
        <v>0</v>
      </c>
      <c r="D127" s="165">
        <v>0</v>
      </c>
      <c r="E127" s="165">
        <v>0</v>
      </c>
      <c r="F127" s="165">
        <v>0</v>
      </c>
      <c r="G127" s="165">
        <v>0</v>
      </c>
      <c r="H127" s="165">
        <v>0</v>
      </c>
      <c r="I127" s="166">
        <v>0</v>
      </c>
      <c r="J127" s="163">
        <v>0</v>
      </c>
      <c r="K127" s="164">
        <v>0</v>
      </c>
      <c r="L127" s="165">
        <v>0</v>
      </c>
      <c r="M127" s="165">
        <v>0</v>
      </c>
      <c r="N127" s="165">
        <v>0</v>
      </c>
      <c r="O127" s="165">
        <v>0</v>
      </c>
      <c r="P127" s="166">
        <v>0</v>
      </c>
      <c r="Q127" s="164">
        <v>0</v>
      </c>
      <c r="R127" s="165">
        <v>0</v>
      </c>
      <c r="S127" s="165">
        <v>0</v>
      </c>
      <c r="T127" s="165">
        <v>0</v>
      </c>
      <c r="U127" s="166">
        <v>0</v>
      </c>
      <c r="V127" s="164">
        <v>0</v>
      </c>
      <c r="W127" s="165">
        <v>0</v>
      </c>
      <c r="X127" s="165">
        <v>0</v>
      </c>
      <c r="Y127" s="165">
        <v>0</v>
      </c>
      <c r="Z127" s="166">
        <v>0</v>
      </c>
      <c r="AA127" s="164">
        <v>0</v>
      </c>
      <c r="AB127" s="165">
        <v>0</v>
      </c>
      <c r="AC127" s="165">
        <v>0</v>
      </c>
      <c r="AD127" s="165">
        <v>0</v>
      </c>
      <c r="AE127" s="165">
        <v>0</v>
      </c>
      <c r="AF127" s="166">
        <v>0</v>
      </c>
      <c r="AG127" s="164">
        <v>0</v>
      </c>
      <c r="AH127" s="165">
        <v>0</v>
      </c>
      <c r="AI127" s="165">
        <v>0</v>
      </c>
      <c r="AJ127" s="165">
        <v>0</v>
      </c>
      <c r="AK127" s="165">
        <v>0</v>
      </c>
      <c r="AL127" s="165">
        <v>0</v>
      </c>
      <c r="AM127" s="166">
        <v>0</v>
      </c>
      <c r="AN127" s="164">
        <v>0</v>
      </c>
      <c r="AO127" s="165">
        <v>0</v>
      </c>
      <c r="AP127" s="165">
        <v>0</v>
      </c>
      <c r="AQ127" s="165">
        <v>0</v>
      </c>
      <c r="AR127" s="165">
        <v>0</v>
      </c>
      <c r="AS127" s="166">
        <v>0</v>
      </c>
      <c r="AT127" s="164">
        <v>0</v>
      </c>
      <c r="AU127" s="165">
        <v>0</v>
      </c>
      <c r="AV127" s="165">
        <v>0</v>
      </c>
      <c r="AW127" s="165">
        <v>0</v>
      </c>
      <c r="AX127" s="165">
        <v>0</v>
      </c>
      <c r="AY127" s="166">
        <v>0</v>
      </c>
      <c r="AZ127" s="164">
        <v>0</v>
      </c>
      <c r="BA127" s="165">
        <v>0</v>
      </c>
      <c r="BB127" s="165">
        <v>0</v>
      </c>
      <c r="BC127" s="165">
        <v>0</v>
      </c>
      <c r="BD127" s="165">
        <v>0</v>
      </c>
      <c r="BE127" s="166">
        <v>0</v>
      </c>
      <c r="BF127" s="164">
        <v>0</v>
      </c>
      <c r="BG127" s="165">
        <v>0</v>
      </c>
      <c r="BH127" s="165">
        <v>0</v>
      </c>
      <c r="BI127" s="165">
        <v>0</v>
      </c>
      <c r="BJ127" s="165">
        <v>0</v>
      </c>
      <c r="BK127" s="165">
        <v>2</v>
      </c>
      <c r="BL127" s="165">
        <v>0</v>
      </c>
      <c r="BM127" s="166">
        <v>0</v>
      </c>
      <c r="BN127" s="164">
        <v>0</v>
      </c>
      <c r="BO127" s="166">
        <v>0</v>
      </c>
      <c r="BP127" s="164">
        <v>0</v>
      </c>
      <c r="BQ127" s="165">
        <v>0</v>
      </c>
      <c r="BR127" s="165">
        <v>0</v>
      </c>
      <c r="BS127" s="165">
        <v>0</v>
      </c>
      <c r="BT127" s="166">
        <v>0</v>
      </c>
      <c r="BU127" s="164">
        <v>0</v>
      </c>
      <c r="BV127" s="165">
        <v>0</v>
      </c>
      <c r="BW127" s="166">
        <v>0</v>
      </c>
      <c r="BX127" s="164">
        <v>0</v>
      </c>
      <c r="BY127" s="165">
        <v>0</v>
      </c>
      <c r="BZ127" s="188">
        <v>0</v>
      </c>
    </row>
    <row r="128" spans="1:78" ht="17.45" customHeight="1" x14ac:dyDescent="0.25">
      <c r="A128" s="139" t="s">
        <v>615</v>
      </c>
      <c r="B128" s="163">
        <f t="shared" si="8"/>
        <v>1</v>
      </c>
      <c r="C128" s="164">
        <v>0</v>
      </c>
      <c r="D128" s="165">
        <v>0</v>
      </c>
      <c r="E128" s="165">
        <v>0</v>
      </c>
      <c r="F128" s="165">
        <v>0</v>
      </c>
      <c r="G128" s="165">
        <v>0</v>
      </c>
      <c r="H128" s="165">
        <v>0</v>
      </c>
      <c r="I128" s="166">
        <v>0</v>
      </c>
      <c r="J128" s="163">
        <v>0</v>
      </c>
      <c r="K128" s="164">
        <v>1</v>
      </c>
      <c r="L128" s="165">
        <v>0</v>
      </c>
      <c r="M128" s="165">
        <v>0</v>
      </c>
      <c r="N128" s="165">
        <v>0</v>
      </c>
      <c r="O128" s="165">
        <v>0</v>
      </c>
      <c r="P128" s="166">
        <v>0</v>
      </c>
      <c r="Q128" s="164">
        <v>0</v>
      </c>
      <c r="R128" s="165">
        <v>0</v>
      </c>
      <c r="S128" s="165">
        <v>0</v>
      </c>
      <c r="T128" s="165">
        <v>0</v>
      </c>
      <c r="U128" s="166">
        <v>0</v>
      </c>
      <c r="V128" s="164">
        <v>0</v>
      </c>
      <c r="W128" s="165">
        <v>0</v>
      </c>
      <c r="X128" s="165">
        <v>0</v>
      </c>
      <c r="Y128" s="165">
        <v>0</v>
      </c>
      <c r="Z128" s="166">
        <v>0</v>
      </c>
      <c r="AA128" s="164">
        <v>0</v>
      </c>
      <c r="AB128" s="165">
        <v>0</v>
      </c>
      <c r="AC128" s="165">
        <v>0</v>
      </c>
      <c r="AD128" s="165">
        <v>0</v>
      </c>
      <c r="AE128" s="165">
        <v>0</v>
      </c>
      <c r="AF128" s="166">
        <v>0</v>
      </c>
      <c r="AG128" s="164">
        <v>0</v>
      </c>
      <c r="AH128" s="165">
        <v>0</v>
      </c>
      <c r="AI128" s="165">
        <v>0</v>
      </c>
      <c r="AJ128" s="165">
        <v>0</v>
      </c>
      <c r="AK128" s="165">
        <v>0</v>
      </c>
      <c r="AL128" s="165">
        <v>0</v>
      </c>
      <c r="AM128" s="166">
        <v>0</v>
      </c>
      <c r="AN128" s="164">
        <v>0</v>
      </c>
      <c r="AO128" s="165">
        <v>0</v>
      </c>
      <c r="AP128" s="165">
        <v>0</v>
      </c>
      <c r="AQ128" s="165">
        <v>0</v>
      </c>
      <c r="AR128" s="165">
        <v>0</v>
      </c>
      <c r="AS128" s="166">
        <v>0</v>
      </c>
      <c r="AT128" s="164">
        <v>0</v>
      </c>
      <c r="AU128" s="165">
        <v>0</v>
      </c>
      <c r="AV128" s="165">
        <v>0</v>
      </c>
      <c r="AW128" s="165">
        <v>0</v>
      </c>
      <c r="AX128" s="165">
        <v>0</v>
      </c>
      <c r="AY128" s="166">
        <v>0</v>
      </c>
      <c r="AZ128" s="164">
        <v>0</v>
      </c>
      <c r="BA128" s="165">
        <v>0</v>
      </c>
      <c r="BB128" s="165">
        <v>0</v>
      </c>
      <c r="BC128" s="165">
        <v>0</v>
      </c>
      <c r="BD128" s="165">
        <v>0</v>
      </c>
      <c r="BE128" s="166">
        <v>0</v>
      </c>
      <c r="BF128" s="164">
        <v>0</v>
      </c>
      <c r="BG128" s="165">
        <v>0</v>
      </c>
      <c r="BH128" s="165">
        <v>0</v>
      </c>
      <c r="BI128" s="165">
        <v>0</v>
      </c>
      <c r="BJ128" s="165">
        <v>0</v>
      </c>
      <c r="BK128" s="165">
        <v>0</v>
      </c>
      <c r="BL128" s="165">
        <v>0</v>
      </c>
      <c r="BM128" s="166">
        <v>0</v>
      </c>
      <c r="BN128" s="164">
        <v>0</v>
      </c>
      <c r="BO128" s="166">
        <v>0</v>
      </c>
      <c r="BP128" s="164">
        <v>0</v>
      </c>
      <c r="BQ128" s="165">
        <v>0</v>
      </c>
      <c r="BR128" s="165">
        <v>0</v>
      </c>
      <c r="BS128" s="165">
        <v>0</v>
      </c>
      <c r="BT128" s="166">
        <v>0</v>
      </c>
      <c r="BU128" s="164">
        <v>0</v>
      </c>
      <c r="BV128" s="165">
        <v>0</v>
      </c>
      <c r="BW128" s="166">
        <v>0</v>
      </c>
      <c r="BX128" s="164">
        <v>0</v>
      </c>
      <c r="BY128" s="165">
        <v>0</v>
      </c>
      <c r="BZ128" s="188">
        <v>0</v>
      </c>
    </row>
    <row r="129" spans="1:78" ht="17.45" customHeight="1" x14ac:dyDescent="0.25">
      <c r="A129" s="139" t="s">
        <v>616</v>
      </c>
      <c r="B129" s="163">
        <f t="shared" si="8"/>
        <v>1</v>
      </c>
      <c r="C129" s="164">
        <v>0</v>
      </c>
      <c r="D129" s="165">
        <v>0</v>
      </c>
      <c r="E129" s="165">
        <v>0</v>
      </c>
      <c r="F129" s="165">
        <v>0</v>
      </c>
      <c r="G129" s="165">
        <v>0</v>
      </c>
      <c r="H129" s="165">
        <v>0</v>
      </c>
      <c r="I129" s="166">
        <v>0</v>
      </c>
      <c r="J129" s="163">
        <v>0</v>
      </c>
      <c r="K129" s="164">
        <v>0</v>
      </c>
      <c r="L129" s="165">
        <v>0</v>
      </c>
      <c r="M129" s="165">
        <v>0</v>
      </c>
      <c r="N129" s="165">
        <v>0</v>
      </c>
      <c r="O129" s="165">
        <v>0</v>
      </c>
      <c r="P129" s="166">
        <v>0</v>
      </c>
      <c r="Q129" s="164">
        <v>0</v>
      </c>
      <c r="R129" s="165">
        <v>0</v>
      </c>
      <c r="S129" s="165">
        <v>0</v>
      </c>
      <c r="T129" s="165">
        <v>0</v>
      </c>
      <c r="U129" s="166">
        <v>0</v>
      </c>
      <c r="V129" s="164">
        <v>0</v>
      </c>
      <c r="W129" s="165">
        <v>0</v>
      </c>
      <c r="X129" s="165">
        <v>0</v>
      </c>
      <c r="Y129" s="165">
        <v>0</v>
      </c>
      <c r="Z129" s="166">
        <v>0</v>
      </c>
      <c r="AA129" s="164">
        <v>0</v>
      </c>
      <c r="AB129" s="165">
        <v>0</v>
      </c>
      <c r="AC129" s="165">
        <v>0</v>
      </c>
      <c r="AD129" s="165">
        <v>0</v>
      </c>
      <c r="AE129" s="165">
        <v>0</v>
      </c>
      <c r="AF129" s="166">
        <v>0</v>
      </c>
      <c r="AG129" s="164">
        <v>0</v>
      </c>
      <c r="AH129" s="165">
        <v>0</v>
      </c>
      <c r="AI129" s="165">
        <v>0</v>
      </c>
      <c r="AJ129" s="165">
        <v>0</v>
      </c>
      <c r="AK129" s="165">
        <v>0</v>
      </c>
      <c r="AL129" s="165">
        <v>0</v>
      </c>
      <c r="AM129" s="166">
        <v>0</v>
      </c>
      <c r="AN129" s="164">
        <v>0</v>
      </c>
      <c r="AO129" s="165">
        <v>0</v>
      </c>
      <c r="AP129" s="165">
        <v>0</v>
      </c>
      <c r="AQ129" s="165">
        <v>0</v>
      </c>
      <c r="AR129" s="165">
        <v>0</v>
      </c>
      <c r="AS129" s="166">
        <v>0</v>
      </c>
      <c r="AT129" s="164">
        <v>0</v>
      </c>
      <c r="AU129" s="165">
        <v>0</v>
      </c>
      <c r="AV129" s="165">
        <v>1</v>
      </c>
      <c r="AW129" s="165">
        <v>0</v>
      </c>
      <c r="AX129" s="165">
        <v>0</v>
      </c>
      <c r="AY129" s="166">
        <v>0</v>
      </c>
      <c r="AZ129" s="164">
        <v>0</v>
      </c>
      <c r="BA129" s="165">
        <v>0</v>
      </c>
      <c r="BB129" s="165">
        <v>0</v>
      </c>
      <c r="BC129" s="165">
        <v>0</v>
      </c>
      <c r="BD129" s="165">
        <v>0</v>
      </c>
      <c r="BE129" s="166">
        <v>0</v>
      </c>
      <c r="BF129" s="164">
        <v>0</v>
      </c>
      <c r="BG129" s="165">
        <v>0</v>
      </c>
      <c r="BH129" s="165">
        <v>0</v>
      </c>
      <c r="BI129" s="165">
        <v>0</v>
      </c>
      <c r="BJ129" s="165">
        <v>0</v>
      </c>
      <c r="BK129" s="165">
        <v>0</v>
      </c>
      <c r="BL129" s="165">
        <v>0</v>
      </c>
      <c r="BM129" s="166">
        <v>0</v>
      </c>
      <c r="BN129" s="164">
        <v>0</v>
      </c>
      <c r="BO129" s="166">
        <v>0</v>
      </c>
      <c r="BP129" s="164">
        <v>0</v>
      </c>
      <c r="BQ129" s="165">
        <v>0</v>
      </c>
      <c r="BR129" s="165">
        <v>0</v>
      </c>
      <c r="BS129" s="165">
        <v>0</v>
      </c>
      <c r="BT129" s="166">
        <v>0</v>
      </c>
      <c r="BU129" s="164">
        <v>0</v>
      </c>
      <c r="BV129" s="165">
        <v>0</v>
      </c>
      <c r="BW129" s="166">
        <v>0</v>
      </c>
      <c r="BX129" s="164">
        <v>0</v>
      </c>
      <c r="BY129" s="165">
        <v>0</v>
      </c>
      <c r="BZ129" s="188">
        <v>0</v>
      </c>
    </row>
    <row r="130" spans="1:78" ht="17.45" customHeight="1" x14ac:dyDescent="0.25">
      <c r="A130" s="139" t="s">
        <v>617</v>
      </c>
      <c r="B130" s="163">
        <f t="shared" si="8"/>
        <v>35</v>
      </c>
      <c r="C130" s="164">
        <v>3</v>
      </c>
      <c r="D130" s="165">
        <v>1</v>
      </c>
      <c r="E130" s="165">
        <v>0</v>
      </c>
      <c r="F130" s="165">
        <v>0</v>
      </c>
      <c r="G130" s="165">
        <v>0</v>
      </c>
      <c r="H130" s="165">
        <v>0</v>
      </c>
      <c r="I130" s="166">
        <v>0</v>
      </c>
      <c r="J130" s="163">
        <v>1</v>
      </c>
      <c r="K130" s="164">
        <v>0</v>
      </c>
      <c r="L130" s="165">
        <v>6</v>
      </c>
      <c r="M130" s="165">
        <v>0</v>
      </c>
      <c r="N130" s="165">
        <v>1</v>
      </c>
      <c r="O130" s="165">
        <v>1</v>
      </c>
      <c r="P130" s="166">
        <v>1</v>
      </c>
      <c r="Q130" s="164">
        <v>0</v>
      </c>
      <c r="R130" s="165">
        <v>0</v>
      </c>
      <c r="S130" s="165">
        <v>0</v>
      </c>
      <c r="T130" s="165">
        <v>0</v>
      </c>
      <c r="U130" s="166">
        <v>0</v>
      </c>
      <c r="V130" s="164">
        <v>0</v>
      </c>
      <c r="W130" s="165">
        <v>0</v>
      </c>
      <c r="X130" s="165">
        <v>0</v>
      </c>
      <c r="Y130" s="165">
        <v>0</v>
      </c>
      <c r="Z130" s="166">
        <v>0</v>
      </c>
      <c r="AA130" s="164">
        <v>1</v>
      </c>
      <c r="AB130" s="165">
        <v>0</v>
      </c>
      <c r="AC130" s="165">
        <v>0</v>
      </c>
      <c r="AD130" s="165">
        <v>0</v>
      </c>
      <c r="AE130" s="165">
        <v>0</v>
      </c>
      <c r="AF130" s="166">
        <v>1</v>
      </c>
      <c r="AG130" s="164">
        <v>0</v>
      </c>
      <c r="AH130" s="165">
        <v>2</v>
      </c>
      <c r="AI130" s="165">
        <v>0</v>
      </c>
      <c r="AJ130" s="165">
        <v>0</v>
      </c>
      <c r="AK130" s="165">
        <v>4</v>
      </c>
      <c r="AL130" s="165">
        <v>2</v>
      </c>
      <c r="AM130" s="166">
        <v>0</v>
      </c>
      <c r="AN130" s="164">
        <v>0</v>
      </c>
      <c r="AO130" s="165">
        <v>0</v>
      </c>
      <c r="AP130" s="165">
        <v>1</v>
      </c>
      <c r="AQ130" s="165">
        <v>1</v>
      </c>
      <c r="AR130" s="165">
        <v>0</v>
      </c>
      <c r="AS130" s="166">
        <v>0</v>
      </c>
      <c r="AT130" s="164">
        <v>0</v>
      </c>
      <c r="AU130" s="165">
        <v>0</v>
      </c>
      <c r="AV130" s="165">
        <v>0</v>
      </c>
      <c r="AW130" s="165">
        <v>1</v>
      </c>
      <c r="AX130" s="165">
        <v>0</v>
      </c>
      <c r="AY130" s="166">
        <v>0</v>
      </c>
      <c r="AZ130" s="164">
        <v>0</v>
      </c>
      <c r="BA130" s="165">
        <v>0</v>
      </c>
      <c r="BB130" s="165">
        <v>0</v>
      </c>
      <c r="BC130" s="165">
        <v>0</v>
      </c>
      <c r="BD130" s="165">
        <v>0</v>
      </c>
      <c r="BE130" s="166">
        <v>0</v>
      </c>
      <c r="BF130" s="164">
        <v>0</v>
      </c>
      <c r="BG130" s="165">
        <v>0</v>
      </c>
      <c r="BH130" s="165">
        <v>0</v>
      </c>
      <c r="BI130" s="165">
        <v>0</v>
      </c>
      <c r="BJ130" s="165">
        <v>0</v>
      </c>
      <c r="BK130" s="165">
        <v>0</v>
      </c>
      <c r="BL130" s="165">
        <v>0</v>
      </c>
      <c r="BM130" s="166">
        <v>0</v>
      </c>
      <c r="BN130" s="164">
        <v>0</v>
      </c>
      <c r="BO130" s="166">
        <v>0</v>
      </c>
      <c r="BP130" s="164">
        <v>1</v>
      </c>
      <c r="BQ130" s="165">
        <v>0</v>
      </c>
      <c r="BR130" s="165">
        <v>0</v>
      </c>
      <c r="BS130" s="165">
        <v>0</v>
      </c>
      <c r="BT130" s="166">
        <v>1</v>
      </c>
      <c r="BU130" s="164">
        <v>2</v>
      </c>
      <c r="BV130" s="165">
        <v>0</v>
      </c>
      <c r="BW130" s="166">
        <v>0</v>
      </c>
      <c r="BX130" s="164">
        <v>0</v>
      </c>
      <c r="BY130" s="165">
        <v>0</v>
      </c>
      <c r="BZ130" s="188">
        <v>4</v>
      </c>
    </row>
    <row r="131" spans="1:78" ht="17.45" customHeight="1" x14ac:dyDescent="0.25">
      <c r="A131" s="139" t="s">
        <v>618</v>
      </c>
      <c r="B131" s="163">
        <f t="shared" si="8"/>
        <v>1</v>
      </c>
      <c r="C131" s="164">
        <v>0</v>
      </c>
      <c r="D131" s="165">
        <v>0</v>
      </c>
      <c r="E131" s="165">
        <v>0</v>
      </c>
      <c r="F131" s="165">
        <v>0</v>
      </c>
      <c r="G131" s="165">
        <v>0</v>
      </c>
      <c r="H131" s="165">
        <v>0</v>
      </c>
      <c r="I131" s="166">
        <v>0</v>
      </c>
      <c r="J131" s="163">
        <v>0</v>
      </c>
      <c r="K131" s="164">
        <v>0</v>
      </c>
      <c r="L131" s="165">
        <v>0</v>
      </c>
      <c r="M131" s="165">
        <v>0</v>
      </c>
      <c r="N131" s="165">
        <v>0</v>
      </c>
      <c r="O131" s="165">
        <v>0</v>
      </c>
      <c r="P131" s="166">
        <v>0</v>
      </c>
      <c r="Q131" s="164">
        <v>0</v>
      </c>
      <c r="R131" s="165">
        <v>0</v>
      </c>
      <c r="S131" s="165">
        <v>0</v>
      </c>
      <c r="T131" s="165">
        <v>0</v>
      </c>
      <c r="U131" s="166">
        <v>0</v>
      </c>
      <c r="V131" s="164">
        <v>0</v>
      </c>
      <c r="W131" s="165">
        <v>0</v>
      </c>
      <c r="X131" s="165">
        <v>0</v>
      </c>
      <c r="Y131" s="165">
        <v>0</v>
      </c>
      <c r="Z131" s="166">
        <v>0</v>
      </c>
      <c r="AA131" s="164">
        <v>0</v>
      </c>
      <c r="AB131" s="165">
        <v>0</v>
      </c>
      <c r="AC131" s="165">
        <v>0</v>
      </c>
      <c r="AD131" s="165">
        <v>0</v>
      </c>
      <c r="AE131" s="165">
        <v>0</v>
      </c>
      <c r="AF131" s="166">
        <v>0</v>
      </c>
      <c r="AG131" s="164">
        <v>0</v>
      </c>
      <c r="AH131" s="165">
        <v>0</v>
      </c>
      <c r="AI131" s="165">
        <v>0</v>
      </c>
      <c r="AJ131" s="165">
        <v>0</v>
      </c>
      <c r="AK131" s="165">
        <v>0</v>
      </c>
      <c r="AL131" s="165">
        <v>0</v>
      </c>
      <c r="AM131" s="166">
        <v>0</v>
      </c>
      <c r="AN131" s="164">
        <v>0</v>
      </c>
      <c r="AO131" s="165">
        <v>0</v>
      </c>
      <c r="AP131" s="165">
        <v>0</v>
      </c>
      <c r="AQ131" s="165">
        <v>0</v>
      </c>
      <c r="AR131" s="165">
        <v>0</v>
      </c>
      <c r="AS131" s="166">
        <v>0</v>
      </c>
      <c r="AT131" s="164">
        <v>0</v>
      </c>
      <c r="AU131" s="165">
        <v>0</v>
      </c>
      <c r="AV131" s="165">
        <v>1</v>
      </c>
      <c r="AW131" s="165">
        <v>0</v>
      </c>
      <c r="AX131" s="165">
        <v>0</v>
      </c>
      <c r="AY131" s="166">
        <v>0</v>
      </c>
      <c r="AZ131" s="164">
        <v>0</v>
      </c>
      <c r="BA131" s="165">
        <v>0</v>
      </c>
      <c r="BB131" s="165">
        <v>0</v>
      </c>
      <c r="BC131" s="165">
        <v>0</v>
      </c>
      <c r="BD131" s="165">
        <v>0</v>
      </c>
      <c r="BE131" s="166">
        <v>0</v>
      </c>
      <c r="BF131" s="164">
        <v>0</v>
      </c>
      <c r="BG131" s="165">
        <v>0</v>
      </c>
      <c r="BH131" s="165">
        <v>0</v>
      </c>
      <c r="BI131" s="165">
        <v>0</v>
      </c>
      <c r="BJ131" s="165">
        <v>0</v>
      </c>
      <c r="BK131" s="165">
        <v>0</v>
      </c>
      <c r="BL131" s="165">
        <v>0</v>
      </c>
      <c r="BM131" s="166">
        <v>0</v>
      </c>
      <c r="BN131" s="164">
        <v>0</v>
      </c>
      <c r="BO131" s="166">
        <v>0</v>
      </c>
      <c r="BP131" s="164">
        <v>0</v>
      </c>
      <c r="BQ131" s="165">
        <v>0</v>
      </c>
      <c r="BR131" s="165">
        <v>0</v>
      </c>
      <c r="BS131" s="165">
        <v>0</v>
      </c>
      <c r="BT131" s="166">
        <v>0</v>
      </c>
      <c r="BU131" s="164">
        <v>0</v>
      </c>
      <c r="BV131" s="165">
        <v>0</v>
      </c>
      <c r="BW131" s="166">
        <v>0</v>
      </c>
      <c r="BX131" s="164">
        <v>0</v>
      </c>
      <c r="BY131" s="165">
        <v>0</v>
      </c>
      <c r="BZ131" s="188">
        <v>0</v>
      </c>
    </row>
    <row r="132" spans="1:78" ht="17.45" customHeight="1" x14ac:dyDescent="0.25">
      <c r="A132" s="139" t="s">
        <v>619</v>
      </c>
      <c r="B132" s="163">
        <f t="shared" si="8"/>
        <v>4</v>
      </c>
      <c r="C132" s="164">
        <v>0</v>
      </c>
      <c r="D132" s="165">
        <v>0</v>
      </c>
      <c r="E132" s="165">
        <v>0</v>
      </c>
      <c r="F132" s="165">
        <v>0</v>
      </c>
      <c r="G132" s="165">
        <v>0</v>
      </c>
      <c r="H132" s="165">
        <v>0</v>
      </c>
      <c r="I132" s="166">
        <v>0</v>
      </c>
      <c r="J132" s="163">
        <v>0</v>
      </c>
      <c r="K132" s="164">
        <v>0</v>
      </c>
      <c r="L132" s="165">
        <v>0</v>
      </c>
      <c r="M132" s="165">
        <v>0</v>
      </c>
      <c r="N132" s="165">
        <v>1</v>
      </c>
      <c r="O132" s="165">
        <v>0</v>
      </c>
      <c r="P132" s="166">
        <v>0</v>
      </c>
      <c r="Q132" s="164">
        <v>0</v>
      </c>
      <c r="R132" s="165">
        <v>0</v>
      </c>
      <c r="S132" s="165">
        <v>0</v>
      </c>
      <c r="T132" s="165">
        <v>0</v>
      </c>
      <c r="U132" s="166">
        <v>0</v>
      </c>
      <c r="V132" s="164">
        <v>0</v>
      </c>
      <c r="W132" s="165">
        <v>0</v>
      </c>
      <c r="X132" s="165">
        <v>0</v>
      </c>
      <c r="Y132" s="165">
        <v>0</v>
      </c>
      <c r="Z132" s="166">
        <v>0</v>
      </c>
      <c r="AA132" s="164">
        <v>0</v>
      </c>
      <c r="AB132" s="165">
        <v>0</v>
      </c>
      <c r="AC132" s="165">
        <v>0</v>
      </c>
      <c r="AD132" s="165">
        <v>1</v>
      </c>
      <c r="AE132" s="165">
        <v>0</v>
      </c>
      <c r="AF132" s="166">
        <v>0</v>
      </c>
      <c r="AG132" s="164">
        <v>0</v>
      </c>
      <c r="AH132" s="165">
        <v>0</v>
      </c>
      <c r="AI132" s="165">
        <v>0</v>
      </c>
      <c r="AJ132" s="165">
        <v>0</v>
      </c>
      <c r="AK132" s="165">
        <v>0</v>
      </c>
      <c r="AL132" s="165">
        <v>0</v>
      </c>
      <c r="AM132" s="166">
        <v>0</v>
      </c>
      <c r="AN132" s="164">
        <v>0</v>
      </c>
      <c r="AO132" s="165">
        <v>0</v>
      </c>
      <c r="AP132" s="165">
        <v>0</v>
      </c>
      <c r="AQ132" s="165">
        <v>0</v>
      </c>
      <c r="AR132" s="165">
        <v>0</v>
      </c>
      <c r="AS132" s="166">
        <v>0</v>
      </c>
      <c r="AT132" s="164">
        <v>0</v>
      </c>
      <c r="AU132" s="165">
        <v>0</v>
      </c>
      <c r="AV132" s="165">
        <v>0</v>
      </c>
      <c r="AW132" s="165">
        <v>0</v>
      </c>
      <c r="AX132" s="165">
        <v>0</v>
      </c>
      <c r="AY132" s="166">
        <v>0</v>
      </c>
      <c r="AZ132" s="164">
        <v>0</v>
      </c>
      <c r="BA132" s="165">
        <v>1</v>
      </c>
      <c r="BB132" s="165">
        <v>0</v>
      </c>
      <c r="BC132" s="165">
        <v>0</v>
      </c>
      <c r="BD132" s="165">
        <v>0</v>
      </c>
      <c r="BE132" s="166">
        <v>0</v>
      </c>
      <c r="BF132" s="164">
        <v>0</v>
      </c>
      <c r="BG132" s="165">
        <v>0</v>
      </c>
      <c r="BH132" s="165">
        <v>0</v>
      </c>
      <c r="BI132" s="165">
        <v>0</v>
      </c>
      <c r="BJ132" s="165">
        <v>0</v>
      </c>
      <c r="BK132" s="165">
        <v>0</v>
      </c>
      <c r="BL132" s="165">
        <v>0</v>
      </c>
      <c r="BM132" s="166">
        <v>0</v>
      </c>
      <c r="BN132" s="164">
        <v>0</v>
      </c>
      <c r="BO132" s="166">
        <v>0</v>
      </c>
      <c r="BP132" s="164">
        <v>0</v>
      </c>
      <c r="BQ132" s="165">
        <v>0</v>
      </c>
      <c r="BR132" s="165">
        <v>0</v>
      </c>
      <c r="BS132" s="165">
        <v>0</v>
      </c>
      <c r="BT132" s="166">
        <v>0</v>
      </c>
      <c r="BU132" s="164">
        <v>1</v>
      </c>
      <c r="BV132" s="165">
        <v>0</v>
      </c>
      <c r="BW132" s="166">
        <v>0</v>
      </c>
      <c r="BX132" s="164">
        <v>0</v>
      </c>
      <c r="BY132" s="165">
        <v>0</v>
      </c>
      <c r="BZ132" s="188">
        <v>0</v>
      </c>
    </row>
    <row r="133" spans="1:78" ht="17.45" customHeight="1" x14ac:dyDescent="0.25">
      <c r="A133" s="139" t="s">
        <v>620</v>
      </c>
      <c r="B133" s="163">
        <f t="shared" si="8"/>
        <v>5</v>
      </c>
      <c r="C133" s="164">
        <v>0</v>
      </c>
      <c r="D133" s="165">
        <v>0</v>
      </c>
      <c r="E133" s="165">
        <v>0</v>
      </c>
      <c r="F133" s="165">
        <v>0</v>
      </c>
      <c r="G133" s="165">
        <v>0</v>
      </c>
      <c r="H133" s="165">
        <v>0</v>
      </c>
      <c r="I133" s="166">
        <v>0</v>
      </c>
      <c r="J133" s="163">
        <v>0</v>
      </c>
      <c r="K133" s="164">
        <v>0</v>
      </c>
      <c r="L133" s="165">
        <v>0</v>
      </c>
      <c r="M133" s="165">
        <v>0</v>
      </c>
      <c r="N133" s="165">
        <v>0</v>
      </c>
      <c r="O133" s="165">
        <v>0</v>
      </c>
      <c r="P133" s="166">
        <v>0</v>
      </c>
      <c r="Q133" s="164">
        <v>0</v>
      </c>
      <c r="R133" s="165">
        <v>0</v>
      </c>
      <c r="S133" s="165">
        <v>0</v>
      </c>
      <c r="T133" s="165">
        <v>0</v>
      </c>
      <c r="U133" s="166">
        <v>0</v>
      </c>
      <c r="V133" s="164">
        <v>1</v>
      </c>
      <c r="W133" s="165">
        <v>0</v>
      </c>
      <c r="X133" s="165">
        <v>0</v>
      </c>
      <c r="Y133" s="165">
        <v>0</v>
      </c>
      <c r="Z133" s="166">
        <v>0</v>
      </c>
      <c r="AA133" s="164">
        <v>0</v>
      </c>
      <c r="AB133" s="165">
        <v>0</v>
      </c>
      <c r="AC133" s="165">
        <v>0</v>
      </c>
      <c r="AD133" s="165">
        <v>0</v>
      </c>
      <c r="AE133" s="165">
        <v>0</v>
      </c>
      <c r="AF133" s="166">
        <v>1</v>
      </c>
      <c r="AG133" s="164">
        <v>0</v>
      </c>
      <c r="AH133" s="165">
        <v>0</v>
      </c>
      <c r="AI133" s="165">
        <v>0</v>
      </c>
      <c r="AJ133" s="165">
        <v>0</v>
      </c>
      <c r="AK133" s="165">
        <v>0</v>
      </c>
      <c r="AL133" s="165">
        <v>0</v>
      </c>
      <c r="AM133" s="166">
        <v>0</v>
      </c>
      <c r="AN133" s="164">
        <v>0</v>
      </c>
      <c r="AO133" s="165">
        <v>0</v>
      </c>
      <c r="AP133" s="165">
        <v>0</v>
      </c>
      <c r="AQ133" s="165">
        <v>0</v>
      </c>
      <c r="AR133" s="165">
        <v>0</v>
      </c>
      <c r="AS133" s="166">
        <v>0</v>
      </c>
      <c r="AT133" s="164">
        <v>1</v>
      </c>
      <c r="AU133" s="165">
        <v>0</v>
      </c>
      <c r="AV133" s="165">
        <v>0</v>
      </c>
      <c r="AW133" s="165">
        <v>1</v>
      </c>
      <c r="AX133" s="165">
        <v>0</v>
      </c>
      <c r="AY133" s="166">
        <v>0</v>
      </c>
      <c r="AZ133" s="164">
        <v>0</v>
      </c>
      <c r="BA133" s="165">
        <v>1</v>
      </c>
      <c r="BB133" s="165">
        <v>0</v>
      </c>
      <c r="BC133" s="165">
        <v>0</v>
      </c>
      <c r="BD133" s="165">
        <v>0</v>
      </c>
      <c r="BE133" s="166">
        <v>0</v>
      </c>
      <c r="BF133" s="164">
        <v>0</v>
      </c>
      <c r="BG133" s="165">
        <v>0</v>
      </c>
      <c r="BH133" s="165">
        <v>0</v>
      </c>
      <c r="BI133" s="165">
        <v>0</v>
      </c>
      <c r="BJ133" s="165">
        <v>0</v>
      </c>
      <c r="BK133" s="165">
        <v>0</v>
      </c>
      <c r="BL133" s="165">
        <v>0</v>
      </c>
      <c r="BM133" s="166">
        <v>0</v>
      </c>
      <c r="BN133" s="164">
        <v>0</v>
      </c>
      <c r="BO133" s="166">
        <v>0</v>
      </c>
      <c r="BP133" s="164">
        <v>0</v>
      </c>
      <c r="BQ133" s="165">
        <v>0</v>
      </c>
      <c r="BR133" s="165">
        <v>0</v>
      </c>
      <c r="BS133" s="165">
        <v>0</v>
      </c>
      <c r="BT133" s="166">
        <v>0</v>
      </c>
      <c r="BU133" s="164">
        <v>0</v>
      </c>
      <c r="BV133" s="165">
        <v>0</v>
      </c>
      <c r="BW133" s="166">
        <v>0</v>
      </c>
      <c r="BX133" s="164">
        <v>0</v>
      </c>
      <c r="BY133" s="165">
        <v>0</v>
      </c>
      <c r="BZ133" s="188">
        <v>0</v>
      </c>
    </row>
    <row r="134" spans="1:78" ht="17.45" customHeight="1" x14ac:dyDescent="0.25">
      <c r="A134" s="139" t="s">
        <v>621</v>
      </c>
      <c r="B134" s="163">
        <f t="shared" si="8"/>
        <v>2</v>
      </c>
      <c r="C134" s="164">
        <v>0</v>
      </c>
      <c r="D134" s="165">
        <v>0</v>
      </c>
      <c r="E134" s="165">
        <v>0</v>
      </c>
      <c r="F134" s="165">
        <v>0</v>
      </c>
      <c r="G134" s="165">
        <v>0</v>
      </c>
      <c r="H134" s="165">
        <v>0</v>
      </c>
      <c r="I134" s="166">
        <v>0</v>
      </c>
      <c r="J134" s="163">
        <v>0</v>
      </c>
      <c r="K134" s="164">
        <v>0</v>
      </c>
      <c r="L134" s="165">
        <v>0</v>
      </c>
      <c r="M134" s="165">
        <v>0</v>
      </c>
      <c r="N134" s="165">
        <v>0</v>
      </c>
      <c r="O134" s="165">
        <v>0</v>
      </c>
      <c r="P134" s="166">
        <v>0</v>
      </c>
      <c r="Q134" s="164">
        <v>0</v>
      </c>
      <c r="R134" s="165">
        <v>0</v>
      </c>
      <c r="S134" s="165">
        <v>0</v>
      </c>
      <c r="T134" s="165">
        <v>0</v>
      </c>
      <c r="U134" s="166">
        <v>0</v>
      </c>
      <c r="V134" s="164">
        <v>0</v>
      </c>
      <c r="W134" s="165">
        <v>0</v>
      </c>
      <c r="X134" s="165">
        <v>0</v>
      </c>
      <c r="Y134" s="165">
        <v>0</v>
      </c>
      <c r="Z134" s="166">
        <v>1</v>
      </c>
      <c r="AA134" s="164">
        <v>0</v>
      </c>
      <c r="AB134" s="165">
        <v>0</v>
      </c>
      <c r="AC134" s="165">
        <v>0</v>
      </c>
      <c r="AD134" s="165">
        <v>0</v>
      </c>
      <c r="AE134" s="165">
        <v>0</v>
      </c>
      <c r="AF134" s="166">
        <v>0</v>
      </c>
      <c r="AG134" s="164">
        <v>0</v>
      </c>
      <c r="AH134" s="165">
        <v>0</v>
      </c>
      <c r="AI134" s="165">
        <v>0</v>
      </c>
      <c r="AJ134" s="165">
        <v>0</v>
      </c>
      <c r="AK134" s="165">
        <v>0</v>
      </c>
      <c r="AL134" s="165">
        <v>0</v>
      </c>
      <c r="AM134" s="166">
        <v>0</v>
      </c>
      <c r="AN134" s="164">
        <v>0</v>
      </c>
      <c r="AO134" s="165">
        <v>0</v>
      </c>
      <c r="AP134" s="165">
        <v>0</v>
      </c>
      <c r="AQ134" s="165">
        <v>0</v>
      </c>
      <c r="AR134" s="165">
        <v>0</v>
      </c>
      <c r="AS134" s="166">
        <v>0</v>
      </c>
      <c r="AT134" s="164">
        <v>0</v>
      </c>
      <c r="AU134" s="165">
        <v>0</v>
      </c>
      <c r="AV134" s="165">
        <v>0</v>
      </c>
      <c r="AW134" s="165">
        <v>0</v>
      </c>
      <c r="AX134" s="165">
        <v>0</v>
      </c>
      <c r="AY134" s="166">
        <v>0</v>
      </c>
      <c r="AZ134" s="164">
        <v>0</v>
      </c>
      <c r="BA134" s="165">
        <v>0</v>
      </c>
      <c r="BB134" s="165">
        <v>0</v>
      </c>
      <c r="BC134" s="165">
        <v>0</v>
      </c>
      <c r="BD134" s="165">
        <v>0</v>
      </c>
      <c r="BE134" s="166">
        <v>0</v>
      </c>
      <c r="BF134" s="164">
        <v>0</v>
      </c>
      <c r="BG134" s="165">
        <v>0</v>
      </c>
      <c r="BH134" s="165">
        <v>0</v>
      </c>
      <c r="BI134" s="165">
        <v>0</v>
      </c>
      <c r="BJ134" s="165">
        <v>0</v>
      </c>
      <c r="BK134" s="165">
        <v>0</v>
      </c>
      <c r="BL134" s="165">
        <v>0</v>
      </c>
      <c r="BM134" s="166">
        <v>0</v>
      </c>
      <c r="BN134" s="164">
        <v>0</v>
      </c>
      <c r="BO134" s="166">
        <v>0</v>
      </c>
      <c r="BP134" s="164">
        <v>0</v>
      </c>
      <c r="BQ134" s="165">
        <v>0</v>
      </c>
      <c r="BR134" s="165">
        <v>0</v>
      </c>
      <c r="BS134" s="165">
        <v>0</v>
      </c>
      <c r="BT134" s="166">
        <v>0</v>
      </c>
      <c r="BU134" s="164">
        <v>0</v>
      </c>
      <c r="BV134" s="165">
        <v>1</v>
      </c>
      <c r="BW134" s="166">
        <v>0</v>
      </c>
      <c r="BX134" s="164">
        <v>0</v>
      </c>
      <c r="BY134" s="165">
        <v>0</v>
      </c>
      <c r="BZ134" s="188">
        <v>0</v>
      </c>
    </row>
    <row r="135" spans="1:78" ht="17.45" customHeight="1" x14ac:dyDescent="0.25">
      <c r="A135" s="139" t="s">
        <v>622</v>
      </c>
      <c r="B135" s="163">
        <f t="shared" si="8"/>
        <v>10</v>
      </c>
      <c r="C135" s="164">
        <v>0</v>
      </c>
      <c r="D135" s="165">
        <v>0</v>
      </c>
      <c r="E135" s="165">
        <v>0</v>
      </c>
      <c r="F135" s="165">
        <v>0</v>
      </c>
      <c r="G135" s="165">
        <v>0</v>
      </c>
      <c r="H135" s="165">
        <v>0</v>
      </c>
      <c r="I135" s="166">
        <v>0</v>
      </c>
      <c r="J135" s="163">
        <v>0</v>
      </c>
      <c r="K135" s="164">
        <v>2</v>
      </c>
      <c r="L135" s="165">
        <v>0</v>
      </c>
      <c r="M135" s="165">
        <v>0</v>
      </c>
      <c r="N135" s="165">
        <v>0</v>
      </c>
      <c r="O135" s="165">
        <v>0</v>
      </c>
      <c r="P135" s="166">
        <v>0</v>
      </c>
      <c r="Q135" s="164">
        <v>0</v>
      </c>
      <c r="R135" s="165">
        <v>1</v>
      </c>
      <c r="S135" s="165">
        <v>0</v>
      </c>
      <c r="T135" s="165">
        <v>0</v>
      </c>
      <c r="U135" s="166">
        <v>0</v>
      </c>
      <c r="V135" s="164">
        <v>0</v>
      </c>
      <c r="W135" s="165">
        <v>0</v>
      </c>
      <c r="X135" s="165">
        <v>0</v>
      </c>
      <c r="Y135" s="165">
        <v>0</v>
      </c>
      <c r="Z135" s="166">
        <v>0</v>
      </c>
      <c r="AA135" s="164">
        <v>0</v>
      </c>
      <c r="AB135" s="165">
        <v>0</v>
      </c>
      <c r="AC135" s="165">
        <v>0</v>
      </c>
      <c r="AD135" s="165">
        <v>0</v>
      </c>
      <c r="AE135" s="165">
        <v>0</v>
      </c>
      <c r="AF135" s="166">
        <v>0</v>
      </c>
      <c r="AG135" s="164">
        <v>0</v>
      </c>
      <c r="AH135" s="165">
        <v>0</v>
      </c>
      <c r="AI135" s="165">
        <v>0</v>
      </c>
      <c r="AJ135" s="165">
        <v>0</v>
      </c>
      <c r="AK135" s="165">
        <v>3</v>
      </c>
      <c r="AL135" s="165">
        <v>0</v>
      </c>
      <c r="AM135" s="166">
        <v>0</v>
      </c>
      <c r="AN135" s="164">
        <v>0</v>
      </c>
      <c r="AO135" s="165">
        <v>0</v>
      </c>
      <c r="AP135" s="165">
        <v>0</v>
      </c>
      <c r="AQ135" s="165">
        <v>0</v>
      </c>
      <c r="AR135" s="165">
        <v>1</v>
      </c>
      <c r="AS135" s="166">
        <v>0</v>
      </c>
      <c r="AT135" s="164">
        <v>0</v>
      </c>
      <c r="AU135" s="165">
        <v>0</v>
      </c>
      <c r="AV135" s="165">
        <v>0</v>
      </c>
      <c r="AW135" s="165">
        <v>0</v>
      </c>
      <c r="AX135" s="165">
        <v>0</v>
      </c>
      <c r="AY135" s="166">
        <v>0</v>
      </c>
      <c r="AZ135" s="164">
        <v>0</v>
      </c>
      <c r="BA135" s="165">
        <v>0</v>
      </c>
      <c r="BB135" s="165">
        <v>0</v>
      </c>
      <c r="BC135" s="165">
        <v>0</v>
      </c>
      <c r="BD135" s="165">
        <v>0</v>
      </c>
      <c r="BE135" s="166">
        <v>0</v>
      </c>
      <c r="BF135" s="164">
        <v>0</v>
      </c>
      <c r="BG135" s="165">
        <v>0</v>
      </c>
      <c r="BH135" s="165">
        <v>0</v>
      </c>
      <c r="BI135" s="165">
        <v>0</v>
      </c>
      <c r="BJ135" s="165">
        <v>0</v>
      </c>
      <c r="BK135" s="165">
        <v>1</v>
      </c>
      <c r="BL135" s="165">
        <v>0</v>
      </c>
      <c r="BM135" s="166">
        <v>0</v>
      </c>
      <c r="BN135" s="164">
        <v>0</v>
      </c>
      <c r="BO135" s="166">
        <v>0</v>
      </c>
      <c r="BP135" s="164">
        <v>0</v>
      </c>
      <c r="BQ135" s="165">
        <v>0</v>
      </c>
      <c r="BR135" s="165">
        <v>0</v>
      </c>
      <c r="BS135" s="165">
        <v>0</v>
      </c>
      <c r="BT135" s="166">
        <v>0</v>
      </c>
      <c r="BU135" s="164">
        <v>0</v>
      </c>
      <c r="BV135" s="165">
        <v>2</v>
      </c>
      <c r="BW135" s="166">
        <v>0</v>
      </c>
      <c r="BX135" s="164">
        <v>0</v>
      </c>
      <c r="BY135" s="165">
        <v>0</v>
      </c>
      <c r="BZ135" s="188">
        <v>0</v>
      </c>
    </row>
    <row r="136" spans="1:78" ht="17.45" customHeight="1" x14ac:dyDescent="0.25">
      <c r="A136" s="139" t="s">
        <v>623</v>
      </c>
      <c r="B136" s="163">
        <f t="shared" si="8"/>
        <v>200</v>
      </c>
      <c r="C136" s="164">
        <v>2</v>
      </c>
      <c r="D136" s="165">
        <v>0</v>
      </c>
      <c r="E136" s="165">
        <v>0</v>
      </c>
      <c r="F136" s="165">
        <v>0</v>
      </c>
      <c r="G136" s="165">
        <v>0</v>
      </c>
      <c r="H136" s="165">
        <v>7</v>
      </c>
      <c r="I136" s="166">
        <v>0</v>
      </c>
      <c r="J136" s="163">
        <v>2</v>
      </c>
      <c r="K136" s="164">
        <v>5</v>
      </c>
      <c r="L136" s="165">
        <v>1</v>
      </c>
      <c r="M136" s="165">
        <v>2</v>
      </c>
      <c r="N136" s="165">
        <v>5</v>
      </c>
      <c r="O136" s="165">
        <v>3</v>
      </c>
      <c r="P136" s="166">
        <v>5</v>
      </c>
      <c r="Q136" s="164">
        <v>2</v>
      </c>
      <c r="R136" s="165">
        <v>2</v>
      </c>
      <c r="S136" s="165">
        <v>0</v>
      </c>
      <c r="T136" s="165">
        <v>0</v>
      </c>
      <c r="U136" s="166">
        <v>3</v>
      </c>
      <c r="V136" s="164">
        <v>12</v>
      </c>
      <c r="W136" s="165">
        <v>4</v>
      </c>
      <c r="X136" s="165">
        <v>0</v>
      </c>
      <c r="Y136" s="165">
        <v>0</v>
      </c>
      <c r="Z136" s="166">
        <v>5</v>
      </c>
      <c r="AA136" s="164">
        <v>1</v>
      </c>
      <c r="AB136" s="165">
        <v>1</v>
      </c>
      <c r="AC136" s="165">
        <v>0</v>
      </c>
      <c r="AD136" s="165">
        <v>17</v>
      </c>
      <c r="AE136" s="165">
        <v>0</v>
      </c>
      <c r="AF136" s="166">
        <v>1</v>
      </c>
      <c r="AG136" s="164">
        <v>4</v>
      </c>
      <c r="AH136" s="165">
        <v>0</v>
      </c>
      <c r="AI136" s="165">
        <v>2</v>
      </c>
      <c r="AJ136" s="165">
        <v>0</v>
      </c>
      <c r="AK136" s="165">
        <v>2</v>
      </c>
      <c r="AL136" s="165">
        <v>0</v>
      </c>
      <c r="AM136" s="166">
        <v>0</v>
      </c>
      <c r="AN136" s="164">
        <v>1</v>
      </c>
      <c r="AO136" s="165">
        <v>3</v>
      </c>
      <c r="AP136" s="165">
        <v>0</v>
      </c>
      <c r="AQ136" s="165">
        <v>23</v>
      </c>
      <c r="AR136" s="165">
        <v>0</v>
      </c>
      <c r="AS136" s="166">
        <v>1</v>
      </c>
      <c r="AT136" s="164">
        <v>4</v>
      </c>
      <c r="AU136" s="165">
        <v>0</v>
      </c>
      <c r="AV136" s="165">
        <v>0</v>
      </c>
      <c r="AW136" s="165">
        <v>0</v>
      </c>
      <c r="AX136" s="165">
        <v>1</v>
      </c>
      <c r="AY136" s="166">
        <v>0</v>
      </c>
      <c r="AZ136" s="164">
        <v>3</v>
      </c>
      <c r="BA136" s="165">
        <v>0</v>
      </c>
      <c r="BB136" s="165">
        <v>0</v>
      </c>
      <c r="BC136" s="165">
        <v>2</v>
      </c>
      <c r="BD136" s="165">
        <v>0</v>
      </c>
      <c r="BE136" s="166">
        <v>1</v>
      </c>
      <c r="BF136" s="164">
        <v>2</v>
      </c>
      <c r="BG136" s="165">
        <v>0</v>
      </c>
      <c r="BH136" s="165">
        <v>0</v>
      </c>
      <c r="BI136" s="165">
        <v>1</v>
      </c>
      <c r="BJ136" s="165">
        <v>2</v>
      </c>
      <c r="BK136" s="165">
        <v>2</v>
      </c>
      <c r="BL136" s="165">
        <v>0</v>
      </c>
      <c r="BM136" s="166">
        <v>12</v>
      </c>
      <c r="BN136" s="164">
        <v>14</v>
      </c>
      <c r="BO136" s="166">
        <v>0</v>
      </c>
      <c r="BP136" s="164">
        <v>10</v>
      </c>
      <c r="BQ136" s="165">
        <v>4</v>
      </c>
      <c r="BR136" s="165">
        <v>2</v>
      </c>
      <c r="BS136" s="165">
        <v>1</v>
      </c>
      <c r="BT136" s="166">
        <v>0</v>
      </c>
      <c r="BU136" s="164">
        <v>6</v>
      </c>
      <c r="BV136" s="165">
        <v>5</v>
      </c>
      <c r="BW136" s="166">
        <v>0</v>
      </c>
      <c r="BX136" s="164">
        <v>3</v>
      </c>
      <c r="BY136" s="165">
        <v>0</v>
      </c>
      <c r="BZ136" s="188">
        <v>9</v>
      </c>
    </row>
    <row r="137" spans="1:78" ht="17.45" customHeight="1" x14ac:dyDescent="0.25">
      <c r="A137" s="139" t="s">
        <v>624</v>
      </c>
      <c r="B137" s="163">
        <f t="shared" si="8"/>
        <v>3754</v>
      </c>
      <c r="C137" s="164">
        <v>544</v>
      </c>
      <c r="D137" s="165">
        <v>73</v>
      </c>
      <c r="E137" s="165">
        <v>120</v>
      </c>
      <c r="F137" s="165">
        <v>63</v>
      </c>
      <c r="G137" s="165">
        <v>13</v>
      </c>
      <c r="H137" s="165">
        <v>19</v>
      </c>
      <c r="I137" s="166">
        <v>1</v>
      </c>
      <c r="J137" s="163">
        <v>100</v>
      </c>
      <c r="K137" s="164">
        <v>161</v>
      </c>
      <c r="L137" s="165">
        <v>32</v>
      </c>
      <c r="M137" s="165">
        <v>33</v>
      </c>
      <c r="N137" s="165">
        <v>36</v>
      </c>
      <c r="O137" s="165">
        <v>37</v>
      </c>
      <c r="P137" s="166">
        <v>11</v>
      </c>
      <c r="Q137" s="164">
        <v>343</v>
      </c>
      <c r="R137" s="165">
        <v>12</v>
      </c>
      <c r="S137" s="165">
        <v>13</v>
      </c>
      <c r="T137" s="165">
        <v>0</v>
      </c>
      <c r="U137" s="166">
        <v>24</v>
      </c>
      <c r="V137" s="164">
        <v>23</v>
      </c>
      <c r="W137" s="165">
        <v>12</v>
      </c>
      <c r="X137" s="165">
        <v>0</v>
      </c>
      <c r="Y137" s="165">
        <v>6</v>
      </c>
      <c r="Z137" s="166">
        <v>1</v>
      </c>
      <c r="AA137" s="164">
        <v>41</v>
      </c>
      <c r="AB137" s="165">
        <v>50</v>
      </c>
      <c r="AC137" s="165">
        <v>6</v>
      </c>
      <c r="AD137" s="165">
        <v>1</v>
      </c>
      <c r="AE137" s="165">
        <v>32</v>
      </c>
      <c r="AF137" s="166">
        <v>23</v>
      </c>
      <c r="AG137" s="164">
        <v>278</v>
      </c>
      <c r="AH137" s="165">
        <v>117</v>
      </c>
      <c r="AI137" s="165">
        <v>28</v>
      </c>
      <c r="AJ137" s="165">
        <v>14</v>
      </c>
      <c r="AK137" s="165">
        <v>27</v>
      </c>
      <c r="AL137" s="165">
        <v>17</v>
      </c>
      <c r="AM137" s="166">
        <v>18</v>
      </c>
      <c r="AN137" s="164">
        <v>259</v>
      </c>
      <c r="AO137" s="165">
        <v>18</v>
      </c>
      <c r="AP137" s="165">
        <v>18</v>
      </c>
      <c r="AQ137" s="165">
        <v>1</v>
      </c>
      <c r="AR137" s="165">
        <v>66</v>
      </c>
      <c r="AS137" s="166">
        <v>72</v>
      </c>
      <c r="AT137" s="164">
        <v>9</v>
      </c>
      <c r="AU137" s="165">
        <v>6</v>
      </c>
      <c r="AV137" s="165">
        <v>21</v>
      </c>
      <c r="AW137" s="165">
        <v>32</v>
      </c>
      <c r="AX137" s="165">
        <v>27</v>
      </c>
      <c r="AY137" s="166">
        <v>0</v>
      </c>
      <c r="AZ137" s="164">
        <v>59</v>
      </c>
      <c r="BA137" s="165">
        <v>2</v>
      </c>
      <c r="BB137" s="165">
        <v>6</v>
      </c>
      <c r="BC137" s="165">
        <v>11</v>
      </c>
      <c r="BD137" s="165">
        <v>3</v>
      </c>
      <c r="BE137" s="166">
        <v>1</v>
      </c>
      <c r="BF137" s="164">
        <v>178</v>
      </c>
      <c r="BG137" s="165">
        <v>14</v>
      </c>
      <c r="BH137" s="165">
        <v>7</v>
      </c>
      <c r="BI137" s="165">
        <v>2</v>
      </c>
      <c r="BJ137" s="165">
        <v>43</v>
      </c>
      <c r="BK137" s="165">
        <v>22</v>
      </c>
      <c r="BL137" s="165">
        <v>35</v>
      </c>
      <c r="BM137" s="166">
        <v>0</v>
      </c>
      <c r="BN137" s="164">
        <v>10</v>
      </c>
      <c r="BO137" s="166">
        <v>38</v>
      </c>
      <c r="BP137" s="164">
        <v>26</v>
      </c>
      <c r="BQ137" s="165">
        <v>7</v>
      </c>
      <c r="BR137" s="165">
        <v>3</v>
      </c>
      <c r="BS137" s="165">
        <v>3</v>
      </c>
      <c r="BT137" s="166">
        <v>30</v>
      </c>
      <c r="BU137" s="164">
        <v>168</v>
      </c>
      <c r="BV137" s="165">
        <v>28</v>
      </c>
      <c r="BW137" s="166">
        <v>15</v>
      </c>
      <c r="BX137" s="164">
        <v>108</v>
      </c>
      <c r="BY137" s="165">
        <v>25</v>
      </c>
      <c r="BZ137" s="188">
        <v>52</v>
      </c>
    </row>
    <row r="138" spans="1:78" ht="17.45" customHeight="1" x14ac:dyDescent="0.25">
      <c r="A138" s="139" t="s">
        <v>625</v>
      </c>
      <c r="B138" s="163">
        <f t="shared" si="8"/>
        <v>1</v>
      </c>
      <c r="C138" s="164">
        <v>1</v>
      </c>
      <c r="D138" s="165">
        <v>0</v>
      </c>
      <c r="E138" s="165">
        <v>0</v>
      </c>
      <c r="F138" s="165">
        <v>0</v>
      </c>
      <c r="G138" s="165">
        <v>0</v>
      </c>
      <c r="H138" s="165">
        <v>0</v>
      </c>
      <c r="I138" s="166">
        <v>0</v>
      </c>
      <c r="J138" s="163">
        <v>0</v>
      </c>
      <c r="K138" s="164">
        <v>0</v>
      </c>
      <c r="L138" s="165">
        <v>0</v>
      </c>
      <c r="M138" s="165">
        <v>0</v>
      </c>
      <c r="N138" s="165">
        <v>0</v>
      </c>
      <c r="O138" s="165">
        <v>0</v>
      </c>
      <c r="P138" s="166">
        <v>0</v>
      </c>
      <c r="Q138" s="164">
        <v>0</v>
      </c>
      <c r="R138" s="165">
        <v>0</v>
      </c>
      <c r="S138" s="165">
        <v>0</v>
      </c>
      <c r="T138" s="165">
        <v>0</v>
      </c>
      <c r="U138" s="166">
        <v>0</v>
      </c>
      <c r="V138" s="164">
        <v>0</v>
      </c>
      <c r="W138" s="165">
        <v>0</v>
      </c>
      <c r="X138" s="165">
        <v>0</v>
      </c>
      <c r="Y138" s="165">
        <v>0</v>
      </c>
      <c r="Z138" s="166">
        <v>0</v>
      </c>
      <c r="AA138" s="164">
        <v>0</v>
      </c>
      <c r="AB138" s="165">
        <v>0</v>
      </c>
      <c r="AC138" s="165">
        <v>0</v>
      </c>
      <c r="AD138" s="165">
        <v>0</v>
      </c>
      <c r="AE138" s="165">
        <v>0</v>
      </c>
      <c r="AF138" s="166">
        <v>0</v>
      </c>
      <c r="AG138" s="164">
        <v>0</v>
      </c>
      <c r="AH138" s="165">
        <v>0</v>
      </c>
      <c r="AI138" s="165">
        <v>0</v>
      </c>
      <c r="AJ138" s="165">
        <v>0</v>
      </c>
      <c r="AK138" s="165">
        <v>0</v>
      </c>
      <c r="AL138" s="165">
        <v>0</v>
      </c>
      <c r="AM138" s="166">
        <v>0</v>
      </c>
      <c r="AN138" s="164">
        <v>0</v>
      </c>
      <c r="AO138" s="165">
        <v>0</v>
      </c>
      <c r="AP138" s="165">
        <v>0</v>
      </c>
      <c r="AQ138" s="165">
        <v>0</v>
      </c>
      <c r="AR138" s="165">
        <v>0</v>
      </c>
      <c r="AS138" s="166">
        <v>0</v>
      </c>
      <c r="AT138" s="164">
        <v>0</v>
      </c>
      <c r="AU138" s="165">
        <v>0</v>
      </c>
      <c r="AV138" s="165">
        <v>0</v>
      </c>
      <c r="AW138" s="165">
        <v>0</v>
      </c>
      <c r="AX138" s="165">
        <v>0</v>
      </c>
      <c r="AY138" s="166">
        <v>0</v>
      </c>
      <c r="AZ138" s="164">
        <v>0</v>
      </c>
      <c r="BA138" s="165">
        <v>0</v>
      </c>
      <c r="BB138" s="165">
        <v>0</v>
      </c>
      <c r="BC138" s="165">
        <v>0</v>
      </c>
      <c r="BD138" s="165">
        <v>0</v>
      </c>
      <c r="BE138" s="166">
        <v>0</v>
      </c>
      <c r="BF138" s="164">
        <v>0</v>
      </c>
      <c r="BG138" s="165">
        <v>0</v>
      </c>
      <c r="BH138" s="165">
        <v>0</v>
      </c>
      <c r="BI138" s="165">
        <v>0</v>
      </c>
      <c r="BJ138" s="165">
        <v>0</v>
      </c>
      <c r="BK138" s="165">
        <v>0</v>
      </c>
      <c r="BL138" s="165">
        <v>0</v>
      </c>
      <c r="BM138" s="166">
        <v>0</v>
      </c>
      <c r="BN138" s="164">
        <v>0</v>
      </c>
      <c r="BO138" s="166">
        <v>0</v>
      </c>
      <c r="BP138" s="164">
        <v>0</v>
      </c>
      <c r="BQ138" s="165">
        <v>0</v>
      </c>
      <c r="BR138" s="165">
        <v>0</v>
      </c>
      <c r="BS138" s="165">
        <v>0</v>
      </c>
      <c r="BT138" s="166">
        <v>0</v>
      </c>
      <c r="BU138" s="164">
        <v>0</v>
      </c>
      <c r="BV138" s="165">
        <v>0</v>
      </c>
      <c r="BW138" s="166">
        <v>0</v>
      </c>
      <c r="BX138" s="164">
        <v>0</v>
      </c>
      <c r="BY138" s="165">
        <v>0</v>
      </c>
      <c r="BZ138" s="188">
        <v>0</v>
      </c>
    </row>
    <row r="139" spans="1:78" ht="17.45" customHeight="1" x14ac:dyDescent="0.25">
      <c r="A139" s="139" t="s">
        <v>626</v>
      </c>
      <c r="B139" s="163">
        <f t="shared" si="8"/>
        <v>1</v>
      </c>
      <c r="C139" s="164">
        <v>0</v>
      </c>
      <c r="D139" s="165">
        <v>0</v>
      </c>
      <c r="E139" s="165">
        <v>0</v>
      </c>
      <c r="F139" s="165">
        <v>0</v>
      </c>
      <c r="G139" s="165">
        <v>0</v>
      </c>
      <c r="H139" s="165">
        <v>0</v>
      </c>
      <c r="I139" s="166">
        <v>0</v>
      </c>
      <c r="J139" s="163">
        <v>0</v>
      </c>
      <c r="K139" s="164">
        <v>0</v>
      </c>
      <c r="L139" s="165">
        <v>0</v>
      </c>
      <c r="M139" s="165">
        <v>0</v>
      </c>
      <c r="N139" s="165">
        <v>0</v>
      </c>
      <c r="O139" s="165">
        <v>0</v>
      </c>
      <c r="P139" s="166">
        <v>0</v>
      </c>
      <c r="Q139" s="164">
        <v>0</v>
      </c>
      <c r="R139" s="165">
        <v>0</v>
      </c>
      <c r="S139" s="165">
        <v>0</v>
      </c>
      <c r="T139" s="165">
        <v>0</v>
      </c>
      <c r="U139" s="166">
        <v>0</v>
      </c>
      <c r="V139" s="164">
        <v>0</v>
      </c>
      <c r="W139" s="165">
        <v>0</v>
      </c>
      <c r="X139" s="165">
        <v>0</v>
      </c>
      <c r="Y139" s="165">
        <v>0</v>
      </c>
      <c r="Z139" s="166">
        <v>0</v>
      </c>
      <c r="AA139" s="164">
        <v>0</v>
      </c>
      <c r="AB139" s="165">
        <v>0</v>
      </c>
      <c r="AC139" s="165">
        <v>0</v>
      </c>
      <c r="AD139" s="165">
        <v>0</v>
      </c>
      <c r="AE139" s="165">
        <v>0</v>
      </c>
      <c r="AF139" s="166">
        <v>0</v>
      </c>
      <c r="AG139" s="164">
        <v>0</v>
      </c>
      <c r="AH139" s="165">
        <v>0</v>
      </c>
      <c r="AI139" s="165">
        <v>0</v>
      </c>
      <c r="AJ139" s="165">
        <v>0</v>
      </c>
      <c r="AK139" s="165">
        <v>0</v>
      </c>
      <c r="AL139" s="165">
        <v>0</v>
      </c>
      <c r="AM139" s="166">
        <v>0</v>
      </c>
      <c r="AN139" s="164">
        <v>0</v>
      </c>
      <c r="AO139" s="165">
        <v>0</v>
      </c>
      <c r="AP139" s="165">
        <v>0</v>
      </c>
      <c r="AQ139" s="165">
        <v>0</v>
      </c>
      <c r="AR139" s="165">
        <v>0</v>
      </c>
      <c r="AS139" s="166">
        <v>0</v>
      </c>
      <c r="AT139" s="164">
        <v>0</v>
      </c>
      <c r="AU139" s="165">
        <v>0</v>
      </c>
      <c r="AV139" s="165">
        <v>0</v>
      </c>
      <c r="AW139" s="165">
        <v>0</v>
      </c>
      <c r="AX139" s="165">
        <v>0</v>
      </c>
      <c r="AY139" s="166">
        <v>0</v>
      </c>
      <c r="AZ139" s="164">
        <v>1</v>
      </c>
      <c r="BA139" s="165">
        <v>0</v>
      </c>
      <c r="BB139" s="165">
        <v>0</v>
      </c>
      <c r="BC139" s="165">
        <v>0</v>
      </c>
      <c r="BD139" s="165">
        <v>0</v>
      </c>
      <c r="BE139" s="166">
        <v>0</v>
      </c>
      <c r="BF139" s="164">
        <v>0</v>
      </c>
      <c r="BG139" s="165">
        <v>0</v>
      </c>
      <c r="BH139" s="165">
        <v>0</v>
      </c>
      <c r="BI139" s="165">
        <v>0</v>
      </c>
      <c r="BJ139" s="165">
        <v>0</v>
      </c>
      <c r="BK139" s="165">
        <v>0</v>
      </c>
      <c r="BL139" s="165">
        <v>0</v>
      </c>
      <c r="BM139" s="166">
        <v>0</v>
      </c>
      <c r="BN139" s="164">
        <v>0</v>
      </c>
      <c r="BO139" s="166">
        <v>0</v>
      </c>
      <c r="BP139" s="164">
        <v>0</v>
      </c>
      <c r="BQ139" s="165">
        <v>0</v>
      </c>
      <c r="BR139" s="165">
        <v>0</v>
      </c>
      <c r="BS139" s="165">
        <v>0</v>
      </c>
      <c r="BT139" s="166">
        <v>0</v>
      </c>
      <c r="BU139" s="164">
        <v>0</v>
      </c>
      <c r="BV139" s="165">
        <v>0</v>
      </c>
      <c r="BW139" s="166">
        <v>0</v>
      </c>
      <c r="BX139" s="164">
        <v>0</v>
      </c>
      <c r="BY139" s="165">
        <v>0</v>
      </c>
      <c r="BZ139" s="188">
        <v>0</v>
      </c>
    </row>
    <row r="140" spans="1:78" ht="17.45" customHeight="1" x14ac:dyDescent="0.25">
      <c r="A140" s="139" t="s">
        <v>627</v>
      </c>
      <c r="B140" s="163">
        <f t="shared" si="8"/>
        <v>1</v>
      </c>
      <c r="C140" s="164">
        <v>0</v>
      </c>
      <c r="D140" s="165">
        <v>0</v>
      </c>
      <c r="E140" s="165">
        <v>0</v>
      </c>
      <c r="F140" s="165">
        <v>0</v>
      </c>
      <c r="G140" s="165">
        <v>0</v>
      </c>
      <c r="H140" s="165">
        <v>0</v>
      </c>
      <c r="I140" s="166">
        <v>0</v>
      </c>
      <c r="J140" s="163">
        <v>0</v>
      </c>
      <c r="K140" s="164">
        <v>0</v>
      </c>
      <c r="L140" s="165">
        <v>0</v>
      </c>
      <c r="M140" s="165">
        <v>0</v>
      </c>
      <c r="N140" s="165">
        <v>0</v>
      </c>
      <c r="O140" s="165">
        <v>0</v>
      </c>
      <c r="P140" s="166">
        <v>0</v>
      </c>
      <c r="Q140" s="164">
        <v>0</v>
      </c>
      <c r="R140" s="165">
        <v>0</v>
      </c>
      <c r="S140" s="165">
        <v>0</v>
      </c>
      <c r="T140" s="165">
        <v>0</v>
      </c>
      <c r="U140" s="166">
        <v>0</v>
      </c>
      <c r="V140" s="164">
        <v>0</v>
      </c>
      <c r="W140" s="165">
        <v>0</v>
      </c>
      <c r="X140" s="165">
        <v>0</v>
      </c>
      <c r="Y140" s="165">
        <v>0</v>
      </c>
      <c r="Z140" s="166">
        <v>1</v>
      </c>
      <c r="AA140" s="164">
        <v>0</v>
      </c>
      <c r="AB140" s="165">
        <v>0</v>
      </c>
      <c r="AC140" s="165">
        <v>0</v>
      </c>
      <c r="AD140" s="165">
        <v>0</v>
      </c>
      <c r="AE140" s="165">
        <v>0</v>
      </c>
      <c r="AF140" s="166">
        <v>0</v>
      </c>
      <c r="AG140" s="164">
        <v>0</v>
      </c>
      <c r="AH140" s="165">
        <v>0</v>
      </c>
      <c r="AI140" s="165">
        <v>0</v>
      </c>
      <c r="AJ140" s="165">
        <v>0</v>
      </c>
      <c r="AK140" s="165">
        <v>0</v>
      </c>
      <c r="AL140" s="165">
        <v>0</v>
      </c>
      <c r="AM140" s="166">
        <v>0</v>
      </c>
      <c r="AN140" s="164">
        <v>0</v>
      </c>
      <c r="AO140" s="165">
        <v>0</v>
      </c>
      <c r="AP140" s="165">
        <v>0</v>
      </c>
      <c r="AQ140" s="165">
        <v>0</v>
      </c>
      <c r="AR140" s="165">
        <v>0</v>
      </c>
      <c r="AS140" s="166">
        <v>0</v>
      </c>
      <c r="AT140" s="164">
        <v>0</v>
      </c>
      <c r="AU140" s="165">
        <v>0</v>
      </c>
      <c r="AV140" s="165">
        <v>0</v>
      </c>
      <c r="AW140" s="165">
        <v>0</v>
      </c>
      <c r="AX140" s="165">
        <v>0</v>
      </c>
      <c r="AY140" s="166">
        <v>0</v>
      </c>
      <c r="AZ140" s="164">
        <v>0</v>
      </c>
      <c r="BA140" s="165">
        <v>0</v>
      </c>
      <c r="BB140" s="165">
        <v>0</v>
      </c>
      <c r="BC140" s="165">
        <v>0</v>
      </c>
      <c r="BD140" s="165">
        <v>0</v>
      </c>
      <c r="BE140" s="166">
        <v>0</v>
      </c>
      <c r="BF140" s="164">
        <v>0</v>
      </c>
      <c r="BG140" s="165">
        <v>0</v>
      </c>
      <c r="BH140" s="165">
        <v>0</v>
      </c>
      <c r="BI140" s="165">
        <v>0</v>
      </c>
      <c r="BJ140" s="165">
        <v>0</v>
      </c>
      <c r="BK140" s="165">
        <v>0</v>
      </c>
      <c r="BL140" s="165">
        <v>0</v>
      </c>
      <c r="BM140" s="166">
        <v>0</v>
      </c>
      <c r="BN140" s="164">
        <v>0</v>
      </c>
      <c r="BO140" s="166">
        <v>0</v>
      </c>
      <c r="BP140" s="164">
        <v>0</v>
      </c>
      <c r="BQ140" s="165">
        <v>0</v>
      </c>
      <c r="BR140" s="165">
        <v>0</v>
      </c>
      <c r="BS140" s="165">
        <v>0</v>
      </c>
      <c r="BT140" s="166">
        <v>0</v>
      </c>
      <c r="BU140" s="164">
        <v>0</v>
      </c>
      <c r="BV140" s="165">
        <v>0</v>
      </c>
      <c r="BW140" s="166">
        <v>0</v>
      </c>
      <c r="BX140" s="164">
        <v>0</v>
      </c>
      <c r="BY140" s="165">
        <v>0</v>
      </c>
      <c r="BZ140" s="188">
        <v>0</v>
      </c>
    </row>
    <row r="141" spans="1:78" ht="17.45" customHeight="1" x14ac:dyDescent="0.25">
      <c r="A141" s="139" t="s">
        <v>628</v>
      </c>
      <c r="B141" s="163">
        <f t="shared" si="8"/>
        <v>2</v>
      </c>
      <c r="C141" s="164">
        <v>0</v>
      </c>
      <c r="D141" s="165">
        <v>0</v>
      </c>
      <c r="E141" s="165">
        <v>0</v>
      </c>
      <c r="F141" s="165">
        <v>0</v>
      </c>
      <c r="G141" s="165">
        <v>0</v>
      </c>
      <c r="H141" s="165">
        <v>0</v>
      </c>
      <c r="I141" s="166">
        <v>0</v>
      </c>
      <c r="J141" s="163">
        <v>0</v>
      </c>
      <c r="K141" s="164">
        <v>0</v>
      </c>
      <c r="L141" s="165">
        <v>0</v>
      </c>
      <c r="M141" s="165">
        <v>0</v>
      </c>
      <c r="N141" s="165">
        <v>0</v>
      </c>
      <c r="O141" s="165">
        <v>0</v>
      </c>
      <c r="P141" s="166">
        <v>0</v>
      </c>
      <c r="Q141" s="164">
        <v>0</v>
      </c>
      <c r="R141" s="165">
        <v>0</v>
      </c>
      <c r="S141" s="165">
        <v>0</v>
      </c>
      <c r="T141" s="165">
        <v>0</v>
      </c>
      <c r="U141" s="166">
        <v>0</v>
      </c>
      <c r="V141" s="164">
        <v>1</v>
      </c>
      <c r="W141" s="165">
        <v>0</v>
      </c>
      <c r="X141" s="165">
        <v>0</v>
      </c>
      <c r="Y141" s="165">
        <v>0</v>
      </c>
      <c r="Z141" s="166">
        <v>0</v>
      </c>
      <c r="AA141" s="164">
        <v>0</v>
      </c>
      <c r="AB141" s="165">
        <v>0</v>
      </c>
      <c r="AC141" s="165">
        <v>0</v>
      </c>
      <c r="AD141" s="165">
        <v>0</v>
      </c>
      <c r="AE141" s="165">
        <v>0</v>
      </c>
      <c r="AF141" s="166">
        <v>0</v>
      </c>
      <c r="AG141" s="164">
        <v>0</v>
      </c>
      <c r="AH141" s="165">
        <v>0</v>
      </c>
      <c r="AI141" s="165">
        <v>0</v>
      </c>
      <c r="AJ141" s="165">
        <v>0</v>
      </c>
      <c r="AK141" s="165">
        <v>0</v>
      </c>
      <c r="AL141" s="165">
        <v>0</v>
      </c>
      <c r="AM141" s="166">
        <v>0</v>
      </c>
      <c r="AN141" s="164">
        <v>0</v>
      </c>
      <c r="AO141" s="165">
        <v>0</v>
      </c>
      <c r="AP141" s="165">
        <v>0</v>
      </c>
      <c r="AQ141" s="165">
        <v>0</v>
      </c>
      <c r="AR141" s="165">
        <v>0</v>
      </c>
      <c r="AS141" s="166">
        <v>0</v>
      </c>
      <c r="AT141" s="164">
        <v>0</v>
      </c>
      <c r="AU141" s="165">
        <v>0</v>
      </c>
      <c r="AV141" s="165">
        <v>0</v>
      </c>
      <c r="AW141" s="165">
        <v>0</v>
      </c>
      <c r="AX141" s="165">
        <v>0</v>
      </c>
      <c r="AY141" s="166">
        <v>0</v>
      </c>
      <c r="AZ141" s="164">
        <v>0</v>
      </c>
      <c r="BA141" s="165">
        <v>1</v>
      </c>
      <c r="BB141" s="165">
        <v>0</v>
      </c>
      <c r="BC141" s="165">
        <v>0</v>
      </c>
      <c r="BD141" s="165">
        <v>0</v>
      </c>
      <c r="BE141" s="166">
        <v>0</v>
      </c>
      <c r="BF141" s="164">
        <v>0</v>
      </c>
      <c r="BG141" s="165">
        <v>0</v>
      </c>
      <c r="BH141" s="165">
        <v>0</v>
      </c>
      <c r="BI141" s="165">
        <v>0</v>
      </c>
      <c r="BJ141" s="165">
        <v>0</v>
      </c>
      <c r="BK141" s="165">
        <v>0</v>
      </c>
      <c r="BL141" s="165">
        <v>0</v>
      </c>
      <c r="BM141" s="166">
        <v>0</v>
      </c>
      <c r="BN141" s="164">
        <v>0</v>
      </c>
      <c r="BO141" s="166">
        <v>0</v>
      </c>
      <c r="BP141" s="164">
        <v>0</v>
      </c>
      <c r="BQ141" s="165">
        <v>0</v>
      </c>
      <c r="BR141" s="165">
        <v>0</v>
      </c>
      <c r="BS141" s="165">
        <v>0</v>
      </c>
      <c r="BT141" s="166">
        <v>0</v>
      </c>
      <c r="BU141" s="164">
        <v>0</v>
      </c>
      <c r="BV141" s="165">
        <v>0</v>
      </c>
      <c r="BW141" s="166">
        <v>0</v>
      </c>
      <c r="BX141" s="164">
        <v>0</v>
      </c>
      <c r="BY141" s="165">
        <v>0</v>
      </c>
      <c r="BZ141" s="188">
        <v>0</v>
      </c>
    </row>
    <row r="142" spans="1:78" ht="17.45" customHeight="1" x14ac:dyDescent="0.25">
      <c r="A142" s="139" t="s">
        <v>629</v>
      </c>
      <c r="B142" s="163">
        <f t="shared" si="8"/>
        <v>1</v>
      </c>
      <c r="C142" s="164">
        <v>0</v>
      </c>
      <c r="D142" s="165">
        <v>0</v>
      </c>
      <c r="E142" s="165">
        <v>0</v>
      </c>
      <c r="F142" s="165">
        <v>0</v>
      </c>
      <c r="G142" s="165">
        <v>0</v>
      </c>
      <c r="H142" s="165">
        <v>0</v>
      </c>
      <c r="I142" s="166">
        <v>0</v>
      </c>
      <c r="J142" s="163">
        <v>0</v>
      </c>
      <c r="K142" s="164">
        <v>0</v>
      </c>
      <c r="L142" s="165">
        <v>0</v>
      </c>
      <c r="M142" s="165">
        <v>0</v>
      </c>
      <c r="N142" s="165">
        <v>0</v>
      </c>
      <c r="O142" s="165">
        <v>0</v>
      </c>
      <c r="P142" s="166">
        <v>0</v>
      </c>
      <c r="Q142" s="164">
        <v>0</v>
      </c>
      <c r="R142" s="165">
        <v>0</v>
      </c>
      <c r="S142" s="165">
        <v>0</v>
      </c>
      <c r="T142" s="165">
        <v>0</v>
      </c>
      <c r="U142" s="166">
        <v>0</v>
      </c>
      <c r="V142" s="164">
        <v>0</v>
      </c>
      <c r="W142" s="165">
        <v>0</v>
      </c>
      <c r="X142" s="165">
        <v>0</v>
      </c>
      <c r="Y142" s="165">
        <v>0</v>
      </c>
      <c r="Z142" s="166">
        <v>0</v>
      </c>
      <c r="AA142" s="164">
        <v>0</v>
      </c>
      <c r="AB142" s="165">
        <v>0</v>
      </c>
      <c r="AC142" s="165">
        <v>0</v>
      </c>
      <c r="AD142" s="165">
        <v>0</v>
      </c>
      <c r="AE142" s="165">
        <v>0</v>
      </c>
      <c r="AF142" s="166">
        <v>0</v>
      </c>
      <c r="AG142" s="164">
        <v>1</v>
      </c>
      <c r="AH142" s="165">
        <v>0</v>
      </c>
      <c r="AI142" s="165">
        <v>0</v>
      </c>
      <c r="AJ142" s="165">
        <v>0</v>
      </c>
      <c r="AK142" s="165">
        <v>0</v>
      </c>
      <c r="AL142" s="165">
        <v>0</v>
      </c>
      <c r="AM142" s="166">
        <v>0</v>
      </c>
      <c r="AN142" s="164">
        <v>0</v>
      </c>
      <c r="AO142" s="165">
        <v>0</v>
      </c>
      <c r="AP142" s="165">
        <v>0</v>
      </c>
      <c r="AQ142" s="165">
        <v>0</v>
      </c>
      <c r="AR142" s="165">
        <v>0</v>
      </c>
      <c r="AS142" s="166">
        <v>0</v>
      </c>
      <c r="AT142" s="164">
        <v>0</v>
      </c>
      <c r="AU142" s="165">
        <v>0</v>
      </c>
      <c r="AV142" s="165">
        <v>0</v>
      </c>
      <c r="AW142" s="165">
        <v>0</v>
      </c>
      <c r="AX142" s="165">
        <v>0</v>
      </c>
      <c r="AY142" s="166">
        <v>0</v>
      </c>
      <c r="AZ142" s="164">
        <v>0</v>
      </c>
      <c r="BA142" s="165">
        <v>0</v>
      </c>
      <c r="BB142" s="165">
        <v>0</v>
      </c>
      <c r="BC142" s="165">
        <v>0</v>
      </c>
      <c r="BD142" s="165">
        <v>0</v>
      </c>
      <c r="BE142" s="166">
        <v>0</v>
      </c>
      <c r="BF142" s="164">
        <v>0</v>
      </c>
      <c r="BG142" s="165">
        <v>0</v>
      </c>
      <c r="BH142" s="165">
        <v>0</v>
      </c>
      <c r="BI142" s="165">
        <v>0</v>
      </c>
      <c r="BJ142" s="165">
        <v>0</v>
      </c>
      <c r="BK142" s="165">
        <v>0</v>
      </c>
      <c r="BL142" s="165">
        <v>0</v>
      </c>
      <c r="BM142" s="166">
        <v>0</v>
      </c>
      <c r="BN142" s="164">
        <v>0</v>
      </c>
      <c r="BO142" s="166">
        <v>0</v>
      </c>
      <c r="BP142" s="164">
        <v>0</v>
      </c>
      <c r="BQ142" s="165">
        <v>0</v>
      </c>
      <c r="BR142" s="165">
        <v>0</v>
      </c>
      <c r="BS142" s="165">
        <v>0</v>
      </c>
      <c r="BT142" s="166">
        <v>0</v>
      </c>
      <c r="BU142" s="164">
        <v>0</v>
      </c>
      <c r="BV142" s="165">
        <v>0</v>
      </c>
      <c r="BW142" s="166">
        <v>0</v>
      </c>
      <c r="BX142" s="164">
        <v>0</v>
      </c>
      <c r="BY142" s="165">
        <v>0</v>
      </c>
      <c r="BZ142" s="188">
        <v>0</v>
      </c>
    </row>
    <row r="143" spans="1:78" ht="17.45" customHeight="1" x14ac:dyDescent="0.25">
      <c r="A143" s="139" t="s">
        <v>630</v>
      </c>
      <c r="B143" s="163">
        <f t="shared" si="8"/>
        <v>1</v>
      </c>
      <c r="C143" s="164">
        <v>0</v>
      </c>
      <c r="D143" s="165">
        <v>0</v>
      </c>
      <c r="E143" s="165">
        <v>0</v>
      </c>
      <c r="F143" s="165">
        <v>0</v>
      </c>
      <c r="G143" s="165">
        <v>0</v>
      </c>
      <c r="H143" s="165">
        <v>0</v>
      </c>
      <c r="I143" s="166">
        <v>0</v>
      </c>
      <c r="J143" s="163">
        <v>0</v>
      </c>
      <c r="K143" s="164">
        <v>0</v>
      </c>
      <c r="L143" s="165">
        <v>0</v>
      </c>
      <c r="M143" s="165">
        <v>0</v>
      </c>
      <c r="N143" s="165">
        <v>0</v>
      </c>
      <c r="O143" s="165">
        <v>0</v>
      </c>
      <c r="P143" s="166">
        <v>0</v>
      </c>
      <c r="Q143" s="164">
        <v>0</v>
      </c>
      <c r="R143" s="165">
        <v>0</v>
      </c>
      <c r="S143" s="165">
        <v>0</v>
      </c>
      <c r="T143" s="165">
        <v>0</v>
      </c>
      <c r="U143" s="166">
        <v>0</v>
      </c>
      <c r="V143" s="164">
        <v>0</v>
      </c>
      <c r="W143" s="165">
        <v>0</v>
      </c>
      <c r="X143" s="165">
        <v>0</v>
      </c>
      <c r="Y143" s="165">
        <v>0</v>
      </c>
      <c r="Z143" s="166">
        <v>0</v>
      </c>
      <c r="AA143" s="164">
        <v>0</v>
      </c>
      <c r="AB143" s="165">
        <v>0</v>
      </c>
      <c r="AC143" s="165">
        <v>0</v>
      </c>
      <c r="AD143" s="165">
        <v>0</v>
      </c>
      <c r="AE143" s="165">
        <v>0</v>
      </c>
      <c r="AF143" s="166">
        <v>0</v>
      </c>
      <c r="AG143" s="164">
        <v>0</v>
      </c>
      <c r="AH143" s="165">
        <v>0</v>
      </c>
      <c r="AI143" s="165">
        <v>0</v>
      </c>
      <c r="AJ143" s="165">
        <v>0</v>
      </c>
      <c r="AK143" s="165">
        <v>0</v>
      </c>
      <c r="AL143" s="165">
        <v>0</v>
      </c>
      <c r="AM143" s="166">
        <v>0</v>
      </c>
      <c r="AN143" s="164">
        <v>0</v>
      </c>
      <c r="AO143" s="165">
        <v>0</v>
      </c>
      <c r="AP143" s="165">
        <v>0</v>
      </c>
      <c r="AQ143" s="165">
        <v>0</v>
      </c>
      <c r="AR143" s="165">
        <v>0</v>
      </c>
      <c r="AS143" s="166">
        <v>0</v>
      </c>
      <c r="AT143" s="164">
        <v>0</v>
      </c>
      <c r="AU143" s="165">
        <v>0</v>
      </c>
      <c r="AV143" s="165">
        <v>0</v>
      </c>
      <c r="AW143" s="165">
        <v>0</v>
      </c>
      <c r="AX143" s="165">
        <v>0</v>
      </c>
      <c r="AY143" s="166">
        <v>0</v>
      </c>
      <c r="AZ143" s="164">
        <v>1</v>
      </c>
      <c r="BA143" s="165">
        <v>0</v>
      </c>
      <c r="BB143" s="165">
        <v>0</v>
      </c>
      <c r="BC143" s="165">
        <v>0</v>
      </c>
      <c r="BD143" s="165">
        <v>0</v>
      </c>
      <c r="BE143" s="166">
        <v>0</v>
      </c>
      <c r="BF143" s="164">
        <v>0</v>
      </c>
      <c r="BG143" s="165">
        <v>0</v>
      </c>
      <c r="BH143" s="165">
        <v>0</v>
      </c>
      <c r="BI143" s="165">
        <v>0</v>
      </c>
      <c r="BJ143" s="165">
        <v>0</v>
      </c>
      <c r="BK143" s="165">
        <v>0</v>
      </c>
      <c r="BL143" s="165">
        <v>0</v>
      </c>
      <c r="BM143" s="166">
        <v>0</v>
      </c>
      <c r="BN143" s="164">
        <v>0</v>
      </c>
      <c r="BO143" s="166">
        <v>0</v>
      </c>
      <c r="BP143" s="164">
        <v>0</v>
      </c>
      <c r="BQ143" s="165">
        <v>0</v>
      </c>
      <c r="BR143" s="165">
        <v>0</v>
      </c>
      <c r="BS143" s="165">
        <v>0</v>
      </c>
      <c r="BT143" s="166">
        <v>0</v>
      </c>
      <c r="BU143" s="164">
        <v>0</v>
      </c>
      <c r="BV143" s="165">
        <v>0</v>
      </c>
      <c r="BW143" s="166">
        <v>0</v>
      </c>
      <c r="BX143" s="164">
        <v>0</v>
      </c>
      <c r="BY143" s="165">
        <v>0</v>
      </c>
      <c r="BZ143" s="188">
        <v>0</v>
      </c>
    </row>
    <row r="144" spans="1:78" ht="17.45" customHeight="1" x14ac:dyDescent="0.25">
      <c r="A144" s="139" t="s">
        <v>631</v>
      </c>
      <c r="B144" s="163">
        <f t="shared" si="8"/>
        <v>2</v>
      </c>
      <c r="C144" s="164">
        <v>0</v>
      </c>
      <c r="D144" s="165">
        <v>0</v>
      </c>
      <c r="E144" s="165">
        <v>0</v>
      </c>
      <c r="F144" s="165">
        <v>0</v>
      </c>
      <c r="G144" s="165">
        <v>0</v>
      </c>
      <c r="H144" s="165">
        <v>0</v>
      </c>
      <c r="I144" s="166">
        <v>0</v>
      </c>
      <c r="J144" s="163">
        <v>0</v>
      </c>
      <c r="K144" s="164">
        <v>0</v>
      </c>
      <c r="L144" s="165">
        <v>0</v>
      </c>
      <c r="M144" s="165">
        <v>0</v>
      </c>
      <c r="N144" s="165">
        <v>0</v>
      </c>
      <c r="O144" s="165">
        <v>0</v>
      </c>
      <c r="P144" s="166">
        <v>0</v>
      </c>
      <c r="Q144" s="164">
        <v>0</v>
      </c>
      <c r="R144" s="165">
        <v>0</v>
      </c>
      <c r="S144" s="165">
        <v>0</v>
      </c>
      <c r="T144" s="165">
        <v>0</v>
      </c>
      <c r="U144" s="166">
        <v>0</v>
      </c>
      <c r="V144" s="164">
        <v>0</v>
      </c>
      <c r="W144" s="165">
        <v>0</v>
      </c>
      <c r="X144" s="165">
        <v>0</v>
      </c>
      <c r="Y144" s="165">
        <v>0</v>
      </c>
      <c r="Z144" s="166">
        <v>0</v>
      </c>
      <c r="AA144" s="164">
        <v>0</v>
      </c>
      <c r="AB144" s="165">
        <v>0</v>
      </c>
      <c r="AC144" s="165">
        <v>0</v>
      </c>
      <c r="AD144" s="165">
        <v>0</v>
      </c>
      <c r="AE144" s="165">
        <v>0</v>
      </c>
      <c r="AF144" s="166">
        <v>0</v>
      </c>
      <c r="AG144" s="164">
        <v>0</v>
      </c>
      <c r="AH144" s="165">
        <v>0</v>
      </c>
      <c r="AI144" s="165">
        <v>0</v>
      </c>
      <c r="AJ144" s="165">
        <v>0</v>
      </c>
      <c r="AK144" s="165">
        <v>1</v>
      </c>
      <c r="AL144" s="165">
        <v>0</v>
      </c>
      <c r="AM144" s="166">
        <v>0</v>
      </c>
      <c r="AN144" s="164">
        <v>0</v>
      </c>
      <c r="AO144" s="165">
        <v>0</v>
      </c>
      <c r="AP144" s="165">
        <v>0</v>
      </c>
      <c r="AQ144" s="165">
        <v>0</v>
      </c>
      <c r="AR144" s="165">
        <v>1</v>
      </c>
      <c r="AS144" s="166">
        <v>0</v>
      </c>
      <c r="AT144" s="164">
        <v>0</v>
      </c>
      <c r="AU144" s="165">
        <v>0</v>
      </c>
      <c r="AV144" s="165">
        <v>0</v>
      </c>
      <c r="AW144" s="165">
        <v>0</v>
      </c>
      <c r="AX144" s="165">
        <v>0</v>
      </c>
      <c r="AY144" s="166">
        <v>0</v>
      </c>
      <c r="AZ144" s="164">
        <v>0</v>
      </c>
      <c r="BA144" s="165">
        <v>0</v>
      </c>
      <c r="BB144" s="165">
        <v>0</v>
      </c>
      <c r="BC144" s="165">
        <v>0</v>
      </c>
      <c r="BD144" s="165">
        <v>0</v>
      </c>
      <c r="BE144" s="166">
        <v>0</v>
      </c>
      <c r="BF144" s="164">
        <v>0</v>
      </c>
      <c r="BG144" s="165">
        <v>0</v>
      </c>
      <c r="BH144" s="165">
        <v>0</v>
      </c>
      <c r="BI144" s="165">
        <v>0</v>
      </c>
      <c r="BJ144" s="165">
        <v>0</v>
      </c>
      <c r="BK144" s="165">
        <v>0</v>
      </c>
      <c r="BL144" s="165">
        <v>0</v>
      </c>
      <c r="BM144" s="166">
        <v>0</v>
      </c>
      <c r="BN144" s="164">
        <v>0</v>
      </c>
      <c r="BO144" s="166">
        <v>0</v>
      </c>
      <c r="BP144" s="164">
        <v>0</v>
      </c>
      <c r="BQ144" s="165">
        <v>0</v>
      </c>
      <c r="BR144" s="165">
        <v>0</v>
      </c>
      <c r="BS144" s="165">
        <v>0</v>
      </c>
      <c r="BT144" s="166">
        <v>0</v>
      </c>
      <c r="BU144" s="164">
        <v>0</v>
      </c>
      <c r="BV144" s="165">
        <v>0</v>
      </c>
      <c r="BW144" s="166">
        <v>0</v>
      </c>
      <c r="BX144" s="164">
        <v>0</v>
      </c>
      <c r="BY144" s="165">
        <v>0</v>
      </c>
      <c r="BZ144" s="188">
        <v>0</v>
      </c>
    </row>
    <row r="145" spans="1:78" ht="17.45" customHeight="1" x14ac:dyDescent="0.25">
      <c r="A145" s="139" t="s">
        <v>632</v>
      </c>
      <c r="B145" s="163">
        <f t="shared" si="8"/>
        <v>10</v>
      </c>
      <c r="C145" s="164">
        <v>1</v>
      </c>
      <c r="D145" s="165">
        <v>0</v>
      </c>
      <c r="E145" s="165">
        <v>0</v>
      </c>
      <c r="F145" s="165">
        <v>0</v>
      </c>
      <c r="G145" s="165">
        <v>0</v>
      </c>
      <c r="H145" s="165">
        <v>0</v>
      </c>
      <c r="I145" s="166">
        <v>0</v>
      </c>
      <c r="J145" s="163">
        <v>0</v>
      </c>
      <c r="K145" s="164">
        <v>0</v>
      </c>
      <c r="L145" s="165">
        <v>0</v>
      </c>
      <c r="M145" s="165">
        <v>0</v>
      </c>
      <c r="N145" s="165">
        <v>0</v>
      </c>
      <c r="O145" s="165">
        <v>0</v>
      </c>
      <c r="P145" s="166">
        <v>1</v>
      </c>
      <c r="Q145" s="164">
        <v>1</v>
      </c>
      <c r="R145" s="165">
        <v>0</v>
      </c>
      <c r="S145" s="165">
        <v>0</v>
      </c>
      <c r="T145" s="165">
        <v>0</v>
      </c>
      <c r="U145" s="166">
        <v>0</v>
      </c>
      <c r="V145" s="164">
        <v>0</v>
      </c>
      <c r="W145" s="165">
        <v>0</v>
      </c>
      <c r="X145" s="165">
        <v>0</v>
      </c>
      <c r="Y145" s="165">
        <v>0</v>
      </c>
      <c r="Z145" s="166">
        <v>0</v>
      </c>
      <c r="AA145" s="164">
        <v>0</v>
      </c>
      <c r="AB145" s="165">
        <v>0</v>
      </c>
      <c r="AC145" s="165">
        <v>0</v>
      </c>
      <c r="AD145" s="165">
        <v>0</v>
      </c>
      <c r="AE145" s="165">
        <v>0</v>
      </c>
      <c r="AF145" s="166">
        <v>0</v>
      </c>
      <c r="AG145" s="164">
        <v>0</v>
      </c>
      <c r="AH145" s="165">
        <v>1</v>
      </c>
      <c r="AI145" s="165">
        <v>0</v>
      </c>
      <c r="AJ145" s="165">
        <v>0</v>
      </c>
      <c r="AK145" s="165">
        <v>0</v>
      </c>
      <c r="AL145" s="165">
        <v>0</v>
      </c>
      <c r="AM145" s="166">
        <v>0</v>
      </c>
      <c r="AN145" s="164">
        <v>1</v>
      </c>
      <c r="AO145" s="165">
        <v>0</v>
      </c>
      <c r="AP145" s="165">
        <v>0</v>
      </c>
      <c r="AQ145" s="165">
        <v>2</v>
      </c>
      <c r="AR145" s="165">
        <v>0</v>
      </c>
      <c r="AS145" s="166">
        <v>0</v>
      </c>
      <c r="AT145" s="164">
        <v>0</v>
      </c>
      <c r="AU145" s="165">
        <v>0</v>
      </c>
      <c r="AV145" s="165">
        <v>0</v>
      </c>
      <c r="AW145" s="165">
        <v>0</v>
      </c>
      <c r="AX145" s="165">
        <v>0</v>
      </c>
      <c r="AY145" s="166">
        <v>0</v>
      </c>
      <c r="AZ145" s="164">
        <v>0</v>
      </c>
      <c r="BA145" s="165">
        <v>0</v>
      </c>
      <c r="BB145" s="165">
        <v>0</v>
      </c>
      <c r="BC145" s="165">
        <v>0</v>
      </c>
      <c r="BD145" s="165">
        <v>0</v>
      </c>
      <c r="BE145" s="166">
        <v>0</v>
      </c>
      <c r="BF145" s="164">
        <v>0</v>
      </c>
      <c r="BG145" s="165">
        <v>0</v>
      </c>
      <c r="BH145" s="165">
        <v>0</v>
      </c>
      <c r="BI145" s="165">
        <v>0</v>
      </c>
      <c r="BJ145" s="165">
        <v>0</v>
      </c>
      <c r="BK145" s="165">
        <v>0</v>
      </c>
      <c r="BL145" s="165">
        <v>2</v>
      </c>
      <c r="BM145" s="166">
        <v>0</v>
      </c>
      <c r="BN145" s="164">
        <v>1</v>
      </c>
      <c r="BO145" s="166">
        <v>0</v>
      </c>
      <c r="BP145" s="164">
        <v>0</v>
      </c>
      <c r="BQ145" s="165">
        <v>0</v>
      </c>
      <c r="BR145" s="165">
        <v>0</v>
      </c>
      <c r="BS145" s="165">
        <v>0</v>
      </c>
      <c r="BT145" s="166">
        <v>0</v>
      </c>
      <c r="BU145" s="164">
        <v>0</v>
      </c>
      <c r="BV145" s="165">
        <v>0</v>
      </c>
      <c r="BW145" s="166">
        <v>0</v>
      </c>
      <c r="BX145" s="164">
        <v>0</v>
      </c>
      <c r="BY145" s="165">
        <v>0</v>
      </c>
      <c r="BZ145" s="188">
        <v>0</v>
      </c>
    </row>
    <row r="146" spans="1:78" ht="17.45" customHeight="1" x14ac:dyDescent="0.25">
      <c r="A146" s="139" t="s">
        <v>633</v>
      </c>
      <c r="B146" s="163">
        <f t="shared" si="8"/>
        <v>1</v>
      </c>
      <c r="C146" s="164">
        <v>0</v>
      </c>
      <c r="D146" s="165">
        <v>0</v>
      </c>
      <c r="E146" s="165">
        <v>0</v>
      </c>
      <c r="F146" s="165">
        <v>0</v>
      </c>
      <c r="G146" s="165">
        <v>0</v>
      </c>
      <c r="H146" s="165">
        <v>0</v>
      </c>
      <c r="I146" s="166">
        <v>0</v>
      </c>
      <c r="J146" s="163">
        <v>0</v>
      </c>
      <c r="K146" s="164">
        <v>0</v>
      </c>
      <c r="L146" s="165">
        <v>0</v>
      </c>
      <c r="M146" s="165">
        <v>0</v>
      </c>
      <c r="N146" s="165">
        <v>0</v>
      </c>
      <c r="O146" s="165">
        <v>0</v>
      </c>
      <c r="P146" s="166">
        <v>0</v>
      </c>
      <c r="Q146" s="164">
        <v>0</v>
      </c>
      <c r="R146" s="165">
        <v>0</v>
      </c>
      <c r="S146" s="165">
        <v>0</v>
      </c>
      <c r="T146" s="165">
        <v>0</v>
      </c>
      <c r="U146" s="166">
        <v>0</v>
      </c>
      <c r="V146" s="164">
        <v>0</v>
      </c>
      <c r="W146" s="165">
        <v>0</v>
      </c>
      <c r="X146" s="165">
        <v>0</v>
      </c>
      <c r="Y146" s="165">
        <v>0</v>
      </c>
      <c r="Z146" s="166">
        <v>0</v>
      </c>
      <c r="AA146" s="164">
        <v>0</v>
      </c>
      <c r="AB146" s="165">
        <v>0</v>
      </c>
      <c r="AC146" s="165">
        <v>0</v>
      </c>
      <c r="AD146" s="165">
        <v>0</v>
      </c>
      <c r="AE146" s="165">
        <v>0</v>
      </c>
      <c r="AF146" s="166">
        <v>0</v>
      </c>
      <c r="AG146" s="164">
        <v>0</v>
      </c>
      <c r="AH146" s="165">
        <v>0</v>
      </c>
      <c r="AI146" s="165">
        <v>0</v>
      </c>
      <c r="AJ146" s="165">
        <v>0</v>
      </c>
      <c r="AK146" s="165">
        <v>0</v>
      </c>
      <c r="AL146" s="165">
        <v>0</v>
      </c>
      <c r="AM146" s="166">
        <v>0</v>
      </c>
      <c r="AN146" s="164">
        <v>0</v>
      </c>
      <c r="AO146" s="165">
        <v>0</v>
      </c>
      <c r="AP146" s="165">
        <v>0</v>
      </c>
      <c r="AQ146" s="165">
        <v>0</v>
      </c>
      <c r="AR146" s="165">
        <v>0</v>
      </c>
      <c r="AS146" s="166">
        <v>0</v>
      </c>
      <c r="AT146" s="164">
        <v>0</v>
      </c>
      <c r="AU146" s="165">
        <v>0</v>
      </c>
      <c r="AV146" s="165">
        <v>0</v>
      </c>
      <c r="AW146" s="165">
        <v>0</v>
      </c>
      <c r="AX146" s="165">
        <v>0</v>
      </c>
      <c r="AY146" s="166">
        <v>0</v>
      </c>
      <c r="AZ146" s="164">
        <v>0</v>
      </c>
      <c r="BA146" s="165">
        <v>0</v>
      </c>
      <c r="BB146" s="165">
        <v>0</v>
      </c>
      <c r="BC146" s="165">
        <v>0</v>
      </c>
      <c r="BD146" s="165">
        <v>0</v>
      </c>
      <c r="BE146" s="166">
        <v>0</v>
      </c>
      <c r="BF146" s="164">
        <v>0</v>
      </c>
      <c r="BG146" s="165">
        <v>0</v>
      </c>
      <c r="BH146" s="165">
        <v>0</v>
      </c>
      <c r="BI146" s="165">
        <v>0</v>
      </c>
      <c r="BJ146" s="165">
        <v>0</v>
      </c>
      <c r="BK146" s="165">
        <v>1</v>
      </c>
      <c r="BL146" s="165">
        <v>0</v>
      </c>
      <c r="BM146" s="166">
        <v>0</v>
      </c>
      <c r="BN146" s="164">
        <v>0</v>
      </c>
      <c r="BO146" s="166">
        <v>0</v>
      </c>
      <c r="BP146" s="164">
        <v>0</v>
      </c>
      <c r="BQ146" s="165">
        <v>0</v>
      </c>
      <c r="BR146" s="165">
        <v>0</v>
      </c>
      <c r="BS146" s="165">
        <v>0</v>
      </c>
      <c r="BT146" s="166">
        <v>0</v>
      </c>
      <c r="BU146" s="164">
        <v>0</v>
      </c>
      <c r="BV146" s="165">
        <v>0</v>
      </c>
      <c r="BW146" s="166">
        <v>0</v>
      </c>
      <c r="BX146" s="164">
        <v>0</v>
      </c>
      <c r="BY146" s="165">
        <v>0</v>
      </c>
      <c r="BZ146" s="188">
        <v>0</v>
      </c>
    </row>
    <row r="147" spans="1:78" ht="17.45" customHeight="1" x14ac:dyDescent="0.25">
      <c r="A147" s="139" t="s">
        <v>634</v>
      </c>
      <c r="B147" s="163">
        <f t="shared" si="8"/>
        <v>6</v>
      </c>
      <c r="C147" s="164">
        <v>0</v>
      </c>
      <c r="D147" s="165">
        <v>0</v>
      </c>
      <c r="E147" s="165">
        <v>0</v>
      </c>
      <c r="F147" s="165">
        <v>0</v>
      </c>
      <c r="G147" s="165">
        <v>0</v>
      </c>
      <c r="H147" s="165">
        <v>0</v>
      </c>
      <c r="I147" s="166">
        <v>0</v>
      </c>
      <c r="J147" s="163">
        <v>0</v>
      </c>
      <c r="K147" s="164">
        <v>0</v>
      </c>
      <c r="L147" s="165">
        <v>0</v>
      </c>
      <c r="M147" s="165">
        <v>0</v>
      </c>
      <c r="N147" s="165">
        <v>0</v>
      </c>
      <c r="O147" s="165">
        <v>0</v>
      </c>
      <c r="P147" s="166">
        <v>0</v>
      </c>
      <c r="Q147" s="164">
        <v>0</v>
      </c>
      <c r="R147" s="165">
        <v>0</v>
      </c>
      <c r="S147" s="165">
        <v>0</v>
      </c>
      <c r="T147" s="165">
        <v>0</v>
      </c>
      <c r="U147" s="166">
        <v>2</v>
      </c>
      <c r="V147" s="164">
        <v>0</v>
      </c>
      <c r="W147" s="165">
        <v>0</v>
      </c>
      <c r="X147" s="165">
        <v>0</v>
      </c>
      <c r="Y147" s="165">
        <v>0</v>
      </c>
      <c r="Z147" s="166">
        <v>0</v>
      </c>
      <c r="AA147" s="164">
        <v>0</v>
      </c>
      <c r="AB147" s="165">
        <v>1</v>
      </c>
      <c r="AC147" s="165">
        <v>0</v>
      </c>
      <c r="AD147" s="165">
        <v>0</v>
      </c>
      <c r="AE147" s="165">
        <v>0</v>
      </c>
      <c r="AF147" s="166">
        <v>0</v>
      </c>
      <c r="AG147" s="164">
        <v>1</v>
      </c>
      <c r="AH147" s="165">
        <v>0</v>
      </c>
      <c r="AI147" s="165">
        <v>0</v>
      </c>
      <c r="AJ147" s="165">
        <v>0</v>
      </c>
      <c r="AK147" s="165">
        <v>0</v>
      </c>
      <c r="AL147" s="165">
        <v>0</v>
      </c>
      <c r="AM147" s="166">
        <v>0</v>
      </c>
      <c r="AN147" s="164">
        <v>0</v>
      </c>
      <c r="AO147" s="165">
        <v>0</v>
      </c>
      <c r="AP147" s="165">
        <v>0</v>
      </c>
      <c r="AQ147" s="165">
        <v>0</v>
      </c>
      <c r="AR147" s="165">
        <v>1</v>
      </c>
      <c r="AS147" s="166">
        <v>0</v>
      </c>
      <c r="AT147" s="164">
        <v>0</v>
      </c>
      <c r="AU147" s="165">
        <v>0</v>
      </c>
      <c r="AV147" s="165">
        <v>0</v>
      </c>
      <c r="AW147" s="165">
        <v>0</v>
      </c>
      <c r="AX147" s="165">
        <v>0</v>
      </c>
      <c r="AY147" s="166">
        <v>0</v>
      </c>
      <c r="AZ147" s="164">
        <v>0</v>
      </c>
      <c r="BA147" s="165">
        <v>0</v>
      </c>
      <c r="BB147" s="165">
        <v>0</v>
      </c>
      <c r="BC147" s="165">
        <v>0</v>
      </c>
      <c r="BD147" s="165">
        <v>0</v>
      </c>
      <c r="BE147" s="166">
        <v>0</v>
      </c>
      <c r="BF147" s="164">
        <v>0</v>
      </c>
      <c r="BG147" s="165">
        <v>0</v>
      </c>
      <c r="BH147" s="165">
        <v>0</v>
      </c>
      <c r="BI147" s="165">
        <v>0</v>
      </c>
      <c r="BJ147" s="165">
        <v>0</v>
      </c>
      <c r="BK147" s="165">
        <v>0</v>
      </c>
      <c r="BL147" s="165">
        <v>0</v>
      </c>
      <c r="BM147" s="166">
        <v>0</v>
      </c>
      <c r="BN147" s="164">
        <v>0</v>
      </c>
      <c r="BO147" s="166">
        <v>0</v>
      </c>
      <c r="BP147" s="164">
        <v>0</v>
      </c>
      <c r="BQ147" s="165">
        <v>0</v>
      </c>
      <c r="BR147" s="165">
        <v>0</v>
      </c>
      <c r="BS147" s="165">
        <v>0</v>
      </c>
      <c r="BT147" s="166">
        <v>0</v>
      </c>
      <c r="BU147" s="164">
        <v>0</v>
      </c>
      <c r="BV147" s="165">
        <v>0</v>
      </c>
      <c r="BW147" s="166">
        <v>0</v>
      </c>
      <c r="BX147" s="164">
        <v>0</v>
      </c>
      <c r="BY147" s="165">
        <v>1</v>
      </c>
      <c r="BZ147" s="188">
        <v>0</v>
      </c>
    </row>
    <row r="148" spans="1:78" ht="17.45" customHeight="1" x14ac:dyDescent="0.25">
      <c r="A148" s="139" t="s">
        <v>635</v>
      </c>
      <c r="B148" s="163">
        <f t="shared" si="8"/>
        <v>13</v>
      </c>
      <c r="C148" s="164">
        <v>0</v>
      </c>
      <c r="D148" s="165">
        <v>0</v>
      </c>
      <c r="E148" s="165">
        <v>0</v>
      </c>
      <c r="F148" s="165">
        <v>0</v>
      </c>
      <c r="G148" s="165">
        <v>0</v>
      </c>
      <c r="H148" s="165">
        <v>0</v>
      </c>
      <c r="I148" s="166">
        <v>0</v>
      </c>
      <c r="J148" s="163">
        <v>0</v>
      </c>
      <c r="K148" s="164">
        <v>0</v>
      </c>
      <c r="L148" s="165">
        <v>1</v>
      </c>
      <c r="M148" s="165">
        <v>0</v>
      </c>
      <c r="N148" s="165">
        <v>0</v>
      </c>
      <c r="O148" s="165">
        <v>0</v>
      </c>
      <c r="P148" s="166">
        <v>0</v>
      </c>
      <c r="Q148" s="164">
        <v>0</v>
      </c>
      <c r="R148" s="165">
        <v>0</v>
      </c>
      <c r="S148" s="165">
        <v>0</v>
      </c>
      <c r="T148" s="165">
        <v>0</v>
      </c>
      <c r="U148" s="166">
        <v>0</v>
      </c>
      <c r="V148" s="164">
        <v>0</v>
      </c>
      <c r="W148" s="165">
        <v>1</v>
      </c>
      <c r="X148" s="165">
        <v>0</v>
      </c>
      <c r="Y148" s="165">
        <v>0</v>
      </c>
      <c r="Z148" s="166">
        <v>0</v>
      </c>
      <c r="AA148" s="164">
        <v>0</v>
      </c>
      <c r="AB148" s="165">
        <v>0</v>
      </c>
      <c r="AC148" s="165">
        <v>0</v>
      </c>
      <c r="AD148" s="165">
        <v>1</v>
      </c>
      <c r="AE148" s="165">
        <v>0</v>
      </c>
      <c r="AF148" s="166">
        <v>0</v>
      </c>
      <c r="AG148" s="164">
        <v>0</v>
      </c>
      <c r="AH148" s="165">
        <v>0</v>
      </c>
      <c r="AI148" s="165">
        <v>0</v>
      </c>
      <c r="AJ148" s="165">
        <v>0</v>
      </c>
      <c r="AK148" s="165">
        <v>0</v>
      </c>
      <c r="AL148" s="165">
        <v>0</v>
      </c>
      <c r="AM148" s="166">
        <v>0</v>
      </c>
      <c r="AN148" s="164">
        <v>0</v>
      </c>
      <c r="AO148" s="165">
        <v>0</v>
      </c>
      <c r="AP148" s="165">
        <v>2</v>
      </c>
      <c r="AQ148" s="165">
        <v>0</v>
      </c>
      <c r="AR148" s="165">
        <v>0</v>
      </c>
      <c r="AS148" s="166">
        <v>0</v>
      </c>
      <c r="AT148" s="164">
        <v>0</v>
      </c>
      <c r="AU148" s="165">
        <v>0</v>
      </c>
      <c r="AV148" s="165">
        <v>0</v>
      </c>
      <c r="AW148" s="165">
        <v>0</v>
      </c>
      <c r="AX148" s="165">
        <v>0</v>
      </c>
      <c r="AY148" s="166">
        <v>0</v>
      </c>
      <c r="AZ148" s="164">
        <v>0</v>
      </c>
      <c r="BA148" s="165">
        <v>3</v>
      </c>
      <c r="BB148" s="165">
        <v>0</v>
      </c>
      <c r="BC148" s="165">
        <v>0</v>
      </c>
      <c r="BD148" s="165">
        <v>0</v>
      </c>
      <c r="BE148" s="166">
        <v>0</v>
      </c>
      <c r="BF148" s="164">
        <v>0</v>
      </c>
      <c r="BG148" s="165">
        <v>0</v>
      </c>
      <c r="BH148" s="165">
        <v>0</v>
      </c>
      <c r="BI148" s="165">
        <v>0</v>
      </c>
      <c r="BJ148" s="165">
        <v>0</v>
      </c>
      <c r="BK148" s="165">
        <v>0</v>
      </c>
      <c r="BL148" s="165">
        <v>2</v>
      </c>
      <c r="BM148" s="166">
        <v>0</v>
      </c>
      <c r="BN148" s="164">
        <v>3</v>
      </c>
      <c r="BO148" s="166">
        <v>0</v>
      </c>
      <c r="BP148" s="164">
        <v>0</v>
      </c>
      <c r="BQ148" s="165">
        <v>0</v>
      </c>
      <c r="BR148" s="165">
        <v>0</v>
      </c>
      <c r="BS148" s="165">
        <v>0</v>
      </c>
      <c r="BT148" s="166">
        <v>0</v>
      </c>
      <c r="BU148" s="164">
        <v>0</v>
      </c>
      <c r="BV148" s="165">
        <v>0</v>
      </c>
      <c r="BW148" s="166">
        <v>0</v>
      </c>
      <c r="BX148" s="164">
        <v>0</v>
      </c>
      <c r="BY148" s="165">
        <v>0</v>
      </c>
      <c r="BZ148" s="188">
        <v>0</v>
      </c>
    </row>
    <row r="149" spans="1:78" ht="17.45" customHeight="1" x14ac:dyDescent="0.25">
      <c r="A149" s="139" t="s">
        <v>636</v>
      </c>
      <c r="B149" s="163">
        <f t="shared" si="8"/>
        <v>6</v>
      </c>
      <c r="C149" s="164">
        <v>0</v>
      </c>
      <c r="D149" s="165">
        <v>0</v>
      </c>
      <c r="E149" s="165">
        <v>0</v>
      </c>
      <c r="F149" s="165">
        <v>0</v>
      </c>
      <c r="G149" s="165">
        <v>0</v>
      </c>
      <c r="H149" s="165">
        <v>0</v>
      </c>
      <c r="I149" s="166">
        <v>0</v>
      </c>
      <c r="J149" s="163">
        <v>0</v>
      </c>
      <c r="K149" s="164">
        <v>1</v>
      </c>
      <c r="L149" s="165">
        <v>0</v>
      </c>
      <c r="M149" s="165">
        <v>0</v>
      </c>
      <c r="N149" s="165">
        <v>0</v>
      </c>
      <c r="O149" s="165">
        <v>0</v>
      </c>
      <c r="P149" s="166">
        <v>0</v>
      </c>
      <c r="Q149" s="164">
        <v>0</v>
      </c>
      <c r="R149" s="165">
        <v>0</v>
      </c>
      <c r="S149" s="165">
        <v>0</v>
      </c>
      <c r="T149" s="165">
        <v>0</v>
      </c>
      <c r="U149" s="166">
        <v>0</v>
      </c>
      <c r="V149" s="164">
        <v>1</v>
      </c>
      <c r="W149" s="165">
        <v>0</v>
      </c>
      <c r="X149" s="165">
        <v>0</v>
      </c>
      <c r="Y149" s="165">
        <v>0</v>
      </c>
      <c r="Z149" s="166">
        <v>0</v>
      </c>
      <c r="AA149" s="164">
        <v>0</v>
      </c>
      <c r="AB149" s="165">
        <v>0</v>
      </c>
      <c r="AC149" s="165">
        <v>0</v>
      </c>
      <c r="AD149" s="165">
        <v>1</v>
      </c>
      <c r="AE149" s="165">
        <v>0</v>
      </c>
      <c r="AF149" s="166">
        <v>0</v>
      </c>
      <c r="AG149" s="164">
        <v>1</v>
      </c>
      <c r="AH149" s="165">
        <v>0</v>
      </c>
      <c r="AI149" s="165">
        <v>0</v>
      </c>
      <c r="AJ149" s="165">
        <v>0</v>
      </c>
      <c r="AK149" s="165">
        <v>0</v>
      </c>
      <c r="AL149" s="165">
        <v>0</v>
      </c>
      <c r="AM149" s="166">
        <v>0</v>
      </c>
      <c r="AN149" s="164">
        <v>0</v>
      </c>
      <c r="AO149" s="165">
        <v>0</v>
      </c>
      <c r="AP149" s="165">
        <v>0</v>
      </c>
      <c r="AQ149" s="165">
        <v>0</v>
      </c>
      <c r="AR149" s="165">
        <v>0</v>
      </c>
      <c r="AS149" s="166">
        <v>0</v>
      </c>
      <c r="AT149" s="164">
        <v>0</v>
      </c>
      <c r="AU149" s="165">
        <v>0</v>
      </c>
      <c r="AV149" s="165">
        <v>0</v>
      </c>
      <c r="AW149" s="165">
        <v>0</v>
      </c>
      <c r="AX149" s="165">
        <v>0</v>
      </c>
      <c r="AY149" s="166">
        <v>0</v>
      </c>
      <c r="AZ149" s="164">
        <v>0</v>
      </c>
      <c r="BA149" s="165">
        <v>1</v>
      </c>
      <c r="BB149" s="165">
        <v>0</v>
      </c>
      <c r="BC149" s="165">
        <v>0</v>
      </c>
      <c r="BD149" s="165">
        <v>0</v>
      </c>
      <c r="BE149" s="166">
        <v>0</v>
      </c>
      <c r="BF149" s="164">
        <v>0</v>
      </c>
      <c r="BG149" s="165">
        <v>0</v>
      </c>
      <c r="BH149" s="165">
        <v>0</v>
      </c>
      <c r="BI149" s="165">
        <v>0</v>
      </c>
      <c r="BJ149" s="165">
        <v>0</v>
      </c>
      <c r="BK149" s="165">
        <v>0</v>
      </c>
      <c r="BL149" s="165">
        <v>0</v>
      </c>
      <c r="BM149" s="166">
        <v>0</v>
      </c>
      <c r="BN149" s="164">
        <v>0</v>
      </c>
      <c r="BO149" s="166">
        <v>1</v>
      </c>
      <c r="BP149" s="164">
        <v>0</v>
      </c>
      <c r="BQ149" s="165">
        <v>0</v>
      </c>
      <c r="BR149" s="165">
        <v>0</v>
      </c>
      <c r="BS149" s="165">
        <v>0</v>
      </c>
      <c r="BT149" s="166">
        <v>0</v>
      </c>
      <c r="BU149" s="164">
        <v>0</v>
      </c>
      <c r="BV149" s="165">
        <v>0</v>
      </c>
      <c r="BW149" s="166">
        <v>0</v>
      </c>
      <c r="BX149" s="164">
        <v>0</v>
      </c>
      <c r="BY149" s="165">
        <v>0</v>
      </c>
      <c r="BZ149" s="188">
        <v>0</v>
      </c>
    </row>
    <row r="150" spans="1:78" ht="17.45" customHeight="1" x14ac:dyDescent="0.25">
      <c r="A150" s="139" t="s">
        <v>637</v>
      </c>
      <c r="B150" s="163">
        <f t="shared" si="8"/>
        <v>2</v>
      </c>
      <c r="C150" s="164">
        <v>0</v>
      </c>
      <c r="D150" s="165">
        <v>0</v>
      </c>
      <c r="E150" s="165">
        <v>0</v>
      </c>
      <c r="F150" s="165">
        <v>0</v>
      </c>
      <c r="G150" s="165">
        <v>0</v>
      </c>
      <c r="H150" s="165">
        <v>0</v>
      </c>
      <c r="I150" s="166">
        <v>0</v>
      </c>
      <c r="J150" s="163">
        <v>0</v>
      </c>
      <c r="K150" s="164">
        <v>0</v>
      </c>
      <c r="L150" s="165">
        <v>1</v>
      </c>
      <c r="M150" s="165">
        <v>0</v>
      </c>
      <c r="N150" s="165">
        <v>0</v>
      </c>
      <c r="O150" s="165">
        <v>0</v>
      </c>
      <c r="P150" s="166">
        <v>0</v>
      </c>
      <c r="Q150" s="164">
        <v>0</v>
      </c>
      <c r="R150" s="165">
        <v>0</v>
      </c>
      <c r="S150" s="165">
        <v>0</v>
      </c>
      <c r="T150" s="165">
        <v>0</v>
      </c>
      <c r="U150" s="166">
        <v>0</v>
      </c>
      <c r="V150" s="164">
        <v>0</v>
      </c>
      <c r="W150" s="165">
        <v>0</v>
      </c>
      <c r="X150" s="165">
        <v>0</v>
      </c>
      <c r="Y150" s="165">
        <v>0</v>
      </c>
      <c r="Z150" s="166">
        <v>0</v>
      </c>
      <c r="AA150" s="164">
        <v>0</v>
      </c>
      <c r="AB150" s="165">
        <v>0</v>
      </c>
      <c r="AC150" s="165">
        <v>0</v>
      </c>
      <c r="AD150" s="165">
        <v>0</v>
      </c>
      <c r="AE150" s="165">
        <v>0</v>
      </c>
      <c r="AF150" s="166">
        <v>0</v>
      </c>
      <c r="AG150" s="164">
        <v>0</v>
      </c>
      <c r="AH150" s="165">
        <v>0</v>
      </c>
      <c r="AI150" s="165">
        <v>0</v>
      </c>
      <c r="AJ150" s="165">
        <v>0</v>
      </c>
      <c r="AK150" s="165">
        <v>0</v>
      </c>
      <c r="AL150" s="165">
        <v>0</v>
      </c>
      <c r="AM150" s="166">
        <v>0</v>
      </c>
      <c r="AN150" s="164">
        <v>0</v>
      </c>
      <c r="AO150" s="165">
        <v>0</v>
      </c>
      <c r="AP150" s="165">
        <v>0</v>
      </c>
      <c r="AQ150" s="165">
        <v>0</v>
      </c>
      <c r="AR150" s="165">
        <v>0</v>
      </c>
      <c r="AS150" s="166">
        <v>0</v>
      </c>
      <c r="AT150" s="164">
        <v>0</v>
      </c>
      <c r="AU150" s="165">
        <v>0</v>
      </c>
      <c r="AV150" s="165">
        <v>0</v>
      </c>
      <c r="AW150" s="165">
        <v>0</v>
      </c>
      <c r="AX150" s="165">
        <v>0</v>
      </c>
      <c r="AY150" s="166">
        <v>0</v>
      </c>
      <c r="AZ150" s="164">
        <v>0</v>
      </c>
      <c r="BA150" s="165">
        <v>0</v>
      </c>
      <c r="BB150" s="165">
        <v>0</v>
      </c>
      <c r="BC150" s="165">
        <v>0</v>
      </c>
      <c r="BD150" s="165">
        <v>0</v>
      </c>
      <c r="BE150" s="166">
        <v>0</v>
      </c>
      <c r="BF150" s="164">
        <v>0</v>
      </c>
      <c r="BG150" s="165">
        <v>0</v>
      </c>
      <c r="BH150" s="165">
        <v>0</v>
      </c>
      <c r="BI150" s="165">
        <v>0</v>
      </c>
      <c r="BJ150" s="165">
        <v>0</v>
      </c>
      <c r="BK150" s="165">
        <v>0</v>
      </c>
      <c r="BL150" s="165">
        <v>1</v>
      </c>
      <c r="BM150" s="166">
        <v>0</v>
      </c>
      <c r="BN150" s="164">
        <v>0</v>
      </c>
      <c r="BO150" s="166">
        <v>0</v>
      </c>
      <c r="BP150" s="164">
        <v>0</v>
      </c>
      <c r="BQ150" s="165">
        <v>0</v>
      </c>
      <c r="BR150" s="165">
        <v>0</v>
      </c>
      <c r="BS150" s="165">
        <v>0</v>
      </c>
      <c r="BT150" s="166">
        <v>0</v>
      </c>
      <c r="BU150" s="164">
        <v>0</v>
      </c>
      <c r="BV150" s="165">
        <v>0</v>
      </c>
      <c r="BW150" s="166">
        <v>0</v>
      </c>
      <c r="BX150" s="164">
        <v>0</v>
      </c>
      <c r="BY150" s="165">
        <v>0</v>
      </c>
      <c r="BZ150" s="188">
        <v>0</v>
      </c>
    </row>
    <row r="151" spans="1:78" ht="17.45" customHeight="1" x14ac:dyDescent="0.25">
      <c r="A151" s="139" t="s">
        <v>638</v>
      </c>
      <c r="B151" s="163">
        <f t="shared" si="8"/>
        <v>1</v>
      </c>
      <c r="C151" s="164">
        <v>0</v>
      </c>
      <c r="D151" s="165">
        <v>0</v>
      </c>
      <c r="E151" s="165">
        <v>0</v>
      </c>
      <c r="F151" s="165">
        <v>0</v>
      </c>
      <c r="G151" s="165">
        <v>0</v>
      </c>
      <c r="H151" s="165">
        <v>0</v>
      </c>
      <c r="I151" s="166">
        <v>0</v>
      </c>
      <c r="J151" s="163">
        <v>0</v>
      </c>
      <c r="K151" s="164">
        <v>0</v>
      </c>
      <c r="L151" s="165">
        <v>0</v>
      </c>
      <c r="M151" s="165">
        <v>0</v>
      </c>
      <c r="N151" s="165">
        <v>0</v>
      </c>
      <c r="O151" s="165">
        <v>0</v>
      </c>
      <c r="P151" s="166">
        <v>0</v>
      </c>
      <c r="Q151" s="164">
        <v>1</v>
      </c>
      <c r="R151" s="165">
        <v>0</v>
      </c>
      <c r="S151" s="165">
        <v>0</v>
      </c>
      <c r="T151" s="165">
        <v>0</v>
      </c>
      <c r="U151" s="166">
        <v>0</v>
      </c>
      <c r="V151" s="164">
        <v>0</v>
      </c>
      <c r="W151" s="165">
        <v>0</v>
      </c>
      <c r="X151" s="165">
        <v>0</v>
      </c>
      <c r="Y151" s="165">
        <v>0</v>
      </c>
      <c r="Z151" s="166">
        <v>0</v>
      </c>
      <c r="AA151" s="164">
        <v>0</v>
      </c>
      <c r="AB151" s="165">
        <v>0</v>
      </c>
      <c r="AC151" s="165">
        <v>0</v>
      </c>
      <c r="AD151" s="165">
        <v>0</v>
      </c>
      <c r="AE151" s="165">
        <v>0</v>
      </c>
      <c r="AF151" s="166">
        <v>0</v>
      </c>
      <c r="AG151" s="164">
        <v>0</v>
      </c>
      <c r="AH151" s="165">
        <v>0</v>
      </c>
      <c r="AI151" s="165">
        <v>0</v>
      </c>
      <c r="AJ151" s="165">
        <v>0</v>
      </c>
      <c r="AK151" s="165">
        <v>0</v>
      </c>
      <c r="AL151" s="165">
        <v>0</v>
      </c>
      <c r="AM151" s="166">
        <v>0</v>
      </c>
      <c r="AN151" s="164">
        <v>0</v>
      </c>
      <c r="AO151" s="165">
        <v>0</v>
      </c>
      <c r="AP151" s="165">
        <v>0</v>
      </c>
      <c r="AQ151" s="165">
        <v>0</v>
      </c>
      <c r="AR151" s="165">
        <v>0</v>
      </c>
      <c r="AS151" s="166">
        <v>0</v>
      </c>
      <c r="AT151" s="164">
        <v>0</v>
      </c>
      <c r="AU151" s="165">
        <v>0</v>
      </c>
      <c r="AV151" s="165">
        <v>0</v>
      </c>
      <c r="AW151" s="165">
        <v>0</v>
      </c>
      <c r="AX151" s="165">
        <v>0</v>
      </c>
      <c r="AY151" s="166">
        <v>0</v>
      </c>
      <c r="AZ151" s="164">
        <v>0</v>
      </c>
      <c r="BA151" s="165">
        <v>0</v>
      </c>
      <c r="BB151" s="165">
        <v>0</v>
      </c>
      <c r="BC151" s="165">
        <v>0</v>
      </c>
      <c r="BD151" s="165">
        <v>0</v>
      </c>
      <c r="BE151" s="166">
        <v>0</v>
      </c>
      <c r="BF151" s="164">
        <v>0</v>
      </c>
      <c r="BG151" s="165">
        <v>0</v>
      </c>
      <c r="BH151" s="165">
        <v>0</v>
      </c>
      <c r="BI151" s="165">
        <v>0</v>
      </c>
      <c r="BJ151" s="165">
        <v>0</v>
      </c>
      <c r="BK151" s="165">
        <v>0</v>
      </c>
      <c r="BL151" s="165">
        <v>0</v>
      </c>
      <c r="BM151" s="166">
        <v>0</v>
      </c>
      <c r="BN151" s="164">
        <v>0</v>
      </c>
      <c r="BO151" s="166">
        <v>0</v>
      </c>
      <c r="BP151" s="164">
        <v>0</v>
      </c>
      <c r="BQ151" s="165">
        <v>0</v>
      </c>
      <c r="BR151" s="165">
        <v>0</v>
      </c>
      <c r="BS151" s="165">
        <v>0</v>
      </c>
      <c r="BT151" s="166">
        <v>0</v>
      </c>
      <c r="BU151" s="164">
        <v>0</v>
      </c>
      <c r="BV151" s="165">
        <v>0</v>
      </c>
      <c r="BW151" s="166">
        <v>0</v>
      </c>
      <c r="BX151" s="164">
        <v>0</v>
      </c>
      <c r="BY151" s="165">
        <v>0</v>
      </c>
      <c r="BZ151" s="188">
        <v>0</v>
      </c>
    </row>
    <row r="152" spans="1:78" ht="17.45" customHeight="1" x14ac:dyDescent="0.25">
      <c r="A152" s="139" t="s">
        <v>639</v>
      </c>
      <c r="B152" s="163">
        <f t="shared" si="8"/>
        <v>1</v>
      </c>
      <c r="C152" s="164">
        <v>0</v>
      </c>
      <c r="D152" s="165">
        <v>0</v>
      </c>
      <c r="E152" s="165">
        <v>0</v>
      </c>
      <c r="F152" s="165">
        <v>0</v>
      </c>
      <c r="G152" s="165">
        <v>0</v>
      </c>
      <c r="H152" s="165">
        <v>0</v>
      </c>
      <c r="I152" s="166">
        <v>0</v>
      </c>
      <c r="J152" s="163">
        <v>0</v>
      </c>
      <c r="K152" s="164">
        <v>0</v>
      </c>
      <c r="L152" s="165">
        <v>0</v>
      </c>
      <c r="M152" s="165">
        <v>0</v>
      </c>
      <c r="N152" s="165">
        <v>0</v>
      </c>
      <c r="O152" s="165">
        <v>0</v>
      </c>
      <c r="P152" s="166">
        <v>0</v>
      </c>
      <c r="Q152" s="164">
        <v>0</v>
      </c>
      <c r="R152" s="165">
        <v>0</v>
      </c>
      <c r="S152" s="165">
        <v>0</v>
      </c>
      <c r="T152" s="165">
        <v>0</v>
      </c>
      <c r="U152" s="166">
        <v>0</v>
      </c>
      <c r="V152" s="164">
        <v>0</v>
      </c>
      <c r="W152" s="165">
        <v>0</v>
      </c>
      <c r="X152" s="165">
        <v>0</v>
      </c>
      <c r="Y152" s="165">
        <v>0</v>
      </c>
      <c r="Z152" s="166">
        <v>0</v>
      </c>
      <c r="AA152" s="164">
        <v>0</v>
      </c>
      <c r="AB152" s="165">
        <v>0</v>
      </c>
      <c r="AC152" s="165">
        <v>0</v>
      </c>
      <c r="AD152" s="165">
        <v>0</v>
      </c>
      <c r="AE152" s="165">
        <v>0</v>
      </c>
      <c r="AF152" s="166">
        <v>0</v>
      </c>
      <c r="AG152" s="164">
        <v>0</v>
      </c>
      <c r="AH152" s="165">
        <v>0</v>
      </c>
      <c r="AI152" s="165">
        <v>0</v>
      </c>
      <c r="AJ152" s="165">
        <v>0</v>
      </c>
      <c r="AK152" s="165">
        <v>0</v>
      </c>
      <c r="AL152" s="165">
        <v>0</v>
      </c>
      <c r="AM152" s="166">
        <v>0</v>
      </c>
      <c r="AN152" s="164">
        <v>0</v>
      </c>
      <c r="AO152" s="165">
        <v>0</v>
      </c>
      <c r="AP152" s="165">
        <v>0</v>
      </c>
      <c r="AQ152" s="165">
        <v>0</v>
      </c>
      <c r="AR152" s="165">
        <v>0</v>
      </c>
      <c r="AS152" s="166">
        <v>0</v>
      </c>
      <c r="AT152" s="164">
        <v>0</v>
      </c>
      <c r="AU152" s="165">
        <v>0</v>
      </c>
      <c r="AV152" s="165">
        <v>0</v>
      </c>
      <c r="AW152" s="165">
        <v>1</v>
      </c>
      <c r="AX152" s="165">
        <v>0</v>
      </c>
      <c r="AY152" s="166">
        <v>0</v>
      </c>
      <c r="AZ152" s="164">
        <v>0</v>
      </c>
      <c r="BA152" s="165">
        <v>0</v>
      </c>
      <c r="BB152" s="165">
        <v>0</v>
      </c>
      <c r="BC152" s="165">
        <v>0</v>
      </c>
      <c r="BD152" s="165">
        <v>0</v>
      </c>
      <c r="BE152" s="166">
        <v>0</v>
      </c>
      <c r="BF152" s="164">
        <v>0</v>
      </c>
      <c r="BG152" s="165">
        <v>0</v>
      </c>
      <c r="BH152" s="165">
        <v>0</v>
      </c>
      <c r="BI152" s="165">
        <v>0</v>
      </c>
      <c r="BJ152" s="165">
        <v>0</v>
      </c>
      <c r="BK152" s="165">
        <v>0</v>
      </c>
      <c r="BL152" s="165">
        <v>0</v>
      </c>
      <c r="BM152" s="166">
        <v>0</v>
      </c>
      <c r="BN152" s="164">
        <v>0</v>
      </c>
      <c r="BO152" s="166">
        <v>0</v>
      </c>
      <c r="BP152" s="164">
        <v>0</v>
      </c>
      <c r="BQ152" s="165">
        <v>0</v>
      </c>
      <c r="BR152" s="165">
        <v>0</v>
      </c>
      <c r="BS152" s="165">
        <v>0</v>
      </c>
      <c r="BT152" s="166">
        <v>0</v>
      </c>
      <c r="BU152" s="164">
        <v>0</v>
      </c>
      <c r="BV152" s="165">
        <v>0</v>
      </c>
      <c r="BW152" s="166">
        <v>0</v>
      </c>
      <c r="BX152" s="164">
        <v>0</v>
      </c>
      <c r="BY152" s="165">
        <v>0</v>
      </c>
      <c r="BZ152" s="188">
        <v>0</v>
      </c>
    </row>
    <row r="153" spans="1:78" ht="17.45" customHeight="1" x14ac:dyDescent="0.25">
      <c r="A153" s="139" t="s">
        <v>640</v>
      </c>
      <c r="B153" s="163">
        <f t="shared" si="8"/>
        <v>1</v>
      </c>
      <c r="C153" s="164">
        <v>0</v>
      </c>
      <c r="D153" s="165">
        <v>0</v>
      </c>
      <c r="E153" s="165">
        <v>0</v>
      </c>
      <c r="F153" s="165">
        <v>0</v>
      </c>
      <c r="G153" s="165">
        <v>0</v>
      </c>
      <c r="H153" s="165">
        <v>0</v>
      </c>
      <c r="I153" s="166">
        <v>0</v>
      </c>
      <c r="J153" s="163">
        <v>0</v>
      </c>
      <c r="K153" s="164">
        <v>0</v>
      </c>
      <c r="L153" s="165">
        <v>0</v>
      </c>
      <c r="M153" s="165">
        <v>0</v>
      </c>
      <c r="N153" s="165">
        <v>0</v>
      </c>
      <c r="O153" s="165">
        <v>0</v>
      </c>
      <c r="P153" s="166">
        <v>0</v>
      </c>
      <c r="Q153" s="164">
        <v>0</v>
      </c>
      <c r="R153" s="165">
        <v>0</v>
      </c>
      <c r="S153" s="165">
        <v>0</v>
      </c>
      <c r="T153" s="165">
        <v>0</v>
      </c>
      <c r="U153" s="166">
        <v>0</v>
      </c>
      <c r="V153" s="164">
        <v>0</v>
      </c>
      <c r="W153" s="165">
        <v>0</v>
      </c>
      <c r="X153" s="165">
        <v>0</v>
      </c>
      <c r="Y153" s="165">
        <v>0</v>
      </c>
      <c r="Z153" s="166">
        <v>0</v>
      </c>
      <c r="AA153" s="164">
        <v>0</v>
      </c>
      <c r="AB153" s="165">
        <v>0</v>
      </c>
      <c r="AC153" s="165">
        <v>0</v>
      </c>
      <c r="AD153" s="165">
        <v>0</v>
      </c>
      <c r="AE153" s="165">
        <v>0</v>
      </c>
      <c r="AF153" s="166">
        <v>0</v>
      </c>
      <c r="AG153" s="164">
        <v>0</v>
      </c>
      <c r="AH153" s="165">
        <v>0</v>
      </c>
      <c r="AI153" s="165">
        <v>0</v>
      </c>
      <c r="AJ153" s="165">
        <v>0</v>
      </c>
      <c r="AK153" s="165">
        <v>0</v>
      </c>
      <c r="AL153" s="165">
        <v>1</v>
      </c>
      <c r="AM153" s="166">
        <v>0</v>
      </c>
      <c r="AN153" s="164">
        <v>0</v>
      </c>
      <c r="AO153" s="165">
        <v>0</v>
      </c>
      <c r="AP153" s="165">
        <v>0</v>
      </c>
      <c r="AQ153" s="165">
        <v>0</v>
      </c>
      <c r="AR153" s="165">
        <v>0</v>
      </c>
      <c r="AS153" s="166">
        <v>0</v>
      </c>
      <c r="AT153" s="164">
        <v>0</v>
      </c>
      <c r="AU153" s="165">
        <v>0</v>
      </c>
      <c r="AV153" s="165">
        <v>0</v>
      </c>
      <c r="AW153" s="165">
        <v>0</v>
      </c>
      <c r="AX153" s="165">
        <v>0</v>
      </c>
      <c r="AY153" s="166">
        <v>0</v>
      </c>
      <c r="AZ153" s="164">
        <v>0</v>
      </c>
      <c r="BA153" s="165">
        <v>0</v>
      </c>
      <c r="BB153" s="165">
        <v>0</v>
      </c>
      <c r="BC153" s="165">
        <v>0</v>
      </c>
      <c r="BD153" s="165">
        <v>0</v>
      </c>
      <c r="BE153" s="166">
        <v>0</v>
      </c>
      <c r="BF153" s="164">
        <v>0</v>
      </c>
      <c r="BG153" s="165">
        <v>0</v>
      </c>
      <c r="BH153" s="165">
        <v>0</v>
      </c>
      <c r="BI153" s="165">
        <v>0</v>
      </c>
      <c r="BJ153" s="165">
        <v>0</v>
      </c>
      <c r="BK153" s="165">
        <v>0</v>
      </c>
      <c r="BL153" s="165">
        <v>0</v>
      </c>
      <c r="BM153" s="166">
        <v>0</v>
      </c>
      <c r="BN153" s="164">
        <v>0</v>
      </c>
      <c r="BO153" s="166">
        <v>0</v>
      </c>
      <c r="BP153" s="164">
        <v>0</v>
      </c>
      <c r="BQ153" s="165">
        <v>0</v>
      </c>
      <c r="BR153" s="165">
        <v>0</v>
      </c>
      <c r="BS153" s="165">
        <v>0</v>
      </c>
      <c r="BT153" s="166">
        <v>0</v>
      </c>
      <c r="BU153" s="164">
        <v>0</v>
      </c>
      <c r="BV153" s="165">
        <v>0</v>
      </c>
      <c r="BW153" s="166">
        <v>0</v>
      </c>
      <c r="BX153" s="164">
        <v>0</v>
      </c>
      <c r="BY153" s="165">
        <v>0</v>
      </c>
      <c r="BZ153" s="188">
        <v>0</v>
      </c>
    </row>
    <row r="154" spans="1:78" ht="17.45" customHeight="1" x14ac:dyDescent="0.25">
      <c r="A154" s="139" t="s">
        <v>641</v>
      </c>
      <c r="B154" s="163">
        <f t="shared" ref="B154:B204" si="9">SUM(C154:BZ154)</f>
        <v>3</v>
      </c>
      <c r="C154" s="164">
        <v>0</v>
      </c>
      <c r="D154" s="165">
        <v>0</v>
      </c>
      <c r="E154" s="165">
        <v>0</v>
      </c>
      <c r="F154" s="165">
        <v>1</v>
      </c>
      <c r="G154" s="165">
        <v>0</v>
      </c>
      <c r="H154" s="165">
        <v>0</v>
      </c>
      <c r="I154" s="166">
        <v>0</v>
      </c>
      <c r="J154" s="163">
        <v>1</v>
      </c>
      <c r="K154" s="164">
        <v>0</v>
      </c>
      <c r="L154" s="165">
        <v>0</v>
      </c>
      <c r="M154" s="165">
        <v>0</v>
      </c>
      <c r="N154" s="165">
        <v>0</v>
      </c>
      <c r="O154" s="165">
        <v>0</v>
      </c>
      <c r="P154" s="166">
        <v>0</v>
      </c>
      <c r="Q154" s="164">
        <v>0</v>
      </c>
      <c r="R154" s="165">
        <v>0</v>
      </c>
      <c r="S154" s="165">
        <v>0</v>
      </c>
      <c r="T154" s="165">
        <v>0</v>
      </c>
      <c r="U154" s="166">
        <v>0</v>
      </c>
      <c r="V154" s="164">
        <v>0</v>
      </c>
      <c r="W154" s="165">
        <v>0</v>
      </c>
      <c r="X154" s="165">
        <v>0</v>
      </c>
      <c r="Y154" s="165">
        <v>0</v>
      </c>
      <c r="Z154" s="166">
        <v>0</v>
      </c>
      <c r="AA154" s="164">
        <v>0</v>
      </c>
      <c r="AB154" s="165">
        <v>0</v>
      </c>
      <c r="AC154" s="165">
        <v>0</v>
      </c>
      <c r="AD154" s="165">
        <v>0</v>
      </c>
      <c r="AE154" s="165">
        <v>0</v>
      </c>
      <c r="AF154" s="166">
        <v>0</v>
      </c>
      <c r="AG154" s="164">
        <v>0</v>
      </c>
      <c r="AH154" s="165">
        <v>1</v>
      </c>
      <c r="AI154" s="165">
        <v>0</v>
      </c>
      <c r="AJ154" s="165">
        <v>0</v>
      </c>
      <c r="AK154" s="165">
        <v>0</v>
      </c>
      <c r="AL154" s="165">
        <v>0</v>
      </c>
      <c r="AM154" s="166">
        <v>0</v>
      </c>
      <c r="AN154" s="164">
        <v>0</v>
      </c>
      <c r="AO154" s="165">
        <v>0</v>
      </c>
      <c r="AP154" s="165">
        <v>0</v>
      </c>
      <c r="AQ154" s="165">
        <v>0</v>
      </c>
      <c r="AR154" s="165">
        <v>0</v>
      </c>
      <c r="AS154" s="166">
        <v>0</v>
      </c>
      <c r="AT154" s="164">
        <v>0</v>
      </c>
      <c r="AU154" s="165">
        <v>0</v>
      </c>
      <c r="AV154" s="165">
        <v>0</v>
      </c>
      <c r="AW154" s="165">
        <v>0</v>
      </c>
      <c r="AX154" s="165">
        <v>0</v>
      </c>
      <c r="AY154" s="166">
        <v>0</v>
      </c>
      <c r="AZ154" s="164">
        <v>0</v>
      </c>
      <c r="BA154" s="165">
        <v>0</v>
      </c>
      <c r="BB154" s="165">
        <v>0</v>
      </c>
      <c r="BC154" s="165">
        <v>0</v>
      </c>
      <c r="BD154" s="165">
        <v>0</v>
      </c>
      <c r="BE154" s="166">
        <v>0</v>
      </c>
      <c r="BF154" s="164">
        <v>0</v>
      </c>
      <c r="BG154" s="165">
        <v>0</v>
      </c>
      <c r="BH154" s="165">
        <v>0</v>
      </c>
      <c r="BI154" s="165">
        <v>0</v>
      </c>
      <c r="BJ154" s="165">
        <v>0</v>
      </c>
      <c r="BK154" s="165">
        <v>0</v>
      </c>
      <c r="BL154" s="165">
        <v>0</v>
      </c>
      <c r="BM154" s="166">
        <v>0</v>
      </c>
      <c r="BN154" s="164">
        <v>0</v>
      </c>
      <c r="BO154" s="166">
        <v>0</v>
      </c>
      <c r="BP154" s="164">
        <v>0</v>
      </c>
      <c r="BQ154" s="165">
        <v>0</v>
      </c>
      <c r="BR154" s="165">
        <v>0</v>
      </c>
      <c r="BS154" s="165">
        <v>0</v>
      </c>
      <c r="BT154" s="166">
        <v>0</v>
      </c>
      <c r="BU154" s="164">
        <v>0</v>
      </c>
      <c r="BV154" s="165">
        <v>0</v>
      </c>
      <c r="BW154" s="166">
        <v>0</v>
      </c>
      <c r="BX154" s="164">
        <v>0</v>
      </c>
      <c r="BY154" s="165">
        <v>0</v>
      </c>
      <c r="BZ154" s="188">
        <v>0</v>
      </c>
    </row>
    <row r="155" spans="1:78" ht="17.45" customHeight="1" x14ac:dyDescent="0.25">
      <c r="A155" s="139" t="s">
        <v>642</v>
      </c>
      <c r="B155" s="163">
        <f t="shared" si="9"/>
        <v>4</v>
      </c>
      <c r="C155" s="164">
        <v>0</v>
      </c>
      <c r="D155" s="165">
        <v>3</v>
      </c>
      <c r="E155" s="165">
        <v>0</v>
      </c>
      <c r="F155" s="165">
        <v>0</v>
      </c>
      <c r="G155" s="165">
        <v>0</v>
      </c>
      <c r="H155" s="165">
        <v>0</v>
      </c>
      <c r="I155" s="166">
        <v>0</v>
      </c>
      <c r="J155" s="163">
        <v>0</v>
      </c>
      <c r="K155" s="164">
        <v>0</v>
      </c>
      <c r="L155" s="165">
        <v>1</v>
      </c>
      <c r="M155" s="165">
        <v>0</v>
      </c>
      <c r="N155" s="165">
        <v>0</v>
      </c>
      <c r="O155" s="165">
        <v>0</v>
      </c>
      <c r="P155" s="166">
        <v>0</v>
      </c>
      <c r="Q155" s="164">
        <v>0</v>
      </c>
      <c r="R155" s="165">
        <v>0</v>
      </c>
      <c r="S155" s="165">
        <v>0</v>
      </c>
      <c r="T155" s="165">
        <v>0</v>
      </c>
      <c r="U155" s="166">
        <v>0</v>
      </c>
      <c r="V155" s="164">
        <v>0</v>
      </c>
      <c r="W155" s="165">
        <v>0</v>
      </c>
      <c r="X155" s="165">
        <v>0</v>
      </c>
      <c r="Y155" s="165">
        <v>0</v>
      </c>
      <c r="Z155" s="166">
        <v>0</v>
      </c>
      <c r="AA155" s="164">
        <v>0</v>
      </c>
      <c r="AB155" s="165">
        <v>0</v>
      </c>
      <c r="AC155" s="165">
        <v>0</v>
      </c>
      <c r="AD155" s="165">
        <v>0</v>
      </c>
      <c r="AE155" s="165">
        <v>0</v>
      </c>
      <c r="AF155" s="166">
        <v>0</v>
      </c>
      <c r="AG155" s="164">
        <v>0</v>
      </c>
      <c r="AH155" s="165">
        <v>0</v>
      </c>
      <c r="AI155" s="165">
        <v>0</v>
      </c>
      <c r="AJ155" s="165">
        <v>0</v>
      </c>
      <c r="AK155" s="165">
        <v>0</v>
      </c>
      <c r="AL155" s="165">
        <v>0</v>
      </c>
      <c r="AM155" s="166">
        <v>0</v>
      </c>
      <c r="AN155" s="164">
        <v>0</v>
      </c>
      <c r="AO155" s="165">
        <v>0</v>
      </c>
      <c r="AP155" s="165">
        <v>0</v>
      </c>
      <c r="AQ155" s="165">
        <v>0</v>
      </c>
      <c r="AR155" s="165">
        <v>0</v>
      </c>
      <c r="AS155" s="166">
        <v>0</v>
      </c>
      <c r="AT155" s="164">
        <v>0</v>
      </c>
      <c r="AU155" s="165">
        <v>0</v>
      </c>
      <c r="AV155" s="165">
        <v>0</v>
      </c>
      <c r="AW155" s="165">
        <v>0</v>
      </c>
      <c r="AX155" s="165">
        <v>0</v>
      </c>
      <c r="AY155" s="166">
        <v>0</v>
      </c>
      <c r="AZ155" s="164">
        <v>0</v>
      </c>
      <c r="BA155" s="165">
        <v>0</v>
      </c>
      <c r="BB155" s="165">
        <v>0</v>
      </c>
      <c r="BC155" s="165">
        <v>0</v>
      </c>
      <c r="BD155" s="165">
        <v>0</v>
      </c>
      <c r="BE155" s="166">
        <v>0</v>
      </c>
      <c r="BF155" s="164">
        <v>0</v>
      </c>
      <c r="BG155" s="165">
        <v>0</v>
      </c>
      <c r="BH155" s="165">
        <v>0</v>
      </c>
      <c r="BI155" s="165">
        <v>0</v>
      </c>
      <c r="BJ155" s="165">
        <v>0</v>
      </c>
      <c r="BK155" s="165">
        <v>0</v>
      </c>
      <c r="BL155" s="165">
        <v>0</v>
      </c>
      <c r="BM155" s="166">
        <v>0</v>
      </c>
      <c r="BN155" s="164">
        <v>0</v>
      </c>
      <c r="BO155" s="166">
        <v>0</v>
      </c>
      <c r="BP155" s="164">
        <v>0</v>
      </c>
      <c r="BQ155" s="165">
        <v>0</v>
      </c>
      <c r="BR155" s="165">
        <v>0</v>
      </c>
      <c r="BS155" s="165">
        <v>0</v>
      </c>
      <c r="BT155" s="166">
        <v>0</v>
      </c>
      <c r="BU155" s="164">
        <v>0</v>
      </c>
      <c r="BV155" s="165">
        <v>0</v>
      </c>
      <c r="BW155" s="166">
        <v>0</v>
      </c>
      <c r="BX155" s="164">
        <v>0</v>
      </c>
      <c r="BY155" s="165">
        <v>0</v>
      </c>
      <c r="BZ155" s="188">
        <v>0</v>
      </c>
    </row>
    <row r="156" spans="1:78" ht="17.45" customHeight="1" x14ac:dyDescent="0.25">
      <c r="A156" s="139" t="s">
        <v>643</v>
      </c>
      <c r="B156" s="163">
        <f t="shared" si="9"/>
        <v>1</v>
      </c>
      <c r="C156" s="164">
        <v>0</v>
      </c>
      <c r="D156" s="165">
        <v>0</v>
      </c>
      <c r="E156" s="165">
        <v>0</v>
      </c>
      <c r="F156" s="165">
        <v>0</v>
      </c>
      <c r="G156" s="165">
        <v>0</v>
      </c>
      <c r="H156" s="165">
        <v>1</v>
      </c>
      <c r="I156" s="166">
        <v>0</v>
      </c>
      <c r="J156" s="163">
        <v>0</v>
      </c>
      <c r="K156" s="164">
        <v>0</v>
      </c>
      <c r="L156" s="165">
        <v>0</v>
      </c>
      <c r="M156" s="165">
        <v>0</v>
      </c>
      <c r="N156" s="165">
        <v>0</v>
      </c>
      <c r="O156" s="165">
        <v>0</v>
      </c>
      <c r="P156" s="166">
        <v>0</v>
      </c>
      <c r="Q156" s="164">
        <v>0</v>
      </c>
      <c r="R156" s="165">
        <v>0</v>
      </c>
      <c r="S156" s="165">
        <v>0</v>
      </c>
      <c r="T156" s="165">
        <v>0</v>
      </c>
      <c r="U156" s="166">
        <v>0</v>
      </c>
      <c r="V156" s="164">
        <v>0</v>
      </c>
      <c r="W156" s="165">
        <v>0</v>
      </c>
      <c r="X156" s="165">
        <v>0</v>
      </c>
      <c r="Y156" s="165">
        <v>0</v>
      </c>
      <c r="Z156" s="166">
        <v>0</v>
      </c>
      <c r="AA156" s="164">
        <v>0</v>
      </c>
      <c r="AB156" s="165">
        <v>0</v>
      </c>
      <c r="AC156" s="165">
        <v>0</v>
      </c>
      <c r="AD156" s="165">
        <v>0</v>
      </c>
      <c r="AE156" s="165">
        <v>0</v>
      </c>
      <c r="AF156" s="166">
        <v>0</v>
      </c>
      <c r="AG156" s="164">
        <v>0</v>
      </c>
      <c r="AH156" s="165">
        <v>0</v>
      </c>
      <c r="AI156" s="165">
        <v>0</v>
      </c>
      <c r="AJ156" s="165">
        <v>0</v>
      </c>
      <c r="AK156" s="165">
        <v>0</v>
      </c>
      <c r="AL156" s="165">
        <v>0</v>
      </c>
      <c r="AM156" s="166">
        <v>0</v>
      </c>
      <c r="AN156" s="164">
        <v>0</v>
      </c>
      <c r="AO156" s="165">
        <v>0</v>
      </c>
      <c r="AP156" s="165">
        <v>0</v>
      </c>
      <c r="AQ156" s="165">
        <v>0</v>
      </c>
      <c r="AR156" s="165">
        <v>0</v>
      </c>
      <c r="AS156" s="166">
        <v>0</v>
      </c>
      <c r="AT156" s="164">
        <v>0</v>
      </c>
      <c r="AU156" s="165">
        <v>0</v>
      </c>
      <c r="AV156" s="165">
        <v>0</v>
      </c>
      <c r="AW156" s="165">
        <v>0</v>
      </c>
      <c r="AX156" s="165">
        <v>0</v>
      </c>
      <c r="AY156" s="166">
        <v>0</v>
      </c>
      <c r="AZ156" s="164">
        <v>0</v>
      </c>
      <c r="BA156" s="165">
        <v>0</v>
      </c>
      <c r="BB156" s="165">
        <v>0</v>
      </c>
      <c r="BC156" s="165">
        <v>0</v>
      </c>
      <c r="BD156" s="165">
        <v>0</v>
      </c>
      <c r="BE156" s="166">
        <v>0</v>
      </c>
      <c r="BF156" s="164">
        <v>0</v>
      </c>
      <c r="BG156" s="165">
        <v>0</v>
      </c>
      <c r="BH156" s="165">
        <v>0</v>
      </c>
      <c r="BI156" s="165">
        <v>0</v>
      </c>
      <c r="BJ156" s="165">
        <v>0</v>
      </c>
      <c r="BK156" s="165">
        <v>0</v>
      </c>
      <c r="BL156" s="165">
        <v>0</v>
      </c>
      <c r="BM156" s="166">
        <v>0</v>
      </c>
      <c r="BN156" s="164">
        <v>0</v>
      </c>
      <c r="BO156" s="166">
        <v>0</v>
      </c>
      <c r="BP156" s="164">
        <v>0</v>
      </c>
      <c r="BQ156" s="165">
        <v>0</v>
      </c>
      <c r="BR156" s="165">
        <v>0</v>
      </c>
      <c r="BS156" s="165">
        <v>0</v>
      </c>
      <c r="BT156" s="166">
        <v>0</v>
      </c>
      <c r="BU156" s="164">
        <v>0</v>
      </c>
      <c r="BV156" s="165">
        <v>0</v>
      </c>
      <c r="BW156" s="166">
        <v>0</v>
      </c>
      <c r="BX156" s="164">
        <v>0</v>
      </c>
      <c r="BY156" s="165">
        <v>0</v>
      </c>
      <c r="BZ156" s="188">
        <v>0</v>
      </c>
    </row>
    <row r="157" spans="1:78" ht="17.45" customHeight="1" x14ac:dyDescent="0.25">
      <c r="A157" s="139" t="s">
        <v>644</v>
      </c>
      <c r="B157" s="163">
        <f t="shared" si="9"/>
        <v>1</v>
      </c>
      <c r="C157" s="164">
        <v>1</v>
      </c>
      <c r="D157" s="165">
        <v>0</v>
      </c>
      <c r="E157" s="165">
        <v>0</v>
      </c>
      <c r="F157" s="165">
        <v>0</v>
      </c>
      <c r="G157" s="165">
        <v>0</v>
      </c>
      <c r="H157" s="165">
        <v>0</v>
      </c>
      <c r="I157" s="166">
        <v>0</v>
      </c>
      <c r="J157" s="163">
        <v>0</v>
      </c>
      <c r="K157" s="164">
        <v>0</v>
      </c>
      <c r="L157" s="165">
        <v>0</v>
      </c>
      <c r="M157" s="165">
        <v>0</v>
      </c>
      <c r="N157" s="165">
        <v>0</v>
      </c>
      <c r="O157" s="165">
        <v>0</v>
      </c>
      <c r="P157" s="166">
        <v>0</v>
      </c>
      <c r="Q157" s="164">
        <v>0</v>
      </c>
      <c r="R157" s="165">
        <v>0</v>
      </c>
      <c r="S157" s="165">
        <v>0</v>
      </c>
      <c r="T157" s="165">
        <v>0</v>
      </c>
      <c r="U157" s="166">
        <v>0</v>
      </c>
      <c r="V157" s="164">
        <v>0</v>
      </c>
      <c r="W157" s="165">
        <v>0</v>
      </c>
      <c r="X157" s="165">
        <v>0</v>
      </c>
      <c r="Y157" s="165">
        <v>0</v>
      </c>
      <c r="Z157" s="166">
        <v>0</v>
      </c>
      <c r="AA157" s="164">
        <v>0</v>
      </c>
      <c r="AB157" s="165">
        <v>0</v>
      </c>
      <c r="AC157" s="165">
        <v>0</v>
      </c>
      <c r="AD157" s="165">
        <v>0</v>
      </c>
      <c r="AE157" s="165">
        <v>0</v>
      </c>
      <c r="AF157" s="166">
        <v>0</v>
      </c>
      <c r="AG157" s="164">
        <v>0</v>
      </c>
      <c r="AH157" s="165">
        <v>0</v>
      </c>
      <c r="AI157" s="165">
        <v>0</v>
      </c>
      <c r="AJ157" s="165">
        <v>0</v>
      </c>
      <c r="AK157" s="165">
        <v>0</v>
      </c>
      <c r="AL157" s="165">
        <v>0</v>
      </c>
      <c r="AM157" s="166">
        <v>0</v>
      </c>
      <c r="AN157" s="164">
        <v>0</v>
      </c>
      <c r="AO157" s="165">
        <v>0</v>
      </c>
      <c r="AP157" s="165">
        <v>0</v>
      </c>
      <c r="AQ157" s="165">
        <v>0</v>
      </c>
      <c r="AR157" s="165">
        <v>0</v>
      </c>
      <c r="AS157" s="166">
        <v>0</v>
      </c>
      <c r="AT157" s="164">
        <v>0</v>
      </c>
      <c r="AU157" s="165">
        <v>0</v>
      </c>
      <c r="AV157" s="165">
        <v>0</v>
      </c>
      <c r="AW157" s="165">
        <v>0</v>
      </c>
      <c r="AX157" s="165">
        <v>0</v>
      </c>
      <c r="AY157" s="166">
        <v>0</v>
      </c>
      <c r="AZ157" s="164">
        <v>0</v>
      </c>
      <c r="BA157" s="165">
        <v>0</v>
      </c>
      <c r="BB157" s="165">
        <v>0</v>
      </c>
      <c r="BC157" s="165">
        <v>0</v>
      </c>
      <c r="BD157" s="165">
        <v>0</v>
      </c>
      <c r="BE157" s="166">
        <v>0</v>
      </c>
      <c r="BF157" s="164">
        <v>0</v>
      </c>
      <c r="BG157" s="165">
        <v>0</v>
      </c>
      <c r="BH157" s="165">
        <v>0</v>
      </c>
      <c r="BI157" s="165">
        <v>0</v>
      </c>
      <c r="BJ157" s="165">
        <v>0</v>
      </c>
      <c r="BK157" s="165">
        <v>0</v>
      </c>
      <c r="BL157" s="165">
        <v>0</v>
      </c>
      <c r="BM157" s="166">
        <v>0</v>
      </c>
      <c r="BN157" s="164">
        <v>0</v>
      </c>
      <c r="BO157" s="166">
        <v>0</v>
      </c>
      <c r="BP157" s="164">
        <v>0</v>
      </c>
      <c r="BQ157" s="165">
        <v>0</v>
      </c>
      <c r="BR157" s="165">
        <v>0</v>
      </c>
      <c r="BS157" s="165">
        <v>0</v>
      </c>
      <c r="BT157" s="166">
        <v>0</v>
      </c>
      <c r="BU157" s="164">
        <v>0</v>
      </c>
      <c r="BV157" s="165">
        <v>0</v>
      </c>
      <c r="BW157" s="166">
        <v>0</v>
      </c>
      <c r="BX157" s="164">
        <v>0</v>
      </c>
      <c r="BY157" s="165">
        <v>0</v>
      </c>
      <c r="BZ157" s="188">
        <v>0</v>
      </c>
    </row>
    <row r="158" spans="1:78" ht="17.45" customHeight="1" x14ac:dyDescent="0.25">
      <c r="A158" s="139" t="s">
        <v>645</v>
      </c>
      <c r="B158" s="163">
        <f t="shared" si="9"/>
        <v>6</v>
      </c>
      <c r="C158" s="164">
        <v>0</v>
      </c>
      <c r="D158" s="165">
        <v>0</v>
      </c>
      <c r="E158" s="165">
        <v>0</v>
      </c>
      <c r="F158" s="165">
        <v>0</v>
      </c>
      <c r="G158" s="165">
        <v>0</v>
      </c>
      <c r="H158" s="165">
        <v>0</v>
      </c>
      <c r="I158" s="166">
        <v>0</v>
      </c>
      <c r="J158" s="163">
        <v>0</v>
      </c>
      <c r="K158" s="164">
        <v>0</v>
      </c>
      <c r="L158" s="165">
        <v>0</v>
      </c>
      <c r="M158" s="165">
        <v>0</v>
      </c>
      <c r="N158" s="165">
        <v>0</v>
      </c>
      <c r="O158" s="165">
        <v>0</v>
      </c>
      <c r="P158" s="166">
        <v>0</v>
      </c>
      <c r="Q158" s="164">
        <v>0</v>
      </c>
      <c r="R158" s="165">
        <v>0</v>
      </c>
      <c r="S158" s="165">
        <v>1</v>
      </c>
      <c r="T158" s="165">
        <v>0</v>
      </c>
      <c r="U158" s="166">
        <v>0</v>
      </c>
      <c r="V158" s="164">
        <v>0</v>
      </c>
      <c r="W158" s="165">
        <v>0</v>
      </c>
      <c r="X158" s="165">
        <v>0</v>
      </c>
      <c r="Y158" s="165">
        <v>0</v>
      </c>
      <c r="Z158" s="166">
        <v>0</v>
      </c>
      <c r="AA158" s="164">
        <v>0</v>
      </c>
      <c r="AB158" s="165">
        <v>0</v>
      </c>
      <c r="AC158" s="165">
        <v>0</v>
      </c>
      <c r="AD158" s="165">
        <v>0</v>
      </c>
      <c r="AE158" s="165">
        <v>0</v>
      </c>
      <c r="AF158" s="166">
        <v>0</v>
      </c>
      <c r="AG158" s="164">
        <v>0</v>
      </c>
      <c r="AH158" s="165">
        <v>0</v>
      </c>
      <c r="AI158" s="165">
        <v>0</v>
      </c>
      <c r="AJ158" s="165">
        <v>0</v>
      </c>
      <c r="AK158" s="165">
        <v>0</v>
      </c>
      <c r="AL158" s="165">
        <v>0</v>
      </c>
      <c r="AM158" s="166">
        <v>0</v>
      </c>
      <c r="AN158" s="164">
        <v>0</v>
      </c>
      <c r="AO158" s="165">
        <v>0</v>
      </c>
      <c r="AP158" s="165">
        <v>0</v>
      </c>
      <c r="AQ158" s="165">
        <v>0</v>
      </c>
      <c r="AR158" s="165">
        <v>0</v>
      </c>
      <c r="AS158" s="166">
        <v>0</v>
      </c>
      <c r="AT158" s="164">
        <v>0</v>
      </c>
      <c r="AU158" s="165">
        <v>0</v>
      </c>
      <c r="AV158" s="165">
        <v>1</v>
      </c>
      <c r="AW158" s="165">
        <v>0</v>
      </c>
      <c r="AX158" s="165">
        <v>0</v>
      </c>
      <c r="AY158" s="166">
        <v>0</v>
      </c>
      <c r="AZ158" s="164">
        <v>0</v>
      </c>
      <c r="BA158" s="165">
        <v>0</v>
      </c>
      <c r="BB158" s="165">
        <v>0</v>
      </c>
      <c r="BC158" s="165">
        <v>0</v>
      </c>
      <c r="BD158" s="165">
        <v>0</v>
      </c>
      <c r="BE158" s="166">
        <v>0</v>
      </c>
      <c r="BF158" s="164">
        <v>0</v>
      </c>
      <c r="BG158" s="165">
        <v>0</v>
      </c>
      <c r="BH158" s="165">
        <v>0</v>
      </c>
      <c r="BI158" s="165">
        <v>0</v>
      </c>
      <c r="BJ158" s="165">
        <v>0</v>
      </c>
      <c r="BK158" s="165">
        <v>0</v>
      </c>
      <c r="BL158" s="165">
        <v>0</v>
      </c>
      <c r="BM158" s="166">
        <v>0</v>
      </c>
      <c r="BN158" s="164">
        <v>0</v>
      </c>
      <c r="BO158" s="166">
        <v>0</v>
      </c>
      <c r="BP158" s="164">
        <v>0</v>
      </c>
      <c r="BQ158" s="165">
        <v>0</v>
      </c>
      <c r="BR158" s="165">
        <v>2</v>
      </c>
      <c r="BS158" s="165">
        <v>0</v>
      </c>
      <c r="BT158" s="166">
        <v>0</v>
      </c>
      <c r="BU158" s="164">
        <v>0</v>
      </c>
      <c r="BV158" s="165">
        <v>0</v>
      </c>
      <c r="BW158" s="166">
        <v>0</v>
      </c>
      <c r="BX158" s="164">
        <v>0</v>
      </c>
      <c r="BY158" s="165">
        <v>2</v>
      </c>
      <c r="BZ158" s="188">
        <v>0</v>
      </c>
    </row>
    <row r="159" spans="1:78" ht="17.45" customHeight="1" x14ac:dyDescent="0.25">
      <c r="A159" s="168" t="s">
        <v>646</v>
      </c>
      <c r="B159" s="163">
        <f t="shared" si="9"/>
        <v>1</v>
      </c>
      <c r="C159" s="164">
        <v>0</v>
      </c>
      <c r="D159" s="165">
        <v>0</v>
      </c>
      <c r="E159" s="165">
        <v>0</v>
      </c>
      <c r="F159" s="165">
        <v>0</v>
      </c>
      <c r="G159" s="165">
        <v>0</v>
      </c>
      <c r="H159" s="165">
        <v>0</v>
      </c>
      <c r="I159" s="166">
        <v>0</v>
      </c>
      <c r="J159" s="163">
        <v>0</v>
      </c>
      <c r="K159" s="164">
        <v>0</v>
      </c>
      <c r="L159" s="165">
        <v>0</v>
      </c>
      <c r="M159" s="165">
        <v>0</v>
      </c>
      <c r="N159" s="165">
        <v>1</v>
      </c>
      <c r="O159" s="165">
        <v>0</v>
      </c>
      <c r="P159" s="166">
        <v>0</v>
      </c>
      <c r="Q159" s="164">
        <v>0</v>
      </c>
      <c r="R159" s="165">
        <v>0</v>
      </c>
      <c r="S159" s="165">
        <v>0</v>
      </c>
      <c r="T159" s="165">
        <v>0</v>
      </c>
      <c r="U159" s="166">
        <v>0</v>
      </c>
      <c r="V159" s="164">
        <v>0</v>
      </c>
      <c r="W159" s="165">
        <v>0</v>
      </c>
      <c r="X159" s="165">
        <v>0</v>
      </c>
      <c r="Y159" s="165">
        <v>0</v>
      </c>
      <c r="Z159" s="166">
        <v>0</v>
      </c>
      <c r="AA159" s="164">
        <v>0</v>
      </c>
      <c r="AB159" s="165">
        <v>0</v>
      </c>
      <c r="AC159" s="165">
        <v>0</v>
      </c>
      <c r="AD159" s="165">
        <v>0</v>
      </c>
      <c r="AE159" s="165">
        <v>0</v>
      </c>
      <c r="AF159" s="166">
        <v>0</v>
      </c>
      <c r="AG159" s="164">
        <v>0</v>
      </c>
      <c r="AH159" s="165">
        <v>0</v>
      </c>
      <c r="AI159" s="165">
        <v>0</v>
      </c>
      <c r="AJ159" s="165">
        <v>0</v>
      </c>
      <c r="AK159" s="165">
        <v>0</v>
      </c>
      <c r="AL159" s="165">
        <v>0</v>
      </c>
      <c r="AM159" s="166">
        <v>0</v>
      </c>
      <c r="AN159" s="164">
        <v>0</v>
      </c>
      <c r="AO159" s="165">
        <v>0</v>
      </c>
      <c r="AP159" s="165">
        <v>0</v>
      </c>
      <c r="AQ159" s="165">
        <v>0</v>
      </c>
      <c r="AR159" s="165">
        <v>0</v>
      </c>
      <c r="AS159" s="166">
        <v>0</v>
      </c>
      <c r="AT159" s="164">
        <v>0</v>
      </c>
      <c r="AU159" s="165">
        <v>0</v>
      </c>
      <c r="AV159" s="165">
        <v>0</v>
      </c>
      <c r="AW159" s="165">
        <v>0</v>
      </c>
      <c r="AX159" s="165">
        <v>0</v>
      </c>
      <c r="AY159" s="166">
        <v>0</v>
      </c>
      <c r="AZ159" s="164">
        <v>0</v>
      </c>
      <c r="BA159" s="165">
        <v>0</v>
      </c>
      <c r="BB159" s="165">
        <v>0</v>
      </c>
      <c r="BC159" s="165">
        <v>0</v>
      </c>
      <c r="BD159" s="165">
        <v>0</v>
      </c>
      <c r="BE159" s="166">
        <v>0</v>
      </c>
      <c r="BF159" s="164">
        <v>0</v>
      </c>
      <c r="BG159" s="165">
        <v>0</v>
      </c>
      <c r="BH159" s="165">
        <v>0</v>
      </c>
      <c r="BI159" s="165">
        <v>0</v>
      </c>
      <c r="BJ159" s="165">
        <v>0</v>
      </c>
      <c r="BK159" s="165">
        <v>0</v>
      </c>
      <c r="BL159" s="165">
        <v>0</v>
      </c>
      <c r="BM159" s="166">
        <v>0</v>
      </c>
      <c r="BN159" s="164">
        <v>0</v>
      </c>
      <c r="BO159" s="166">
        <v>0</v>
      </c>
      <c r="BP159" s="164">
        <v>0</v>
      </c>
      <c r="BQ159" s="165">
        <v>0</v>
      </c>
      <c r="BR159" s="165">
        <v>0</v>
      </c>
      <c r="BS159" s="165">
        <v>0</v>
      </c>
      <c r="BT159" s="166">
        <v>0</v>
      </c>
      <c r="BU159" s="164">
        <v>0</v>
      </c>
      <c r="BV159" s="165">
        <v>0</v>
      </c>
      <c r="BW159" s="166">
        <v>0</v>
      </c>
      <c r="BX159" s="164">
        <v>0</v>
      </c>
      <c r="BY159" s="165">
        <v>0</v>
      </c>
      <c r="BZ159" s="188">
        <v>0</v>
      </c>
    </row>
    <row r="160" spans="1:78" ht="17.45" customHeight="1" x14ac:dyDescent="0.25">
      <c r="A160" s="139" t="s">
        <v>647</v>
      </c>
      <c r="B160" s="163">
        <f t="shared" si="9"/>
        <v>2</v>
      </c>
      <c r="C160" s="164">
        <v>0</v>
      </c>
      <c r="D160" s="165">
        <v>0</v>
      </c>
      <c r="E160" s="165">
        <v>0</v>
      </c>
      <c r="F160" s="165">
        <v>0</v>
      </c>
      <c r="G160" s="165">
        <v>0</v>
      </c>
      <c r="H160" s="165">
        <v>0</v>
      </c>
      <c r="I160" s="166">
        <v>0</v>
      </c>
      <c r="J160" s="163">
        <v>0</v>
      </c>
      <c r="K160" s="164">
        <v>0</v>
      </c>
      <c r="L160" s="165">
        <v>0</v>
      </c>
      <c r="M160" s="165">
        <v>0</v>
      </c>
      <c r="N160" s="165">
        <v>0</v>
      </c>
      <c r="O160" s="165">
        <v>0</v>
      </c>
      <c r="P160" s="166">
        <v>0</v>
      </c>
      <c r="Q160" s="164">
        <v>0</v>
      </c>
      <c r="R160" s="165">
        <v>0</v>
      </c>
      <c r="S160" s="165">
        <v>0</v>
      </c>
      <c r="T160" s="165">
        <v>0</v>
      </c>
      <c r="U160" s="166">
        <v>0</v>
      </c>
      <c r="V160" s="164">
        <v>0</v>
      </c>
      <c r="W160" s="165">
        <v>0</v>
      </c>
      <c r="X160" s="165">
        <v>0</v>
      </c>
      <c r="Y160" s="165">
        <v>0</v>
      </c>
      <c r="Z160" s="166">
        <v>0</v>
      </c>
      <c r="AA160" s="164">
        <v>0</v>
      </c>
      <c r="AB160" s="165">
        <v>0</v>
      </c>
      <c r="AC160" s="165">
        <v>0</v>
      </c>
      <c r="AD160" s="165">
        <v>0</v>
      </c>
      <c r="AE160" s="165">
        <v>0</v>
      </c>
      <c r="AF160" s="166">
        <v>0</v>
      </c>
      <c r="AG160" s="164">
        <v>0</v>
      </c>
      <c r="AH160" s="165">
        <v>0</v>
      </c>
      <c r="AI160" s="165">
        <v>0</v>
      </c>
      <c r="AJ160" s="165">
        <v>0</v>
      </c>
      <c r="AK160" s="165">
        <v>0</v>
      </c>
      <c r="AL160" s="165">
        <v>0</v>
      </c>
      <c r="AM160" s="166">
        <v>0</v>
      </c>
      <c r="AN160" s="164">
        <v>0</v>
      </c>
      <c r="AO160" s="165">
        <v>0</v>
      </c>
      <c r="AP160" s="165">
        <v>0</v>
      </c>
      <c r="AQ160" s="165">
        <v>0</v>
      </c>
      <c r="AR160" s="165">
        <v>0</v>
      </c>
      <c r="AS160" s="166">
        <v>0</v>
      </c>
      <c r="AT160" s="164">
        <v>0</v>
      </c>
      <c r="AU160" s="165">
        <v>0</v>
      </c>
      <c r="AV160" s="165">
        <v>0</v>
      </c>
      <c r="AW160" s="165">
        <v>0</v>
      </c>
      <c r="AX160" s="165">
        <v>0</v>
      </c>
      <c r="AY160" s="166">
        <v>0</v>
      </c>
      <c r="AZ160" s="164">
        <v>2</v>
      </c>
      <c r="BA160" s="165">
        <v>0</v>
      </c>
      <c r="BB160" s="165">
        <v>0</v>
      </c>
      <c r="BC160" s="165">
        <v>0</v>
      </c>
      <c r="BD160" s="165">
        <v>0</v>
      </c>
      <c r="BE160" s="166">
        <v>0</v>
      </c>
      <c r="BF160" s="164">
        <v>0</v>
      </c>
      <c r="BG160" s="165">
        <v>0</v>
      </c>
      <c r="BH160" s="165">
        <v>0</v>
      </c>
      <c r="BI160" s="165">
        <v>0</v>
      </c>
      <c r="BJ160" s="165">
        <v>0</v>
      </c>
      <c r="BK160" s="165">
        <v>0</v>
      </c>
      <c r="BL160" s="165">
        <v>0</v>
      </c>
      <c r="BM160" s="166">
        <v>0</v>
      </c>
      <c r="BN160" s="164">
        <v>0</v>
      </c>
      <c r="BO160" s="166">
        <v>0</v>
      </c>
      <c r="BP160" s="164">
        <v>0</v>
      </c>
      <c r="BQ160" s="165">
        <v>0</v>
      </c>
      <c r="BR160" s="165">
        <v>0</v>
      </c>
      <c r="BS160" s="165">
        <v>0</v>
      </c>
      <c r="BT160" s="166">
        <v>0</v>
      </c>
      <c r="BU160" s="164">
        <v>0</v>
      </c>
      <c r="BV160" s="165">
        <v>0</v>
      </c>
      <c r="BW160" s="166">
        <v>0</v>
      </c>
      <c r="BX160" s="164">
        <v>0</v>
      </c>
      <c r="BY160" s="165">
        <v>0</v>
      </c>
      <c r="BZ160" s="188">
        <v>0</v>
      </c>
    </row>
    <row r="161" spans="1:78" ht="17.45" customHeight="1" x14ac:dyDescent="0.25">
      <c r="A161" s="139" t="s">
        <v>648</v>
      </c>
      <c r="B161" s="163">
        <f t="shared" si="9"/>
        <v>1</v>
      </c>
      <c r="C161" s="164">
        <v>0</v>
      </c>
      <c r="D161" s="165">
        <v>0</v>
      </c>
      <c r="E161" s="165">
        <v>0</v>
      </c>
      <c r="F161" s="165">
        <v>0</v>
      </c>
      <c r="G161" s="165">
        <v>0</v>
      </c>
      <c r="H161" s="165">
        <v>0</v>
      </c>
      <c r="I161" s="166">
        <v>0</v>
      </c>
      <c r="J161" s="163">
        <v>0</v>
      </c>
      <c r="K161" s="164">
        <v>0</v>
      </c>
      <c r="L161" s="165">
        <v>0</v>
      </c>
      <c r="M161" s="165">
        <v>0</v>
      </c>
      <c r="N161" s="165">
        <v>0</v>
      </c>
      <c r="O161" s="165">
        <v>0</v>
      </c>
      <c r="P161" s="166">
        <v>0</v>
      </c>
      <c r="Q161" s="164">
        <v>0</v>
      </c>
      <c r="R161" s="165">
        <v>0</v>
      </c>
      <c r="S161" s="165">
        <v>0</v>
      </c>
      <c r="T161" s="165">
        <v>0</v>
      </c>
      <c r="U161" s="166">
        <v>0</v>
      </c>
      <c r="V161" s="164">
        <v>0</v>
      </c>
      <c r="W161" s="165">
        <v>0</v>
      </c>
      <c r="X161" s="165">
        <v>0</v>
      </c>
      <c r="Y161" s="165">
        <v>0</v>
      </c>
      <c r="Z161" s="166">
        <v>0</v>
      </c>
      <c r="AA161" s="164">
        <v>0</v>
      </c>
      <c r="AB161" s="165">
        <v>0</v>
      </c>
      <c r="AC161" s="165">
        <v>0</v>
      </c>
      <c r="AD161" s="165">
        <v>0</v>
      </c>
      <c r="AE161" s="165">
        <v>0</v>
      </c>
      <c r="AF161" s="166">
        <v>0</v>
      </c>
      <c r="AG161" s="164">
        <v>0</v>
      </c>
      <c r="AH161" s="165">
        <v>0</v>
      </c>
      <c r="AI161" s="165">
        <v>0</v>
      </c>
      <c r="AJ161" s="165">
        <v>0</v>
      </c>
      <c r="AK161" s="165">
        <v>0</v>
      </c>
      <c r="AL161" s="165">
        <v>0</v>
      </c>
      <c r="AM161" s="166">
        <v>0</v>
      </c>
      <c r="AN161" s="164">
        <v>0</v>
      </c>
      <c r="AO161" s="165">
        <v>0</v>
      </c>
      <c r="AP161" s="165">
        <v>0</v>
      </c>
      <c r="AQ161" s="165">
        <v>0</v>
      </c>
      <c r="AR161" s="165">
        <v>0</v>
      </c>
      <c r="AS161" s="166">
        <v>0</v>
      </c>
      <c r="AT161" s="164">
        <v>1</v>
      </c>
      <c r="AU161" s="165">
        <v>0</v>
      </c>
      <c r="AV161" s="165">
        <v>0</v>
      </c>
      <c r="AW161" s="165">
        <v>0</v>
      </c>
      <c r="AX161" s="165">
        <v>0</v>
      </c>
      <c r="AY161" s="166">
        <v>0</v>
      </c>
      <c r="AZ161" s="164">
        <v>0</v>
      </c>
      <c r="BA161" s="165">
        <v>0</v>
      </c>
      <c r="BB161" s="165">
        <v>0</v>
      </c>
      <c r="BC161" s="165">
        <v>0</v>
      </c>
      <c r="BD161" s="165">
        <v>0</v>
      </c>
      <c r="BE161" s="166">
        <v>0</v>
      </c>
      <c r="BF161" s="164">
        <v>0</v>
      </c>
      <c r="BG161" s="165">
        <v>0</v>
      </c>
      <c r="BH161" s="165">
        <v>0</v>
      </c>
      <c r="BI161" s="165">
        <v>0</v>
      </c>
      <c r="BJ161" s="165">
        <v>0</v>
      </c>
      <c r="BK161" s="165">
        <v>0</v>
      </c>
      <c r="BL161" s="165">
        <v>0</v>
      </c>
      <c r="BM161" s="166">
        <v>0</v>
      </c>
      <c r="BN161" s="164">
        <v>0</v>
      </c>
      <c r="BO161" s="166">
        <v>0</v>
      </c>
      <c r="BP161" s="164">
        <v>0</v>
      </c>
      <c r="BQ161" s="165">
        <v>0</v>
      </c>
      <c r="BR161" s="165">
        <v>0</v>
      </c>
      <c r="BS161" s="165">
        <v>0</v>
      </c>
      <c r="BT161" s="166">
        <v>0</v>
      </c>
      <c r="BU161" s="164">
        <v>0</v>
      </c>
      <c r="BV161" s="165">
        <v>0</v>
      </c>
      <c r="BW161" s="166">
        <v>0</v>
      </c>
      <c r="BX161" s="164">
        <v>0</v>
      </c>
      <c r="BY161" s="165">
        <v>0</v>
      </c>
      <c r="BZ161" s="188">
        <v>0</v>
      </c>
    </row>
    <row r="162" spans="1:78" ht="17.45" customHeight="1" x14ac:dyDescent="0.25">
      <c r="A162" s="139" t="s">
        <v>649</v>
      </c>
      <c r="B162" s="163">
        <f t="shared" si="9"/>
        <v>1</v>
      </c>
      <c r="C162" s="164">
        <v>0</v>
      </c>
      <c r="D162" s="165">
        <v>0</v>
      </c>
      <c r="E162" s="165">
        <v>0</v>
      </c>
      <c r="F162" s="165">
        <v>0</v>
      </c>
      <c r="G162" s="165">
        <v>0</v>
      </c>
      <c r="H162" s="165">
        <v>0</v>
      </c>
      <c r="I162" s="166">
        <v>0</v>
      </c>
      <c r="J162" s="163">
        <v>0</v>
      </c>
      <c r="K162" s="164">
        <v>0</v>
      </c>
      <c r="L162" s="165">
        <v>1</v>
      </c>
      <c r="M162" s="165">
        <v>0</v>
      </c>
      <c r="N162" s="165">
        <v>0</v>
      </c>
      <c r="O162" s="165">
        <v>0</v>
      </c>
      <c r="P162" s="166">
        <v>0</v>
      </c>
      <c r="Q162" s="164">
        <v>0</v>
      </c>
      <c r="R162" s="165">
        <v>0</v>
      </c>
      <c r="S162" s="165">
        <v>0</v>
      </c>
      <c r="T162" s="165">
        <v>0</v>
      </c>
      <c r="U162" s="166">
        <v>0</v>
      </c>
      <c r="V162" s="164">
        <v>0</v>
      </c>
      <c r="W162" s="165">
        <v>0</v>
      </c>
      <c r="X162" s="165">
        <v>0</v>
      </c>
      <c r="Y162" s="165">
        <v>0</v>
      </c>
      <c r="Z162" s="166">
        <v>0</v>
      </c>
      <c r="AA162" s="164">
        <v>0</v>
      </c>
      <c r="AB162" s="165">
        <v>0</v>
      </c>
      <c r="AC162" s="165">
        <v>0</v>
      </c>
      <c r="AD162" s="165">
        <v>0</v>
      </c>
      <c r="AE162" s="165">
        <v>0</v>
      </c>
      <c r="AF162" s="166">
        <v>0</v>
      </c>
      <c r="AG162" s="164">
        <v>0</v>
      </c>
      <c r="AH162" s="165">
        <v>0</v>
      </c>
      <c r="AI162" s="165">
        <v>0</v>
      </c>
      <c r="AJ162" s="165">
        <v>0</v>
      </c>
      <c r="AK162" s="165">
        <v>0</v>
      </c>
      <c r="AL162" s="165">
        <v>0</v>
      </c>
      <c r="AM162" s="166">
        <v>0</v>
      </c>
      <c r="AN162" s="164">
        <v>0</v>
      </c>
      <c r="AO162" s="165">
        <v>0</v>
      </c>
      <c r="AP162" s="165">
        <v>0</v>
      </c>
      <c r="AQ162" s="165">
        <v>0</v>
      </c>
      <c r="AR162" s="165">
        <v>0</v>
      </c>
      <c r="AS162" s="166">
        <v>0</v>
      </c>
      <c r="AT162" s="164">
        <v>0</v>
      </c>
      <c r="AU162" s="165">
        <v>0</v>
      </c>
      <c r="AV162" s="165">
        <v>0</v>
      </c>
      <c r="AW162" s="165">
        <v>0</v>
      </c>
      <c r="AX162" s="165">
        <v>0</v>
      </c>
      <c r="AY162" s="166">
        <v>0</v>
      </c>
      <c r="AZ162" s="164">
        <v>0</v>
      </c>
      <c r="BA162" s="165">
        <v>0</v>
      </c>
      <c r="BB162" s="165">
        <v>0</v>
      </c>
      <c r="BC162" s="165">
        <v>0</v>
      </c>
      <c r="BD162" s="165">
        <v>0</v>
      </c>
      <c r="BE162" s="166">
        <v>0</v>
      </c>
      <c r="BF162" s="164">
        <v>0</v>
      </c>
      <c r="BG162" s="165">
        <v>0</v>
      </c>
      <c r="BH162" s="165">
        <v>0</v>
      </c>
      <c r="BI162" s="165">
        <v>0</v>
      </c>
      <c r="BJ162" s="165">
        <v>0</v>
      </c>
      <c r="BK162" s="165">
        <v>0</v>
      </c>
      <c r="BL162" s="165">
        <v>0</v>
      </c>
      <c r="BM162" s="166">
        <v>0</v>
      </c>
      <c r="BN162" s="164">
        <v>0</v>
      </c>
      <c r="BO162" s="166">
        <v>0</v>
      </c>
      <c r="BP162" s="164">
        <v>0</v>
      </c>
      <c r="BQ162" s="165">
        <v>0</v>
      </c>
      <c r="BR162" s="165">
        <v>0</v>
      </c>
      <c r="BS162" s="165">
        <v>0</v>
      </c>
      <c r="BT162" s="166">
        <v>0</v>
      </c>
      <c r="BU162" s="164">
        <v>0</v>
      </c>
      <c r="BV162" s="165">
        <v>0</v>
      </c>
      <c r="BW162" s="166">
        <v>0</v>
      </c>
      <c r="BX162" s="164">
        <v>0</v>
      </c>
      <c r="BY162" s="165">
        <v>0</v>
      </c>
      <c r="BZ162" s="188">
        <v>0</v>
      </c>
    </row>
    <row r="163" spans="1:78" ht="17.45" customHeight="1" x14ac:dyDescent="0.25">
      <c r="A163" s="139" t="s">
        <v>650</v>
      </c>
      <c r="B163" s="163">
        <f t="shared" si="9"/>
        <v>43</v>
      </c>
      <c r="C163" s="164">
        <v>0</v>
      </c>
      <c r="D163" s="165">
        <v>0</v>
      </c>
      <c r="E163" s="165">
        <v>0</v>
      </c>
      <c r="F163" s="165">
        <v>0</v>
      </c>
      <c r="G163" s="165">
        <v>0</v>
      </c>
      <c r="H163" s="165">
        <v>0</v>
      </c>
      <c r="I163" s="166">
        <v>0</v>
      </c>
      <c r="J163" s="163">
        <v>0</v>
      </c>
      <c r="K163" s="164">
        <v>0</v>
      </c>
      <c r="L163" s="165">
        <v>0</v>
      </c>
      <c r="M163" s="165">
        <v>0</v>
      </c>
      <c r="N163" s="165">
        <v>0</v>
      </c>
      <c r="O163" s="165">
        <v>0</v>
      </c>
      <c r="P163" s="166">
        <v>0</v>
      </c>
      <c r="Q163" s="164">
        <v>2</v>
      </c>
      <c r="R163" s="165">
        <v>0</v>
      </c>
      <c r="S163" s="165">
        <v>0</v>
      </c>
      <c r="T163" s="165">
        <v>0</v>
      </c>
      <c r="U163" s="166">
        <v>1</v>
      </c>
      <c r="V163" s="164">
        <v>0</v>
      </c>
      <c r="W163" s="165">
        <v>0</v>
      </c>
      <c r="X163" s="165">
        <v>0</v>
      </c>
      <c r="Y163" s="165">
        <v>0</v>
      </c>
      <c r="Z163" s="166">
        <v>0</v>
      </c>
      <c r="AA163" s="164">
        <v>0</v>
      </c>
      <c r="AB163" s="165">
        <v>0</v>
      </c>
      <c r="AC163" s="165">
        <v>0</v>
      </c>
      <c r="AD163" s="165">
        <v>0</v>
      </c>
      <c r="AE163" s="165">
        <v>0</v>
      </c>
      <c r="AF163" s="166">
        <v>0</v>
      </c>
      <c r="AG163" s="164">
        <v>1</v>
      </c>
      <c r="AH163" s="165">
        <v>0</v>
      </c>
      <c r="AI163" s="165">
        <v>0</v>
      </c>
      <c r="AJ163" s="165">
        <v>0</v>
      </c>
      <c r="AK163" s="165">
        <v>0</v>
      </c>
      <c r="AL163" s="165">
        <v>0</v>
      </c>
      <c r="AM163" s="166">
        <v>4</v>
      </c>
      <c r="AN163" s="164">
        <v>2</v>
      </c>
      <c r="AO163" s="165">
        <v>0</v>
      </c>
      <c r="AP163" s="165">
        <v>0</v>
      </c>
      <c r="AQ163" s="165">
        <v>0</v>
      </c>
      <c r="AR163" s="165">
        <v>0</v>
      </c>
      <c r="AS163" s="166">
        <v>0</v>
      </c>
      <c r="AT163" s="164">
        <v>1</v>
      </c>
      <c r="AU163" s="165">
        <v>0</v>
      </c>
      <c r="AV163" s="165">
        <v>2</v>
      </c>
      <c r="AW163" s="165">
        <v>1</v>
      </c>
      <c r="AX163" s="165">
        <v>0</v>
      </c>
      <c r="AY163" s="166">
        <v>0</v>
      </c>
      <c r="AZ163" s="164">
        <v>0</v>
      </c>
      <c r="BA163" s="165">
        <v>1</v>
      </c>
      <c r="BB163" s="165">
        <v>0</v>
      </c>
      <c r="BC163" s="165">
        <v>0</v>
      </c>
      <c r="BD163" s="165">
        <v>0</v>
      </c>
      <c r="BE163" s="166">
        <v>0</v>
      </c>
      <c r="BF163" s="164">
        <v>0</v>
      </c>
      <c r="BG163" s="165">
        <v>0</v>
      </c>
      <c r="BH163" s="165">
        <v>0</v>
      </c>
      <c r="BI163" s="165">
        <v>0</v>
      </c>
      <c r="BJ163" s="165">
        <v>1</v>
      </c>
      <c r="BK163" s="165">
        <v>0</v>
      </c>
      <c r="BL163" s="165">
        <v>1</v>
      </c>
      <c r="BM163" s="166">
        <v>0</v>
      </c>
      <c r="BN163" s="164">
        <v>0</v>
      </c>
      <c r="BO163" s="166">
        <v>12</v>
      </c>
      <c r="BP163" s="164">
        <v>0</v>
      </c>
      <c r="BQ163" s="165">
        <v>0</v>
      </c>
      <c r="BR163" s="165">
        <v>0</v>
      </c>
      <c r="BS163" s="165">
        <v>0</v>
      </c>
      <c r="BT163" s="166">
        <v>4</v>
      </c>
      <c r="BU163" s="164">
        <v>0</v>
      </c>
      <c r="BV163" s="165">
        <v>0</v>
      </c>
      <c r="BW163" s="166">
        <v>0</v>
      </c>
      <c r="BX163" s="164">
        <v>10</v>
      </c>
      <c r="BY163" s="165">
        <v>0</v>
      </c>
      <c r="BZ163" s="188">
        <v>0</v>
      </c>
    </row>
    <row r="164" spans="1:78" ht="17.45" customHeight="1" x14ac:dyDescent="0.25">
      <c r="A164" s="139" t="s">
        <v>651</v>
      </c>
      <c r="B164" s="163">
        <f t="shared" si="9"/>
        <v>111</v>
      </c>
      <c r="C164" s="164">
        <v>1</v>
      </c>
      <c r="D164" s="165">
        <v>5</v>
      </c>
      <c r="E164" s="165">
        <v>1</v>
      </c>
      <c r="F164" s="165">
        <v>0</v>
      </c>
      <c r="G164" s="165">
        <v>0</v>
      </c>
      <c r="H164" s="165">
        <v>0</v>
      </c>
      <c r="I164" s="166">
        <v>0</v>
      </c>
      <c r="J164" s="163">
        <v>1</v>
      </c>
      <c r="K164" s="164">
        <v>0</v>
      </c>
      <c r="L164" s="165">
        <v>0</v>
      </c>
      <c r="M164" s="165">
        <v>0</v>
      </c>
      <c r="N164" s="165">
        <v>1</v>
      </c>
      <c r="O164" s="165">
        <v>0</v>
      </c>
      <c r="P164" s="166">
        <v>0</v>
      </c>
      <c r="Q164" s="164">
        <v>2</v>
      </c>
      <c r="R164" s="165">
        <v>0</v>
      </c>
      <c r="S164" s="165">
        <v>0</v>
      </c>
      <c r="T164" s="165">
        <v>0</v>
      </c>
      <c r="U164" s="166">
        <v>2</v>
      </c>
      <c r="V164" s="164">
        <v>0</v>
      </c>
      <c r="W164" s="165">
        <v>0</v>
      </c>
      <c r="X164" s="165">
        <v>0</v>
      </c>
      <c r="Y164" s="165">
        <v>0</v>
      </c>
      <c r="Z164" s="166">
        <v>0</v>
      </c>
      <c r="AA164" s="164">
        <v>0</v>
      </c>
      <c r="AB164" s="165">
        <v>11</v>
      </c>
      <c r="AC164" s="165">
        <v>1</v>
      </c>
      <c r="AD164" s="165">
        <v>0</v>
      </c>
      <c r="AE164" s="165">
        <v>3</v>
      </c>
      <c r="AF164" s="166">
        <v>0</v>
      </c>
      <c r="AG164" s="164">
        <v>0</v>
      </c>
      <c r="AH164" s="165">
        <v>4</v>
      </c>
      <c r="AI164" s="165">
        <v>0</v>
      </c>
      <c r="AJ164" s="165">
        <v>0</v>
      </c>
      <c r="AK164" s="165">
        <v>4</v>
      </c>
      <c r="AL164" s="165">
        <v>0</v>
      </c>
      <c r="AM164" s="166">
        <v>0</v>
      </c>
      <c r="AN164" s="164">
        <v>2</v>
      </c>
      <c r="AO164" s="165">
        <v>0</v>
      </c>
      <c r="AP164" s="165">
        <v>0</v>
      </c>
      <c r="AQ164" s="165">
        <v>1</v>
      </c>
      <c r="AR164" s="165">
        <v>3</v>
      </c>
      <c r="AS164" s="166">
        <v>0</v>
      </c>
      <c r="AT164" s="164">
        <v>0</v>
      </c>
      <c r="AU164" s="165">
        <v>0</v>
      </c>
      <c r="AV164" s="165">
        <v>0</v>
      </c>
      <c r="AW164" s="165">
        <v>0</v>
      </c>
      <c r="AX164" s="165">
        <v>0</v>
      </c>
      <c r="AY164" s="166">
        <v>0</v>
      </c>
      <c r="AZ164" s="164">
        <v>0</v>
      </c>
      <c r="BA164" s="165">
        <v>0</v>
      </c>
      <c r="BB164" s="165">
        <v>0</v>
      </c>
      <c r="BC164" s="165">
        <v>0</v>
      </c>
      <c r="BD164" s="165">
        <v>0</v>
      </c>
      <c r="BE164" s="166">
        <v>0</v>
      </c>
      <c r="BF164" s="164">
        <v>36</v>
      </c>
      <c r="BG164" s="165">
        <v>21</v>
      </c>
      <c r="BH164" s="165">
        <v>5</v>
      </c>
      <c r="BI164" s="165">
        <v>0</v>
      </c>
      <c r="BJ164" s="165">
        <v>1</v>
      </c>
      <c r="BK164" s="165">
        <v>0</v>
      </c>
      <c r="BL164" s="165">
        <v>6</v>
      </c>
      <c r="BM164" s="166">
        <v>0</v>
      </c>
      <c r="BN164" s="164">
        <v>0</v>
      </c>
      <c r="BO164" s="166">
        <v>0</v>
      </c>
      <c r="BP164" s="164">
        <v>0</v>
      </c>
      <c r="BQ164" s="165">
        <v>0</v>
      </c>
      <c r="BR164" s="165">
        <v>0</v>
      </c>
      <c r="BS164" s="165">
        <v>0</v>
      </c>
      <c r="BT164" s="166">
        <v>0</v>
      </c>
      <c r="BU164" s="164">
        <v>0</v>
      </c>
      <c r="BV164" s="165">
        <v>0</v>
      </c>
      <c r="BW164" s="166">
        <v>0</v>
      </c>
      <c r="BX164" s="164">
        <v>0</v>
      </c>
      <c r="BY164" s="165">
        <v>0</v>
      </c>
      <c r="BZ164" s="188">
        <v>0</v>
      </c>
    </row>
    <row r="165" spans="1:78" ht="17.45" customHeight="1" x14ac:dyDescent="0.25">
      <c r="A165" s="139" t="s">
        <v>652</v>
      </c>
      <c r="B165" s="163">
        <f t="shared" si="9"/>
        <v>4</v>
      </c>
      <c r="C165" s="164">
        <v>0</v>
      </c>
      <c r="D165" s="165">
        <v>0</v>
      </c>
      <c r="E165" s="165">
        <v>0</v>
      </c>
      <c r="F165" s="165">
        <v>0</v>
      </c>
      <c r="G165" s="165">
        <v>0</v>
      </c>
      <c r="H165" s="165">
        <v>0</v>
      </c>
      <c r="I165" s="166">
        <v>0</v>
      </c>
      <c r="J165" s="163">
        <v>0</v>
      </c>
      <c r="K165" s="164">
        <v>0</v>
      </c>
      <c r="L165" s="165">
        <v>0</v>
      </c>
      <c r="M165" s="165">
        <v>0</v>
      </c>
      <c r="N165" s="165">
        <v>0</v>
      </c>
      <c r="O165" s="165">
        <v>0</v>
      </c>
      <c r="P165" s="166">
        <v>0</v>
      </c>
      <c r="Q165" s="164">
        <v>0</v>
      </c>
      <c r="R165" s="165">
        <v>0</v>
      </c>
      <c r="S165" s="165">
        <v>0</v>
      </c>
      <c r="T165" s="165">
        <v>0</v>
      </c>
      <c r="U165" s="166">
        <v>0</v>
      </c>
      <c r="V165" s="164">
        <v>0</v>
      </c>
      <c r="W165" s="165">
        <v>0</v>
      </c>
      <c r="X165" s="165">
        <v>0</v>
      </c>
      <c r="Y165" s="165">
        <v>0</v>
      </c>
      <c r="Z165" s="166">
        <v>0</v>
      </c>
      <c r="AA165" s="164">
        <v>0</v>
      </c>
      <c r="AB165" s="165">
        <v>0</v>
      </c>
      <c r="AC165" s="165">
        <v>0</v>
      </c>
      <c r="AD165" s="165">
        <v>0</v>
      </c>
      <c r="AE165" s="165">
        <v>0</v>
      </c>
      <c r="AF165" s="166">
        <v>0</v>
      </c>
      <c r="AG165" s="164">
        <v>0</v>
      </c>
      <c r="AH165" s="165">
        <v>0</v>
      </c>
      <c r="AI165" s="165">
        <v>0</v>
      </c>
      <c r="AJ165" s="165">
        <v>0</v>
      </c>
      <c r="AK165" s="165">
        <v>0</v>
      </c>
      <c r="AL165" s="165">
        <v>0</v>
      </c>
      <c r="AM165" s="166">
        <v>0</v>
      </c>
      <c r="AN165" s="164">
        <v>0</v>
      </c>
      <c r="AO165" s="165">
        <v>0</v>
      </c>
      <c r="AP165" s="165">
        <v>0</v>
      </c>
      <c r="AQ165" s="165">
        <v>0</v>
      </c>
      <c r="AR165" s="165">
        <v>0</v>
      </c>
      <c r="AS165" s="166">
        <v>0</v>
      </c>
      <c r="AT165" s="164">
        <v>0</v>
      </c>
      <c r="AU165" s="165">
        <v>1</v>
      </c>
      <c r="AV165" s="165">
        <v>0</v>
      </c>
      <c r="AW165" s="165">
        <v>0</v>
      </c>
      <c r="AX165" s="165">
        <v>0</v>
      </c>
      <c r="AY165" s="166">
        <v>0</v>
      </c>
      <c r="AZ165" s="164">
        <v>0</v>
      </c>
      <c r="BA165" s="165">
        <v>0</v>
      </c>
      <c r="BB165" s="165">
        <v>0</v>
      </c>
      <c r="BC165" s="165">
        <v>0</v>
      </c>
      <c r="BD165" s="165">
        <v>0</v>
      </c>
      <c r="BE165" s="166">
        <v>0</v>
      </c>
      <c r="BF165" s="164">
        <v>0</v>
      </c>
      <c r="BG165" s="165">
        <v>0</v>
      </c>
      <c r="BH165" s="165">
        <v>0</v>
      </c>
      <c r="BI165" s="165">
        <v>0</v>
      </c>
      <c r="BJ165" s="165">
        <v>0</v>
      </c>
      <c r="BK165" s="165">
        <v>0</v>
      </c>
      <c r="BL165" s="165">
        <v>0</v>
      </c>
      <c r="BM165" s="166">
        <v>1</v>
      </c>
      <c r="BN165" s="164">
        <v>2</v>
      </c>
      <c r="BO165" s="166">
        <v>0</v>
      </c>
      <c r="BP165" s="164">
        <v>0</v>
      </c>
      <c r="BQ165" s="165">
        <v>0</v>
      </c>
      <c r="BR165" s="165">
        <v>0</v>
      </c>
      <c r="BS165" s="165">
        <v>0</v>
      </c>
      <c r="BT165" s="166">
        <v>0</v>
      </c>
      <c r="BU165" s="164">
        <v>0</v>
      </c>
      <c r="BV165" s="165">
        <v>0</v>
      </c>
      <c r="BW165" s="166">
        <v>0</v>
      </c>
      <c r="BX165" s="164">
        <v>0</v>
      </c>
      <c r="BY165" s="165">
        <v>0</v>
      </c>
      <c r="BZ165" s="188">
        <v>0</v>
      </c>
    </row>
    <row r="166" spans="1:78" ht="17.45" customHeight="1" x14ac:dyDescent="0.25">
      <c r="A166" s="139" t="s">
        <v>653</v>
      </c>
      <c r="B166" s="163">
        <f t="shared" si="9"/>
        <v>1</v>
      </c>
      <c r="C166" s="164">
        <v>0</v>
      </c>
      <c r="D166" s="165">
        <v>0</v>
      </c>
      <c r="E166" s="165">
        <v>0</v>
      </c>
      <c r="F166" s="165">
        <v>0</v>
      </c>
      <c r="G166" s="165">
        <v>0</v>
      </c>
      <c r="H166" s="165">
        <v>0</v>
      </c>
      <c r="I166" s="166">
        <v>0</v>
      </c>
      <c r="J166" s="163">
        <v>0</v>
      </c>
      <c r="K166" s="164">
        <v>0</v>
      </c>
      <c r="L166" s="165">
        <v>0</v>
      </c>
      <c r="M166" s="165">
        <v>0</v>
      </c>
      <c r="N166" s="165">
        <v>0</v>
      </c>
      <c r="O166" s="165">
        <v>1</v>
      </c>
      <c r="P166" s="166">
        <v>0</v>
      </c>
      <c r="Q166" s="164">
        <v>0</v>
      </c>
      <c r="R166" s="165">
        <v>0</v>
      </c>
      <c r="S166" s="165">
        <v>0</v>
      </c>
      <c r="T166" s="165">
        <v>0</v>
      </c>
      <c r="U166" s="166">
        <v>0</v>
      </c>
      <c r="V166" s="164">
        <v>0</v>
      </c>
      <c r="W166" s="165">
        <v>0</v>
      </c>
      <c r="X166" s="165">
        <v>0</v>
      </c>
      <c r="Y166" s="165">
        <v>0</v>
      </c>
      <c r="Z166" s="166">
        <v>0</v>
      </c>
      <c r="AA166" s="164">
        <v>0</v>
      </c>
      <c r="AB166" s="165">
        <v>0</v>
      </c>
      <c r="AC166" s="165">
        <v>0</v>
      </c>
      <c r="AD166" s="165">
        <v>0</v>
      </c>
      <c r="AE166" s="165">
        <v>0</v>
      </c>
      <c r="AF166" s="166">
        <v>0</v>
      </c>
      <c r="AG166" s="164">
        <v>0</v>
      </c>
      <c r="AH166" s="165">
        <v>0</v>
      </c>
      <c r="AI166" s="165">
        <v>0</v>
      </c>
      <c r="AJ166" s="165">
        <v>0</v>
      </c>
      <c r="AK166" s="165">
        <v>0</v>
      </c>
      <c r="AL166" s="165">
        <v>0</v>
      </c>
      <c r="AM166" s="166">
        <v>0</v>
      </c>
      <c r="AN166" s="164">
        <v>0</v>
      </c>
      <c r="AO166" s="165">
        <v>0</v>
      </c>
      <c r="AP166" s="165">
        <v>0</v>
      </c>
      <c r="AQ166" s="165">
        <v>0</v>
      </c>
      <c r="AR166" s="165">
        <v>0</v>
      </c>
      <c r="AS166" s="166">
        <v>0</v>
      </c>
      <c r="AT166" s="164">
        <v>0</v>
      </c>
      <c r="AU166" s="165">
        <v>0</v>
      </c>
      <c r="AV166" s="165">
        <v>0</v>
      </c>
      <c r="AW166" s="165">
        <v>0</v>
      </c>
      <c r="AX166" s="165">
        <v>0</v>
      </c>
      <c r="AY166" s="166">
        <v>0</v>
      </c>
      <c r="AZ166" s="164">
        <v>0</v>
      </c>
      <c r="BA166" s="165">
        <v>0</v>
      </c>
      <c r="BB166" s="165">
        <v>0</v>
      </c>
      <c r="BC166" s="165">
        <v>0</v>
      </c>
      <c r="BD166" s="165">
        <v>0</v>
      </c>
      <c r="BE166" s="166">
        <v>0</v>
      </c>
      <c r="BF166" s="164">
        <v>0</v>
      </c>
      <c r="BG166" s="165">
        <v>0</v>
      </c>
      <c r="BH166" s="165">
        <v>0</v>
      </c>
      <c r="BI166" s="165">
        <v>0</v>
      </c>
      <c r="BJ166" s="165">
        <v>0</v>
      </c>
      <c r="BK166" s="165">
        <v>0</v>
      </c>
      <c r="BL166" s="165">
        <v>0</v>
      </c>
      <c r="BM166" s="166">
        <v>0</v>
      </c>
      <c r="BN166" s="164">
        <v>0</v>
      </c>
      <c r="BO166" s="166">
        <v>0</v>
      </c>
      <c r="BP166" s="164">
        <v>0</v>
      </c>
      <c r="BQ166" s="165">
        <v>0</v>
      </c>
      <c r="BR166" s="165">
        <v>0</v>
      </c>
      <c r="BS166" s="165">
        <v>0</v>
      </c>
      <c r="BT166" s="166">
        <v>0</v>
      </c>
      <c r="BU166" s="164">
        <v>0</v>
      </c>
      <c r="BV166" s="165">
        <v>0</v>
      </c>
      <c r="BW166" s="166">
        <v>0</v>
      </c>
      <c r="BX166" s="164">
        <v>0</v>
      </c>
      <c r="BY166" s="165">
        <v>0</v>
      </c>
      <c r="BZ166" s="188">
        <v>0</v>
      </c>
    </row>
    <row r="167" spans="1:78" ht="17.45" customHeight="1" x14ac:dyDescent="0.25">
      <c r="A167" s="139" t="s">
        <v>654</v>
      </c>
      <c r="B167" s="163">
        <f t="shared" si="9"/>
        <v>6</v>
      </c>
      <c r="C167" s="164">
        <v>0</v>
      </c>
      <c r="D167" s="165">
        <v>0</v>
      </c>
      <c r="E167" s="165">
        <v>0</v>
      </c>
      <c r="F167" s="165">
        <v>0</v>
      </c>
      <c r="G167" s="165">
        <v>0</v>
      </c>
      <c r="H167" s="165">
        <v>0</v>
      </c>
      <c r="I167" s="166">
        <v>0</v>
      </c>
      <c r="J167" s="163">
        <v>0</v>
      </c>
      <c r="K167" s="164">
        <v>0</v>
      </c>
      <c r="L167" s="165">
        <v>0</v>
      </c>
      <c r="M167" s="165">
        <v>0</v>
      </c>
      <c r="N167" s="165">
        <v>0</v>
      </c>
      <c r="O167" s="165">
        <v>0</v>
      </c>
      <c r="P167" s="166">
        <v>0</v>
      </c>
      <c r="Q167" s="164">
        <v>0</v>
      </c>
      <c r="R167" s="165">
        <v>0</v>
      </c>
      <c r="S167" s="165">
        <v>0</v>
      </c>
      <c r="T167" s="165">
        <v>0</v>
      </c>
      <c r="U167" s="166">
        <v>0</v>
      </c>
      <c r="V167" s="164">
        <v>0</v>
      </c>
      <c r="W167" s="165">
        <v>0</v>
      </c>
      <c r="X167" s="165">
        <v>0</v>
      </c>
      <c r="Y167" s="165">
        <v>0</v>
      </c>
      <c r="Z167" s="166">
        <v>0</v>
      </c>
      <c r="AA167" s="164">
        <v>0</v>
      </c>
      <c r="AB167" s="165">
        <v>0</v>
      </c>
      <c r="AC167" s="165">
        <v>0</v>
      </c>
      <c r="AD167" s="165">
        <v>0</v>
      </c>
      <c r="AE167" s="165">
        <v>0</v>
      </c>
      <c r="AF167" s="166">
        <v>0</v>
      </c>
      <c r="AG167" s="164">
        <v>0</v>
      </c>
      <c r="AH167" s="165">
        <v>0</v>
      </c>
      <c r="AI167" s="165">
        <v>0</v>
      </c>
      <c r="AJ167" s="165">
        <v>0</v>
      </c>
      <c r="AK167" s="165">
        <v>0</v>
      </c>
      <c r="AL167" s="165">
        <v>0</v>
      </c>
      <c r="AM167" s="166">
        <v>0</v>
      </c>
      <c r="AN167" s="164">
        <v>0</v>
      </c>
      <c r="AO167" s="165">
        <v>0</v>
      </c>
      <c r="AP167" s="165">
        <v>1</v>
      </c>
      <c r="AQ167" s="165">
        <v>0</v>
      </c>
      <c r="AR167" s="165">
        <v>0</v>
      </c>
      <c r="AS167" s="166">
        <v>0</v>
      </c>
      <c r="AT167" s="164">
        <v>0</v>
      </c>
      <c r="AU167" s="165">
        <v>0</v>
      </c>
      <c r="AV167" s="165">
        <v>0</v>
      </c>
      <c r="AW167" s="165">
        <v>0</v>
      </c>
      <c r="AX167" s="165">
        <v>0</v>
      </c>
      <c r="AY167" s="166">
        <v>0</v>
      </c>
      <c r="AZ167" s="164">
        <v>0</v>
      </c>
      <c r="BA167" s="165">
        <v>0</v>
      </c>
      <c r="BB167" s="165">
        <v>0</v>
      </c>
      <c r="BC167" s="165">
        <v>2</v>
      </c>
      <c r="BD167" s="165">
        <v>0</v>
      </c>
      <c r="BE167" s="166">
        <v>0</v>
      </c>
      <c r="BF167" s="164">
        <v>0</v>
      </c>
      <c r="BG167" s="165">
        <v>0</v>
      </c>
      <c r="BH167" s="165">
        <v>0</v>
      </c>
      <c r="BI167" s="165">
        <v>0</v>
      </c>
      <c r="BJ167" s="165">
        <v>0</v>
      </c>
      <c r="BK167" s="165">
        <v>0</v>
      </c>
      <c r="BL167" s="165">
        <v>0</v>
      </c>
      <c r="BM167" s="166">
        <v>0</v>
      </c>
      <c r="BN167" s="164">
        <v>3</v>
      </c>
      <c r="BO167" s="166">
        <v>0</v>
      </c>
      <c r="BP167" s="164">
        <v>0</v>
      </c>
      <c r="BQ167" s="165">
        <v>0</v>
      </c>
      <c r="BR167" s="165">
        <v>0</v>
      </c>
      <c r="BS167" s="165">
        <v>0</v>
      </c>
      <c r="BT167" s="166">
        <v>0</v>
      </c>
      <c r="BU167" s="164">
        <v>0</v>
      </c>
      <c r="BV167" s="165">
        <v>0</v>
      </c>
      <c r="BW167" s="166">
        <v>0</v>
      </c>
      <c r="BX167" s="164">
        <v>0</v>
      </c>
      <c r="BY167" s="165">
        <v>0</v>
      </c>
      <c r="BZ167" s="188">
        <v>0</v>
      </c>
    </row>
    <row r="168" spans="1:78" ht="17.45" customHeight="1" x14ac:dyDescent="0.25">
      <c r="A168" s="139" t="s">
        <v>655</v>
      </c>
      <c r="B168" s="163">
        <f t="shared" si="9"/>
        <v>3</v>
      </c>
      <c r="C168" s="164">
        <v>0</v>
      </c>
      <c r="D168" s="165">
        <v>0</v>
      </c>
      <c r="E168" s="165">
        <v>0</v>
      </c>
      <c r="F168" s="165">
        <v>0</v>
      </c>
      <c r="G168" s="165">
        <v>0</v>
      </c>
      <c r="H168" s="165">
        <v>0</v>
      </c>
      <c r="I168" s="166">
        <v>0</v>
      </c>
      <c r="J168" s="163">
        <v>1</v>
      </c>
      <c r="K168" s="164">
        <v>0</v>
      </c>
      <c r="L168" s="165">
        <v>0</v>
      </c>
      <c r="M168" s="165">
        <v>0</v>
      </c>
      <c r="N168" s="165">
        <v>0</v>
      </c>
      <c r="O168" s="165">
        <v>0</v>
      </c>
      <c r="P168" s="166">
        <v>0</v>
      </c>
      <c r="Q168" s="164">
        <v>0</v>
      </c>
      <c r="R168" s="165">
        <v>0</v>
      </c>
      <c r="S168" s="165">
        <v>0</v>
      </c>
      <c r="T168" s="165">
        <v>0</v>
      </c>
      <c r="U168" s="166">
        <v>0</v>
      </c>
      <c r="V168" s="164">
        <v>0</v>
      </c>
      <c r="W168" s="165">
        <v>0</v>
      </c>
      <c r="X168" s="165">
        <v>0</v>
      </c>
      <c r="Y168" s="165">
        <v>0</v>
      </c>
      <c r="Z168" s="166">
        <v>0</v>
      </c>
      <c r="AA168" s="164">
        <v>0</v>
      </c>
      <c r="AB168" s="165">
        <v>0</v>
      </c>
      <c r="AC168" s="165">
        <v>0</v>
      </c>
      <c r="AD168" s="165">
        <v>0</v>
      </c>
      <c r="AE168" s="165">
        <v>0</v>
      </c>
      <c r="AF168" s="166">
        <v>0</v>
      </c>
      <c r="AG168" s="164">
        <v>0</v>
      </c>
      <c r="AH168" s="165">
        <v>0</v>
      </c>
      <c r="AI168" s="165">
        <v>0</v>
      </c>
      <c r="AJ168" s="165">
        <v>0</v>
      </c>
      <c r="AK168" s="165">
        <v>0</v>
      </c>
      <c r="AL168" s="165">
        <v>0</v>
      </c>
      <c r="AM168" s="166">
        <v>0</v>
      </c>
      <c r="AN168" s="164">
        <v>0</v>
      </c>
      <c r="AO168" s="165">
        <v>0</v>
      </c>
      <c r="AP168" s="165">
        <v>0</v>
      </c>
      <c r="AQ168" s="165">
        <v>0</v>
      </c>
      <c r="AR168" s="165">
        <v>0</v>
      </c>
      <c r="AS168" s="166">
        <v>0</v>
      </c>
      <c r="AT168" s="164">
        <v>0</v>
      </c>
      <c r="AU168" s="165">
        <v>0</v>
      </c>
      <c r="AV168" s="165">
        <v>0</v>
      </c>
      <c r="AW168" s="165">
        <v>0</v>
      </c>
      <c r="AX168" s="165">
        <v>0</v>
      </c>
      <c r="AY168" s="166">
        <v>0</v>
      </c>
      <c r="AZ168" s="164">
        <v>0</v>
      </c>
      <c r="BA168" s="165">
        <v>0</v>
      </c>
      <c r="BB168" s="165">
        <v>0</v>
      </c>
      <c r="BC168" s="165">
        <v>0</v>
      </c>
      <c r="BD168" s="165">
        <v>0</v>
      </c>
      <c r="BE168" s="166">
        <v>0</v>
      </c>
      <c r="BF168" s="164">
        <v>0</v>
      </c>
      <c r="BG168" s="165">
        <v>0</v>
      </c>
      <c r="BH168" s="165">
        <v>0</v>
      </c>
      <c r="BI168" s="165">
        <v>0</v>
      </c>
      <c r="BJ168" s="165">
        <v>0</v>
      </c>
      <c r="BK168" s="165">
        <v>0</v>
      </c>
      <c r="BL168" s="165">
        <v>0</v>
      </c>
      <c r="BM168" s="166">
        <v>0</v>
      </c>
      <c r="BN168" s="164">
        <v>0</v>
      </c>
      <c r="BO168" s="166">
        <v>0</v>
      </c>
      <c r="BP168" s="164">
        <v>0</v>
      </c>
      <c r="BQ168" s="165">
        <v>0</v>
      </c>
      <c r="BR168" s="165">
        <v>0</v>
      </c>
      <c r="BS168" s="165">
        <v>0</v>
      </c>
      <c r="BT168" s="166">
        <v>0</v>
      </c>
      <c r="BU168" s="164">
        <v>0</v>
      </c>
      <c r="BV168" s="165">
        <v>0</v>
      </c>
      <c r="BW168" s="166">
        <v>0</v>
      </c>
      <c r="BX168" s="164">
        <v>2</v>
      </c>
      <c r="BY168" s="165">
        <v>0</v>
      </c>
      <c r="BZ168" s="188">
        <v>0</v>
      </c>
    </row>
    <row r="169" spans="1:78" ht="17.45" customHeight="1" x14ac:dyDescent="0.25">
      <c r="A169" s="139" t="s">
        <v>656</v>
      </c>
      <c r="B169" s="163">
        <f t="shared" si="9"/>
        <v>2</v>
      </c>
      <c r="C169" s="164">
        <v>0</v>
      </c>
      <c r="D169" s="165">
        <v>0</v>
      </c>
      <c r="E169" s="165">
        <v>0</v>
      </c>
      <c r="F169" s="165">
        <v>0</v>
      </c>
      <c r="G169" s="165">
        <v>0</v>
      </c>
      <c r="H169" s="165">
        <v>0</v>
      </c>
      <c r="I169" s="166">
        <v>0</v>
      </c>
      <c r="J169" s="163">
        <v>0</v>
      </c>
      <c r="K169" s="164">
        <v>0</v>
      </c>
      <c r="L169" s="165">
        <v>0</v>
      </c>
      <c r="M169" s="165">
        <v>0</v>
      </c>
      <c r="N169" s="165">
        <v>0</v>
      </c>
      <c r="O169" s="165">
        <v>0</v>
      </c>
      <c r="P169" s="166">
        <v>0</v>
      </c>
      <c r="Q169" s="164">
        <v>0</v>
      </c>
      <c r="R169" s="165">
        <v>0</v>
      </c>
      <c r="S169" s="165">
        <v>0</v>
      </c>
      <c r="T169" s="165">
        <v>0</v>
      </c>
      <c r="U169" s="166">
        <v>0</v>
      </c>
      <c r="V169" s="164">
        <v>0</v>
      </c>
      <c r="W169" s="165">
        <v>0</v>
      </c>
      <c r="X169" s="165">
        <v>0</v>
      </c>
      <c r="Y169" s="165">
        <v>0</v>
      </c>
      <c r="Z169" s="166">
        <v>0</v>
      </c>
      <c r="AA169" s="164">
        <v>0</v>
      </c>
      <c r="AB169" s="165">
        <v>0</v>
      </c>
      <c r="AC169" s="165">
        <v>0</v>
      </c>
      <c r="AD169" s="165">
        <v>0</v>
      </c>
      <c r="AE169" s="165">
        <v>0</v>
      </c>
      <c r="AF169" s="166">
        <v>0</v>
      </c>
      <c r="AG169" s="164">
        <v>0</v>
      </c>
      <c r="AH169" s="165">
        <v>0</v>
      </c>
      <c r="AI169" s="165">
        <v>0</v>
      </c>
      <c r="AJ169" s="165">
        <v>0</v>
      </c>
      <c r="AK169" s="165">
        <v>0</v>
      </c>
      <c r="AL169" s="165">
        <v>0</v>
      </c>
      <c r="AM169" s="166">
        <v>0</v>
      </c>
      <c r="AN169" s="164">
        <v>0</v>
      </c>
      <c r="AO169" s="165">
        <v>0</v>
      </c>
      <c r="AP169" s="165">
        <v>0</v>
      </c>
      <c r="AQ169" s="165">
        <v>0</v>
      </c>
      <c r="AR169" s="165">
        <v>0</v>
      </c>
      <c r="AS169" s="166">
        <v>0</v>
      </c>
      <c r="AT169" s="164">
        <v>0</v>
      </c>
      <c r="AU169" s="165">
        <v>0</v>
      </c>
      <c r="AV169" s="165">
        <v>0</v>
      </c>
      <c r="AW169" s="165">
        <v>1</v>
      </c>
      <c r="AX169" s="165">
        <v>0</v>
      </c>
      <c r="AY169" s="166">
        <v>0</v>
      </c>
      <c r="AZ169" s="164">
        <v>0</v>
      </c>
      <c r="BA169" s="165">
        <v>0</v>
      </c>
      <c r="BB169" s="165">
        <v>0</v>
      </c>
      <c r="BC169" s="165">
        <v>0</v>
      </c>
      <c r="BD169" s="165">
        <v>0</v>
      </c>
      <c r="BE169" s="166">
        <v>0</v>
      </c>
      <c r="BF169" s="164">
        <v>1</v>
      </c>
      <c r="BG169" s="165">
        <v>0</v>
      </c>
      <c r="BH169" s="165">
        <v>0</v>
      </c>
      <c r="BI169" s="165">
        <v>0</v>
      </c>
      <c r="BJ169" s="165">
        <v>0</v>
      </c>
      <c r="BK169" s="165">
        <v>0</v>
      </c>
      <c r="BL169" s="165">
        <v>0</v>
      </c>
      <c r="BM169" s="166">
        <v>0</v>
      </c>
      <c r="BN169" s="164">
        <v>0</v>
      </c>
      <c r="BO169" s="166">
        <v>0</v>
      </c>
      <c r="BP169" s="164">
        <v>0</v>
      </c>
      <c r="BQ169" s="165">
        <v>0</v>
      </c>
      <c r="BR169" s="165">
        <v>0</v>
      </c>
      <c r="BS169" s="165">
        <v>0</v>
      </c>
      <c r="BT169" s="166">
        <v>0</v>
      </c>
      <c r="BU169" s="164">
        <v>0</v>
      </c>
      <c r="BV169" s="165">
        <v>0</v>
      </c>
      <c r="BW169" s="166">
        <v>0</v>
      </c>
      <c r="BX169" s="164">
        <v>0</v>
      </c>
      <c r="BY169" s="165">
        <v>0</v>
      </c>
      <c r="BZ169" s="188">
        <v>0</v>
      </c>
    </row>
    <row r="170" spans="1:78" ht="17.45" customHeight="1" x14ac:dyDescent="0.25">
      <c r="A170" s="139" t="s">
        <v>657</v>
      </c>
      <c r="B170" s="163">
        <f t="shared" si="9"/>
        <v>1</v>
      </c>
      <c r="C170" s="164">
        <v>0</v>
      </c>
      <c r="D170" s="165">
        <v>0</v>
      </c>
      <c r="E170" s="165">
        <v>0</v>
      </c>
      <c r="F170" s="165">
        <v>0</v>
      </c>
      <c r="G170" s="165">
        <v>0</v>
      </c>
      <c r="H170" s="165">
        <v>0</v>
      </c>
      <c r="I170" s="166">
        <v>0</v>
      </c>
      <c r="J170" s="163">
        <v>0</v>
      </c>
      <c r="K170" s="164">
        <v>0</v>
      </c>
      <c r="L170" s="165">
        <v>0</v>
      </c>
      <c r="M170" s="165">
        <v>0</v>
      </c>
      <c r="N170" s="165">
        <v>0</v>
      </c>
      <c r="O170" s="165">
        <v>0</v>
      </c>
      <c r="P170" s="166">
        <v>0</v>
      </c>
      <c r="Q170" s="164">
        <v>0</v>
      </c>
      <c r="R170" s="165">
        <v>0</v>
      </c>
      <c r="S170" s="165">
        <v>0</v>
      </c>
      <c r="T170" s="165">
        <v>0</v>
      </c>
      <c r="U170" s="166">
        <v>0</v>
      </c>
      <c r="V170" s="164">
        <v>0</v>
      </c>
      <c r="W170" s="165">
        <v>0</v>
      </c>
      <c r="X170" s="165">
        <v>0</v>
      </c>
      <c r="Y170" s="165">
        <v>0</v>
      </c>
      <c r="Z170" s="166">
        <v>0</v>
      </c>
      <c r="AA170" s="164">
        <v>0</v>
      </c>
      <c r="AB170" s="165">
        <v>0</v>
      </c>
      <c r="AC170" s="165">
        <v>0</v>
      </c>
      <c r="AD170" s="165">
        <v>0</v>
      </c>
      <c r="AE170" s="165">
        <v>0</v>
      </c>
      <c r="AF170" s="166">
        <v>0</v>
      </c>
      <c r="AG170" s="164">
        <v>0</v>
      </c>
      <c r="AH170" s="165">
        <v>0</v>
      </c>
      <c r="AI170" s="165">
        <v>0</v>
      </c>
      <c r="AJ170" s="165">
        <v>0</v>
      </c>
      <c r="AK170" s="165">
        <v>0</v>
      </c>
      <c r="AL170" s="165">
        <v>0</v>
      </c>
      <c r="AM170" s="166">
        <v>0</v>
      </c>
      <c r="AN170" s="164">
        <v>0</v>
      </c>
      <c r="AO170" s="165">
        <v>0</v>
      </c>
      <c r="AP170" s="165">
        <v>0</v>
      </c>
      <c r="AQ170" s="165">
        <v>0</v>
      </c>
      <c r="AR170" s="165">
        <v>0</v>
      </c>
      <c r="AS170" s="166">
        <v>0</v>
      </c>
      <c r="AT170" s="164">
        <v>0</v>
      </c>
      <c r="AU170" s="165">
        <v>0</v>
      </c>
      <c r="AV170" s="165">
        <v>0</v>
      </c>
      <c r="AW170" s="165">
        <v>0</v>
      </c>
      <c r="AX170" s="165">
        <v>0</v>
      </c>
      <c r="AY170" s="166">
        <v>0</v>
      </c>
      <c r="AZ170" s="164">
        <v>0</v>
      </c>
      <c r="BA170" s="165">
        <v>0</v>
      </c>
      <c r="BB170" s="165">
        <v>0</v>
      </c>
      <c r="BC170" s="165">
        <v>0</v>
      </c>
      <c r="BD170" s="165">
        <v>0</v>
      </c>
      <c r="BE170" s="166">
        <v>0</v>
      </c>
      <c r="BF170" s="164">
        <v>1</v>
      </c>
      <c r="BG170" s="165">
        <v>0</v>
      </c>
      <c r="BH170" s="165">
        <v>0</v>
      </c>
      <c r="BI170" s="165">
        <v>0</v>
      </c>
      <c r="BJ170" s="165">
        <v>0</v>
      </c>
      <c r="BK170" s="165">
        <v>0</v>
      </c>
      <c r="BL170" s="165">
        <v>0</v>
      </c>
      <c r="BM170" s="166">
        <v>0</v>
      </c>
      <c r="BN170" s="164">
        <v>0</v>
      </c>
      <c r="BO170" s="166">
        <v>0</v>
      </c>
      <c r="BP170" s="164">
        <v>0</v>
      </c>
      <c r="BQ170" s="165">
        <v>0</v>
      </c>
      <c r="BR170" s="165">
        <v>0</v>
      </c>
      <c r="BS170" s="165">
        <v>0</v>
      </c>
      <c r="BT170" s="166">
        <v>0</v>
      </c>
      <c r="BU170" s="164">
        <v>0</v>
      </c>
      <c r="BV170" s="165">
        <v>0</v>
      </c>
      <c r="BW170" s="166">
        <v>0</v>
      </c>
      <c r="BX170" s="164">
        <v>0</v>
      </c>
      <c r="BY170" s="165">
        <v>0</v>
      </c>
      <c r="BZ170" s="188">
        <v>0</v>
      </c>
    </row>
    <row r="171" spans="1:78" ht="17.45" customHeight="1" x14ac:dyDescent="0.25">
      <c r="A171" s="139" t="s">
        <v>658</v>
      </c>
      <c r="B171" s="163">
        <f t="shared" si="9"/>
        <v>6</v>
      </c>
      <c r="C171" s="164">
        <v>0</v>
      </c>
      <c r="D171" s="165">
        <v>0</v>
      </c>
      <c r="E171" s="165">
        <v>0</v>
      </c>
      <c r="F171" s="165">
        <v>0</v>
      </c>
      <c r="G171" s="165">
        <v>0</v>
      </c>
      <c r="H171" s="165">
        <v>0</v>
      </c>
      <c r="I171" s="166">
        <v>0</v>
      </c>
      <c r="J171" s="163">
        <v>0</v>
      </c>
      <c r="K171" s="164">
        <v>0</v>
      </c>
      <c r="L171" s="165">
        <v>0</v>
      </c>
      <c r="M171" s="165">
        <v>0</v>
      </c>
      <c r="N171" s="165">
        <v>1</v>
      </c>
      <c r="O171" s="165">
        <v>1</v>
      </c>
      <c r="P171" s="166">
        <v>0</v>
      </c>
      <c r="Q171" s="164">
        <v>0</v>
      </c>
      <c r="R171" s="165">
        <v>0</v>
      </c>
      <c r="S171" s="165">
        <v>0</v>
      </c>
      <c r="T171" s="165">
        <v>0</v>
      </c>
      <c r="U171" s="166">
        <v>0</v>
      </c>
      <c r="V171" s="164">
        <v>0</v>
      </c>
      <c r="W171" s="165">
        <v>2</v>
      </c>
      <c r="X171" s="165">
        <v>0</v>
      </c>
      <c r="Y171" s="165">
        <v>0</v>
      </c>
      <c r="Z171" s="166">
        <v>0</v>
      </c>
      <c r="AA171" s="164">
        <v>0</v>
      </c>
      <c r="AB171" s="165">
        <v>0</v>
      </c>
      <c r="AC171" s="165">
        <v>0</v>
      </c>
      <c r="AD171" s="165">
        <v>0</v>
      </c>
      <c r="AE171" s="165">
        <v>0</v>
      </c>
      <c r="AF171" s="166">
        <v>0</v>
      </c>
      <c r="AG171" s="164">
        <v>0</v>
      </c>
      <c r="AH171" s="165">
        <v>0</v>
      </c>
      <c r="AI171" s="165">
        <v>0</v>
      </c>
      <c r="AJ171" s="165">
        <v>0</v>
      </c>
      <c r="AK171" s="165">
        <v>0</v>
      </c>
      <c r="AL171" s="165">
        <v>0</v>
      </c>
      <c r="AM171" s="166">
        <v>0</v>
      </c>
      <c r="AN171" s="164">
        <v>0</v>
      </c>
      <c r="AO171" s="165">
        <v>0</v>
      </c>
      <c r="AP171" s="165">
        <v>0</v>
      </c>
      <c r="AQ171" s="165">
        <v>0</v>
      </c>
      <c r="AR171" s="165">
        <v>0</v>
      </c>
      <c r="AS171" s="166">
        <v>0</v>
      </c>
      <c r="AT171" s="164">
        <v>0</v>
      </c>
      <c r="AU171" s="165">
        <v>0</v>
      </c>
      <c r="AV171" s="165">
        <v>0</v>
      </c>
      <c r="AW171" s="165">
        <v>0</v>
      </c>
      <c r="AX171" s="165">
        <v>0</v>
      </c>
      <c r="AY171" s="166">
        <v>0</v>
      </c>
      <c r="AZ171" s="164">
        <v>0</v>
      </c>
      <c r="BA171" s="165">
        <v>1</v>
      </c>
      <c r="BB171" s="165">
        <v>0</v>
      </c>
      <c r="BC171" s="165">
        <v>0</v>
      </c>
      <c r="BD171" s="165">
        <v>0</v>
      </c>
      <c r="BE171" s="166">
        <v>0</v>
      </c>
      <c r="BF171" s="164">
        <v>0</v>
      </c>
      <c r="BG171" s="165">
        <v>0</v>
      </c>
      <c r="BH171" s="165">
        <v>0</v>
      </c>
      <c r="BI171" s="165">
        <v>0</v>
      </c>
      <c r="BJ171" s="165">
        <v>0</v>
      </c>
      <c r="BK171" s="165">
        <v>0</v>
      </c>
      <c r="BL171" s="165">
        <v>0</v>
      </c>
      <c r="BM171" s="166">
        <v>1</v>
      </c>
      <c r="BN171" s="164">
        <v>0</v>
      </c>
      <c r="BO171" s="166">
        <v>0</v>
      </c>
      <c r="BP171" s="164">
        <v>0</v>
      </c>
      <c r="BQ171" s="165">
        <v>0</v>
      </c>
      <c r="BR171" s="165">
        <v>0</v>
      </c>
      <c r="BS171" s="165">
        <v>0</v>
      </c>
      <c r="BT171" s="166">
        <v>0</v>
      </c>
      <c r="BU171" s="164">
        <v>0</v>
      </c>
      <c r="BV171" s="165">
        <v>0</v>
      </c>
      <c r="BW171" s="166">
        <v>0</v>
      </c>
      <c r="BX171" s="164">
        <v>0</v>
      </c>
      <c r="BY171" s="165">
        <v>0</v>
      </c>
      <c r="BZ171" s="188">
        <v>0</v>
      </c>
    </row>
    <row r="172" spans="1:78" ht="17.45" customHeight="1" x14ac:dyDescent="0.25">
      <c r="A172" s="139" t="s">
        <v>659</v>
      </c>
      <c r="B172" s="163">
        <f t="shared" si="9"/>
        <v>4</v>
      </c>
      <c r="C172" s="164">
        <v>0</v>
      </c>
      <c r="D172" s="165">
        <v>0</v>
      </c>
      <c r="E172" s="165">
        <v>0</v>
      </c>
      <c r="F172" s="165">
        <v>0</v>
      </c>
      <c r="G172" s="165">
        <v>0</v>
      </c>
      <c r="H172" s="165">
        <v>0</v>
      </c>
      <c r="I172" s="166">
        <v>0</v>
      </c>
      <c r="J172" s="163">
        <v>0</v>
      </c>
      <c r="K172" s="164">
        <v>0</v>
      </c>
      <c r="L172" s="165">
        <v>0</v>
      </c>
      <c r="M172" s="165">
        <v>0</v>
      </c>
      <c r="N172" s="165">
        <v>0</v>
      </c>
      <c r="O172" s="165">
        <v>0</v>
      </c>
      <c r="P172" s="166">
        <v>0</v>
      </c>
      <c r="Q172" s="164">
        <v>0</v>
      </c>
      <c r="R172" s="165">
        <v>0</v>
      </c>
      <c r="S172" s="165">
        <v>0</v>
      </c>
      <c r="T172" s="165">
        <v>0</v>
      </c>
      <c r="U172" s="166">
        <v>0</v>
      </c>
      <c r="V172" s="164">
        <v>0</v>
      </c>
      <c r="W172" s="165">
        <v>0</v>
      </c>
      <c r="X172" s="165">
        <v>0</v>
      </c>
      <c r="Y172" s="165">
        <v>0</v>
      </c>
      <c r="Z172" s="166">
        <v>0</v>
      </c>
      <c r="AA172" s="164">
        <v>0</v>
      </c>
      <c r="AB172" s="165">
        <v>0</v>
      </c>
      <c r="AC172" s="165">
        <v>0</v>
      </c>
      <c r="AD172" s="165">
        <v>0</v>
      </c>
      <c r="AE172" s="165">
        <v>0</v>
      </c>
      <c r="AF172" s="166">
        <v>0</v>
      </c>
      <c r="AG172" s="164">
        <v>0</v>
      </c>
      <c r="AH172" s="165">
        <v>0</v>
      </c>
      <c r="AI172" s="165">
        <v>0</v>
      </c>
      <c r="AJ172" s="165">
        <v>0</v>
      </c>
      <c r="AK172" s="165">
        <v>1</v>
      </c>
      <c r="AL172" s="165">
        <v>0</v>
      </c>
      <c r="AM172" s="166">
        <v>0</v>
      </c>
      <c r="AN172" s="164">
        <v>0</v>
      </c>
      <c r="AO172" s="165">
        <v>0</v>
      </c>
      <c r="AP172" s="165">
        <v>0</v>
      </c>
      <c r="AQ172" s="165">
        <v>0</v>
      </c>
      <c r="AR172" s="165">
        <v>0</v>
      </c>
      <c r="AS172" s="166">
        <v>0</v>
      </c>
      <c r="AT172" s="164">
        <v>0</v>
      </c>
      <c r="AU172" s="165">
        <v>0</v>
      </c>
      <c r="AV172" s="165">
        <v>0</v>
      </c>
      <c r="AW172" s="165">
        <v>0</v>
      </c>
      <c r="AX172" s="165">
        <v>0</v>
      </c>
      <c r="AY172" s="166">
        <v>0</v>
      </c>
      <c r="AZ172" s="164">
        <v>0</v>
      </c>
      <c r="BA172" s="165">
        <v>1</v>
      </c>
      <c r="BB172" s="165">
        <v>0</v>
      </c>
      <c r="BC172" s="165">
        <v>0</v>
      </c>
      <c r="BD172" s="165">
        <v>0</v>
      </c>
      <c r="BE172" s="166">
        <v>0</v>
      </c>
      <c r="BF172" s="164">
        <v>0</v>
      </c>
      <c r="BG172" s="165">
        <v>0</v>
      </c>
      <c r="BH172" s="165">
        <v>0</v>
      </c>
      <c r="BI172" s="165">
        <v>0</v>
      </c>
      <c r="BJ172" s="165">
        <v>0</v>
      </c>
      <c r="BK172" s="165">
        <v>0</v>
      </c>
      <c r="BL172" s="165">
        <v>0</v>
      </c>
      <c r="BM172" s="166">
        <v>0</v>
      </c>
      <c r="BN172" s="164">
        <v>0</v>
      </c>
      <c r="BO172" s="166">
        <v>0</v>
      </c>
      <c r="BP172" s="164">
        <v>0</v>
      </c>
      <c r="BQ172" s="165">
        <v>0</v>
      </c>
      <c r="BR172" s="165">
        <v>0</v>
      </c>
      <c r="BS172" s="165">
        <v>0</v>
      </c>
      <c r="BT172" s="166">
        <v>0</v>
      </c>
      <c r="BU172" s="164">
        <v>0</v>
      </c>
      <c r="BV172" s="165">
        <v>0</v>
      </c>
      <c r="BW172" s="166">
        <v>0</v>
      </c>
      <c r="BX172" s="164">
        <v>0</v>
      </c>
      <c r="BY172" s="165">
        <v>0</v>
      </c>
      <c r="BZ172" s="188">
        <v>2</v>
      </c>
    </row>
    <row r="173" spans="1:78" ht="17.45" customHeight="1" x14ac:dyDescent="0.25">
      <c r="A173" s="139" t="s">
        <v>660</v>
      </c>
      <c r="B173" s="163">
        <f t="shared" si="9"/>
        <v>8</v>
      </c>
      <c r="C173" s="164">
        <v>1</v>
      </c>
      <c r="D173" s="165">
        <v>0</v>
      </c>
      <c r="E173" s="165">
        <v>0</v>
      </c>
      <c r="F173" s="165">
        <v>0</v>
      </c>
      <c r="G173" s="165">
        <v>0</v>
      </c>
      <c r="H173" s="165">
        <v>0</v>
      </c>
      <c r="I173" s="166">
        <v>0</v>
      </c>
      <c r="J173" s="163">
        <v>0</v>
      </c>
      <c r="K173" s="164">
        <v>0</v>
      </c>
      <c r="L173" s="165">
        <v>0</v>
      </c>
      <c r="M173" s="165">
        <v>0</v>
      </c>
      <c r="N173" s="165">
        <v>0</v>
      </c>
      <c r="O173" s="165">
        <v>0</v>
      </c>
      <c r="P173" s="166">
        <v>0</v>
      </c>
      <c r="Q173" s="164">
        <v>0</v>
      </c>
      <c r="R173" s="165">
        <v>0</v>
      </c>
      <c r="S173" s="165">
        <v>0</v>
      </c>
      <c r="T173" s="165">
        <v>0</v>
      </c>
      <c r="U173" s="166">
        <v>0</v>
      </c>
      <c r="V173" s="164">
        <v>0</v>
      </c>
      <c r="W173" s="165">
        <v>1</v>
      </c>
      <c r="X173" s="165">
        <v>0</v>
      </c>
      <c r="Y173" s="165">
        <v>0</v>
      </c>
      <c r="Z173" s="166">
        <v>0</v>
      </c>
      <c r="AA173" s="164">
        <v>0</v>
      </c>
      <c r="AB173" s="165">
        <v>0</v>
      </c>
      <c r="AC173" s="165">
        <v>0</v>
      </c>
      <c r="AD173" s="165">
        <v>0</v>
      </c>
      <c r="AE173" s="165">
        <v>0</v>
      </c>
      <c r="AF173" s="166">
        <v>0</v>
      </c>
      <c r="AG173" s="164">
        <v>2</v>
      </c>
      <c r="AH173" s="165">
        <v>0</v>
      </c>
      <c r="AI173" s="165">
        <v>0</v>
      </c>
      <c r="AJ173" s="165">
        <v>0</v>
      </c>
      <c r="AK173" s="165">
        <v>0</v>
      </c>
      <c r="AL173" s="165">
        <v>0</v>
      </c>
      <c r="AM173" s="166">
        <v>0</v>
      </c>
      <c r="AN173" s="164">
        <v>0</v>
      </c>
      <c r="AO173" s="165">
        <v>0</v>
      </c>
      <c r="AP173" s="165">
        <v>0</v>
      </c>
      <c r="AQ173" s="165">
        <v>0</v>
      </c>
      <c r="AR173" s="165">
        <v>0</v>
      </c>
      <c r="AS173" s="166">
        <v>0</v>
      </c>
      <c r="AT173" s="164">
        <v>0</v>
      </c>
      <c r="AU173" s="165">
        <v>0</v>
      </c>
      <c r="AV173" s="165">
        <v>0</v>
      </c>
      <c r="AW173" s="165">
        <v>0</v>
      </c>
      <c r="AX173" s="165">
        <v>0</v>
      </c>
      <c r="AY173" s="166">
        <v>0</v>
      </c>
      <c r="AZ173" s="164">
        <v>0</v>
      </c>
      <c r="BA173" s="165">
        <v>0</v>
      </c>
      <c r="BB173" s="165">
        <v>0</v>
      </c>
      <c r="BC173" s="165">
        <v>2</v>
      </c>
      <c r="BD173" s="165">
        <v>0</v>
      </c>
      <c r="BE173" s="166">
        <v>0</v>
      </c>
      <c r="BF173" s="164">
        <v>0</v>
      </c>
      <c r="BG173" s="165">
        <v>0</v>
      </c>
      <c r="BH173" s="165">
        <v>0</v>
      </c>
      <c r="BI173" s="165">
        <v>0</v>
      </c>
      <c r="BJ173" s="165">
        <v>0</v>
      </c>
      <c r="BK173" s="165">
        <v>0</v>
      </c>
      <c r="BL173" s="165">
        <v>0</v>
      </c>
      <c r="BM173" s="166">
        <v>0</v>
      </c>
      <c r="BN173" s="164">
        <v>1</v>
      </c>
      <c r="BO173" s="166">
        <v>0</v>
      </c>
      <c r="BP173" s="164">
        <v>0</v>
      </c>
      <c r="BQ173" s="165">
        <v>0</v>
      </c>
      <c r="BR173" s="165">
        <v>0</v>
      </c>
      <c r="BS173" s="165">
        <v>0</v>
      </c>
      <c r="BT173" s="166">
        <v>0</v>
      </c>
      <c r="BU173" s="164">
        <v>0</v>
      </c>
      <c r="BV173" s="165">
        <v>0</v>
      </c>
      <c r="BW173" s="166">
        <v>0</v>
      </c>
      <c r="BX173" s="164">
        <v>0</v>
      </c>
      <c r="BY173" s="165">
        <v>0</v>
      </c>
      <c r="BZ173" s="188">
        <v>1</v>
      </c>
    </row>
    <row r="174" spans="1:78" ht="17.45" customHeight="1" x14ac:dyDescent="0.25">
      <c r="A174" s="139" t="s">
        <v>661</v>
      </c>
      <c r="B174" s="163">
        <f t="shared" si="9"/>
        <v>1</v>
      </c>
      <c r="C174" s="164">
        <v>0</v>
      </c>
      <c r="D174" s="165">
        <v>0</v>
      </c>
      <c r="E174" s="165">
        <v>0</v>
      </c>
      <c r="F174" s="165">
        <v>0</v>
      </c>
      <c r="G174" s="165">
        <v>0</v>
      </c>
      <c r="H174" s="165">
        <v>0</v>
      </c>
      <c r="I174" s="166">
        <v>0</v>
      </c>
      <c r="J174" s="163">
        <v>0</v>
      </c>
      <c r="K174" s="164">
        <v>0</v>
      </c>
      <c r="L174" s="165">
        <v>0</v>
      </c>
      <c r="M174" s="165">
        <v>0</v>
      </c>
      <c r="N174" s="165">
        <v>0</v>
      </c>
      <c r="O174" s="165">
        <v>0</v>
      </c>
      <c r="P174" s="166">
        <v>0</v>
      </c>
      <c r="Q174" s="164">
        <v>0</v>
      </c>
      <c r="R174" s="165">
        <v>0</v>
      </c>
      <c r="S174" s="165">
        <v>0</v>
      </c>
      <c r="T174" s="165">
        <v>0</v>
      </c>
      <c r="U174" s="166">
        <v>0</v>
      </c>
      <c r="V174" s="164">
        <v>0</v>
      </c>
      <c r="W174" s="165">
        <v>0</v>
      </c>
      <c r="X174" s="165">
        <v>0</v>
      </c>
      <c r="Y174" s="165">
        <v>0</v>
      </c>
      <c r="Z174" s="166">
        <v>0</v>
      </c>
      <c r="AA174" s="164">
        <v>0</v>
      </c>
      <c r="AB174" s="165">
        <v>0</v>
      </c>
      <c r="AC174" s="165">
        <v>0</v>
      </c>
      <c r="AD174" s="165">
        <v>0</v>
      </c>
      <c r="AE174" s="165">
        <v>0</v>
      </c>
      <c r="AF174" s="166">
        <v>0</v>
      </c>
      <c r="AG174" s="164">
        <v>0</v>
      </c>
      <c r="AH174" s="165">
        <v>0</v>
      </c>
      <c r="AI174" s="165">
        <v>0</v>
      </c>
      <c r="AJ174" s="165">
        <v>0</v>
      </c>
      <c r="AK174" s="165">
        <v>0</v>
      </c>
      <c r="AL174" s="165">
        <v>0</v>
      </c>
      <c r="AM174" s="166">
        <v>0</v>
      </c>
      <c r="AN174" s="164">
        <v>0</v>
      </c>
      <c r="AO174" s="165">
        <v>0</v>
      </c>
      <c r="AP174" s="165">
        <v>0</v>
      </c>
      <c r="AQ174" s="165">
        <v>0</v>
      </c>
      <c r="AR174" s="165">
        <v>0</v>
      </c>
      <c r="AS174" s="166">
        <v>0</v>
      </c>
      <c r="AT174" s="164">
        <v>0</v>
      </c>
      <c r="AU174" s="165">
        <v>0</v>
      </c>
      <c r="AV174" s="165">
        <v>0</v>
      </c>
      <c r="AW174" s="165">
        <v>0</v>
      </c>
      <c r="AX174" s="165">
        <v>0</v>
      </c>
      <c r="AY174" s="166">
        <v>0</v>
      </c>
      <c r="AZ174" s="164">
        <v>0</v>
      </c>
      <c r="BA174" s="165">
        <v>0</v>
      </c>
      <c r="BB174" s="165">
        <v>0</v>
      </c>
      <c r="BC174" s="165">
        <v>0</v>
      </c>
      <c r="BD174" s="165">
        <v>0</v>
      </c>
      <c r="BE174" s="166">
        <v>0</v>
      </c>
      <c r="BF174" s="164">
        <v>0</v>
      </c>
      <c r="BG174" s="165">
        <v>0</v>
      </c>
      <c r="BH174" s="165">
        <v>0</v>
      </c>
      <c r="BI174" s="165">
        <v>0</v>
      </c>
      <c r="BJ174" s="165">
        <v>0</v>
      </c>
      <c r="BK174" s="165">
        <v>0</v>
      </c>
      <c r="BL174" s="165">
        <v>1</v>
      </c>
      <c r="BM174" s="166">
        <v>0</v>
      </c>
      <c r="BN174" s="164">
        <v>0</v>
      </c>
      <c r="BO174" s="166">
        <v>0</v>
      </c>
      <c r="BP174" s="164">
        <v>0</v>
      </c>
      <c r="BQ174" s="165">
        <v>0</v>
      </c>
      <c r="BR174" s="165">
        <v>0</v>
      </c>
      <c r="BS174" s="165">
        <v>0</v>
      </c>
      <c r="BT174" s="166">
        <v>0</v>
      </c>
      <c r="BU174" s="164">
        <v>0</v>
      </c>
      <c r="BV174" s="165">
        <v>0</v>
      </c>
      <c r="BW174" s="166">
        <v>0</v>
      </c>
      <c r="BX174" s="164">
        <v>0</v>
      </c>
      <c r="BY174" s="165">
        <v>0</v>
      </c>
      <c r="BZ174" s="188">
        <v>0</v>
      </c>
    </row>
    <row r="175" spans="1:78" ht="17.45" customHeight="1" x14ac:dyDescent="0.25">
      <c r="A175" s="139" t="s">
        <v>662</v>
      </c>
      <c r="B175" s="163">
        <f t="shared" si="9"/>
        <v>10</v>
      </c>
      <c r="C175" s="164">
        <v>0</v>
      </c>
      <c r="D175" s="165">
        <v>0</v>
      </c>
      <c r="E175" s="165">
        <v>0</v>
      </c>
      <c r="F175" s="165">
        <v>0</v>
      </c>
      <c r="G175" s="165">
        <v>0</v>
      </c>
      <c r="H175" s="165">
        <v>1</v>
      </c>
      <c r="I175" s="166">
        <v>0</v>
      </c>
      <c r="J175" s="163">
        <v>0</v>
      </c>
      <c r="K175" s="164">
        <v>0</v>
      </c>
      <c r="L175" s="165">
        <v>0</v>
      </c>
      <c r="M175" s="165">
        <v>0</v>
      </c>
      <c r="N175" s="165">
        <v>1</v>
      </c>
      <c r="O175" s="165">
        <v>2</v>
      </c>
      <c r="P175" s="166">
        <v>0</v>
      </c>
      <c r="Q175" s="164">
        <v>0</v>
      </c>
      <c r="R175" s="165">
        <v>1</v>
      </c>
      <c r="S175" s="165">
        <v>0</v>
      </c>
      <c r="T175" s="165">
        <v>0</v>
      </c>
      <c r="U175" s="166">
        <v>0</v>
      </c>
      <c r="V175" s="164">
        <v>0</v>
      </c>
      <c r="W175" s="165">
        <v>0</v>
      </c>
      <c r="X175" s="165">
        <v>0</v>
      </c>
      <c r="Y175" s="165">
        <v>0</v>
      </c>
      <c r="Z175" s="166">
        <v>0</v>
      </c>
      <c r="AA175" s="164">
        <v>0</v>
      </c>
      <c r="AB175" s="165">
        <v>0</v>
      </c>
      <c r="AC175" s="165">
        <v>0</v>
      </c>
      <c r="AD175" s="165">
        <v>0</v>
      </c>
      <c r="AE175" s="165">
        <v>0</v>
      </c>
      <c r="AF175" s="166">
        <v>0</v>
      </c>
      <c r="AG175" s="164">
        <v>0</v>
      </c>
      <c r="AH175" s="165">
        <v>0</v>
      </c>
      <c r="AI175" s="165">
        <v>0</v>
      </c>
      <c r="AJ175" s="165">
        <v>0</v>
      </c>
      <c r="AK175" s="165">
        <v>0</v>
      </c>
      <c r="AL175" s="165">
        <v>0</v>
      </c>
      <c r="AM175" s="166">
        <v>0</v>
      </c>
      <c r="AN175" s="164">
        <v>0</v>
      </c>
      <c r="AO175" s="165">
        <v>0</v>
      </c>
      <c r="AP175" s="165">
        <v>0</v>
      </c>
      <c r="AQ175" s="165">
        <v>0</v>
      </c>
      <c r="AR175" s="165">
        <v>0</v>
      </c>
      <c r="AS175" s="166">
        <v>0</v>
      </c>
      <c r="AT175" s="164">
        <v>0</v>
      </c>
      <c r="AU175" s="165">
        <v>0</v>
      </c>
      <c r="AV175" s="165">
        <v>0</v>
      </c>
      <c r="AW175" s="165">
        <v>0</v>
      </c>
      <c r="AX175" s="165">
        <v>0</v>
      </c>
      <c r="AY175" s="166">
        <v>0</v>
      </c>
      <c r="AZ175" s="164">
        <v>0</v>
      </c>
      <c r="BA175" s="165">
        <v>5</v>
      </c>
      <c r="BB175" s="165">
        <v>0</v>
      </c>
      <c r="BC175" s="165">
        <v>0</v>
      </c>
      <c r="BD175" s="165">
        <v>0</v>
      </c>
      <c r="BE175" s="166">
        <v>0</v>
      </c>
      <c r="BF175" s="164">
        <v>0</v>
      </c>
      <c r="BG175" s="165">
        <v>0</v>
      </c>
      <c r="BH175" s="165">
        <v>0</v>
      </c>
      <c r="BI175" s="165">
        <v>0</v>
      </c>
      <c r="BJ175" s="165">
        <v>0</v>
      </c>
      <c r="BK175" s="165">
        <v>0</v>
      </c>
      <c r="BL175" s="165">
        <v>0</v>
      </c>
      <c r="BM175" s="166">
        <v>0</v>
      </c>
      <c r="BN175" s="164">
        <v>0</v>
      </c>
      <c r="BO175" s="166">
        <v>0</v>
      </c>
      <c r="BP175" s="164">
        <v>0</v>
      </c>
      <c r="BQ175" s="165">
        <v>0</v>
      </c>
      <c r="BR175" s="165">
        <v>0</v>
      </c>
      <c r="BS175" s="165">
        <v>0</v>
      </c>
      <c r="BT175" s="166">
        <v>0</v>
      </c>
      <c r="BU175" s="164">
        <v>0</v>
      </c>
      <c r="BV175" s="165">
        <v>0</v>
      </c>
      <c r="BW175" s="166">
        <v>0</v>
      </c>
      <c r="BX175" s="164">
        <v>0</v>
      </c>
      <c r="BY175" s="165">
        <v>0</v>
      </c>
      <c r="BZ175" s="188">
        <v>0</v>
      </c>
    </row>
    <row r="176" spans="1:78" ht="17.45" customHeight="1" x14ac:dyDescent="0.25">
      <c r="A176" s="139" t="s">
        <v>663</v>
      </c>
      <c r="B176" s="163">
        <f t="shared" si="9"/>
        <v>1</v>
      </c>
      <c r="C176" s="164">
        <v>0</v>
      </c>
      <c r="D176" s="165">
        <v>0</v>
      </c>
      <c r="E176" s="165">
        <v>0</v>
      </c>
      <c r="F176" s="165">
        <v>1</v>
      </c>
      <c r="G176" s="165">
        <v>0</v>
      </c>
      <c r="H176" s="165">
        <v>0</v>
      </c>
      <c r="I176" s="166">
        <v>0</v>
      </c>
      <c r="J176" s="163">
        <v>0</v>
      </c>
      <c r="K176" s="164">
        <v>0</v>
      </c>
      <c r="L176" s="165">
        <v>0</v>
      </c>
      <c r="M176" s="165">
        <v>0</v>
      </c>
      <c r="N176" s="165">
        <v>0</v>
      </c>
      <c r="O176" s="165">
        <v>0</v>
      </c>
      <c r="P176" s="166">
        <v>0</v>
      </c>
      <c r="Q176" s="164">
        <v>0</v>
      </c>
      <c r="R176" s="165">
        <v>0</v>
      </c>
      <c r="S176" s="165">
        <v>0</v>
      </c>
      <c r="T176" s="165">
        <v>0</v>
      </c>
      <c r="U176" s="166">
        <v>0</v>
      </c>
      <c r="V176" s="164">
        <v>0</v>
      </c>
      <c r="W176" s="165">
        <v>0</v>
      </c>
      <c r="X176" s="165">
        <v>0</v>
      </c>
      <c r="Y176" s="165">
        <v>0</v>
      </c>
      <c r="Z176" s="166">
        <v>0</v>
      </c>
      <c r="AA176" s="164">
        <v>0</v>
      </c>
      <c r="AB176" s="165">
        <v>0</v>
      </c>
      <c r="AC176" s="165">
        <v>0</v>
      </c>
      <c r="AD176" s="165">
        <v>0</v>
      </c>
      <c r="AE176" s="165">
        <v>0</v>
      </c>
      <c r="AF176" s="166">
        <v>0</v>
      </c>
      <c r="AG176" s="164">
        <v>0</v>
      </c>
      <c r="AH176" s="165">
        <v>0</v>
      </c>
      <c r="AI176" s="165">
        <v>0</v>
      </c>
      <c r="AJ176" s="165">
        <v>0</v>
      </c>
      <c r="AK176" s="165">
        <v>0</v>
      </c>
      <c r="AL176" s="165">
        <v>0</v>
      </c>
      <c r="AM176" s="166">
        <v>0</v>
      </c>
      <c r="AN176" s="164">
        <v>0</v>
      </c>
      <c r="AO176" s="165">
        <v>0</v>
      </c>
      <c r="AP176" s="165">
        <v>0</v>
      </c>
      <c r="AQ176" s="165">
        <v>0</v>
      </c>
      <c r="AR176" s="165">
        <v>0</v>
      </c>
      <c r="AS176" s="166">
        <v>0</v>
      </c>
      <c r="AT176" s="164">
        <v>0</v>
      </c>
      <c r="AU176" s="165">
        <v>0</v>
      </c>
      <c r="AV176" s="165">
        <v>0</v>
      </c>
      <c r="AW176" s="165">
        <v>0</v>
      </c>
      <c r="AX176" s="165">
        <v>0</v>
      </c>
      <c r="AY176" s="166">
        <v>0</v>
      </c>
      <c r="AZ176" s="164">
        <v>0</v>
      </c>
      <c r="BA176" s="165">
        <v>0</v>
      </c>
      <c r="BB176" s="165">
        <v>0</v>
      </c>
      <c r="BC176" s="165">
        <v>0</v>
      </c>
      <c r="BD176" s="165">
        <v>0</v>
      </c>
      <c r="BE176" s="166">
        <v>0</v>
      </c>
      <c r="BF176" s="164">
        <v>0</v>
      </c>
      <c r="BG176" s="165">
        <v>0</v>
      </c>
      <c r="BH176" s="165">
        <v>0</v>
      </c>
      <c r="BI176" s="165">
        <v>0</v>
      </c>
      <c r="BJ176" s="165">
        <v>0</v>
      </c>
      <c r="BK176" s="165">
        <v>0</v>
      </c>
      <c r="BL176" s="165">
        <v>0</v>
      </c>
      <c r="BM176" s="166">
        <v>0</v>
      </c>
      <c r="BN176" s="164">
        <v>0</v>
      </c>
      <c r="BO176" s="166">
        <v>0</v>
      </c>
      <c r="BP176" s="164">
        <v>0</v>
      </c>
      <c r="BQ176" s="165">
        <v>0</v>
      </c>
      <c r="BR176" s="165">
        <v>0</v>
      </c>
      <c r="BS176" s="165">
        <v>0</v>
      </c>
      <c r="BT176" s="166">
        <v>0</v>
      </c>
      <c r="BU176" s="164">
        <v>0</v>
      </c>
      <c r="BV176" s="165">
        <v>0</v>
      </c>
      <c r="BW176" s="166">
        <v>0</v>
      </c>
      <c r="BX176" s="164">
        <v>0</v>
      </c>
      <c r="BY176" s="165">
        <v>0</v>
      </c>
      <c r="BZ176" s="188">
        <v>0</v>
      </c>
    </row>
    <row r="177" spans="1:78" ht="17.45" customHeight="1" x14ac:dyDescent="0.25">
      <c r="A177" s="139" t="s">
        <v>664</v>
      </c>
      <c r="B177" s="163">
        <f t="shared" si="9"/>
        <v>12</v>
      </c>
      <c r="C177" s="164">
        <v>0</v>
      </c>
      <c r="D177" s="165">
        <v>0</v>
      </c>
      <c r="E177" s="165">
        <v>0</v>
      </c>
      <c r="F177" s="165">
        <v>0</v>
      </c>
      <c r="G177" s="165">
        <v>0</v>
      </c>
      <c r="H177" s="165">
        <v>9</v>
      </c>
      <c r="I177" s="166">
        <v>0</v>
      </c>
      <c r="J177" s="163">
        <v>3</v>
      </c>
      <c r="K177" s="164">
        <v>0</v>
      </c>
      <c r="L177" s="165">
        <v>0</v>
      </c>
      <c r="M177" s="165">
        <v>0</v>
      </c>
      <c r="N177" s="165">
        <v>0</v>
      </c>
      <c r="O177" s="165">
        <v>0</v>
      </c>
      <c r="P177" s="166">
        <v>0</v>
      </c>
      <c r="Q177" s="164">
        <v>0</v>
      </c>
      <c r="R177" s="165">
        <v>0</v>
      </c>
      <c r="S177" s="165">
        <v>0</v>
      </c>
      <c r="T177" s="165">
        <v>0</v>
      </c>
      <c r="U177" s="166">
        <v>0</v>
      </c>
      <c r="V177" s="164">
        <v>0</v>
      </c>
      <c r="W177" s="165">
        <v>0</v>
      </c>
      <c r="X177" s="165">
        <v>0</v>
      </c>
      <c r="Y177" s="165">
        <v>0</v>
      </c>
      <c r="Z177" s="166">
        <v>0</v>
      </c>
      <c r="AA177" s="164">
        <v>0</v>
      </c>
      <c r="AB177" s="165">
        <v>0</v>
      </c>
      <c r="AC177" s="165">
        <v>0</v>
      </c>
      <c r="AD177" s="165">
        <v>0</v>
      </c>
      <c r="AE177" s="165">
        <v>0</v>
      </c>
      <c r="AF177" s="166">
        <v>0</v>
      </c>
      <c r="AG177" s="164">
        <v>0</v>
      </c>
      <c r="AH177" s="165">
        <v>0</v>
      </c>
      <c r="AI177" s="165">
        <v>0</v>
      </c>
      <c r="AJ177" s="165">
        <v>0</v>
      </c>
      <c r="AK177" s="165">
        <v>0</v>
      </c>
      <c r="AL177" s="165">
        <v>0</v>
      </c>
      <c r="AM177" s="166">
        <v>0</v>
      </c>
      <c r="AN177" s="164">
        <v>0</v>
      </c>
      <c r="AO177" s="165">
        <v>0</v>
      </c>
      <c r="AP177" s="165">
        <v>0</v>
      </c>
      <c r="AQ177" s="165">
        <v>0</v>
      </c>
      <c r="AR177" s="165">
        <v>0</v>
      </c>
      <c r="AS177" s="166">
        <v>0</v>
      </c>
      <c r="AT177" s="164">
        <v>0</v>
      </c>
      <c r="AU177" s="165">
        <v>0</v>
      </c>
      <c r="AV177" s="165">
        <v>0</v>
      </c>
      <c r="AW177" s="165">
        <v>0</v>
      </c>
      <c r="AX177" s="165">
        <v>0</v>
      </c>
      <c r="AY177" s="166">
        <v>0</v>
      </c>
      <c r="AZ177" s="164">
        <v>0</v>
      </c>
      <c r="BA177" s="165">
        <v>0</v>
      </c>
      <c r="BB177" s="165">
        <v>0</v>
      </c>
      <c r="BC177" s="165">
        <v>0</v>
      </c>
      <c r="BD177" s="165">
        <v>0</v>
      </c>
      <c r="BE177" s="166">
        <v>0</v>
      </c>
      <c r="BF177" s="164">
        <v>0</v>
      </c>
      <c r="BG177" s="165">
        <v>0</v>
      </c>
      <c r="BH177" s="165">
        <v>0</v>
      </c>
      <c r="BI177" s="165">
        <v>0</v>
      </c>
      <c r="BJ177" s="165">
        <v>0</v>
      </c>
      <c r="BK177" s="165">
        <v>0</v>
      </c>
      <c r="BL177" s="165">
        <v>0</v>
      </c>
      <c r="BM177" s="166">
        <v>0</v>
      </c>
      <c r="BN177" s="164">
        <v>0</v>
      </c>
      <c r="BO177" s="166">
        <v>0</v>
      </c>
      <c r="BP177" s="164">
        <v>0</v>
      </c>
      <c r="BQ177" s="165">
        <v>0</v>
      </c>
      <c r="BR177" s="165">
        <v>0</v>
      </c>
      <c r="BS177" s="165">
        <v>0</v>
      </c>
      <c r="BT177" s="166">
        <v>0</v>
      </c>
      <c r="BU177" s="164">
        <v>0</v>
      </c>
      <c r="BV177" s="165">
        <v>0</v>
      </c>
      <c r="BW177" s="166">
        <v>0</v>
      </c>
      <c r="BX177" s="164">
        <v>0</v>
      </c>
      <c r="BY177" s="165">
        <v>0</v>
      </c>
      <c r="BZ177" s="188">
        <v>0</v>
      </c>
    </row>
    <row r="178" spans="1:78" ht="17.45" customHeight="1" x14ac:dyDescent="0.25">
      <c r="A178" s="139" t="s">
        <v>665</v>
      </c>
      <c r="B178" s="163">
        <f t="shared" si="9"/>
        <v>1</v>
      </c>
      <c r="C178" s="164">
        <v>0</v>
      </c>
      <c r="D178" s="165">
        <v>0</v>
      </c>
      <c r="E178" s="165">
        <v>0</v>
      </c>
      <c r="F178" s="165">
        <v>0</v>
      </c>
      <c r="G178" s="165">
        <v>0</v>
      </c>
      <c r="H178" s="165">
        <v>0</v>
      </c>
      <c r="I178" s="166">
        <v>0</v>
      </c>
      <c r="J178" s="163">
        <v>0</v>
      </c>
      <c r="K178" s="164">
        <v>0</v>
      </c>
      <c r="L178" s="165">
        <v>0</v>
      </c>
      <c r="M178" s="165">
        <v>0</v>
      </c>
      <c r="N178" s="165">
        <v>0</v>
      </c>
      <c r="O178" s="165">
        <v>0</v>
      </c>
      <c r="P178" s="166">
        <v>0</v>
      </c>
      <c r="Q178" s="164">
        <v>0</v>
      </c>
      <c r="R178" s="165">
        <v>0</v>
      </c>
      <c r="S178" s="165">
        <v>0</v>
      </c>
      <c r="T178" s="165">
        <v>0</v>
      </c>
      <c r="U178" s="166">
        <v>0</v>
      </c>
      <c r="V178" s="164">
        <v>0</v>
      </c>
      <c r="W178" s="165">
        <v>0</v>
      </c>
      <c r="X178" s="165">
        <v>0</v>
      </c>
      <c r="Y178" s="165">
        <v>0</v>
      </c>
      <c r="Z178" s="166">
        <v>0</v>
      </c>
      <c r="AA178" s="164">
        <v>0</v>
      </c>
      <c r="AB178" s="165">
        <v>0</v>
      </c>
      <c r="AC178" s="165">
        <v>0</v>
      </c>
      <c r="AD178" s="165">
        <v>0</v>
      </c>
      <c r="AE178" s="165">
        <v>0</v>
      </c>
      <c r="AF178" s="166">
        <v>0</v>
      </c>
      <c r="AG178" s="164">
        <v>0</v>
      </c>
      <c r="AH178" s="165">
        <v>0</v>
      </c>
      <c r="AI178" s="165">
        <v>0</v>
      </c>
      <c r="AJ178" s="165">
        <v>0</v>
      </c>
      <c r="AK178" s="165">
        <v>0</v>
      </c>
      <c r="AL178" s="165">
        <v>0</v>
      </c>
      <c r="AM178" s="166">
        <v>0</v>
      </c>
      <c r="AN178" s="164">
        <v>0</v>
      </c>
      <c r="AO178" s="165">
        <v>0</v>
      </c>
      <c r="AP178" s="165">
        <v>0</v>
      </c>
      <c r="AQ178" s="165">
        <v>0</v>
      </c>
      <c r="AR178" s="165">
        <v>0</v>
      </c>
      <c r="AS178" s="166">
        <v>0</v>
      </c>
      <c r="AT178" s="164">
        <v>1</v>
      </c>
      <c r="AU178" s="165">
        <v>0</v>
      </c>
      <c r="AV178" s="165">
        <v>0</v>
      </c>
      <c r="AW178" s="165">
        <v>0</v>
      </c>
      <c r="AX178" s="165">
        <v>0</v>
      </c>
      <c r="AY178" s="166">
        <v>0</v>
      </c>
      <c r="AZ178" s="164">
        <v>0</v>
      </c>
      <c r="BA178" s="165">
        <v>0</v>
      </c>
      <c r="BB178" s="165">
        <v>0</v>
      </c>
      <c r="BC178" s="165">
        <v>0</v>
      </c>
      <c r="BD178" s="165">
        <v>0</v>
      </c>
      <c r="BE178" s="166">
        <v>0</v>
      </c>
      <c r="BF178" s="164">
        <v>0</v>
      </c>
      <c r="BG178" s="165">
        <v>0</v>
      </c>
      <c r="BH178" s="165">
        <v>0</v>
      </c>
      <c r="BI178" s="165">
        <v>0</v>
      </c>
      <c r="BJ178" s="165">
        <v>0</v>
      </c>
      <c r="BK178" s="165">
        <v>0</v>
      </c>
      <c r="BL178" s="165">
        <v>0</v>
      </c>
      <c r="BM178" s="166">
        <v>0</v>
      </c>
      <c r="BN178" s="164">
        <v>0</v>
      </c>
      <c r="BO178" s="166">
        <v>0</v>
      </c>
      <c r="BP178" s="164">
        <v>0</v>
      </c>
      <c r="BQ178" s="165">
        <v>0</v>
      </c>
      <c r="BR178" s="165">
        <v>0</v>
      </c>
      <c r="BS178" s="165">
        <v>0</v>
      </c>
      <c r="BT178" s="166">
        <v>0</v>
      </c>
      <c r="BU178" s="164">
        <v>0</v>
      </c>
      <c r="BV178" s="165">
        <v>0</v>
      </c>
      <c r="BW178" s="166">
        <v>0</v>
      </c>
      <c r="BX178" s="164">
        <v>0</v>
      </c>
      <c r="BY178" s="165">
        <v>0</v>
      </c>
      <c r="BZ178" s="188">
        <v>0</v>
      </c>
    </row>
    <row r="179" spans="1:78" ht="17.45" customHeight="1" x14ac:dyDescent="0.25">
      <c r="A179" s="139" t="s">
        <v>666</v>
      </c>
      <c r="B179" s="163">
        <f t="shared" si="9"/>
        <v>1</v>
      </c>
      <c r="C179" s="164">
        <v>0</v>
      </c>
      <c r="D179" s="165">
        <v>0</v>
      </c>
      <c r="E179" s="165">
        <v>0</v>
      </c>
      <c r="F179" s="165">
        <v>0</v>
      </c>
      <c r="G179" s="165">
        <v>0</v>
      </c>
      <c r="H179" s="165">
        <v>0</v>
      </c>
      <c r="I179" s="166">
        <v>0</v>
      </c>
      <c r="J179" s="163">
        <v>1</v>
      </c>
      <c r="K179" s="164">
        <v>0</v>
      </c>
      <c r="L179" s="165">
        <v>0</v>
      </c>
      <c r="M179" s="165">
        <v>0</v>
      </c>
      <c r="N179" s="165">
        <v>0</v>
      </c>
      <c r="O179" s="165">
        <v>0</v>
      </c>
      <c r="P179" s="166">
        <v>0</v>
      </c>
      <c r="Q179" s="164">
        <v>0</v>
      </c>
      <c r="R179" s="165">
        <v>0</v>
      </c>
      <c r="S179" s="165">
        <v>0</v>
      </c>
      <c r="T179" s="165">
        <v>0</v>
      </c>
      <c r="U179" s="166">
        <v>0</v>
      </c>
      <c r="V179" s="164">
        <v>0</v>
      </c>
      <c r="W179" s="165">
        <v>0</v>
      </c>
      <c r="X179" s="165">
        <v>0</v>
      </c>
      <c r="Y179" s="165">
        <v>0</v>
      </c>
      <c r="Z179" s="166">
        <v>0</v>
      </c>
      <c r="AA179" s="164">
        <v>0</v>
      </c>
      <c r="AB179" s="165">
        <v>0</v>
      </c>
      <c r="AC179" s="165">
        <v>0</v>
      </c>
      <c r="AD179" s="165">
        <v>0</v>
      </c>
      <c r="AE179" s="165">
        <v>0</v>
      </c>
      <c r="AF179" s="166">
        <v>0</v>
      </c>
      <c r="AG179" s="164">
        <v>0</v>
      </c>
      <c r="AH179" s="165">
        <v>0</v>
      </c>
      <c r="AI179" s="165">
        <v>0</v>
      </c>
      <c r="AJ179" s="165">
        <v>0</v>
      </c>
      <c r="AK179" s="165">
        <v>0</v>
      </c>
      <c r="AL179" s="165">
        <v>0</v>
      </c>
      <c r="AM179" s="166">
        <v>0</v>
      </c>
      <c r="AN179" s="164">
        <v>0</v>
      </c>
      <c r="AO179" s="165">
        <v>0</v>
      </c>
      <c r="AP179" s="165">
        <v>0</v>
      </c>
      <c r="AQ179" s="165">
        <v>0</v>
      </c>
      <c r="AR179" s="165">
        <v>0</v>
      </c>
      <c r="AS179" s="166">
        <v>0</v>
      </c>
      <c r="AT179" s="164">
        <v>0</v>
      </c>
      <c r="AU179" s="165">
        <v>0</v>
      </c>
      <c r="AV179" s="165">
        <v>0</v>
      </c>
      <c r="AW179" s="165">
        <v>0</v>
      </c>
      <c r="AX179" s="165">
        <v>0</v>
      </c>
      <c r="AY179" s="166">
        <v>0</v>
      </c>
      <c r="AZ179" s="164">
        <v>0</v>
      </c>
      <c r="BA179" s="165">
        <v>0</v>
      </c>
      <c r="BB179" s="165">
        <v>0</v>
      </c>
      <c r="BC179" s="165">
        <v>0</v>
      </c>
      <c r="BD179" s="165">
        <v>0</v>
      </c>
      <c r="BE179" s="166">
        <v>0</v>
      </c>
      <c r="BF179" s="164">
        <v>0</v>
      </c>
      <c r="BG179" s="165">
        <v>0</v>
      </c>
      <c r="BH179" s="165">
        <v>0</v>
      </c>
      <c r="BI179" s="165">
        <v>0</v>
      </c>
      <c r="BJ179" s="165">
        <v>0</v>
      </c>
      <c r="BK179" s="165">
        <v>0</v>
      </c>
      <c r="BL179" s="165">
        <v>0</v>
      </c>
      <c r="BM179" s="166">
        <v>0</v>
      </c>
      <c r="BN179" s="164">
        <v>0</v>
      </c>
      <c r="BO179" s="166">
        <v>0</v>
      </c>
      <c r="BP179" s="164">
        <v>0</v>
      </c>
      <c r="BQ179" s="165">
        <v>0</v>
      </c>
      <c r="BR179" s="165">
        <v>0</v>
      </c>
      <c r="BS179" s="165">
        <v>0</v>
      </c>
      <c r="BT179" s="166">
        <v>0</v>
      </c>
      <c r="BU179" s="164">
        <v>0</v>
      </c>
      <c r="BV179" s="165">
        <v>0</v>
      </c>
      <c r="BW179" s="166">
        <v>0</v>
      </c>
      <c r="BX179" s="164">
        <v>0</v>
      </c>
      <c r="BY179" s="165">
        <v>0</v>
      </c>
      <c r="BZ179" s="188">
        <v>0</v>
      </c>
    </row>
    <row r="180" spans="1:78" ht="17.45" customHeight="1" x14ac:dyDescent="0.25">
      <c r="A180" s="139" t="s">
        <v>667</v>
      </c>
      <c r="B180" s="163">
        <f t="shared" si="9"/>
        <v>2</v>
      </c>
      <c r="C180" s="164">
        <v>0</v>
      </c>
      <c r="D180" s="165">
        <v>0</v>
      </c>
      <c r="E180" s="165">
        <v>0</v>
      </c>
      <c r="F180" s="165">
        <v>0</v>
      </c>
      <c r="G180" s="165">
        <v>0</v>
      </c>
      <c r="H180" s="165">
        <v>0</v>
      </c>
      <c r="I180" s="166">
        <v>0</v>
      </c>
      <c r="J180" s="163">
        <v>1</v>
      </c>
      <c r="K180" s="164">
        <v>0</v>
      </c>
      <c r="L180" s="165">
        <v>0</v>
      </c>
      <c r="M180" s="165">
        <v>0</v>
      </c>
      <c r="N180" s="165">
        <v>0</v>
      </c>
      <c r="O180" s="165">
        <v>0</v>
      </c>
      <c r="P180" s="166">
        <v>0</v>
      </c>
      <c r="Q180" s="164">
        <v>0</v>
      </c>
      <c r="R180" s="165">
        <v>0</v>
      </c>
      <c r="S180" s="165">
        <v>0</v>
      </c>
      <c r="T180" s="165">
        <v>0</v>
      </c>
      <c r="U180" s="166">
        <v>0</v>
      </c>
      <c r="V180" s="164">
        <v>0</v>
      </c>
      <c r="W180" s="165">
        <v>0</v>
      </c>
      <c r="X180" s="165">
        <v>0</v>
      </c>
      <c r="Y180" s="165">
        <v>0</v>
      </c>
      <c r="Z180" s="166">
        <v>0</v>
      </c>
      <c r="AA180" s="164">
        <v>0</v>
      </c>
      <c r="AB180" s="165">
        <v>0</v>
      </c>
      <c r="AC180" s="165">
        <v>0</v>
      </c>
      <c r="AD180" s="165">
        <v>0</v>
      </c>
      <c r="AE180" s="165">
        <v>0</v>
      </c>
      <c r="AF180" s="166">
        <v>0</v>
      </c>
      <c r="AG180" s="164">
        <v>0</v>
      </c>
      <c r="AH180" s="165">
        <v>0</v>
      </c>
      <c r="AI180" s="165">
        <v>0</v>
      </c>
      <c r="AJ180" s="165">
        <v>0</v>
      </c>
      <c r="AK180" s="165">
        <v>0</v>
      </c>
      <c r="AL180" s="165">
        <v>0</v>
      </c>
      <c r="AM180" s="166">
        <v>0</v>
      </c>
      <c r="AN180" s="164">
        <v>0</v>
      </c>
      <c r="AO180" s="165">
        <v>0</v>
      </c>
      <c r="AP180" s="165">
        <v>0</v>
      </c>
      <c r="AQ180" s="165">
        <v>0</v>
      </c>
      <c r="AR180" s="165">
        <v>0</v>
      </c>
      <c r="AS180" s="166">
        <v>0</v>
      </c>
      <c r="AT180" s="164">
        <v>0</v>
      </c>
      <c r="AU180" s="165">
        <v>0</v>
      </c>
      <c r="AV180" s="165">
        <v>0</v>
      </c>
      <c r="AW180" s="165">
        <v>0</v>
      </c>
      <c r="AX180" s="165">
        <v>0</v>
      </c>
      <c r="AY180" s="166">
        <v>0</v>
      </c>
      <c r="AZ180" s="164">
        <v>0</v>
      </c>
      <c r="BA180" s="165">
        <v>0</v>
      </c>
      <c r="BB180" s="165">
        <v>0</v>
      </c>
      <c r="BC180" s="165">
        <v>0</v>
      </c>
      <c r="BD180" s="165">
        <v>0</v>
      </c>
      <c r="BE180" s="166">
        <v>0</v>
      </c>
      <c r="BF180" s="164">
        <v>1</v>
      </c>
      <c r="BG180" s="165">
        <v>0</v>
      </c>
      <c r="BH180" s="165">
        <v>0</v>
      </c>
      <c r="BI180" s="165">
        <v>0</v>
      </c>
      <c r="BJ180" s="165">
        <v>0</v>
      </c>
      <c r="BK180" s="165">
        <v>0</v>
      </c>
      <c r="BL180" s="165">
        <v>0</v>
      </c>
      <c r="BM180" s="166">
        <v>0</v>
      </c>
      <c r="BN180" s="164">
        <v>0</v>
      </c>
      <c r="BO180" s="166">
        <v>0</v>
      </c>
      <c r="BP180" s="164">
        <v>0</v>
      </c>
      <c r="BQ180" s="165">
        <v>0</v>
      </c>
      <c r="BR180" s="165">
        <v>0</v>
      </c>
      <c r="BS180" s="165">
        <v>0</v>
      </c>
      <c r="BT180" s="166">
        <v>0</v>
      </c>
      <c r="BU180" s="164">
        <v>0</v>
      </c>
      <c r="BV180" s="165">
        <v>0</v>
      </c>
      <c r="BW180" s="166">
        <v>0</v>
      </c>
      <c r="BX180" s="164">
        <v>0</v>
      </c>
      <c r="BY180" s="165">
        <v>0</v>
      </c>
      <c r="BZ180" s="188">
        <v>0</v>
      </c>
    </row>
    <row r="181" spans="1:78" ht="17.45" customHeight="1" x14ac:dyDescent="0.25">
      <c r="A181" s="139" t="s">
        <v>668</v>
      </c>
      <c r="B181" s="163">
        <f t="shared" si="9"/>
        <v>1</v>
      </c>
      <c r="C181" s="164">
        <v>0</v>
      </c>
      <c r="D181" s="165">
        <v>0</v>
      </c>
      <c r="E181" s="165">
        <v>0</v>
      </c>
      <c r="F181" s="165">
        <v>0</v>
      </c>
      <c r="G181" s="165">
        <v>0</v>
      </c>
      <c r="H181" s="165">
        <v>0</v>
      </c>
      <c r="I181" s="166">
        <v>0</v>
      </c>
      <c r="J181" s="163">
        <v>0</v>
      </c>
      <c r="K181" s="164">
        <v>0</v>
      </c>
      <c r="L181" s="165">
        <v>0</v>
      </c>
      <c r="M181" s="165">
        <v>0</v>
      </c>
      <c r="N181" s="165">
        <v>0</v>
      </c>
      <c r="O181" s="165">
        <v>0</v>
      </c>
      <c r="P181" s="166">
        <v>0</v>
      </c>
      <c r="Q181" s="164">
        <v>0</v>
      </c>
      <c r="R181" s="165">
        <v>0</v>
      </c>
      <c r="S181" s="165">
        <v>0</v>
      </c>
      <c r="T181" s="165">
        <v>0</v>
      </c>
      <c r="U181" s="166">
        <v>0</v>
      </c>
      <c r="V181" s="164">
        <v>0</v>
      </c>
      <c r="W181" s="165">
        <v>0</v>
      </c>
      <c r="X181" s="165">
        <v>0</v>
      </c>
      <c r="Y181" s="165">
        <v>0</v>
      </c>
      <c r="Z181" s="166">
        <v>0</v>
      </c>
      <c r="AA181" s="164">
        <v>0</v>
      </c>
      <c r="AB181" s="165">
        <v>0</v>
      </c>
      <c r="AC181" s="165">
        <v>0</v>
      </c>
      <c r="AD181" s="165">
        <v>0</v>
      </c>
      <c r="AE181" s="165">
        <v>0</v>
      </c>
      <c r="AF181" s="166">
        <v>0</v>
      </c>
      <c r="AG181" s="164">
        <v>0</v>
      </c>
      <c r="AH181" s="165">
        <v>0</v>
      </c>
      <c r="AI181" s="165">
        <v>1</v>
      </c>
      <c r="AJ181" s="165">
        <v>0</v>
      </c>
      <c r="AK181" s="165">
        <v>0</v>
      </c>
      <c r="AL181" s="165">
        <v>0</v>
      </c>
      <c r="AM181" s="166">
        <v>0</v>
      </c>
      <c r="AN181" s="164">
        <v>0</v>
      </c>
      <c r="AO181" s="165">
        <v>0</v>
      </c>
      <c r="AP181" s="165">
        <v>0</v>
      </c>
      <c r="AQ181" s="165">
        <v>0</v>
      </c>
      <c r="AR181" s="165">
        <v>0</v>
      </c>
      <c r="AS181" s="166">
        <v>0</v>
      </c>
      <c r="AT181" s="164">
        <v>0</v>
      </c>
      <c r="AU181" s="165">
        <v>0</v>
      </c>
      <c r="AV181" s="165">
        <v>0</v>
      </c>
      <c r="AW181" s="165">
        <v>0</v>
      </c>
      <c r="AX181" s="165">
        <v>0</v>
      </c>
      <c r="AY181" s="166">
        <v>0</v>
      </c>
      <c r="AZ181" s="164">
        <v>0</v>
      </c>
      <c r="BA181" s="165">
        <v>0</v>
      </c>
      <c r="BB181" s="165">
        <v>0</v>
      </c>
      <c r="BC181" s="165">
        <v>0</v>
      </c>
      <c r="BD181" s="165">
        <v>0</v>
      </c>
      <c r="BE181" s="166">
        <v>0</v>
      </c>
      <c r="BF181" s="164">
        <v>0</v>
      </c>
      <c r="BG181" s="165">
        <v>0</v>
      </c>
      <c r="BH181" s="165">
        <v>0</v>
      </c>
      <c r="BI181" s="165">
        <v>0</v>
      </c>
      <c r="BJ181" s="165">
        <v>0</v>
      </c>
      <c r="BK181" s="165">
        <v>0</v>
      </c>
      <c r="BL181" s="165">
        <v>0</v>
      </c>
      <c r="BM181" s="166">
        <v>0</v>
      </c>
      <c r="BN181" s="164">
        <v>0</v>
      </c>
      <c r="BO181" s="166">
        <v>0</v>
      </c>
      <c r="BP181" s="164">
        <v>0</v>
      </c>
      <c r="BQ181" s="165">
        <v>0</v>
      </c>
      <c r="BR181" s="165">
        <v>0</v>
      </c>
      <c r="BS181" s="165">
        <v>0</v>
      </c>
      <c r="BT181" s="166">
        <v>0</v>
      </c>
      <c r="BU181" s="164">
        <v>0</v>
      </c>
      <c r="BV181" s="165">
        <v>0</v>
      </c>
      <c r="BW181" s="166">
        <v>0</v>
      </c>
      <c r="BX181" s="164">
        <v>0</v>
      </c>
      <c r="BY181" s="165">
        <v>0</v>
      </c>
      <c r="BZ181" s="188">
        <v>0</v>
      </c>
    </row>
    <row r="182" spans="1:78" ht="17.45" customHeight="1" x14ac:dyDescent="0.25">
      <c r="A182" s="139" t="s">
        <v>669</v>
      </c>
      <c r="B182" s="163">
        <f t="shared" si="9"/>
        <v>2</v>
      </c>
      <c r="C182" s="164">
        <v>0</v>
      </c>
      <c r="D182" s="165">
        <v>0</v>
      </c>
      <c r="E182" s="165">
        <v>0</v>
      </c>
      <c r="F182" s="165">
        <v>0</v>
      </c>
      <c r="G182" s="165">
        <v>0</v>
      </c>
      <c r="H182" s="165">
        <v>0</v>
      </c>
      <c r="I182" s="166">
        <v>0</v>
      </c>
      <c r="J182" s="163">
        <v>0</v>
      </c>
      <c r="K182" s="164">
        <v>0</v>
      </c>
      <c r="L182" s="165">
        <v>0</v>
      </c>
      <c r="M182" s="165">
        <v>0</v>
      </c>
      <c r="N182" s="165">
        <v>0</v>
      </c>
      <c r="O182" s="165">
        <v>0</v>
      </c>
      <c r="P182" s="166">
        <v>0</v>
      </c>
      <c r="Q182" s="164">
        <v>0</v>
      </c>
      <c r="R182" s="165">
        <v>0</v>
      </c>
      <c r="S182" s="165">
        <v>0</v>
      </c>
      <c r="T182" s="165">
        <v>0</v>
      </c>
      <c r="U182" s="166">
        <v>0</v>
      </c>
      <c r="V182" s="164">
        <v>0</v>
      </c>
      <c r="W182" s="165">
        <v>0</v>
      </c>
      <c r="X182" s="165">
        <v>0</v>
      </c>
      <c r="Y182" s="165">
        <v>0</v>
      </c>
      <c r="Z182" s="166">
        <v>0</v>
      </c>
      <c r="AA182" s="164">
        <v>0</v>
      </c>
      <c r="AB182" s="165">
        <v>1</v>
      </c>
      <c r="AC182" s="165">
        <v>0</v>
      </c>
      <c r="AD182" s="165">
        <v>0</v>
      </c>
      <c r="AE182" s="165">
        <v>0</v>
      </c>
      <c r="AF182" s="166">
        <v>0</v>
      </c>
      <c r="AG182" s="164">
        <v>0</v>
      </c>
      <c r="AH182" s="165">
        <v>0</v>
      </c>
      <c r="AI182" s="165">
        <v>0</v>
      </c>
      <c r="AJ182" s="165">
        <v>0</v>
      </c>
      <c r="AK182" s="165">
        <v>0</v>
      </c>
      <c r="AL182" s="165">
        <v>0</v>
      </c>
      <c r="AM182" s="166">
        <v>1</v>
      </c>
      <c r="AN182" s="164">
        <v>0</v>
      </c>
      <c r="AO182" s="165">
        <v>0</v>
      </c>
      <c r="AP182" s="165">
        <v>0</v>
      </c>
      <c r="AQ182" s="165">
        <v>0</v>
      </c>
      <c r="AR182" s="165">
        <v>0</v>
      </c>
      <c r="AS182" s="166">
        <v>0</v>
      </c>
      <c r="AT182" s="164">
        <v>0</v>
      </c>
      <c r="AU182" s="165">
        <v>0</v>
      </c>
      <c r="AV182" s="165">
        <v>0</v>
      </c>
      <c r="AW182" s="165">
        <v>0</v>
      </c>
      <c r="AX182" s="165">
        <v>0</v>
      </c>
      <c r="AY182" s="166">
        <v>0</v>
      </c>
      <c r="AZ182" s="164">
        <v>0</v>
      </c>
      <c r="BA182" s="165">
        <v>0</v>
      </c>
      <c r="BB182" s="165">
        <v>0</v>
      </c>
      <c r="BC182" s="165">
        <v>0</v>
      </c>
      <c r="BD182" s="165">
        <v>0</v>
      </c>
      <c r="BE182" s="166">
        <v>0</v>
      </c>
      <c r="BF182" s="164">
        <v>0</v>
      </c>
      <c r="BG182" s="165">
        <v>0</v>
      </c>
      <c r="BH182" s="165">
        <v>0</v>
      </c>
      <c r="BI182" s="165">
        <v>0</v>
      </c>
      <c r="BJ182" s="165">
        <v>0</v>
      </c>
      <c r="BK182" s="165">
        <v>0</v>
      </c>
      <c r="BL182" s="165">
        <v>0</v>
      </c>
      <c r="BM182" s="166">
        <v>0</v>
      </c>
      <c r="BN182" s="164">
        <v>0</v>
      </c>
      <c r="BO182" s="166">
        <v>0</v>
      </c>
      <c r="BP182" s="164">
        <v>0</v>
      </c>
      <c r="BQ182" s="165">
        <v>0</v>
      </c>
      <c r="BR182" s="165">
        <v>0</v>
      </c>
      <c r="BS182" s="165">
        <v>0</v>
      </c>
      <c r="BT182" s="166">
        <v>0</v>
      </c>
      <c r="BU182" s="164">
        <v>0</v>
      </c>
      <c r="BV182" s="165">
        <v>0</v>
      </c>
      <c r="BW182" s="166">
        <v>0</v>
      </c>
      <c r="BX182" s="164">
        <v>0</v>
      </c>
      <c r="BY182" s="165">
        <v>0</v>
      </c>
      <c r="BZ182" s="188">
        <v>0</v>
      </c>
    </row>
    <row r="183" spans="1:78" ht="17.45" customHeight="1" x14ac:dyDescent="0.25">
      <c r="A183" s="139" t="s">
        <v>670</v>
      </c>
      <c r="B183" s="163">
        <f t="shared" si="9"/>
        <v>7</v>
      </c>
      <c r="C183" s="164">
        <v>0</v>
      </c>
      <c r="D183" s="165">
        <v>0</v>
      </c>
      <c r="E183" s="165">
        <v>0</v>
      </c>
      <c r="F183" s="165">
        <v>0</v>
      </c>
      <c r="G183" s="165">
        <v>0</v>
      </c>
      <c r="H183" s="165">
        <v>0</v>
      </c>
      <c r="I183" s="166">
        <v>0</v>
      </c>
      <c r="J183" s="163">
        <v>0</v>
      </c>
      <c r="K183" s="164">
        <v>0</v>
      </c>
      <c r="L183" s="165">
        <v>0</v>
      </c>
      <c r="M183" s="165">
        <v>0</v>
      </c>
      <c r="N183" s="165">
        <v>0</v>
      </c>
      <c r="O183" s="165">
        <v>0</v>
      </c>
      <c r="P183" s="166">
        <v>0</v>
      </c>
      <c r="Q183" s="164">
        <v>0</v>
      </c>
      <c r="R183" s="165">
        <v>0</v>
      </c>
      <c r="S183" s="165">
        <v>0</v>
      </c>
      <c r="T183" s="165">
        <v>0</v>
      </c>
      <c r="U183" s="166">
        <v>0</v>
      </c>
      <c r="V183" s="164">
        <v>0</v>
      </c>
      <c r="W183" s="165">
        <v>0</v>
      </c>
      <c r="X183" s="165">
        <v>0</v>
      </c>
      <c r="Y183" s="165">
        <v>0</v>
      </c>
      <c r="Z183" s="166">
        <v>0</v>
      </c>
      <c r="AA183" s="164">
        <v>0</v>
      </c>
      <c r="AB183" s="165">
        <v>0</v>
      </c>
      <c r="AC183" s="165">
        <v>0</v>
      </c>
      <c r="AD183" s="165">
        <v>0</v>
      </c>
      <c r="AE183" s="165">
        <v>0</v>
      </c>
      <c r="AF183" s="166">
        <v>0</v>
      </c>
      <c r="AG183" s="164">
        <v>0</v>
      </c>
      <c r="AH183" s="165">
        <v>1</v>
      </c>
      <c r="AI183" s="165">
        <v>0</v>
      </c>
      <c r="AJ183" s="165">
        <v>0</v>
      </c>
      <c r="AK183" s="165">
        <v>0</v>
      </c>
      <c r="AL183" s="165">
        <v>0</v>
      </c>
      <c r="AM183" s="166">
        <v>0</v>
      </c>
      <c r="AN183" s="164">
        <v>0</v>
      </c>
      <c r="AO183" s="165">
        <v>0</v>
      </c>
      <c r="AP183" s="165">
        <v>0</v>
      </c>
      <c r="AQ183" s="165">
        <v>0</v>
      </c>
      <c r="AR183" s="165">
        <v>0</v>
      </c>
      <c r="AS183" s="166">
        <v>0</v>
      </c>
      <c r="AT183" s="164">
        <v>0</v>
      </c>
      <c r="AU183" s="165">
        <v>0</v>
      </c>
      <c r="AV183" s="165">
        <v>0</v>
      </c>
      <c r="AW183" s="165">
        <v>0</v>
      </c>
      <c r="AX183" s="165">
        <v>0</v>
      </c>
      <c r="AY183" s="166">
        <v>0</v>
      </c>
      <c r="AZ183" s="164">
        <v>0</v>
      </c>
      <c r="BA183" s="165">
        <v>0</v>
      </c>
      <c r="BB183" s="165">
        <v>0</v>
      </c>
      <c r="BC183" s="165">
        <v>0</v>
      </c>
      <c r="BD183" s="165">
        <v>0</v>
      </c>
      <c r="BE183" s="166">
        <v>0</v>
      </c>
      <c r="BF183" s="164">
        <v>0</v>
      </c>
      <c r="BG183" s="165">
        <v>0</v>
      </c>
      <c r="BH183" s="165">
        <v>0</v>
      </c>
      <c r="BI183" s="165">
        <v>0</v>
      </c>
      <c r="BJ183" s="165">
        <v>6</v>
      </c>
      <c r="BK183" s="165">
        <v>0</v>
      </c>
      <c r="BL183" s="165">
        <v>0</v>
      </c>
      <c r="BM183" s="166">
        <v>0</v>
      </c>
      <c r="BN183" s="164">
        <v>0</v>
      </c>
      <c r="BO183" s="166">
        <v>0</v>
      </c>
      <c r="BP183" s="164">
        <v>0</v>
      </c>
      <c r="BQ183" s="165">
        <v>0</v>
      </c>
      <c r="BR183" s="165">
        <v>0</v>
      </c>
      <c r="BS183" s="165">
        <v>0</v>
      </c>
      <c r="BT183" s="166">
        <v>0</v>
      </c>
      <c r="BU183" s="164">
        <v>0</v>
      </c>
      <c r="BV183" s="165">
        <v>0</v>
      </c>
      <c r="BW183" s="166">
        <v>0</v>
      </c>
      <c r="BX183" s="164">
        <v>0</v>
      </c>
      <c r="BY183" s="165">
        <v>0</v>
      </c>
      <c r="BZ183" s="188">
        <v>0</v>
      </c>
    </row>
    <row r="184" spans="1:78" ht="17.45" customHeight="1" x14ac:dyDescent="0.25">
      <c r="A184" s="139" t="s">
        <v>671</v>
      </c>
      <c r="B184" s="163">
        <f t="shared" si="9"/>
        <v>404</v>
      </c>
      <c r="C184" s="164">
        <v>130</v>
      </c>
      <c r="D184" s="165">
        <v>0</v>
      </c>
      <c r="E184" s="165">
        <v>6</v>
      </c>
      <c r="F184" s="165">
        <v>7</v>
      </c>
      <c r="G184" s="165">
        <v>0</v>
      </c>
      <c r="H184" s="165">
        <v>0</v>
      </c>
      <c r="I184" s="166">
        <v>0</v>
      </c>
      <c r="J184" s="163">
        <v>13</v>
      </c>
      <c r="K184" s="164">
        <v>0</v>
      </c>
      <c r="L184" s="165">
        <v>0</v>
      </c>
      <c r="M184" s="165">
        <v>0</v>
      </c>
      <c r="N184" s="165">
        <v>0</v>
      </c>
      <c r="O184" s="165">
        <v>0</v>
      </c>
      <c r="P184" s="166">
        <v>0</v>
      </c>
      <c r="Q184" s="164">
        <v>11</v>
      </c>
      <c r="R184" s="165">
        <v>0</v>
      </c>
      <c r="S184" s="165">
        <v>0</v>
      </c>
      <c r="T184" s="165">
        <v>0</v>
      </c>
      <c r="U184" s="166">
        <v>0</v>
      </c>
      <c r="V184" s="164">
        <v>0</v>
      </c>
      <c r="W184" s="165">
        <v>0</v>
      </c>
      <c r="X184" s="165">
        <v>0</v>
      </c>
      <c r="Y184" s="165">
        <v>0</v>
      </c>
      <c r="Z184" s="166">
        <v>0</v>
      </c>
      <c r="AA184" s="164">
        <v>0</v>
      </c>
      <c r="AB184" s="165">
        <v>0</v>
      </c>
      <c r="AC184" s="165">
        <v>0</v>
      </c>
      <c r="AD184" s="165">
        <v>0</v>
      </c>
      <c r="AE184" s="165">
        <v>0</v>
      </c>
      <c r="AF184" s="166">
        <v>0</v>
      </c>
      <c r="AG184" s="164">
        <v>172</v>
      </c>
      <c r="AH184" s="165">
        <v>50</v>
      </c>
      <c r="AI184" s="165">
        <v>1</v>
      </c>
      <c r="AJ184" s="165">
        <v>0</v>
      </c>
      <c r="AK184" s="165">
        <v>0</v>
      </c>
      <c r="AL184" s="165">
        <v>0</v>
      </c>
      <c r="AM184" s="166">
        <v>0</v>
      </c>
      <c r="AN184" s="164">
        <v>3</v>
      </c>
      <c r="AO184" s="165">
        <v>0</v>
      </c>
      <c r="AP184" s="165">
        <v>0</v>
      </c>
      <c r="AQ184" s="165">
        <v>0</v>
      </c>
      <c r="AR184" s="165">
        <v>0</v>
      </c>
      <c r="AS184" s="166">
        <v>0</v>
      </c>
      <c r="AT184" s="164">
        <v>0</v>
      </c>
      <c r="AU184" s="165">
        <v>0</v>
      </c>
      <c r="AV184" s="165">
        <v>9</v>
      </c>
      <c r="AW184" s="165">
        <v>0</v>
      </c>
      <c r="AX184" s="165">
        <v>0</v>
      </c>
      <c r="AY184" s="166">
        <v>0</v>
      </c>
      <c r="AZ184" s="164">
        <v>1</v>
      </c>
      <c r="BA184" s="165">
        <v>0</v>
      </c>
      <c r="BB184" s="165">
        <v>0</v>
      </c>
      <c r="BC184" s="165">
        <v>0</v>
      </c>
      <c r="BD184" s="165">
        <v>0</v>
      </c>
      <c r="BE184" s="166">
        <v>0</v>
      </c>
      <c r="BF184" s="164">
        <v>0</v>
      </c>
      <c r="BG184" s="165">
        <v>0</v>
      </c>
      <c r="BH184" s="165">
        <v>0</v>
      </c>
      <c r="BI184" s="165">
        <v>0</v>
      </c>
      <c r="BJ184" s="165">
        <v>0</v>
      </c>
      <c r="BK184" s="165">
        <v>0</v>
      </c>
      <c r="BL184" s="165">
        <v>0</v>
      </c>
      <c r="BM184" s="166">
        <v>0</v>
      </c>
      <c r="BN184" s="164">
        <v>0</v>
      </c>
      <c r="BO184" s="166">
        <v>0</v>
      </c>
      <c r="BP184" s="164">
        <v>0</v>
      </c>
      <c r="BQ184" s="165">
        <v>0</v>
      </c>
      <c r="BR184" s="165">
        <v>0</v>
      </c>
      <c r="BS184" s="165">
        <v>0</v>
      </c>
      <c r="BT184" s="166">
        <v>0</v>
      </c>
      <c r="BU184" s="164">
        <v>0</v>
      </c>
      <c r="BV184" s="165">
        <v>0</v>
      </c>
      <c r="BW184" s="166">
        <v>0</v>
      </c>
      <c r="BX184" s="164">
        <v>1</v>
      </c>
      <c r="BY184" s="165">
        <v>0</v>
      </c>
      <c r="BZ184" s="188">
        <v>0</v>
      </c>
    </row>
    <row r="185" spans="1:78" ht="17.45" customHeight="1" x14ac:dyDescent="0.25">
      <c r="A185" s="139" t="s">
        <v>672</v>
      </c>
      <c r="B185" s="163">
        <f t="shared" si="9"/>
        <v>5</v>
      </c>
      <c r="C185" s="164">
        <v>0</v>
      </c>
      <c r="D185" s="165">
        <v>0</v>
      </c>
      <c r="E185" s="165">
        <v>0</v>
      </c>
      <c r="F185" s="165">
        <v>0</v>
      </c>
      <c r="G185" s="165">
        <v>0</v>
      </c>
      <c r="H185" s="165">
        <v>0</v>
      </c>
      <c r="I185" s="166">
        <v>0</v>
      </c>
      <c r="J185" s="163">
        <v>0</v>
      </c>
      <c r="K185" s="164">
        <v>0</v>
      </c>
      <c r="L185" s="165">
        <v>0</v>
      </c>
      <c r="M185" s="165">
        <v>0</v>
      </c>
      <c r="N185" s="165">
        <v>0</v>
      </c>
      <c r="O185" s="165">
        <v>0</v>
      </c>
      <c r="P185" s="166">
        <v>0</v>
      </c>
      <c r="Q185" s="164">
        <v>0</v>
      </c>
      <c r="R185" s="165">
        <v>0</v>
      </c>
      <c r="S185" s="165">
        <v>0</v>
      </c>
      <c r="T185" s="165">
        <v>0</v>
      </c>
      <c r="U185" s="166">
        <v>0</v>
      </c>
      <c r="V185" s="164">
        <v>1</v>
      </c>
      <c r="W185" s="165">
        <v>0</v>
      </c>
      <c r="X185" s="165">
        <v>0</v>
      </c>
      <c r="Y185" s="165">
        <v>0</v>
      </c>
      <c r="Z185" s="166">
        <v>0</v>
      </c>
      <c r="AA185" s="164">
        <v>0</v>
      </c>
      <c r="AB185" s="165">
        <v>0</v>
      </c>
      <c r="AC185" s="165">
        <v>0</v>
      </c>
      <c r="AD185" s="165">
        <v>0</v>
      </c>
      <c r="AE185" s="165">
        <v>0</v>
      </c>
      <c r="AF185" s="166">
        <v>0</v>
      </c>
      <c r="AG185" s="164">
        <v>0</v>
      </c>
      <c r="AH185" s="165">
        <v>0</v>
      </c>
      <c r="AI185" s="165">
        <v>0</v>
      </c>
      <c r="AJ185" s="165">
        <v>0</v>
      </c>
      <c r="AK185" s="165">
        <v>0</v>
      </c>
      <c r="AL185" s="165">
        <v>0</v>
      </c>
      <c r="AM185" s="166">
        <v>0</v>
      </c>
      <c r="AN185" s="164">
        <v>0</v>
      </c>
      <c r="AO185" s="165">
        <v>0</v>
      </c>
      <c r="AP185" s="165">
        <v>0</v>
      </c>
      <c r="AQ185" s="165">
        <v>1</v>
      </c>
      <c r="AR185" s="165">
        <v>0</v>
      </c>
      <c r="AS185" s="166">
        <v>2</v>
      </c>
      <c r="AT185" s="164">
        <v>0</v>
      </c>
      <c r="AU185" s="165">
        <v>0</v>
      </c>
      <c r="AV185" s="165">
        <v>0</v>
      </c>
      <c r="AW185" s="165">
        <v>0</v>
      </c>
      <c r="AX185" s="165">
        <v>0</v>
      </c>
      <c r="AY185" s="166">
        <v>0</v>
      </c>
      <c r="AZ185" s="164">
        <v>0</v>
      </c>
      <c r="BA185" s="165">
        <v>0</v>
      </c>
      <c r="BB185" s="165">
        <v>0</v>
      </c>
      <c r="BC185" s="165">
        <v>0</v>
      </c>
      <c r="BD185" s="165">
        <v>0</v>
      </c>
      <c r="BE185" s="166">
        <v>0</v>
      </c>
      <c r="BF185" s="164">
        <v>1</v>
      </c>
      <c r="BG185" s="165">
        <v>0</v>
      </c>
      <c r="BH185" s="165">
        <v>0</v>
      </c>
      <c r="BI185" s="165">
        <v>0</v>
      </c>
      <c r="BJ185" s="165">
        <v>0</v>
      </c>
      <c r="BK185" s="165">
        <v>0</v>
      </c>
      <c r="BL185" s="165">
        <v>0</v>
      </c>
      <c r="BM185" s="166">
        <v>0</v>
      </c>
      <c r="BN185" s="164">
        <v>0</v>
      </c>
      <c r="BO185" s="166">
        <v>0</v>
      </c>
      <c r="BP185" s="164">
        <v>0</v>
      </c>
      <c r="BQ185" s="165">
        <v>0</v>
      </c>
      <c r="BR185" s="165">
        <v>0</v>
      </c>
      <c r="BS185" s="165">
        <v>0</v>
      </c>
      <c r="BT185" s="166">
        <v>0</v>
      </c>
      <c r="BU185" s="164">
        <v>0</v>
      </c>
      <c r="BV185" s="165">
        <v>0</v>
      </c>
      <c r="BW185" s="166">
        <v>0</v>
      </c>
      <c r="BX185" s="164">
        <v>0</v>
      </c>
      <c r="BY185" s="165">
        <v>0</v>
      </c>
      <c r="BZ185" s="188">
        <v>0</v>
      </c>
    </row>
    <row r="186" spans="1:78" ht="17.45" customHeight="1" x14ac:dyDescent="0.25">
      <c r="A186" s="139" t="s">
        <v>673</v>
      </c>
      <c r="B186" s="163">
        <f t="shared" si="9"/>
        <v>2</v>
      </c>
      <c r="C186" s="164">
        <v>0</v>
      </c>
      <c r="D186" s="165">
        <v>0</v>
      </c>
      <c r="E186" s="165">
        <v>0</v>
      </c>
      <c r="F186" s="165">
        <v>0</v>
      </c>
      <c r="G186" s="165">
        <v>0</v>
      </c>
      <c r="H186" s="165">
        <v>0</v>
      </c>
      <c r="I186" s="166">
        <v>0</v>
      </c>
      <c r="J186" s="163">
        <v>0</v>
      </c>
      <c r="K186" s="164">
        <v>0</v>
      </c>
      <c r="L186" s="165">
        <v>0</v>
      </c>
      <c r="M186" s="165">
        <v>0</v>
      </c>
      <c r="N186" s="165">
        <v>0</v>
      </c>
      <c r="O186" s="165">
        <v>0</v>
      </c>
      <c r="P186" s="166">
        <v>0</v>
      </c>
      <c r="Q186" s="164">
        <v>0</v>
      </c>
      <c r="R186" s="165">
        <v>0</v>
      </c>
      <c r="S186" s="165">
        <v>0</v>
      </c>
      <c r="T186" s="165">
        <v>0</v>
      </c>
      <c r="U186" s="166">
        <v>0</v>
      </c>
      <c r="V186" s="164">
        <v>0</v>
      </c>
      <c r="W186" s="165">
        <v>0</v>
      </c>
      <c r="X186" s="165">
        <v>0</v>
      </c>
      <c r="Y186" s="165">
        <v>0</v>
      </c>
      <c r="Z186" s="166">
        <v>0</v>
      </c>
      <c r="AA186" s="164">
        <v>0</v>
      </c>
      <c r="AB186" s="165">
        <v>0</v>
      </c>
      <c r="AC186" s="165">
        <v>0</v>
      </c>
      <c r="AD186" s="165">
        <v>0</v>
      </c>
      <c r="AE186" s="165">
        <v>0</v>
      </c>
      <c r="AF186" s="166">
        <v>0</v>
      </c>
      <c r="AG186" s="164">
        <v>0</v>
      </c>
      <c r="AH186" s="165">
        <v>0</v>
      </c>
      <c r="AI186" s="165">
        <v>0</v>
      </c>
      <c r="AJ186" s="165">
        <v>0</v>
      </c>
      <c r="AK186" s="165">
        <v>0</v>
      </c>
      <c r="AL186" s="165">
        <v>0</v>
      </c>
      <c r="AM186" s="166">
        <v>0</v>
      </c>
      <c r="AN186" s="164">
        <v>0</v>
      </c>
      <c r="AO186" s="165">
        <v>0</v>
      </c>
      <c r="AP186" s="165">
        <v>0</v>
      </c>
      <c r="AQ186" s="165">
        <v>0</v>
      </c>
      <c r="AR186" s="165">
        <v>1</v>
      </c>
      <c r="AS186" s="166">
        <v>0</v>
      </c>
      <c r="AT186" s="164">
        <v>0</v>
      </c>
      <c r="AU186" s="165">
        <v>0</v>
      </c>
      <c r="AV186" s="165">
        <v>0</v>
      </c>
      <c r="AW186" s="165">
        <v>0</v>
      </c>
      <c r="AX186" s="165">
        <v>0</v>
      </c>
      <c r="AY186" s="166">
        <v>0</v>
      </c>
      <c r="AZ186" s="164">
        <v>0</v>
      </c>
      <c r="BA186" s="165">
        <v>0</v>
      </c>
      <c r="BB186" s="165">
        <v>1</v>
      </c>
      <c r="BC186" s="165">
        <v>0</v>
      </c>
      <c r="BD186" s="165">
        <v>0</v>
      </c>
      <c r="BE186" s="166">
        <v>0</v>
      </c>
      <c r="BF186" s="164">
        <v>0</v>
      </c>
      <c r="BG186" s="165">
        <v>0</v>
      </c>
      <c r="BH186" s="165">
        <v>0</v>
      </c>
      <c r="BI186" s="165">
        <v>0</v>
      </c>
      <c r="BJ186" s="165">
        <v>0</v>
      </c>
      <c r="BK186" s="165">
        <v>0</v>
      </c>
      <c r="BL186" s="165">
        <v>0</v>
      </c>
      <c r="BM186" s="166">
        <v>0</v>
      </c>
      <c r="BN186" s="164">
        <v>0</v>
      </c>
      <c r="BO186" s="166">
        <v>0</v>
      </c>
      <c r="BP186" s="164">
        <v>0</v>
      </c>
      <c r="BQ186" s="165">
        <v>0</v>
      </c>
      <c r="BR186" s="165">
        <v>0</v>
      </c>
      <c r="BS186" s="165">
        <v>0</v>
      </c>
      <c r="BT186" s="166">
        <v>0</v>
      </c>
      <c r="BU186" s="164">
        <v>0</v>
      </c>
      <c r="BV186" s="165">
        <v>0</v>
      </c>
      <c r="BW186" s="166">
        <v>0</v>
      </c>
      <c r="BX186" s="164">
        <v>0</v>
      </c>
      <c r="BY186" s="165">
        <v>0</v>
      </c>
      <c r="BZ186" s="188">
        <v>0</v>
      </c>
    </row>
    <row r="187" spans="1:78" ht="17.45" customHeight="1" x14ac:dyDescent="0.25">
      <c r="A187" s="139" t="s">
        <v>674</v>
      </c>
      <c r="B187" s="163">
        <f t="shared" si="9"/>
        <v>384</v>
      </c>
      <c r="C187" s="164">
        <v>3</v>
      </c>
      <c r="D187" s="165">
        <v>1</v>
      </c>
      <c r="E187" s="165">
        <v>1</v>
      </c>
      <c r="F187" s="165">
        <v>67</v>
      </c>
      <c r="G187" s="165">
        <v>0</v>
      </c>
      <c r="H187" s="165">
        <v>52</v>
      </c>
      <c r="I187" s="166">
        <v>0</v>
      </c>
      <c r="J187" s="163">
        <v>0</v>
      </c>
      <c r="K187" s="164">
        <v>0</v>
      </c>
      <c r="L187" s="165">
        <v>6</v>
      </c>
      <c r="M187" s="165">
        <v>1</v>
      </c>
      <c r="N187" s="165">
        <v>0</v>
      </c>
      <c r="O187" s="165">
        <v>0</v>
      </c>
      <c r="P187" s="166">
        <v>0</v>
      </c>
      <c r="Q187" s="164">
        <v>25</v>
      </c>
      <c r="R187" s="165">
        <v>0</v>
      </c>
      <c r="S187" s="165">
        <v>0</v>
      </c>
      <c r="T187" s="165">
        <v>0</v>
      </c>
      <c r="U187" s="166">
        <v>0</v>
      </c>
      <c r="V187" s="164">
        <v>2</v>
      </c>
      <c r="W187" s="165">
        <v>3</v>
      </c>
      <c r="X187" s="165">
        <v>0</v>
      </c>
      <c r="Y187" s="165">
        <v>0</v>
      </c>
      <c r="Z187" s="166">
        <v>0</v>
      </c>
      <c r="AA187" s="164">
        <v>0</v>
      </c>
      <c r="AB187" s="165">
        <v>7</v>
      </c>
      <c r="AC187" s="165">
        <v>0</v>
      </c>
      <c r="AD187" s="165">
        <v>0</v>
      </c>
      <c r="AE187" s="165">
        <v>0</v>
      </c>
      <c r="AF187" s="166">
        <v>0</v>
      </c>
      <c r="AG187" s="164">
        <v>0</v>
      </c>
      <c r="AH187" s="165">
        <v>146</v>
      </c>
      <c r="AI187" s="165">
        <v>0</v>
      </c>
      <c r="AJ187" s="165">
        <v>0</v>
      </c>
      <c r="AK187" s="165">
        <v>0</v>
      </c>
      <c r="AL187" s="165">
        <v>0</v>
      </c>
      <c r="AM187" s="166">
        <v>0</v>
      </c>
      <c r="AN187" s="164">
        <v>0</v>
      </c>
      <c r="AO187" s="165">
        <v>0</v>
      </c>
      <c r="AP187" s="165">
        <v>0</v>
      </c>
      <c r="AQ187" s="165">
        <v>4</v>
      </c>
      <c r="AR187" s="165">
        <v>2</v>
      </c>
      <c r="AS187" s="166">
        <v>0</v>
      </c>
      <c r="AT187" s="164">
        <v>0</v>
      </c>
      <c r="AU187" s="165">
        <v>0</v>
      </c>
      <c r="AV187" s="165">
        <v>1</v>
      </c>
      <c r="AW187" s="165">
        <v>1</v>
      </c>
      <c r="AX187" s="165">
        <v>0</v>
      </c>
      <c r="AY187" s="166">
        <v>0</v>
      </c>
      <c r="AZ187" s="164">
        <v>0</v>
      </c>
      <c r="BA187" s="165">
        <v>0</v>
      </c>
      <c r="BB187" s="165">
        <v>1</v>
      </c>
      <c r="BC187" s="165">
        <v>0</v>
      </c>
      <c r="BD187" s="165">
        <v>0</v>
      </c>
      <c r="BE187" s="166">
        <v>0</v>
      </c>
      <c r="BF187" s="164">
        <v>3</v>
      </c>
      <c r="BG187" s="165">
        <v>0</v>
      </c>
      <c r="BH187" s="165">
        <v>0</v>
      </c>
      <c r="BI187" s="165">
        <v>0</v>
      </c>
      <c r="BJ187" s="165">
        <v>0</v>
      </c>
      <c r="BK187" s="165">
        <v>8</v>
      </c>
      <c r="BL187" s="165">
        <v>0</v>
      </c>
      <c r="BM187" s="166">
        <v>0</v>
      </c>
      <c r="BN187" s="164">
        <v>0</v>
      </c>
      <c r="BO187" s="166">
        <v>5</v>
      </c>
      <c r="BP187" s="164">
        <v>1</v>
      </c>
      <c r="BQ187" s="165">
        <v>24</v>
      </c>
      <c r="BR187" s="165">
        <v>0</v>
      </c>
      <c r="BS187" s="165">
        <v>0</v>
      </c>
      <c r="BT187" s="166">
        <v>0</v>
      </c>
      <c r="BU187" s="164">
        <v>3</v>
      </c>
      <c r="BV187" s="165">
        <v>0</v>
      </c>
      <c r="BW187" s="166">
        <v>13</v>
      </c>
      <c r="BX187" s="164">
        <v>1</v>
      </c>
      <c r="BY187" s="165">
        <v>0</v>
      </c>
      <c r="BZ187" s="188">
        <v>3</v>
      </c>
    </row>
    <row r="188" spans="1:78" ht="17.45" customHeight="1" x14ac:dyDescent="0.25">
      <c r="A188" s="139" t="s">
        <v>675</v>
      </c>
      <c r="B188" s="163">
        <f t="shared" si="9"/>
        <v>7</v>
      </c>
      <c r="C188" s="164">
        <v>0</v>
      </c>
      <c r="D188" s="165">
        <v>0</v>
      </c>
      <c r="E188" s="165">
        <v>0</v>
      </c>
      <c r="F188" s="165">
        <v>0</v>
      </c>
      <c r="G188" s="165">
        <v>0</v>
      </c>
      <c r="H188" s="165">
        <v>0</v>
      </c>
      <c r="I188" s="166">
        <v>0</v>
      </c>
      <c r="J188" s="163">
        <v>0</v>
      </c>
      <c r="K188" s="164">
        <v>0</v>
      </c>
      <c r="L188" s="165">
        <v>0</v>
      </c>
      <c r="M188" s="165">
        <v>0</v>
      </c>
      <c r="N188" s="165">
        <v>0</v>
      </c>
      <c r="O188" s="165">
        <v>0</v>
      </c>
      <c r="P188" s="166">
        <v>0</v>
      </c>
      <c r="Q188" s="164">
        <v>0</v>
      </c>
      <c r="R188" s="165">
        <v>0</v>
      </c>
      <c r="S188" s="165">
        <v>0</v>
      </c>
      <c r="T188" s="165">
        <v>0</v>
      </c>
      <c r="U188" s="166">
        <v>0</v>
      </c>
      <c r="V188" s="164">
        <v>0</v>
      </c>
      <c r="W188" s="165">
        <v>0</v>
      </c>
      <c r="X188" s="165">
        <v>0</v>
      </c>
      <c r="Y188" s="165">
        <v>0</v>
      </c>
      <c r="Z188" s="166">
        <v>0</v>
      </c>
      <c r="AA188" s="164">
        <v>0</v>
      </c>
      <c r="AB188" s="165">
        <v>1</v>
      </c>
      <c r="AC188" s="165">
        <v>0</v>
      </c>
      <c r="AD188" s="165">
        <v>0</v>
      </c>
      <c r="AE188" s="165">
        <v>0</v>
      </c>
      <c r="AF188" s="166">
        <v>0</v>
      </c>
      <c r="AG188" s="164">
        <v>0</v>
      </c>
      <c r="AH188" s="165">
        <v>0</v>
      </c>
      <c r="AI188" s="165">
        <v>0</v>
      </c>
      <c r="AJ188" s="165">
        <v>0</v>
      </c>
      <c r="AK188" s="165">
        <v>0</v>
      </c>
      <c r="AL188" s="165">
        <v>0</v>
      </c>
      <c r="AM188" s="166">
        <v>0</v>
      </c>
      <c r="AN188" s="164">
        <v>0</v>
      </c>
      <c r="AO188" s="165">
        <v>0</v>
      </c>
      <c r="AP188" s="165">
        <v>0</v>
      </c>
      <c r="AQ188" s="165">
        <v>1</v>
      </c>
      <c r="AR188" s="165">
        <v>0</v>
      </c>
      <c r="AS188" s="166">
        <v>0</v>
      </c>
      <c r="AT188" s="164">
        <v>0</v>
      </c>
      <c r="AU188" s="165">
        <v>0</v>
      </c>
      <c r="AV188" s="165">
        <v>0</v>
      </c>
      <c r="AW188" s="165">
        <v>3</v>
      </c>
      <c r="AX188" s="165">
        <v>0</v>
      </c>
      <c r="AY188" s="166">
        <v>0</v>
      </c>
      <c r="AZ188" s="164">
        <v>0</v>
      </c>
      <c r="BA188" s="165">
        <v>0</v>
      </c>
      <c r="BB188" s="165">
        <v>0</v>
      </c>
      <c r="BC188" s="165">
        <v>0</v>
      </c>
      <c r="BD188" s="165">
        <v>0</v>
      </c>
      <c r="BE188" s="166">
        <v>0</v>
      </c>
      <c r="BF188" s="164">
        <v>0</v>
      </c>
      <c r="BG188" s="165">
        <v>0</v>
      </c>
      <c r="BH188" s="165">
        <v>0</v>
      </c>
      <c r="BI188" s="165">
        <v>0</v>
      </c>
      <c r="BJ188" s="165">
        <v>1</v>
      </c>
      <c r="BK188" s="165">
        <v>0</v>
      </c>
      <c r="BL188" s="165">
        <v>0</v>
      </c>
      <c r="BM188" s="166">
        <v>0</v>
      </c>
      <c r="BN188" s="164">
        <v>0</v>
      </c>
      <c r="BO188" s="166">
        <v>0</v>
      </c>
      <c r="BP188" s="164">
        <v>0</v>
      </c>
      <c r="BQ188" s="165">
        <v>0</v>
      </c>
      <c r="BR188" s="165">
        <v>0</v>
      </c>
      <c r="BS188" s="165">
        <v>0</v>
      </c>
      <c r="BT188" s="166">
        <v>0</v>
      </c>
      <c r="BU188" s="164">
        <v>1</v>
      </c>
      <c r="BV188" s="165">
        <v>0</v>
      </c>
      <c r="BW188" s="166">
        <v>0</v>
      </c>
      <c r="BX188" s="164">
        <v>0</v>
      </c>
      <c r="BY188" s="165">
        <v>0</v>
      </c>
      <c r="BZ188" s="188">
        <v>0</v>
      </c>
    </row>
    <row r="189" spans="1:78" ht="17.45" customHeight="1" x14ac:dyDescent="0.25">
      <c r="A189" s="139" t="s">
        <v>676</v>
      </c>
      <c r="B189" s="163">
        <f t="shared" si="9"/>
        <v>6</v>
      </c>
      <c r="C189" s="164">
        <v>1</v>
      </c>
      <c r="D189" s="165">
        <v>0</v>
      </c>
      <c r="E189" s="165">
        <v>1</v>
      </c>
      <c r="F189" s="165">
        <v>0</v>
      </c>
      <c r="G189" s="165">
        <v>0</v>
      </c>
      <c r="H189" s="165">
        <v>0</v>
      </c>
      <c r="I189" s="166">
        <v>0</v>
      </c>
      <c r="J189" s="163">
        <v>0</v>
      </c>
      <c r="K189" s="164">
        <v>0</v>
      </c>
      <c r="L189" s="165">
        <v>0</v>
      </c>
      <c r="M189" s="165">
        <v>0</v>
      </c>
      <c r="N189" s="165">
        <v>0</v>
      </c>
      <c r="O189" s="165">
        <v>0</v>
      </c>
      <c r="P189" s="166">
        <v>0</v>
      </c>
      <c r="Q189" s="164">
        <v>0</v>
      </c>
      <c r="R189" s="165">
        <v>0</v>
      </c>
      <c r="S189" s="165">
        <v>0</v>
      </c>
      <c r="T189" s="165">
        <v>0</v>
      </c>
      <c r="U189" s="166">
        <v>0</v>
      </c>
      <c r="V189" s="164">
        <v>1</v>
      </c>
      <c r="W189" s="165">
        <v>0</v>
      </c>
      <c r="X189" s="165">
        <v>0</v>
      </c>
      <c r="Y189" s="165">
        <v>0</v>
      </c>
      <c r="Z189" s="166">
        <v>0</v>
      </c>
      <c r="AA189" s="164">
        <v>0</v>
      </c>
      <c r="AB189" s="165">
        <v>0</v>
      </c>
      <c r="AC189" s="165">
        <v>0</v>
      </c>
      <c r="AD189" s="165">
        <v>0</v>
      </c>
      <c r="AE189" s="165">
        <v>0</v>
      </c>
      <c r="AF189" s="166">
        <v>0</v>
      </c>
      <c r="AG189" s="164">
        <v>0</v>
      </c>
      <c r="AH189" s="165">
        <v>0</v>
      </c>
      <c r="AI189" s="165">
        <v>0</v>
      </c>
      <c r="AJ189" s="165">
        <v>0</v>
      </c>
      <c r="AK189" s="165">
        <v>0</v>
      </c>
      <c r="AL189" s="165">
        <v>0</v>
      </c>
      <c r="AM189" s="166">
        <v>0</v>
      </c>
      <c r="AN189" s="164">
        <v>0</v>
      </c>
      <c r="AO189" s="165">
        <v>0</v>
      </c>
      <c r="AP189" s="165">
        <v>0</v>
      </c>
      <c r="AQ189" s="165">
        <v>0</v>
      </c>
      <c r="AR189" s="165">
        <v>0</v>
      </c>
      <c r="AS189" s="166">
        <v>0</v>
      </c>
      <c r="AT189" s="164">
        <v>0</v>
      </c>
      <c r="AU189" s="165">
        <v>0</v>
      </c>
      <c r="AV189" s="165">
        <v>0</v>
      </c>
      <c r="AW189" s="165">
        <v>0</v>
      </c>
      <c r="AX189" s="165">
        <v>0</v>
      </c>
      <c r="AY189" s="166">
        <v>0</v>
      </c>
      <c r="AZ189" s="164">
        <v>0</v>
      </c>
      <c r="BA189" s="165">
        <v>0</v>
      </c>
      <c r="BB189" s="165">
        <v>0</v>
      </c>
      <c r="BC189" s="165">
        <v>0</v>
      </c>
      <c r="BD189" s="165">
        <v>0</v>
      </c>
      <c r="BE189" s="166">
        <v>0</v>
      </c>
      <c r="BF189" s="164">
        <v>0</v>
      </c>
      <c r="BG189" s="165">
        <v>1</v>
      </c>
      <c r="BH189" s="165">
        <v>0</v>
      </c>
      <c r="BI189" s="165">
        <v>0</v>
      </c>
      <c r="BJ189" s="165">
        <v>0</v>
      </c>
      <c r="BK189" s="165">
        <v>0</v>
      </c>
      <c r="BL189" s="165">
        <v>0</v>
      </c>
      <c r="BM189" s="166">
        <v>0</v>
      </c>
      <c r="BN189" s="164">
        <v>0</v>
      </c>
      <c r="BO189" s="166">
        <v>0</v>
      </c>
      <c r="BP189" s="164">
        <v>0</v>
      </c>
      <c r="BQ189" s="165">
        <v>0</v>
      </c>
      <c r="BR189" s="165">
        <v>0</v>
      </c>
      <c r="BS189" s="165">
        <v>0</v>
      </c>
      <c r="BT189" s="166">
        <v>0</v>
      </c>
      <c r="BU189" s="164">
        <v>2</v>
      </c>
      <c r="BV189" s="165">
        <v>0</v>
      </c>
      <c r="BW189" s="166">
        <v>0</v>
      </c>
      <c r="BX189" s="164">
        <v>0</v>
      </c>
      <c r="BY189" s="165">
        <v>0</v>
      </c>
      <c r="BZ189" s="188">
        <v>0</v>
      </c>
    </row>
    <row r="190" spans="1:78" ht="17.45" customHeight="1" x14ac:dyDescent="0.25">
      <c r="A190" s="139" t="s">
        <v>677</v>
      </c>
      <c r="B190" s="163">
        <f t="shared" si="9"/>
        <v>2</v>
      </c>
      <c r="C190" s="164">
        <v>0</v>
      </c>
      <c r="D190" s="165">
        <v>0</v>
      </c>
      <c r="E190" s="165">
        <v>0</v>
      </c>
      <c r="F190" s="165">
        <v>0</v>
      </c>
      <c r="G190" s="165">
        <v>0</v>
      </c>
      <c r="H190" s="165">
        <v>0</v>
      </c>
      <c r="I190" s="166">
        <v>0</v>
      </c>
      <c r="J190" s="163">
        <v>0</v>
      </c>
      <c r="K190" s="164">
        <v>0</v>
      </c>
      <c r="L190" s="165">
        <v>0</v>
      </c>
      <c r="M190" s="165">
        <v>0</v>
      </c>
      <c r="N190" s="165">
        <v>0</v>
      </c>
      <c r="O190" s="165">
        <v>0</v>
      </c>
      <c r="P190" s="166">
        <v>0</v>
      </c>
      <c r="Q190" s="164">
        <v>0</v>
      </c>
      <c r="R190" s="165">
        <v>0</v>
      </c>
      <c r="S190" s="165">
        <v>0</v>
      </c>
      <c r="T190" s="165">
        <v>0</v>
      </c>
      <c r="U190" s="166">
        <v>0</v>
      </c>
      <c r="V190" s="164">
        <v>0</v>
      </c>
      <c r="W190" s="165">
        <v>0</v>
      </c>
      <c r="X190" s="165">
        <v>0</v>
      </c>
      <c r="Y190" s="165">
        <v>0</v>
      </c>
      <c r="Z190" s="166">
        <v>0</v>
      </c>
      <c r="AA190" s="164">
        <v>0</v>
      </c>
      <c r="AB190" s="165">
        <v>0</v>
      </c>
      <c r="AC190" s="165">
        <v>0</v>
      </c>
      <c r="AD190" s="165">
        <v>0</v>
      </c>
      <c r="AE190" s="165">
        <v>0</v>
      </c>
      <c r="AF190" s="166">
        <v>0</v>
      </c>
      <c r="AG190" s="164">
        <v>0</v>
      </c>
      <c r="AH190" s="165">
        <v>1</v>
      </c>
      <c r="AI190" s="165">
        <v>0</v>
      </c>
      <c r="AJ190" s="165">
        <v>0</v>
      </c>
      <c r="AK190" s="165">
        <v>0</v>
      </c>
      <c r="AL190" s="165">
        <v>0</v>
      </c>
      <c r="AM190" s="166">
        <v>0</v>
      </c>
      <c r="AN190" s="164">
        <v>0</v>
      </c>
      <c r="AO190" s="165">
        <v>0</v>
      </c>
      <c r="AP190" s="165">
        <v>0</v>
      </c>
      <c r="AQ190" s="165">
        <v>1</v>
      </c>
      <c r="AR190" s="165">
        <v>0</v>
      </c>
      <c r="AS190" s="166">
        <v>0</v>
      </c>
      <c r="AT190" s="164">
        <v>0</v>
      </c>
      <c r="AU190" s="165">
        <v>0</v>
      </c>
      <c r="AV190" s="165">
        <v>0</v>
      </c>
      <c r="AW190" s="165">
        <v>0</v>
      </c>
      <c r="AX190" s="165">
        <v>0</v>
      </c>
      <c r="AY190" s="166">
        <v>0</v>
      </c>
      <c r="AZ190" s="164">
        <v>0</v>
      </c>
      <c r="BA190" s="165">
        <v>0</v>
      </c>
      <c r="BB190" s="165">
        <v>0</v>
      </c>
      <c r="BC190" s="165">
        <v>0</v>
      </c>
      <c r="BD190" s="165">
        <v>0</v>
      </c>
      <c r="BE190" s="166">
        <v>0</v>
      </c>
      <c r="BF190" s="164">
        <v>0</v>
      </c>
      <c r="BG190" s="165">
        <v>0</v>
      </c>
      <c r="BH190" s="165">
        <v>0</v>
      </c>
      <c r="BI190" s="165">
        <v>0</v>
      </c>
      <c r="BJ190" s="165">
        <v>0</v>
      </c>
      <c r="BK190" s="165">
        <v>0</v>
      </c>
      <c r="BL190" s="165">
        <v>0</v>
      </c>
      <c r="BM190" s="166">
        <v>0</v>
      </c>
      <c r="BN190" s="164">
        <v>0</v>
      </c>
      <c r="BO190" s="166">
        <v>0</v>
      </c>
      <c r="BP190" s="164">
        <v>0</v>
      </c>
      <c r="BQ190" s="165">
        <v>0</v>
      </c>
      <c r="BR190" s="165">
        <v>0</v>
      </c>
      <c r="BS190" s="165">
        <v>0</v>
      </c>
      <c r="BT190" s="166">
        <v>0</v>
      </c>
      <c r="BU190" s="164">
        <v>0</v>
      </c>
      <c r="BV190" s="165">
        <v>0</v>
      </c>
      <c r="BW190" s="166">
        <v>0</v>
      </c>
      <c r="BX190" s="164">
        <v>0</v>
      </c>
      <c r="BY190" s="165">
        <v>0</v>
      </c>
      <c r="BZ190" s="188">
        <v>0</v>
      </c>
    </row>
    <row r="191" spans="1:78" ht="17.45" customHeight="1" x14ac:dyDescent="0.25">
      <c r="A191" s="139" t="s">
        <v>696</v>
      </c>
      <c r="B191" s="163">
        <f t="shared" si="9"/>
        <v>2</v>
      </c>
      <c r="C191" s="164">
        <v>0</v>
      </c>
      <c r="D191" s="165">
        <v>0</v>
      </c>
      <c r="E191" s="165">
        <v>0</v>
      </c>
      <c r="F191" s="165">
        <v>0</v>
      </c>
      <c r="G191" s="165">
        <v>0</v>
      </c>
      <c r="H191" s="165">
        <v>1</v>
      </c>
      <c r="I191" s="166">
        <v>0</v>
      </c>
      <c r="J191" s="163">
        <v>0</v>
      </c>
      <c r="K191" s="164">
        <v>0</v>
      </c>
      <c r="L191" s="165">
        <v>0</v>
      </c>
      <c r="M191" s="165">
        <v>0</v>
      </c>
      <c r="N191" s="165">
        <v>0</v>
      </c>
      <c r="O191" s="165">
        <v>0</v>
      </c>
      <c r="P191" s="166">
        <v>0</v>
      </c>
      <c r="Q191" s="164">
        <v>0</v>
      </c>
      <c r="R191" s="165">
        <v>0</v>
      </c>
      <c r="S191" s="165">
        <v>0</v>
      </c>
      <c r="T191" s="165">
        <v>0</v>
      </c>
      <c r="U191" s="166">
        <v>0</v>
      </c>
      <c r="V191" s="164">
        <v>0</v>
      </c>
      <c r="W191" s="165">
        <v>0</v>
      </c>
      <c r="X191" s="165">
        <v>0</v>
      </c>
      <c r="Y191" s="165">
        <v>0</v>
      </c>
      <c r="Z191" s="166">
        <v>0</v>
      </c>
      <c r="AA191" s="164">
        <v>0</v>
      </c>
      <c r="AB191" s="165">
        <v>0</v>
      </c>
      <c r="AC191" s="165">
        <v>0</v>
      </c>
      <c r="AD191" s="165">
        <v>0</v>
      </c>
      <c r="AE191" s="165">
        <v>0</v>
      </c>
      <c r="AF191" s="166">
        <v>0</v>
      </c>
      <c r="AG191" s="164">
        <v>0</v>
      </c>
      <c r="AH191" s="165">
        <v>0</v>
      </c>
      <c r="AI191" s="165">
        <v>0</v>
      </c>
      <c r="AJ191" s="165">
        <v>0</v>
      </c>
      <c r="AK191" s="165">
        <v>0</v>
      </c>
      <c r="AL191" s="165">
        <v>0</v>
      </c>
      <c r="AM191" s="166">
        <v>0</v>
      </c>
      <c r="AN191" s="164">
        <v>0</v>
      </c>
      <c r="AO191" s="165">
        <v>0</v>
      </c>
      <c r="AP191" s="165">
        <v>0</v>
      </c>
      <c r="AQ191" s="165">
        <v>0</v>
      </c>
      <c r="AR191" s="165">
        <v>0</v>
      </c>
      <c r="AS191" s="166">
        <v>0</v>
      </c>
      <c r="AT191" s="164">
        <v>0</v>
      </c>
      <c r="AU191" s="165">
        <v>0</v>
      </c>
      <c r="AV191" s="165">
        <v>0</v>
      </c>
      <c r="AW191" s="165">
        <v>0</v>
      </c>
      <c r="AX191" s="165">
        <v>0</v>
      </c>
      <c r="AY191" s="166">
        <v>0</v>
      </c>
      <c r="AZ191" s="164">
        <v>0</v>
      </c>
      <c r="BA191" s="165">
        <v>0</v>
      </c>
      <c r="BB191" s="165">
        <v>0</v>
      </c>
      <c r="BC191" s="165">
        <v>0</v>
      </c>
      <c r="BD191" s="165">
        <v>0</v>
      </c>
      <c r="BE191" s="166">
        <v>0</v>
      </c>
      <c r="BF191" s="164">
        <v>1</v>
      </c>
      <c r="BG191" s="165">
        <v>0</v>
      </c>
      <c r="BH191" s="165">
        <v>0</v>
      </c>
      <c r="BI191" s="165">
        <v>0</v>
      </c>
      <c r="BJ191" s="165">
        <v>0</v>
      </c>
      <c r="BK191" s="165">
        <v>0</v>
      </c>
      <c r="BL191" s="165">
        <v>0</v>
      </c>
      <c r="BM191" s="166">
        <v>0</v>
      </c>
      <c r="BN191" s="164">
        <v>0</v>
      </c>
      <c r="BO191" s="166">
        <v>0</v>
      </c>
      <c r="BP191" s="164">
        <v>0</v>
      </c>
      <c r="BQ191" s="165">
        <v>0</v>
      </c>
      <c r="BR191" s="165">
        <v>0</v>
      </c>
      <c r="BS191" s="165">
        <v>0</v>
      </c>
      <c r="BT191" s="166">
        <v>0</v>
      </c>
      <c r="BU191" s="164">
        <v>0</v>
      </c>
      <c r="BV191" s="165">
        <v>0</v>
      </c>
      <c r="BW191" s="166">
        <v>0</v>
      </c>
      <c r="BX191" s="164">
        <v>0</v>
      </c>
      <c r="BY191" s="165">
        <v>0</v>
      </c>
      <c r="BZ191" s="188">
        <v>0</v>
      </c>
    </row>
    <row r="192" spans="1:78" ht="17.45" customHeight="1" x14ac:dyDescent="0.25">
      <c r="A192" s="139" t="s">
        <v>678</v>
      </c>
      <c r="B192" s="163">
        <f t="shared" si="9"/>
        <v>7</v>
      </c>
      <c r="C192" s="164">
        <v>0</v>
      </c>
      <c r="D192" s="165">
        <v>0</v>
      </c>
      <c r="E192" s="165">
        <v>2</v>
      </c>
      <c r="F192" s="165">
        <v>1</v>
      </c>
      <c r="G192" s="165">
        <v>0</v>
      </c>
      <c r="H192" s="165">
        <v>0</v>
      </c>
      <c r="I192" s="166">
        <v>0</v>
      </c>
      <c r="J192" s="163">
        <v>2</v>
      </c>
      <c r="K192" s="164">
        <v>0</v>
      </c>
      <c r="L192" s="165">
        <v>0</v>
      </c>
      <c r="M192" s="165">
        <v>0</v>
      </c>
      <c r="N192" s="165">
        <v>0</v>
      </c>
      <c r="O192" s="165">
        <v>0</v>
      </c>
      <c r="P192" s="166">
        <v>0</v>
      </c>
      <c r="Q192" s="164">
        <v>0</v>
      </c>
      <c r="R192" s="165">
        <v>0</v>
      </c>
      <c r="S192" s="165">
        <v>0</v>
      </c>
      <c r="T192" s="165">
        <v>0</v>
      </c>
      <c r="U192" s="166">
        <v>0</v>
      </c>
      <c r="V192" s="164">
        <v>0</v>
      </c>
      <c r="W192" s="165">
        <v>0</v>
      </c>
      <c r="X192" s="165">
        <v>0</v>
      </c>
      <c r="Y192" s="165">
        <v>0</v>
      </c>
      <c r="Z192" s="166">
        <v>0</v>
      </c>
      <c r="AA192" s="164">
        <v>0</v>
      </c>
      <c r="AB192" s="165">
        <v>0</v>
      </c>
      <c r="AC192" s="165">
        <v>0</v>
      </c>
      <c r="AD192" s="165">
        <v>0</v>
      </c>
      <c r="AE192" s="165">
        <v>0</v>
      </c>
      <c r="AF192" s="166">
        <v>1</v>
      </c>
      <c r="AG192" s="164">
        <v>0</v>
      </c>
      <c r="AH192" s="165">
        <v>0</v>
      </c>
      <c r="AI192" s="165">
        <v>0</v>
      </c>
      <c r="AJ192" s="165">
        <v>0</v>
      </c>
      <c r="AK192" s="165">
        <v>0</v>
      </c>
      <c r="AL192" s="165">
        <v>0</v>
      </c>
      <c r="AM192" s="166">
        <v>0</v>
      </c>
      <c r="AN192" s="164">
        <v>0</v>
      </c>
      <c r="AO192" s="165">
        <v>0</v>
      </c>
      <c r="AP192" s="165">
        <v>0</v>
      </c>
      <c r="AQ192" s="165">
        <v>0</v>
      </c>
      <c r="AR192" s="165">
        <v>0</v>
      </c>
      <c r="AS192" s="166">
        <v>0</v>
      </c>
      <c r="AT192" s="164">
        <v>0</v>
      </c>
      <c r="AU192" s="165">
        <v>0</v>
      </c>
      <c r="AV192" s="165">
        <v>0</v>
      </c>
      <c r="AW192" s="165">
        <v>0</v>
      </c>
      <c r="AX192" s="165">
        <v>0</v>
      </c>
      <c r="AY192" s="166">
        <v>0</v>
      </c>
      <c r="AZ192" s="164">
        <v>0</v>
      </c>
      <c r="BA192" s="165">
        <v>0</v>
      </c>
      <c r="BB192" s="165">
        <v>0</v>
      </c>
      <c r="BC192" s="165">
        <v>0</v>
      </c>
      <c r="BD192" s="165">
        <v>0</v>
      </c>
      <c r="BE192" s="166">
        <v>0</v>
      </c>
      <c r="BF192" s="164">
        <v>0</v>
      </c>
      <c r="BG192" s="165">
        <v>1</v>
      </c>
      <c r="BH192" s="165">
        <v>0</v>
      </c>
      <c r="BI192" s="165">
        <v>0</v>
      </c>
      <c r="BJ192" s="165">
        <v>0</v>
      </c>
      <c r="BK192" s="165">
        <v>0</v>
      </c>
      <c r="BL192" s="165">
        <v>0</v>
      </c>
      <c r="BM192" s="166">
        <v>0</v>
      </c>
      <c r="BN192" s="164">
        <v>0</v>
      </c>
      <c r="BO192" s="166">
        <v>0</v>
      </c>
      <c r="BP192" s="164">
        <v>0</v>
      </c>
      <c r="BQ192" s="165">
        <v>0</v>
      </c>
      <c r="BR192" s="165">
        <v>0</v>
      </c>
      <c r="BS192" s="165">
        <v>0</v>
      </c>
      <c r="BT192" s="166">
        <v>0</v>
      </c>
      <c r="BU192" s="164">
        <v>0</v>
      </c>
      <c r="BV192" s="165">
        <v>0</v>
      </c>
      <c r="BW192" s="166">
        <v>0</v>
      </c>
      <c r="BX192" s="164">
        <v>0</v>
      </c>
      <c r="BY192" s="165">
        <v>0</v>
      </c>
      <c r="BZ192" s="188">
        <v>0</v>
      </c>
    </row>
    <row r="193" spans="1:78" ht="17.45" customHeight="1" x14ac:dyDescent="0.25">
      <c r="A193" s="139" t="s">
        <v>679</v>
      </c>
      <c r="B193" s="163">
        <f t="shared" si="9"/>
        <v>5</v>
      </c>
      <c r="C193" s="164">
        <v>0</v>
      </c>
      <c r="D193" s="165">
        <v>0</v>
      </c>
      <c r="E193" s="165">
        <v>0</v>
      </c>
      <c r="F193" s="165">
        <v>1</v>
      </c>
      <c r="G193" s="165">
        <v>0</v>
      </c>
      <c r="H193" s="165">
        <v>0</v>
      </c>
      <c r="I193" s="166">
        <v>0</v>
      </c>
      <c r="J193" s="163">
        <v>0</v>
      </c>
      <c r="K193" s="164">
        <v>0</v>
      </c>
      <c r="L193" s="165">
        <v>0</v>
      </c>
      <c r="M193" s="165">
        <v>0</v>
      </c>
      <c r="N193" s="165">
        <v>0</v>
      </c>
      <c r="O193" s="165">
        <v>0</v>
      </c>
      <c r="P193" s="166">
        <v>0</v>
      </c>
      <c r="Q193" s="164">
        <v>0</v>
      </c>
      <c r="R193" s="165">
        <v>0</v>
      </c>
      <c r="S193" s="165">
        <v>0</v>
      </c>
      <c r="T193" s="165">
        <v>0</v>
      </c>
      <c r="U193" s="166">
        <v>0</v>
      </c>
      <c r="V193" s="164">
        <v>1</v>
      </c>
      <c r="W193" s="165">
        <v>0</v>
      </c>
      <c r="X193" s="165">
        <v>0</v>
      </c>
      <c r="Y193" s="165">
        <v>0</v>
      </c>
      <c r="Z193" s="166">
        <v>0</v>
      </c>
      <c r="AA193" s="164">
        <v>0</v>
      </c>
      <c r="AB193" s="165">
        <v>0</v>
      </c>
      <c r="AC193" s="165">
        <v>0</v>
      </c>
      <c r="AD193" s="165">
        <v>0</v>
      </c>
      <c r="AE193" s="165">
        <v>0</v>
      </c>
      <c r="AF193" s="166">
        <v>0</v>
      </c>
      <c r="AG193" s="164">
        <v>0</v>
      </c>
      <c r="AH193" s="165">
        <v>0</v>
      </c>
      <c r="AI193" s="165">
        <v>0</v>
      </c>
      <c r="AJ193" s="165">
        <v>0</v>
      </c>
      <c r="AK193" s="165">
        <v>0</v>
      </c>
      <c r="AL193" s="165">
        <v>0</v>
      </c>
      <c r="AM193" s="166">
        <v>0</v>
      </c>
      <c r="AN193" s="164">
        <v>0</v>
      </c>
      <c r="AO193" s="165">
        <v>0</v>
      </c>
      <c r="AP193" s="165">
        <v>0</v>
      </c>
      <c r="AQ193" s="165">
        <v>0</v>
      </c>
      <c r="AR193" s="165">
        <v>0</v>
      </c>
      <c r="AS193" s="166">
        <v>0</v>
      </c>
      <c r="AT193" s="164">
        <v>0</v>
      </c>
      <c r="AU193" s="165">
        <v>0</v>
      </c>
      <c r="AV193" s="165">
        <v>0</v>
      </c>
      <c r="AW193" s="165">
        <v>0</v>
      </c>
      <c r="AX193" s="165">
        <v>0</v>
      </c>
      <c r="AY193" s="166">
        <v>0</v>
      </c>
      <c r="AZ193" s="164">
        <v>0</v>
      </c>
      <c r="BA193" s="165">
        <v>0</v>
      </c>
      <c r="BB193" s="165">
        <v>0</v>
      </c>
      <c r="BC193" s="165">
        <v>0</v>
      </c>
      <c r="BD193" s="165">
        <v>0</v>
      </c>
      <c r="BE193" s="166">
        <v>0</v>
      </c>
      <c r="BF193" s="164">
        <v>0</v>
      </c>
      <c r="BG193" s="165">
        <v>0</v>
      </c>
      <c r="BH193" s="165">
        <v>0</v>
      </c>
      <c r="BI193" s="165">
        <v>0</v>
      </c>
      <c r="BJ193" s="165">
        <v>0</v>
      </c>
      <c r="BK193" s="165">
        <v>1</v>
      </c>
      <c r="BL193" s="165">
        <v>0</v>
      </c>
      <c r="BM193" s="166">
        <v>0</v>
      </c>
      <c r="BN193" s="164">
        <v>1</v>
      </c>
      <c r="BO193" s="166">
        <v>0</v>
      </c>
      <c r="BP193" s="164">
        <v>0</v>
      </c>
      <c r="BQ193" s="165">
        <v>0</v>
      </c>
      <c r="BR193" s="165">
        <v>0</v>
      </c>
      <c r="BS193" s="165">
        <v>0</v>
      </c>
      <c r="BT193" s="166">
        <v>0</v>
      </c>
      <c r="BU193" s="164">
        <v>1</v>
      </c>
      <c r="BV193" s="165">
        <v>0</v>
      </c>
      <c r="BW193" s="166">
        <v>0</v>
      </c>
      <c r="BX193" s="164">
        <v>0</v>
      </c>
      <c r="BY193" s="165">
        <v>0</v>
      </c>
      <c r="BZ193" s="188">
        <v>0</v>
      </c>
    </row>
    <row r="194" spans="1:78" ht="17.45" customHeight="1" x14ac:dyDescent="0.25">
      <c r="A194" s="139" t="s">
        <v>680</v>
      </c>
      <c r="B194" s="163">
        <f t="shared" si="9"/>
        <v>7</v>
      </c>
      <c r="C194" s="164">
        <v>0</v>
      </c>
      <c r="D194" s="165">
        <v>0</v>
      </c>
      <c r="E194" s="165">
        <v>0</v>
      </c>
      <c r="F194" s="165">
        <v>0</v>
      </c>
      <c r="G194" s="165">
        <v>0</v>
      </c>
      <c r="H194" s="165">
        <v>0</v>
      </c>
      <c r="I194" s="166">
        <v>0</v>
      </c>
      <c r="J194" s="163">
        <v>5</v>
      </c>
      <c r="K194" s="164">
        <v>0</v>
      </c>
      <c r="L194" s="165">
        <v>0</v>
      </c>
      <c r="M194" s="165">
        <v>0</v>
      </c>
      <c r="N194" s="165">
        <v>0</v>
      </c>
      <c r="O194" s="165">
        <v>0</v>
      </c>
      <c r="P194" s="166">
        <v>0</v>
      </c>
      <c r="Q194" s="164">
        <v>0</v>
      </c>
      <c r="R194" s="165">
        <v>0</v>
      </c>
      <c r="S194" s="165">
        <v>0</v>
      </c>
      <c r="T194" s="165">
        <v>0</v>
      </c>
      <c r="U194" s="166">
        <v>0</v>
      </c>
      <c r="V194" s="164">
        <v>0</v>
      </c>
      <c r="W194" s="165">
        <v>0</v>
      </c>
      <c r="X194" s="165">
        <v>0</v>
      </c>
      <c r="Y194" s="165">
        <v>0</v>
      </c>
      <c r="Z194" s="166">
        <v>0</v>
      </c>
      <c r="AA194" s="164">
        <v>0</v>
      </c>
      <c r="AB194" s="165">
        <v>0</v>
      </c>
      <c r="AC194" s="165">
        <v>0</v>
      </c>
      <c r="AD194" s="165">
        <v>0</v>
      </c>
      <c r="AE194" s="165">
        <v>0</v>
      </c>
      <c r="AF194" s="166">
        <v>0</v>
      </c>
      <c r="AG194" s="164">
        <v>0</v>
      </c>
      <c r="AH194" s="165">
        <v>0</v>
      </c>
      <c r="AI194" s="165">
        <v>0</v>
      </c>
      <c r="AJ194" s="165">
        <v>0</v>
      </c>
      <c r="AK194" s="165">
        <v>0</v>
      </c>
      <c r="AL194" s="165">
        <v>0</v>
      </c>
      <c r="AM194" s="166">
        <v>0</v>
      </c>
      <c r="AN194" s="164">
        <v>0</v>
      </c>
      <c r="AO194" s="165">
        <v>0</v>
      </c>
      <c r="AP194" s="165">
        <v>0</v>
      </c>
      <c r="AQ194" s="165">
        <v>0</v>
      </c>
      <c r="AR194" s="165">
        <v>0</v>
      </c>
      <c r="AS194" s="166">
        <v>0</v>
      </c>
      <c r="AT194" s="164">
        <v>0</v>
      </c>
      <c r="AU194" s="165">
        <v>0</v>
      </c>
      <c r="AV194" s="165">
        <v>0</v>
      </c>
      <c r="AW194" s="165">
        <v>0</v>
      </c>
      <c r="AX194" s="165">
        <v>0</v>
      </c>
      <c r="AY194" s="166">
        <v>0</v>
      </c>
      <c r="AZ194" s="164">
        <v>0</v>
      </c>
      <c r="BA194" s="165">
        <v>0</v>
      </c>
      <c r="BB194" s="165">
        <v>0</v>
      </c>
      <c r="BC194" s="165">
        <v>0</v>
      </c>
      <c r="BD194" s="165">
        <v>0</v>
      </c>
      <c r="BE194" s="166">
        <v>0</v>
      </c>
      <c r="BF194" s="164">
        <v>0</v>
      </c>
      <c r="BG194" s="165">
        <v>0</v>
      </c>
      <c r="BH194" s="165">
        <v>0</v>
      </c>
      <c r="BI194" s="165">
        <v>0</v>
      </c>
      <c r="BJ194" s="165">
        <v>0</v>
      </c>
      <c r="BK194" s="165">
        <v>0</v>
      </c>
      <c r="BL194" s="165">
        <v>0</v>
      </c>
      <c r="BM194" s="166">
        <v>0</v>
      </c>
      <c r="BN194" s="164">
        <v>1</v>
      </c>
      <c r="BO194" s="166">
        <v>0</v>
      </c>
      <c r="BP194" s="164">
        <v>0</v>
      </c>
      <c r="BQ194" s="165">
        <v>0</v>
      </c>
      <c r="BR194" s="165">
        <v>0</v>
      </c>
      <c r="BS194" s="165">
        <v>0</v>
      </c>
      <c r="BT194" s="166">
        <v>0</v>
      </c>
      <c r="BU194" s="164">
        <v>0</v>
      </c>
      <c r="BV194" s="165">
        <v>0</v>
      </c>
      <c r="BW194" s="166">
        <v>0</v>
      </c>
      <c r="BX194" s="164">
        <v>1</v>
      </c>
      <c r="BY194" s="165">
        <v>0</v>
      </c>
      <c r="BZ194" s="188">
        <v>0</v>
      </c>
    </row>
    <row r="195" spans="1:78" ht="17.45" customHeight="1" x14ac:dyDescent="0.25">
      <c r="A195" s="139" t="s">
        <v>681</v>
      </c>
      <c r="B195" s="163">
        <f t="shared" si="9"/>
        <v>1</v>
      </c>
      <c r="C195" s="164">
        <v>0</v>
      </c>
      <c r="D195" s="165">
        <v>0</v>
      </c>
      <c r="E195" s="165">
        <v>0</v>
      </c>
      <c r="F195" s="165">
        <v>0</v>
      </c>
      <c r="G195" s="165">
        <v>0</v>
      </c>
      <c r="H195" s="165">
        <v>0</v>
      </c>
      <c r="I195" s="166">
        <v>0</v>
      </c>
      <c r="J195" s="163">
        <v>0</v>
      </c>
      <c r="K195" s="164">
        <v>0</v>
      </c>
      <c r="L195" s="165">
        <v>0</v>
      </c>
      <c r="M195" s="165">
        <v>0</v>
      </c>
      <c r="N195" s="165">
        <v>0</v>
      </c>
      <c r="O195" s="165">
        <v>0</v>
      </c>
      <c r="P195" s="166">
        <v>0</v>
      </c>
      <c r="Q195" s="164">
        <v>0</v>
      </c>
      <c r="R195" s="165">
        <v>0</v>
      </c>
      <c r="S195" s="165">
        <v>0</v>
      </c>
      <c r="T195" s="165">
        <v>0</v>
      </c>
      <c r="U195" s="166">
        <v>0</v>
      </c>
      <c r="V195" s="164">
        <v>0</v>
      </c>
      <c r="W195" s="165">
        <v>0</v>
      </c>
      <c r="X195" s="165">
        <v>0</v>
      </c>
      <c r="Y195" s="165">
        <v>0</v>
      </c>
      <c r="Z195" s="166">
        <v>0</v>
      </c>
      <c r="AA195" s="164">
        <v>0</v>
      </c>
      <c r="AB195" s="165">
        <v>0</v>
      </c>
      <c r="AC195" s="165">
        <v>0</v>
      </c>
      <c r="AD195" s="165">
        <v>0</v>
      </c>
      <c r="AE195" s="165">
        <v>0</v>
      </c>
      <c r="AF195" s="166">
        <v>0</v>
      </c>
      <c r="AG195" s="164">
        <v>0</v>
      </c>
      <c r="AH195" s="165">
        <v>0</v>
      </c>
      <c r="AI195" s="165">
        <v>0</v>
      </c>
      <c r="AJ195" s="165">
        <v>0</v>
      </c>
      <c r="AK195" s="165">
        <v>0</v>
      </c>
      <c r="AL195" s="165">
        <v>0</v>
      </c>
      <c r="AM195" s="166">
        <v>0</v>
      </c>
      <c r="AN195" s="164">
        <v>0</v>
      </c>
      <c r="AO195" s="165">
        <v>0</v>
      </c>
      <c r="AP195" s="165">
        <v>0</v>
      </c>
      <c r="AQ195" s="165">
        <v>0</v>
      </c>
      <c r="AR195" s="165">
        <v>0</v>
      </c>
      <c r="AS195" s="166">
        <v>0</v>
      </c>
      <c r="AT195" s="164">
        <v>0</v>
      </c>
      <c r="AU195" s="165">
        <v>0</v>
      </c>
      <c r="AV195" s="165">
        <v>0</v>
      </c>
      <c r="AW195" s="165">
        <v>0</v>
      </c>
      <c r="AX195" s="165">
        <v>0</v>
      </c>
      <c r="AY195" s="166">
        <v>0</v>
      </c>
      <c r="AZ195" s="164">
        <v>0</v>
      </c>
      <c r="BA195" s="165">
        <v>0</v>
      </c>
      <c r="BB195" s="165">
        <v>0</v>
      </c>
      <c r="BC195" s="165">
        <v>0</v>
      </c>
      <c r="BD195" s="165">
        <v>0</v>
      </c>
      <c r="BE195" s="166">
        <v>0</v>
      </c>
      <c r="BF195" s="164">
        <v>0</v>
      </c>
      <c r="BG195" s="165">
        <v>0</v>
      </c>
      <c r="BH195" s="165">
        <v>0</v>
      </c>
      <c r="BI195" s="165">
        <v>0</v>
      </c>
      <c r="BJ195" s="165">
        <v>0</v>
      </c>
      <c r="BK195" s="165">
        <v>0</v>
      </c>
      <c r="BL195" s="165">
        <v>1</v>
      </c>
      <c r="BM195" s="166">
        <v>0</v>
      </c>
      <c r="BN195" s="164">
        <v>0</v>
      </c>
      <c r="BO195" s="166">
        <v>0</v>
      </c>
      <c r="BP195" s="164">
        <v>0</v>
      </c>
      <c r="BQ195" s="165">
        <v>0</v>
      </c>
      <c r="BR195" s="165">
        <v>0</v>
      </c>
      <c r="BS195" s="165">
        <v>0</v>
      </c>
      <c r="BT195" s="166">
        <v>0</v>
      </c>
      <c r="BU195" s="164">
        <v>0</v>
      </c>
      <c r="BV195" s="165">
        <v>0</v>
      </c>
      <c r="BW195" s="166">
        <v>0</v>
      </c>
      <c r="BX195" s="164">
        <v>0</v>
      </c>
      <c r="BY195" s="165">
        <v>0</v>
      </c>
      <c r="BZ195" s="188">
        <v>0</v>
      </c>
    </row>
    <row r="196" spans="1:78" ht="17.45" customHeight="1" x14ac:dyDescent="0.25">
      <c r="A196" s="139" t="s">
        <v>682</v>
      </c>
      <c r="B196" s="163">
        <f t="shared" si="9"/>
        <v>1</v>
      </c>
      <c r="C196" s="164">
        <v>0</v>
      </c>
      <c r="D196" s="165">
        <v>0</v>
      </c>
      <c r="E196" s="165">
        <v>0</v>
      </c>
      <c r="F196" s="165">
        <v>1</v>
      </c>
      <c r="G196" s="165">
        <v>0</v>
      </c>
      <c r="H196" s="165">
        <v>0</v>
      </c>
      <c r="I196" s="166">
        <v>0</v>
      </c>
      <c r="J196" s="163">
        <v>0</v>
      </c>
      <c r="K196" s="164">
        <v>0</v>
      </c>
      <c r="L196" s="165">
        <v>0</v>
      </c>
      <c r="M196" s="165">
        <v>0</v>
      </c>
      <c r="N196" s="165">
        <v>0</v>
      </c>
      <c r="O196" s="165">
        <v>0</v>
      </c>
      <c r="P196" s="166">
        <v>0</v>
      </c>
      <c r="Q196" s="164">
        <v>0</v>
      </c>
      <c r="R196" s="165">
        <v>0</v>
      </c>
      <c r="S196" s="165">
        <v>0</v>
      </c>
      <c r="T196" s="165">
        <v>0</v>
      </c>
      <c r="U196" s="166">
        <v>0</v>
      </c>
      <c r="V196" s="164">
        <v>0</v>
      </c>
      <c r="W196" s="165">
        <v>0</v>
      </c>
      <c r="X196" s="165">
        <v>0</v>
      </c>
      <c r="Y196" s="165">
        <v>0</v>
      </c>
      <c r="Z196" s="166">
        <v>0</v>
      </c>
      <c r="AA196" s="164">
        <v>0</v>
      </c>
      <c r="AB196" s="165">
        <v>0</v>
      </c>
      <c r="AC196" s="165">
        <v>0</v>
      </c>
      <c r="AD196" s="165">
        <v>0</v>
      </c>
      <c r="AE196" s="165">
        <v>0</v>
      </c>
      <c r="AF196" s="166">
        <v>0</v>
      </c>
      <c r="AG196" s="164">
        <v>0</v>
      </c>
      <c r="AH196" s="165">
        <v>0</v>
      </c>
      <c r="AI196" s="165">
        <v>0</v>
      </c>
      <c r="AJ196" s="165">
        <v>0</v>
      </c>
      <c r="AK196" s="165">
        <v>0</v>
      </c>
      <c r="AL196" s="165">
        <v>0</v>
      </c>
      <c r="AM196" s="166">
        <v>0</v>
      </c>
      <c r="AN196" s="164">
        <v>0</v>
      </c>
      <c r="AO196" s="165">
        <v>0</v>
      </c>
      <c r="AP196" s="165">
        <v>0</v>
      </c>
      <c r="AQ196" s="165">
        <v>0</v>
      </c>
      <c r="AR196" s="165">
        <v>0</v>
      </c>
      <c r="AS196" s="166">
        <v>0</v>
      </c>
      <c r="AT196" s="164">
        <v>0</v>
      </c>
      <c r="AU196" s="165">
        <v>0</v>
      </c>
      <c r="AV196" s="165">
        <v>0</v>
      </c>
      <c r="AW196" s="165">
        <v>0</v>
      </c>
      <c r="AX196" s="165">
        <v>0</v>
      </c>
      <c r="AY196" s="166">
        <v>0</v>
      </c>
      <c r="AZ196" s="164">
        <v>0</v>
      </c>
      <c r="BA196" s="165">
        <v>0</v>
      </c>
      <c r="BB196" s="165">
        <v>0</v>
      </c>
      <c r="BC196" s="165">
        <v>0</v>
      </c>
      <c r="BD196" s="165">
        <v>0</v>
      </c>
      <c r="BE196" s="166">
        <v>0</v>
      </c>
      <c r="BF196" s="164">
        <v>0</v>
      </c>
      <c r="BG196" s="165">
        <v>0</v>
      </c>
      <c r="BH196" s="165">
        <v>0</v>
      </c>
      <c r="BI196" s="165">
        <v>0</v>
      </c>
      <c r="BJ196" s="165">
        <v>0</v>
      </c>
      <c r="BK196" s="165">
        <v>0</v>
      </c>
      <c r="BL196" s="165">
        <v>0</v>
      </c>
      <c r="BM196" s="166">
        <v>0</v>
      </c>
      <c r="BN196" s="164">
        <v>0</v>
      </c>
      <c r="BO196" s="166">
        <v>0</v>
      </c>
      <c r="BP196" s="164">
        <v>0</v>
      </c>
      <c r="BQ196" s="165">
        <v>0</v>
      </c>
      <c r="BR196" s="165">
        <v>0</v>
      </c>
      <c r="BS196" s="165">
        <v>0</v>
      </c>
      <c r="BT196" s="166">
        <v>0</v>
      </c>
      <c r="BU196" s="164">
        <v>0</v>
      </c>
      <c r="BV196" s="165">
        <v>0</v>
      </c>
      <c r="BW196" s="166">
        <v>0</v>
      </c>
      <c r="BX196" s="164">
        <v>0</v>
      </c>
      <c r="BY196" s="165">
        <v>0</v>
      </c>
      <c r="BZ196" s="188">
        <v>0</v>
      </c>
    </row>
    <row r="197" spans="1:78" ht="17.45" customHeight="1" x14ac:dyDescent="0.25">
      <c r="A197" s="139" t="s">
        <v>683</v>
      </c>
      <c r="B197" s="163">
        <f t="shared" si="9"/>
        <v>2</v>
      </c>
      <c r="C197" s="164">
        <v>0</v>
      </c>
      <c r="D197" s="165">
        <v>0</v>
      </c>
      <c r="E197" s="165">
        <v>0</v>
      </c>
      <c r="F197" s="165">
        <v>0</v>
      </c>
      <c r="G197" s="165">
        <v>0</v>
      </c>
      <c r="H197" s="165">
        <v>0</v>
      </c>
      <c r="I197" s="166">
        <v>0</v>
      </c>
      <c r="J197" s="163">
        <v>1</v>
      </c>
      <c r="K197" s="164">
        <v>0</v>
      </c>
      <c r="L197" s="165">
        <v>0</v>
      </c>
      <c r="M197" s="165">
        <v>0</v>
      </c>
      <c r="N197" s="165">
        <v>0</v>
      </c>
      <c r="O197" s="165">
        <v>0</v>
      </c>
      <c r="P197" s="166">
        <v>0</v>
      </c>
      <c r="Q197" s="164">
        <v>0</v>
      </c>
      <c r="R197" s="165">
        <v>0</v>
      </c>
      <c r="S197" s="165">
        <v>0</v>
      </c>
      <c r="T197" s="165">
        <v>0</v>
      </c>
      <c r="U197" s="166">
        <v>0</v>
      </c>
      <c r="V197" s="164">
        <v>0</v>
      </c>
      <c r="W197" s="165">
        <v>1</v>
      </c>
      <c r="X197" s="165">
        <v>0</v>
      </c>
      <c r="Y197" s="165">
        <v>0</v>
      </c>
      <c r="Z197" s="166">
        <v>0</v>
      </c>
      <c r="AA197" s="164">
        <v>0</v>
      </c>
      <c r="AB197" s="165">
        <v>0</v>
      </c>
      <c r="AC197" s="165">
        <v>0</v>
      </c>
      <c r="AD197" s="165">
        <v>0</v>
      </c>
      <c r="AE197" s="165">
        <v>0</v>
      </c>
      <c r="AF197" s="166">
        <v>0</v>
      </c>
      <c r="AG197" s="164">
        <v>0</v>
      </c>
      <c r="AH197" s="165">
        <v>0</v>
      </c>
      <c r="AI197" s="165">
        <v>0</v>
      </c>
      <c r="AJ197" s="165">
        <v>0</v>
      </c>
      <c r="AK197" s="165">
        <v>0</v>
      </c>
      <c r="AL197" s="165">
        <v>0</v>
      </c>
      <c r="AM197" s="166">
        <v>0</v>
      </c>
      <c r="AN197" s="164">
        <v>0</v>
      </c>
      <c r="AO197" s="165">
        <v>0</v>
      </c>
      <c r="AP197" s="165">
        <v>0</v>
      </c>
      <c r="AQ197" s="165">
        <v>0</v>
      </c>
      <c r="AR197" s="165">
        <v>0</v>
      </c>
      <c r="AS197" s="166">
        <v>0</v>
      </c>
      <c r="AT197" s="164">
        <v>0</v>
      </c>
      <c r="AU197" s="165">
        <v>0</v>
      </c>
      <c r="AV197" s="165">
        <v>0</v>
      </c>
      <c r="AW197" s="165">
        <v>0</v>
      </c>
      <c r="AX197" s="165">
        <v>0</v>
      </c>
      <c r="AY197" s="166">
        <v>0</v>
      </c>
      <c r="AZ197" s="164">
        <v>0</v>
      </c>
      <c r="BA197" s="165">
        <v>0</v>
      </c>
      <c r="BB197" s="165">
        <v>0</v>
      </c>
      <c r="BC197" s="165">
        <v>0</v>
      </c>
      <c r="BD197" s="165">
        <v>0</v>
      </c>
      <c r="BE197" s="166">
        <v>0</v>
      </c>
      <c r="BF197" s="164">
        <v>0</v>
      </c>
      <c r="BG197" s="165">
        <v>0</v>
      </c>
      <c r="BH197" s="165">
        <v>0</v>
      </c>
      <c r="BI197" s="165">
        <v>0</v>
      </c>
      <c r="BJ197" s="165">
        <v>0</v>
      </c>
      <c r="BK197" s="165">
        <v>0</v>
      </c>
      <c r="BL197" s="165">
        <v>0</v>
      </c>
      <c r="BM197" s="166">
        <v>0</v>
      </c>
      <c r="BN197" s="164">
        <v>0</v>
      </c>
      <c r="BO197" s="166">
        <v>0</v>
      </c>
      <c r="BP197" s="164">
        <v>0</v>
      </c>
      <c r="BQ197" s="165">
        <v>0</v>
      </c>
      <c r="BR197" s="165">
        <v>0</v>
      </c>
      <c r="BS197" s="165">
        <v>0</v>
      </c>
      <c r="BT197" s="166">
        <v>0</v>
      </c>
      <c r="BU197" s="164">
        <v>0</v>
      </c>
      <c r="BV197" s="165">
        <v>0</v>
      </c>
      <c r="BW197" s="166">
        <v>0</v>
      </c>
      <c r="BX197" s="164">
        <v>0</v>
      </c>
      <c r="BY197" s="165">
        <v>0</v>
      </c>
      <c r="BZ197" s="188">
        <v>0</v>
      </c>
    </row>
    <row r="198" spans="1:78" ht="17.45" customHeight="1" x14ac:dyDescent="0.25">
      <c r="A198" s="139" t="s">
        <v>684</v>
      </c>
      <c r="B198" s="163">
        <f t="shared" si="9"/>
        <v>1</v>
      </c>
      <c r="C198" s="164">
        <v>0</v>
      </c>
      <c r="D198" s="165">
        <v>0</v>
      </c>
      <c r="E198" s="165">
        <v>0</v>
      </c>
      <c r="F198" s="165">
        <v>0</v>
      </c>
      <c r="G198" s="165">
        <v>0</v>
      </c>
      <c r="H198" s="165">
        <v>0</v>
      </c>
      <c r="I198" s="166">
        <v>0</v>
      </c>
      <c r="J198" s="163">
        <v>0</v>
      </c>
      <c r="K198" s="164">
        <v>0</v>
      </c>
      <c r="L198" s="165">
        <v>0</v>
      </c>
      <c r="M198" s="165">
        <v>0</v>
      </c>
      <c r="N198" s="165">
        <v>0</v>
      </c>
      <c r="O198" s="165">
        <v>0</v>
      </c>
      <c r="P198" s="166">
        <v>0</v>
      </c>
      <c r="Q198" s="164">
        <v>0</v>
      </c>
      <c r="R198" s="165">
        <v>0</v>
      </c>
      <c r="S198" s="165">
        <v>0</v>
      </c>
      <c r="T198" s="165">
        <v>0</v>
      </c>
      <c r="U198" s="166">
        <v>0</v>
      </c>
      <c r="V198" s="164">
        <v>0</v>
      </c>
      <c r="W198" s="165">
        <v>0</v>
      </c>
      <c r="X198" s="165">
        <v>0</v>
      </c>
      <c r="Y198" s="165">
        <v>0</v>
      </c>
      <c r="Z198" s="166">
        <v>0</v>
      </c>
      <c r="AA198" s="164">
        <v>0</v>
      </c>
      <c r="AB198" s="165">
        <v>0</v>
      </c>
      <c r="AC198" s="165">
        <v>0</v>
      </c>
      <c r="AD198" s="165">
        <v>0</v>
      </c>
      <c r="AE198" s="165">
        <v>0</v>
      </c>
      <c r="AF198" s="166">
        <v>0</v>
      </c>
      <c r="AG198" s="164">
        <v>1</v>
      </c>
      <c r="AH198" s="165">
        <v>0</v>
      </c>
      <c r="AI198" s="165">
        <v>0</v>
      </c>
      <c r="AJ198" s="165">
        <v>0</v>
      </c>
      <c r="AK198" s="165">
        <v>0</v>
      </c>
      <c r="AL198" s="165">
        <v>0</v>
      </c>
      <c r="AM198" s="166">
        <v>0</v>
      </c>
      <c r="AN198" s="164">
        <v>0</v>
      </c>
      <c r="AO198" s="165">
        <v>0</v>
      </c>
      <c r="AP198" s="165">
        <v>0</v>
      </c>
      <c r="AQ198" s="165">
        <v>0</v>
      </c>
      <c r="AR198" s="165">
        <v>0</v>
      </c>
      <c r="AS198" s="166">
        <v>0</v>
      </c>
      <c r="AT198" s="164">
        <v>0</v>
      </c>
      <c r="AU198" s="165">
        <v>0</v>
      </c>
      <c r="AV198" s="165">
        <v>0</v>
      </c>
      <c r="AW198" s="165">
        <v>0</v>
      </c>
      <c r="AX198" s="165">
        <v>0</v>
      </c>
      <c r="AY198" s="166">
        <v>0</v>
      </c>
      <c r="AZ198" s="164">
        <v>0</v>
      </c>
      <c r="BA198" s="165">
        <v>0</v>
      </c>
      <c r="BB198" s="165">
        <v>0</v>
      </c>
      <c r="BC198" s="165">
        <v>0</v>
      </c>
      <c r="BD198" s="165">
        <v>0</v>
      </c>
      <c r="BE198" s="166">
        <v>0</v>
      </c>
      <c r="BF198" s="164">
        <v>0</v>
      </c>
      <c r="BG198" s="165">
        <v>0</v>
      </c>
      <c r="BH198" s="165">
        <v>0</v>
      </c>
      <c r="BI198" s="165">
        <v>0</v>
      </c>
      <c r="BJ198" s="165">
        <v>0</v>
      </c>
      <c r="BK198" s="165">
        <v>0</v>
      </c>
      <c r="BL198" s="165">
        <v>0</v>
      </c>
      <c r="BM198" s="166">
        <v>0</v>
      </c>
      <c r="BN198" s="164">
        <v>0</v>
      </c>
      <c r="BO198" s="166">
        <v>0</v>
      </c>
      <c r="BP198" s="164">
        <v>0</v>
      </c>
      <c r="BQ198" s="165">
        <v>0</v>
      </c>
      <c r="BR198" s="165">
        <v>0</v>
      </c>
      <c r="BS198" s="165">
        <v>0</v>
      </c>
      <c r="BT198" s="166">
        <v>0</v>
      </c>
      <c r="BU198" s="164">
        <v>0</v>
      </c>
      <c r="BV198" s="165">
        <v>0</v>
      </c>
      <c r="BW198" s="166">
        <v>0</v>
      </c>
      <c r="BX198" s="164">
        <v>0</v>
      </c>
      <c r="BY198" s="165">
        <v>0</v>
      </c>
      <c r="BZ198" s="188">
        <v>0</v>
      </c>
    </row>
    <row r="199" spans="1:78" ht="17.45" customHeight="1" x14ac:dyDescent="0.25">
      <c r="A199" s="139" t="s">
        <v>685</v>
      </c>
      <c r="B199" s="163">
        <f t="shared" si="9"/>
        <v>1</v>
      </c>
      <c r="C199" s="164">
        <v>0</v>
      </c>
      <c r="D199" s="165">
        <v>0</v>
      </c>
      <c r="E199" s="165">
        <v>0</v>
      </c>
      <c r="F199" s="165">
        <v>0</v>
      </c>
      <c r="G199" s="165">
        <v>0</v>
      </c>
      <c r="H199" s="165">
        <v>0</v>
      </c>
      <c r="I199" s="166">
        <v>0</v>
      </c>
      <c r="J199" s="163">
        <v>0</v>
      </c>
      <c r="K199" s="164">
        <v>0</v>
      </c>
      <c r="L199" s="165">
        <v>0</v>
      </c>
      <c r="M199" s="165">
        <v>0</v>
      </c>
      <c r="N199" s="165">
        <v>0</v>
      </c>
      <c r="O199" s="165">
        <v>0</v>
      </c>
      <c r="P199" s="166">
        <v>0</v>
      </c>
      <c r="Q199" s="164">
        <v>0</v>
      </c>
      <c r="R199" s="165">
        <v>0</v>
      </c>
      <c r="S199" s="165">
        <v>0</v>
      </c>
      <c r="T199" s="165">
        <v>0</v>
      </c>
      <c r="U199" s="166">
        <v>0</v>
      </c>
      <c r="V199" s="164">
        <v>0</v>
      </c>
      <c r="W199" s="165">
        <v>0</v>
      </c>
      <c r="X199" s="165">
        <v>0</v>
      </c>
      <c r="Y199" s="165">
        <v>0</v>
      </c>
      <c r="Z199" s="166">
        <v>0</v>
      </c>
      <c r="AA199" s="164">
        <v>0</v>
      </c>
      <c r="AB199" s="165">
        <v>1</v>
      </c>
      <c r="AC199" s="165">
        <v>0</v>
      </c>
      <c r="AD199" s="165">
        <v>0</v>
      </c>
      <c r="AE199" s="165">
        <v>0</v>
      </c>
      <c r="AF199" s="166">
        <v>0</v>
      </c>
      <c r="AG199" s="164">
        <v>0</v>
      </c>
      <c r="AH199" s="165">
        <v>0</v>
      </c>
      <c r="AI199" s="165">
        <v>0</v>
      </c>
      <c r="AJ199" s="165">
        <v>0</v>
      </c>
      <c r="AK199" s="165">
        <v>0</v>
      </c>
      <c r="AL199" s="165">
        <v>0</v>
      </c>
      <c r="AM199" s="166">
        <v>0</v>
      </c>
      <c r="AN199" s="164">
        <v>0</v>
      </c>
      <c r="AO199" s="165">
        <v>0</v>
      </c>
      <c r="AP199" s="165">
        <v>0</v>
      </c>
      <c r="AQ199" s="165">
        <v>0</v>
      </c>
      <c r="AR199" s="165">
        <v>0</v>
      </c>
      <c r="AS199" s="166">
        <v>0</v>
      </c>
      <c r="AT199" s="164">
        <v>0</v>
      </c>
      <c r="AU199" s="165">
        <v>0</v>
      </c>
      <c r="AV199" s="165">
        <v>0</v>
      </c>
      <c r="AW199" s="165">
        <v>0</v>
      </c>
      <c r="AX199" s="165">
        <v>0</v>
      </c>
      <c r="AY199" s="166">
        <v>0</v>
      </c>
      <c r="AZ199" s="164">
        <v>0</v>
      </c>
      <c r="BA199" s="165">
        <v>0</v>
      </c>
      <c r="BB199" s="165">
        <v>0</v>
      </c>
      <c r="BC199" s="165">
        <v>0</v>
      </c>
      <c r="BD199" s="165">
        <v>0</v>
      </c>
      <c r="BE199" s="166">
        <v>0</v>
      </c>
      <c r="BF199" s="164">
        <v>0</v>
      </c>
      <c r="BG199" s="165">
        <v>0</v>
      </c>
      <c r="BH199" s="165">
        <v>0</v>
      </c>
      <c r="BI199" s="165">
        <v>0</v>
      </c>
      <c r="BJ199" s="165">
        <v>0</v>
      </c>
      <c r="BK199" s="165">
        <v>0</v>
      </c>
      <c r="BL199" s="165">
        <v>0</v>
      </c>
      <c r="BM199" s="166">
        <v>0</v>
      </c>
      <c r="BN199" s="164">
        <v>0</v>
      </c>
      <c r="BO199" s="166">
        <v>0</v>
      </c>
      <c r="BP199" s="164">
        <v>0</v>
      </c>
      <c r="BQ199" s="165">
        <v>0</v>
      </c>
      <c r="BR199" s="165">
        <v>0</v>
      </c>
      <c r="BS199" s="165">
        <v>0</v>
      </c>
      <c r="BT199" s="166">
        <v>0</v>
      </c>
      <c r="BU199" s="164">
        <v>0</v>
      </c>
      <c r="BV199" s="165">
        <v>0</v>
      </c>
      <c r="BW199" s="166">
        <v>0</v>
      </c>
      <c r="BX199" s="164">
        <v>0</v>
      </c>
      <c r="BY199" s="165">
        <v>0</v>
      </c>
      <c r="BZ199" s="188">
        <v>0</v>
      </c>
    </row>
    <row r="200" spans="1:78" ht="17.45" customHeight="1" x14ac:dyDescent="0.25">
      <c r="A200" s="139" t="s">
        <v>686</v>
      </c>
      <c r="B200" s="163">
        <f t="shared" si="9"/>
        <v>1</v>
      </c>
      <c r="C200" s="164">
        <v>0</v>
      </c>
      <c r="D200" s="165">
        <v>0</v>
      </c>
      <c r="E200" s="165">
        <v>0</v>
      </c>
      <c r="F200" s="165">
        <v>0</v>
      </c>
      <c r="G200" s="165">
        <v>0</v>
      </c>
      <c r="H200" s="165">
        <v>0</v>
      </c>
      <c r="I200" s="166">
        <v>0</v>
      </c>
      <c r="J200" s="163">
        <v>0</v>
      </c>
      <c r="K200" s="164">
        <v>0</v>
      </c>
      <c r="L200" s="165">
        <v>0</v>
      </c>
      <c r="M200" s="165">
        <v>0</v>
      </c>
      <c r="N200" s="165">
        <v>0</v>
      </c>
      <c r="O200" s="165">
        <v>0</v>
      </c>
      <c r="P200" s="166">
        <v>0</v>
      </c>
      <c r="Q200" s="164">
        <v>0</v>
      </c>
      <c r="R200" s="165">
        <v>0</v>
      </c>
      <c r="S200" s="165">
        <v>0</v>
      </c>
      <c r="T200" s="165">
        <v>0</v>
      </c>
      <c r="U200" s="166">
        <v>1</v>
      </c>
      <c r="V200" s="164">
        <v>0</v>
      </c>
      <c r="W200" s="165">
        <v>0</v>
      </c>
      <c r="X200" s="165">
        <v>0</v>
      </c>
      <c r="Y200" s="165">
        <v>0</v>
      </c>
      <c r="Z200" s="166">
        <v>0</v>
      </c>
      <c r="AA200" s="164">
        <v>0</v>
      </c>
      <c r="AB200" s="165">
        <v>0</v>
      </c>
      <c r="AC200" s="165">
        <v>0</v>
      </c>
      <c r="AD200" s="165">
        <v>0</v>
      </c>
      <c r="AE200" s="165">
        <v>0</v>
      </c>
      <c r="AF200" s="166">
        <v>0</v>
      </c>
      <c r="AG200" s="164">
        <v>0</v>
      </c>
      <c r="AH200" s="165">
        <v>0</v>
      </c>
      <c r="AI200" s="165">
        <v>0</v>
      </c>
      <c r="AJ200" s="165">
        <v>0</v>
      </c>
      <c r="AK200" s="165">
        <v>0</v>
      </c>
      <c r="AL200" s="165">
        <v>0</v>
      </c>
      <c r="AM200" s="166">
        <v>0</v>
      </c>
      <c r="AN200" s="164">
        <v>0</v>
      </c>
      <c r="AO200" s="165">
        <v>0</v>
      </c>
      <c r="AP200" s="165">
        <v>0</v>
      </c>
      <c r="AQ200" s="165">
        <v>0</v>
      </c>
      <c r="AR200" s="165">
        <v>0</v>
      </c>
      <c r="AS200" s="166">
        <v>0</v>
      </c>
      <c r="AT200" s="164">
        <v>0</v>
      </c>
      <c r="AU200" s="165">
        <v>0</v>
      </c>
      <c r="AV200" s="165">
        <v>0</v>
      </c>
      <c r="AW200" s="165">
        <v>0</v>
      </c>
      <c r="AX200" s="165">
        <v>0</v>
      </c>
      <c r="AY200" s="166">
        <v>0</v>
      </c>
      <c r="AZ200" s="164">
        <v>0</v>
      </c>
      <c r="BA200" s="165">
        <v>0</v>
      </c>
      <c r="BB200" s="165">
        <v>0</v>
      </c>
      <c r="BC200" s="165">
        <v>0</v>
      </c>
      <c r="BD200" s="165">
        <v>0</v>
      </c>
      <c r="BE200" s="166">
        <v>0</v>
      </c>
      <c r="BF200" s="164">
        <v>0</v>
      </c>
      <c r="BG200" s="165">
        <v>0</v>
      </c>
      <c r="BH200" s="165">
        <v>0</v>
      </c>
      <c r="BI200" s="165">
        <v>0</v>
      </c>
      <c r="BJ200" s="165">
        <v>0</v>
      </c>
      <c r="BK200" s="165">
        <v>0</v>
      </c>
      <c r="BL200" s="165">
        <v>0</v>
      </c>
      <c r="BM200" s="166">
        <v>0</v>
      </c>
      <c r="BN200" s="164">
        <v>0</v>
      </c>
      <c r="BO200" s="166">
        <v>0</v>
      </c>
      <c r="BP200" s="164">
        <v>0</v>
      </c>
      <c r="BQ200" s="165">
        <v>0</v>
      </c>
      <c r="BR200" s="165">
        <v>0</v>
      </c>
      <c r="BS200" s="165">
        <v>0</v>
      </c>
      <c r="BT200" s="166">
        <v>0</v>
      </c>
      <c r="BU200" s="164">
        <v>0</v>
      </c>
      <c r="BV200" s="165">
        <v>0</v>
      </c>
      <c r="BW200" s="166">
        <v>0</v>
      </c>
      <c r="BX200" s="164">
        <v>0</v>
      </c>
      <c r="BY200" s="165">
        <v>0</v>
      </c>
      <c r="BZ200" s="188">
        <v>0</v>
      </c>
    </row>
    <row r="201" spans="1:78" ht="17.45" customHeight="1" x14ac:dyDescent="0.25">
      <c r="A201" s="139" t="s">
        <v>687</v>
      </c>
      <c r="B201" s="163">
        <f t="shared" si="9"/>
        <v>1</v>
      </c>
      <c r="C201" s="164">
        <v>0</v>
      </c>
      <c r="D201" s="165">
        <v>0</v>
      </c>
      <c r="E201" s="165">
        <v>0</v>
      </c>
      <c r="F201" s="165">
        <v>0</v>
      </c>
      <c r="G201" s="165">
        <v>0</v>
      </c>
      <c r="H201" s="165">
        <v>0</v>
      </c>
      <c r="I201" s="166">
        <v>0</v>
      </c>
      <c r="J201" s="163">
        <v>0</v>
      </c>
      <c r="K201" s="164">
        <v>0</v>
      </c>
      <c r="L201" s="165">
        <v>0</v>
      </c>
      <c r="M201" s="165">
        <v>0</v>
      </c>
      <c r="N201" s="165">
        <v>0</v>
      </c>
      <c r="O201" s="165">
        <v>0</v>
      </c>
      <c r="P201" s="166">
        <v>0</v>
      </c>
      <c r="Q201" s="164">
        <v>0</v>
      </c>
      <c r="R201" s="165">
        <v>0</v>
      </c>
      <c r="S201" s="165">
        <v>0</v>
      </c>
      <c r="T201" s="165">
        <v>0</v>
      </c>
      <c r="U201" s="166">
        <v>0</v>
      </c>
      <c r="V201" s="164">
        <v>0</v>
      </c>
      <c r="W201" s="165">
        <v>0</v>
      </c>
      <c r="X201" s="165">
        <v>0</v>
      </c>
      <c r="Y201" s="165">
        <v>0</v>
      </c>
      <c r="Z201" s="166">
        <v>0</v>
      </c>
      <c r="AA201" s="164">
        <v>0</v>
      </c>
      <c r="AB201" s="165">
        <v>0</v>
      </c>
      <c r="AC201" s="165">
        <v>0</v>
      </c>
      <c r="AD201" s="165">
        <v>0</v>
      </c>
      <c r="AE201" s="165">
        <v>0</v>
      </c>
      <c r="AF201" s="166">
        <v>0</v>
      </c>
      <c r="AG201" s="164">
        <v>0</v>
      </c>
      <c r="AH201" s="165">
        <v>0</v>
      </c>
      <c r="AI201" s="165">
        <v>0</v>
      </c>
      <c r="AJ201" s="165">
        <v>0</v>
      </c>
      <c r="AK201" s="165">
        <v>0</v>
      </c>
      <c r="AL201" s="165">
        <v>0</v>
      </c>
      <c r="AM201" s="166">
        <v>0</v>
      </c>
      <c r="AN201" s="164">
        <v>0</v>
      </c>
      <c r="AO201" s="165">
        <v>0</v>
      </c>
      <c r="AP201" s="165">
        <v>0</v>
      </c>
      <c r="AQ201" s="165">
        <v>0</v>
      </c>
      <c r="AR201" s="165">
        <v>0</v>
      </c>
      <c r="AS201" s="166">
        <v>0</v>
      </c>
      <c r="AT201" s="164">
        <v>0</v>
      </c>
      <c r="AU201" s="165">
        <v>0</v>
      </c>
      <c r="AV201" s="165">
        <v>0</v>
      </c>
      <c r="AW201" s="165">
        <v>0</v>
      </c>
      <c r="AX201" s="165">
        <v>0</v>
      </c>
      <c r="AY201" s="166">
        <v>0</v>
      </c>
      <c r="AZ201" s="164">
        <v>0</v>
      </c>
      <c r="BA201" s="165">
        <v>0</v>
      </c>
      <c r="BB201" s="165">
        <v>1</v>
      </c>
      <c r="BC201" s="165">
        <v>0</v>
      </c>
      <c r="BD201" s="165">
        <v>0</v>
      </c>
      <c r="BE201" s="166">
        <v>0</v>
      </c>
      <c r="BF201" s="164">
        <v>0</v>
      </c>
      <c r="BG201" s="165">
        <v>0</v>
      </c>
      <c r="BH201" s="165">
        <v>0</v>
      </c>
      <c r="BI201" s="165">
        <v>0</v>
      </c>
      <c r="BJ201" s="165">
        <v>0</v>
      </c>
      <c r="BK201" s="165">
        <v>0</v>
      </c>
      <c r="BL201" s="165">
        <v>0</v>
      </c>
      <c r="BM201" s="166">
        <v>0</v>
      </c>
      <c r="BN201" s="164">
        <v>0</v>
      </c>
      <c r="BO201" s="166">
        <v>0</v>
      </c>
      <c r="BP201" s="164">
        <v>0</v>
      </c>
      <c r="BQ201" s="165">
        <v>0</v>
      </c>
      <c r="BR201" s="165">
        <v>0</v>
      </c>
      <c r="BS201" s="165">
        <v>0</v>
      </c>
      <c r="BT201" s="166">
        <v>0</v>
      </c>
      <c r="BU201" s="164">
        <v>0</v>
      </c>
      <c r="BV201" s="165">
        <v>0</v>
      </c>
      <c r="BW201" s="166">
        <v>0</v>
      </c>
      <c r="BX201" s="164">
        <v>0</v>
      </c>
      <c r="BY201" s="165">
        <v>0</v>
      </c>
      <c r="BZ201" s="188">
        <v>0</v>
      </c>
    </row>
    <row r="202" spans="1:78" ht="17.45" customHeight="1" x14ac:dyDescent="0.25">
      <c r="A202" s="139" t="s">
        <v>688</v>
      </c>
      <c r="B202" s="163">
        <f t="shared" si="9"/>
        <v>1</v>
      </c>
      <c r="C202" s="164">
        <v>0</v>
      </c>
      <c r="D202" s="165">
        <v>0</v>
      </c>
      <c r="E202" s="165">
        <v>0</v>
      </c>
      <c r="F202" s="165">
        <v>0</v>
      </c>
      <c r="G202" s="165">
        <v>0</v>
      </c>
      <c r="H202" s="165">
        <v>0</v>
      </c>
      <c r="I202" s="166">
        <v>0</v>
      </c>
      <c r="J202" s="163">
        <v>0</v>
      </c>
      <c r="K202" s="164">
        <v>0</v>
      </c>
      <c r="L202" s="165">
        <v>0</v>
      </c>
      <c r="M202" s="165">
        <v>0</v>
      </c>
      <c r="N202" s="165">
        <v>0</v>
      </c>
      <c r="O202" s="165">
        <v>0</v>
      </c>
      <c r="P202" s="166">
        <v>0</v>
      </c>
      <c r="Q202" s="164">
        <v>0</v>
      </c>
      <c r="R202" s="165">
        <v>0</v>
      </c>
      <c r="S202" s="165">
        <v>0</v>
      </c>
      <c r="T202" s="165">
        <v>0</v>
      </c>
      <c r="U202" s="166">
        <v>0</v>
      </c>
      <c r="V202" s="164">
        <v>0</v>
      </c>
      <c r="W202" s="165">
        <v>0</v>
      </c>
      <c r="X202" s="165">
        <v>0</v>
      </c>
      <c r="Y202" s="165">
        <v>0</v>
      </c>
      <c r="Z202" s="166">
        <v>0</v>
      </c>
      <c r="AA202" s="164">
        <v>0</v>
      </c>
      <c r="AB202" s="165">
        <v>0</v>
      </c>
      <c r="AC202" s="165">
        <v>0</v>
      </c>
      <c r="AD202" s="165">
        <v>0</v>
      </c>
      <c r="AE202" s="165">
        <v>0</v>
      </c>
      <c r="AF202" s="166">
        <v>0</v>
      </c>
      <c r="AG202" s="164">
        <v>0</v>
      </c>
      <c r="AH202" s="165">
        <v>0</v>
      </c>
      <c r="AI202" s="165">
        <v>0</v>
      </c>
      <c r="AJ202" s="165">
        <v>0</v>
      </c>
      <c r="AK202" s="165">
        <v>0</v>
      </c>
      <c r="AL202" s="165">
        <v>0</v>
      </c>
      <c r="AM202" s="166">
        <v>0</v>
      </c>
      <c r="AN202" s="164">
        <v>0</v>
      </c>
      <c r="AO202" s="165">
        <v>0</v>
      </c>
      <c r="AP202" s="165">
        <v>0</v>
      </c>
      <c r="AQ202" s="165">
        <v>0</v>
      </c>
      <c r="AR202" s="165">
        <v>0</v>
      </c>
      <c r="AS202" s="166">
        <v>0</v>
      </c>
      <c r="AT202" s="164">
        <v>1</v>
      </c>
      <c r="AU202" s="165">
        <v>0</v>
      </c>
      <c r="AV202" s="165">
        <v>0</v>
      </c>
      <c r="AW202" s="165">
        <v>0</v>
      </c>
      <c r="AX202" s="165">
        <v>0</v>
      </c>
      <c r="AY202" s="166">
        <v>0</v>
      </c>
      <c r="AZ202" s="164">
        <v>0</v>
      </c>
      <c r="BA202" s="165">
        <v>0</v>
      </c>
      <c r="BB202" s="165">
        <v>0</v>
      </c>
      <c r="BC202" s="165">
        <v>0</v>
      </c>
      <c r="BD202" s="165">
        <v>0</v>
      </c>
      <c r="BE202" s="166">
        <v>0</v>
      </c>
      <c r="BF202" s="164">
        <v>0</v>
      </c>
      <c r="BG202" s="165">
        <v>0</v>
      </c>
      <c r="BH202" s="165">
        <v>0</v>
      </c>
      <c r="BI202" s="165">
        <v>0</v>
      </c>
      <c r="BJ202" s="165">
        <v>0</v>
      </c>
      <c r="BK202" s="165">
        <v>0</v>
      </c>
      <c r="BL202" s="165">
        <v>0</v>
      </c>
      <c r="BM202" s="166">
        <v>0</v>
      </c>
      <c r="BN202" s="164">
        <v>0</v>
      </c>
      <c r="BO202" s="166">
        <v>0</v>
      </c>
      <c r="BP202" s="164">
        <v>0</v>
      </c>
      <c r="BQ202" s="165">
        <v>0</v>
      </c>
      <c r="BR202" s="165">
        <v>0</v>
      </c>
      <c r="BS202" s="165">
        <v>0</v>
      </c>
      <c r="BT202" s="166">
        <v>0</v>
      </c>
      <c r="BU202" s="164">
        <v>0</v>
      </c>
      <c r="BV202" s="165">
        <v>0</v>
      </c>
      <c r="BW202" s="166">
        <v>0</v>
      </c>
      <c r="BX202" s="164">
        <v>0</v>
      </c>
      <c r="BY202" s="165">
        <v>0</v>
      </c>
      <c r="BZ202" s="188">
        <v>0</v>
      </c>
    </row>
    <row r="203" spans="1:78" ht="17.45" customHeight="1" x14ac:dyDescent="0.25">
      <c r="A203" s="139" t="s">
        <v>689</v>
      </c>
      <c r="B203" s="163">
        <f t="shared" si="9"/>
        <v>1</v>
      </c>
      <c r="C203" s="164">
        <v>0</v>
      </c>
      <c r="D203" s="165">
        <v>0</v>
      </c>
      <c r="E203" s="165">
        <v>0</v>
      </c>
      <c r="F203" s="165">
        <v>0</v>
      </c>
      <c r="G203" s="165">
        <v>0</v>
      </c>
      <c r="H203" s="165">
        <v>0</v>
      </c>
      <c r="I203" s="166">
        <v>0</v>
      </c>
      <c r="J203" s="163">
        <v>1</v>
      </c>
      <c r="K203" s="164">
        <v>0</v>
      </c>
      <c r="L203" s="165">
        <v>0</v>
      </c>
      <c r="M203" s="165">
        <v>0</v>
      </c>
      <c r="N203" s="165">
        <v>0</v>
      </c>
      <c r="O203" s="165">
        <v>0</v>
      </c>
      <c r="P203" s="166">
        <v>0</v>
      </c>
      <c r="Q203" s="164">
        <v>0</v>
      </c>
      <c r="R203" s="165">
        <v>0</v>
      </c>
      <c r="S203" s="165">
        <v>0</v>
      </c>
      <c r="T203" s="165">
        <v>0</v>
      </c>
      <c r="U203" s="166">
        <v>0</v>
      </c>
      <c r="V203" s="164">
        <v>0</v>
      </c>
      <c r="W203" s="165">
        <v>0</v>
      </c>
      <c r="X203" s="165">
        <v>0</v>
      </c>
      <c r="Y203" s="165">
        <v>0</v>
      </c>
      <c r="Z203" s="166">
        <v>0</v>
      </c>
      <c r="AA203" s="164">
        <v>0</v>
      </c>
      <c r="AB203" s="165">
        <v>0</v>
      </c>
      <c r="AC203" s="165">
        <v>0</v>
      </c>
      <c r="AD203" s="165">
        <v>0</v>
      </c>
      <c r="AE203" s="165">
        <v>0</v>
      </c>
      <c r="AF203" s="166">
        <v>0</v>
      </c>
      <c r="AG203" s="164">
        <v>0</v>
      </c>
      <c r="AH203" s="165">
        <v>0</v>
      </c>
      <c r="AI203" s="165">
        <v>0</v>
      </c>
      <c r="AJ203" s="165">
        <v>0</v>
      </c>
      <c r="AK203" s="165">
        <v>0</v>
      </c>
      <c r="AL203" s="165">
        <v>0</v>
      </c>
      <c r="AM203" s="166">
        <v>0</v>
      </c>
      <c r="AN203" s="164">
        <v>0</v>
      </c>
      <c r="AO203" s="165">
        <v>0</v>
      </c>
      <c r="AP203" s="165">
        <v>0</v>
      </c>
      <c r="AQ203" s="165">
        <v>0</v>
      </c>
      <c r="AR203" s="165">
        <v>0</v>
      </c>
      <c r="AS203" s="166">
        <v>0</v>
      </c>
      <c r="AT203" s="164">
        <v>0</v>
      </c>
      <c r="AU203" s="165">
        <v>0</v>
      </c>
      <c r="AV203" s="165">
        <v>0</v>
      </c>
      <c r="AW203" s="165">
        <v>0</v>
      </c>
      <c r="AX203" s="165">
        <v>0</v>
      </c>
      <c r="AY203" s="166">
        <v>0</v>
      </c>
      <c r="AZ203" s="164">
        <v>0</v>
      </c>
      <c r="BA203" s="165">
        <v>0</v>
      </c>
      <c r="BB203" s="165">
        <v>0</v>
      </c>
      <c r="BC203" s="165">
        <v>0</v>
      </c>
      <c r="BD203" s="165">
        <v>0</v>
      </c>
      <c r="BE203" s="166">
        <v>0</v>
      </c>
      <c r="BF203" s="164">
        <v>0</v>
      </c>
      <c r="BG203" s="165">
        <v>0</v>
      </c>
      <c r="BH203" s="165">
        <v>0</v>
      </c>
      <c r="BI203" s="165">
        <v>0</v>
      </c>
      <c r="BJ203" s="165">
        <v>0</v>
      </c>
      <c r="BK203" s="165">
        <v>0</v>
      </c>
      <c r="BL203" s="165">
        <v>0</v>
      </c>
      <c r="BM203" s="166">
        <v>0</v>
      </c>
      <c r="BN203" s="164">
        <v>0</v>
      </c>
      <c r="BO203" s="166">
        <v>0</v>
      </c>
      <c r="BP203" s="164">
        <v>0</v>
      </c>
      <c r="BQ203" s="165">
        <v>0</v>
      </c>
      <c r="BR203" s="165">
        <v>0</v>
      </c>
      <c r="BS203" s="165">
        <v>0</v>
      </c>
      <c r="BT203" s="166">
        <v>0</v>
      </c>
      <c r="BU203" s="164">
        <v>0</v>
      </c>
      <c r="BV203" s="165">
        <v>0</v>
      </c>
      <c r="BW203" s="166">
        <v>0</v>
      </c>
      <c r="BX203" s="164">
        <v>0</v>
      </c>
      <c r="BY203" s="165">
        <v>0</v>
      </c>
      <c r="BZ203" s="188">
        <v>0</v>
      </c>
    </row>
    <row r="204" spans="1:78" ht="17.45" customHeight="1" x14ac:dyDescent="0.25">
      <c r="A204" s="139" t="s">
        <v>690</v>
      </c>
      <c r="B204" s="163">
        <f t="shared" si="9"/>
        <v>1</v>
      </c>
      <c r="C204" s="164">
        <v>0</v>
      </c>
      <c r="D204" s="165">
        <v>0</v>
      </c>
      <c r="E204" s="165">
        <v>0</v>
      </c>
      <c r="F204" s="165">
        <v>0</v>
      </c>
      <c r="G204" s="165">
        <v>0</v>
      </c>
      <c r="H204" s="165">
        <v>0</v>
      </c>
      <c r="I204" s="166">
        <v>0</v>
      </c>
      <c r="J204" s="163">
        <v>0</v>
      </c>
      <c r="K204" s="164">
        <v>0</v>
      </c>
      <c r="L204" s="165">
        <v>0</v>
      </c>
      <c r="M204" s="165">
        <v>0</v>
      </c>
      <c r="N204" s="165">
        <v>0</v>
      </c>
      <c r="O204" s="165">
        <v>0</v>
      </c>
      <c r="P204" s="166">
        <v>0</v>
      </c>
      <c r="Q204" s="164">
        <v>0</v>
      </c>
      <c r="R204" s="165">
        <v>0</v>
      </c>
      <c r="S204" s="165">
        <v>0</v>
      </c>
      <c r="T204" s="165">
        <v>0</v>
      </c>
      <c r="U204" s="166">
        <v>0</v>
      </c>
      <c r="V204" s="164">
        <v>0</v>
      </c>
      <c r="W204" s="165">
        <v>0</v>
      </c>
      <c r="X204" s="165">
        <v>0</v>
      </c>
      <c r="Y204" s="165">
        <v>0</v>
      </c>
      <c r="Z204" s="166">
        <v>0</v>
      </c>
      <c r="AA204" s="164">
        <v>0</v>
      </c>
      <c r="AB204" s="165">
        <v>0</v>
      </c>
      <c r="AC204" s="165">
        <v>0</v>
      </c>
      <c r="AD204" s="165">
        <v>0</v>
      </c>
      <c r="AE204" s="165">
        <v>0</v>
      </c>
      <c r="AF204" s="166">
        <v>0</v>
      </c>
      <c r="AG204" s="164">
        <v>0</v>
      </c>
      <c r="AH204" s="165">
        <v>0</v>
      </c>
      <c r="AI204" s="165">
        <v>0</v>
      </c>
      <c r="AJ204" s="165">
        <v>0</v>
      </c>
      <c r="AK204" s="165">
        <v>0</v>
      </c>
      <c r="AL204" s="165">
        <v>0</v>
      </c>
      <c r="AM204" s="166">
        <v>0</v>
      </c>
      <c r="AN204" s="164">
        <v>0</v>
      </c>
      <c r="AO204" s="165">
        <v>0</v>
      </c>
      <c r="AP204" s="165">
        <v>0</v>
      </c>
      <c r="AQ204" s="165">
        <v>0</v>
      </c>
      <c r="AR204" s="165">
        <v>0</v>
      </c>
      <c r="AS204" s="166">
        <v>0</v>
      </c>
      <c r="AT204" s="164">
        <v>0</v>
      </c>
      <c r="AU204" s="165">
        <v>0</v>
      </c>
      <c r="AV204" s="165">
        <v>0</v>
      </c>
      <c r="AW204" s="165">
        <v>0</v>
      </c>
      <c r="AX204" s="165">
        <v>0</v>
      </c>
      <c r="AY204" s="166">
        <v>0</v>
      </c>
      <c r="AZ204" s="164">
        <v>0</v>
      </c>
      <c r="BA204" s="165">
        <v>0</v>
      </c>
      <c r="BB204" s="165">
        <v>0</v>
      </c>
      <c r="BC204" s="165">
        <v>0</v>
      </c>
      <c r="BD204" s="165">
        <v>0</v>
      </c>
      <c r="BE204" s="166">
        <v>0</v>
      </c>
      <c r="BF204" s="164">
        <v>0</v>
      </c>
      <c r="BG204" s="165">
        <v>0</v>
      </c>
      <c r="BH204" s="165">
        <v>0</v>
      </c>
      <c r="BI204" s="165">
        <v>0</v>
      </c>
      <c r="BJ204" s="165">
        <v>0</v>
      </c>
      <c r="BK204" s="165">
        <v>0</v>
      </c>
      <c r="BL204" s="165">
        <v>0</v>
      </c>
      <c r="BM204" s="166">
        <v>0</v>
      </c>
      <c r="BN204" s="164">
        <v>0</v>
      </c>
      <c r="BO204" s="166">
        <v>0</v>
      </c>
      <c r="BP204" s="164">
        <v>0</v>
      </c>
      <c r="BQ204" s="165">
        <v>0</v>
      </c>
      <c r="BR204" s="165">
        <v>0</v>
      </c>
      <c r="BS204" s="165">
        <v>0</v>
      </c>
      <c r="BT204" s="166">
        <v>0</v>
      </c>
      <c r="BU204" s="164">
        <v>0</v>
      </c>
      <c r="BV204" s="165">
        <v>1</v>
      </c>
      <c r="BW204" s="166">
        <v>0</v>
      </c>
      <c r="BX204" s="164">
        <v>0</v>
      </c>
      <c r="BY204" s="165">
        <v>0</v>
      </c>
      <c r="BZ204" s="188">
        <v>0</v>
      </c>
    </row>
    <row r="205" spans="1:78" ht="17.45" customHeight="1" x14ac:dyDescent="0.25">
      <c r="A205" s="139" t="s">
        <v>567</v>
      </c>
      <c r="B205" s="167"/>
      <c r="C205" s="164"/>
      <c r="D205" s="165"/>
      <c r="E205" s="165"/>
      <c r="F205" s="165"/>
      <c r="G205" s="165"/>
      <c r="H205" s="165"/>
      <c r="I205" s="166"/>
      <c r="J205" s="163"/>
      <c r="K205" s="164"/>
      <c r="L205" s="165"/>
      <c r="M205" s="165"/>
      <c r="N205" s="165"/>
      <c r="O205" s="165"/>
      <c r="P205" s="166"/>
      <c r="Q205" s="164"/>
      <c r="R205" s="165"/>
      <c r="S205" s="165"/>
      <c r="T205" s="165"/>
      <c r="U205" s="166"/>
      <c r="V205" s="164"/>
      <c r="W205" s="165"/>
      <c r="X205" s="165"/>
      <c r="Y205" s="165"/>
      <c r="Z205" s="166"/>
      <c r="AA205" s="164"/>
      <c r="AB205" s="165"/>
      <c r="AC205" s="165"/>
      <c r="AD205" s="165"/>
      <c r="AE205" s="165"/>
      <c r="AF205" s="166"/>
      <c r="AG205" s="164"/>
      <c r="AH205" s="165"/>
      <c r="AI205" s="165"/>
      <c r="AJ205" s="165"/>
      <c r="AK205" s="165"/>
      <c r="AL205" s="165"/>
      <c r="AM205" s="166"/>
      <c r="AN205" s="164"/>
      <c r="AO205" s="165"/>
      <c r="AP205" s="165"/>
      <c r="AQ205" s="165"/>
      <c r="AR205" s="165"/>
      <c r="AS205" s="166"/>
      <c r="AT205" s="164"/>
      <c r="AU205" s="165"/>
      <c r="AV205" s="165"/>
      <c r="AW205" s="165"/>
      <c r="AX205" s="165"/>
      <c r="AY205" s="166"/>
      <c r="AZ205" s="164"/>
      <c r="BA205" s="165"/>
      <c r="BB205" s="165"/>
      <c r="BC205" s="165"/>
      <c r="BD205" s="165"/>
      <c r="BE205" s="166"/>
      <c r="BF205" s="164"/>
      <c r="BG205" s="165"/>
      <c r="BH205" s="165"/>
      <c r="BI205" s="165"/>
      <c r="BJ205" s="165"/>
      <c r="BK205" s="165"/>
      <c r="BL205" s="165"/>
      <c r="BM205" s="166"/>
      <c r="BN205" s="164"/>
      <c r="BO205" s="166"/>
      <c r="BP205" s="164"/>
      <c r="BQ205" s="165"/>
      <c r="BR205" s="165"/>
      <c r="BS205" s="165"/>
      <c r="BT205" s="166"/>
      <c r="BU205" s="164"/>
      <c r="BV205" s="165"/>
      <c r="BW205" s="166"/>
      <c r="BX205" s="164"/>
      <c r="BY205" s="165"/>
      <c r="BZ205" s="188"/>
    </row>
    <row r="206" spans="1:78" ht="17.45" customHeight="1" x14ac:dyDescent="0.25">
      <c r="A206" s="176" t="s">
        <v>691</v>
      </c>
      <c r="B206" s="167">
        <f>SUM(C206:BZ206)</f>
        <v>7193</v>
      </c>
      <c r="C206" s="158">
        <f t="shared" ref="C206:BN206" si="10">SUM(C207:C208)</f>
        <v>470</v>
      </c>
      <c r="D206" s="169">
        <f t="shared" si="10"/>
        <v>37</v>
      </c>
      <c r="E206" s="169">
        <f t="shared" si="10"/>
        <v>18</v>
      </c>
      <c r="F206" s="169">
        <f t="shared" si="10"/>
        <v>143</v>
      </c>
      <c r="G206" s="169">
        <f t="shared" si="10"/>
        <v>5</v>
      </c>
      <c r="H206" s="169">
        <f t="shared" si="10"/>
        <v>64</v>
      </c>
      <c r="I206" s="170">
        <f t="shared" si="10"/>
        <v>67</v>
      </c>
      <c r="J206" s="167">
        <f t="shared" si="10"/>
        <v>323</v>
      </c>
      <c r="K206" s="158">
        <f t="shared" si="10"/>
        <v>1</v>
      </c>
      <c r="L206" s="169">
        <f t="shared" si="10"/>
        <v>98</v>
      </c>
      <c r="M206" s="169">
        <f t="shared" si="10"/>
        <v>16</v>
      </c>
      <c r="N206" s="169">
        <f t="shared" si="10"/>
        <v>226</v>
      </c>
      <c r="O206" s="169">
        <f t="shared" si="10"/>
        <v>89</v>
      </c>
      <c r="P206" s="170">
        <f t="shared" si="10"/>
        <v>14</v>
      </c>
      <c r="Q206" s="158">
        <f t="shared" si="10"/>
        <v>0</v>
      </c>
      <c r="R206" s="169">
        <f t="shared" si="10"/>
        <v>34</v>
      </c>
      <c r="S206" s="169">
        <f t="shared" si="10"/>
        <v>134</v>
      </c>
      <c r="T206" s="169">
        <f t="shared" si="10"/>
        <v>46</v>
      </c>
      <c r="U206" s="170">
        <f t="shared" si="10"/>
        <v>7</v>
      </c>
      <c r="V206" s="158">
        <f t="shared" si="10"/>
        <v>458</v>
      </c>
      <c r="W206" s="169">
        <f t="shared" si="10"/>
        <v>87</v>
      </c>
      <c r="X206" s="169">
        <f t="shared" si="10"/>
        <v>164</v>
      </c>
      <c r="Y206" s="169">
        <f t="shared" si="10"/>
        <v>3</v>
      </c>
      <c r="Z206" s="170">
        <f t="shared" si="10"/>
        <v>76</v>
      </c>
      <c r="AA206" s="158">
        <f t="shared" si="10"/>
        <v>59</v>
      </c>
      <c r="AB206" s="169">
        <f t="shared" si="10"/>
        <v>54</v>
      </c>
      <c r="AC206" s="169">
        <f t="shared" si="10"/>
        <v>2</v>
      </c>
      <c r="AD206" s="169">
        <f t="shared" si="10"/>
        <v>1</v>
      </c>
      <c r="AE206" s="169">
        <f t="shared" si="10"/>
        <v>42</v>
      </c>
      <c r="AF206" s="170">
        <f t="shared" si="10"/>
        <v>25</v>
      </c>
      <c r="AG206" s="158">
        <f t="shared" si="10"/>
        <v>27</v>
      </c>
      <c r="AH206" s="169">
        <f t="shared" si="10"/>
        <v>13</v>
      </c>
      <c r="AI206" s="169">
        <f t="shared" si="10"/>
        <v>143</v>
      </c>
      <c r="AJ206" s="169">
        <f t="shared" si="10"/>
        <v>9</v>
      </c>
      <c r="AK206" s="169">
        <f t="shared" si="10"/>
        <v>43</v>
      </c>
      <c r="AL206" s="169">
        <f t="shared" si="10"/>
        <v>10</v>
      </c>
      <c r="AM206" s="170">
        <f t="shared" si="10"/>
        <v>57</v>
      </c>
      <c r="AN206" s="158">
        <f t="shared" si="10"/>
        <v>29</v>
      </c>
      <c r="AO206" s="169">
        <f t="shared" si="10"/>
        <v>12</v>
      </c>
      <c r="AP206" s="169">
        <f t="shared" si="10"/>
        <v>174</v>
      </c>
      <c r="AQ206" s="169">
        <f t="shared" si="10"/>
        <v>1</v>
      </c>
      <c r="AR206" s="169">
        <f t="shared" si="10"/>
        <v>16</v>
      </c>
      <c r="AS206" s="170">
        <f t="shared" si="10"/>
        <v>9</v>
      </c>
      <c r="AT206" s="158">
        <f t="shared" si="10"/>
        <v>446</v>
      </c>
      <c r="AU206" s="169">
        <f t="shared" si="10"/>
        <v>132</v>
      </c>
      <c r="AV206" s="169">
        <f t="shared" si="10"/>
        <v>86</v>
      </c>
      <c r="AW206" s="169">
        <f t="shared" si="10"/>
        <v>35</v>
      </c>
      <c r="AX206" s="169">
        <f t="shared" si="10"/>
        <v>9</v>
      </c>
      <c r="AY206" s="170">
        <f t="shared" si="10"/>
        <v>153</v>
      </c>
      <c r="AZ206" s="158">
        <f t="shared" si="10"/>
        <v>263</v>
      </c>
      <c r="BA206" s="169">
        <f t="shared" si="10"/>
        <v>424</v>
      </c>
      <c r="BB206" s="169">
        <f t="shared" si="10"/>
        <v>16</v>
      </c>
      <c r="BC206" s="169">
        <f t="shared" si="10"/>
        <v>180</v>
      </c>
      <c r="BD206" s="169">
        <f t="shared" si="10"/>
        <v>0</v>
      </c>
      <c r="BE206" s="170">
        <f t="shared" si="10"/>
        <v>3</v>
      </c>
      <c r="BF206" s="158">
        <f t="shared" si="10"/>
        <v>157</v>
      </c>
      <c r="BG206" s="169">
        <f t="shared" si="10"/>
        <v>29</v>
      </c>
      <c r="BH206" s="169">
        <f t="shared" si="10"/>
        <v>32</v>
      </c>
      <c r="BI206" s="169">
        <f t="shared" si="10"/>
        <v>3</v>
      </c>
      <c r="BJ206" s="169">
        <f t="shared" si="10"/>
        <v>9</v>
      </c>
      <c r="BK206" s="169">
        <f t="shared" si="10"/>
        <v>1</v>
      </c>
      <c r="BL206" s="169">
        <f t="shared" si="10"/>
        <v>18</v>
      </c>
      <c r="BM206" s="170">
        <f t="shared" si="10"/>
        <v>27</v>
      </c>
      <c r="BN206" s="158">
        <f t="shared" si="10"/>
        <v>744</v>
      </c>
      <c r="BO206" s="170">
        <f t="shared" ref="BO206:BZ206" si="11">SUM(BO207:BO208)</f>
        <v>12</v>
      </c>
      <c r="BP206" s="158">
        <f t="shared" si="11"/>
        <v>45</v>
      </c>
      <c r="BQ206" s="169">
        <f t="shared" si="11"/>
        <v>22</v>
      </c>
      <c r="BR206" s="169">
        <f t="shared" si="11"/>
        <v>130</v>
      </c>
      <c r="BS206" s="169">
        <f t="shared" si="11"/>
        <v>387</v>
      </c>
      <c r="BT206" s="170">
        <f t="shared" si="11"/>
        <v>15</v>
      </c>
      <c r="BU206" s="158">
        <f t="shared" si="11"/>
        <v>10</v>
      </c>
      <c r="BV206" s="169">
        <f t="shared" si="11"/>
        <v>17</v>
      </c>
      <c r="BW206" s="170">
        <f t="shared" si="11"/>
        <v>311</v>
      </c>
      <c r="BX206" s="158">
        <f t="shared" si="11"/>
        <v>58</v>
      </c>
      <c r="BY206" s="169">
        <f t="shared" si="11"/>
        <v>64</v>
      </c>
      <c r="BZ206" s="194">
        <f t="shared" si="11"/>
        <v>49</v>
      </c>
    </row>
    <row r="207" spans="1:78" ht="17.45" customHeight="1" x14ac:dyDescent="0.25">
      <c r="A207" s="139" t="s">
        <v>692</v>
      </c>
      <c r="B207" s="163">
        <f>SUM(C207:BZ207)</f>
        <v>1532</v>
      </c>
      <c r="C207" s="164">
        <v>344</v>
      </c>
      <c r="D207" s="165">
        <v>32</v>
      </c>
      <c r="E207" s="165">
        <v>18</v>
      </c>
      <c r="F207" s="165">
        <v>112</v>
      </c>
      <c r="G207" s="165">
        <v>5</v>
      </c>
      <c r="H207" s="165">
        <v>29</v>
      </c>
      <c r="I207" s="186">
        <v>1</v>
      </c>
      <c r="J207" s="180">
        <v>320</v>
      </c>
      <c r="K207" s="164">
        <v>1</v>
      </c>
      <c r="L207" s="165">
        <v>9</v>
      </c>
      <c r="M207" s="165">
        <v>10</v>
      </c>
      <c r="N207" s="165">
        <v>1</v>
      </c>
      <c r="O207" s="165">
        <v>4</v>
      </c>
      <c r="P207" s="186">
        <v>5</v>
      </c>
      <c r="Q207" s="178">
        <v>0</v>
      </c>
      <c r="R207" s="165">
        <v>3</v>
      </c>
      <c r="S207" s="165">
        <v>2</v>
      </c>
      <c r="T207" s="165">
        <v>0</v>
      </c>
      <c r="U207" s="186">
        <v>7</v>
      </c>
      <c r="V207" s="178">
        <v>2</v>
      </c>
      <c r="W207" s="165">
        <v>2</v>
      </c>
      <c r="X207" s="165">
        <v>2</v>
      </c>
      <c r="Y207" s="165">
        <v>3</v>
      </c>
      <c r="Z207" s="166">
        <v>3</v>
      </c>
      <c r="AA207" s="164">
        <v>7</v>
      </c>
      <c r="AB207" s="165">
        <v>21</v>
      </c>
      <c r="AC207" s="165">
        <v>0</v>
      </c>
      <c r="AD207" s="165">
        <v>0</v>
      </c>
      <c r="AE207" s="165">
        <v>11</v>
      </c>
      <c r="AF207" s="186">
        <v>0</v>
      </c>
      <c r="AG207" s="178">
        <v>27</v>
      </c>
      <c r="AH207" s="165">
        <v>13</v>
      </c>
      <c r="AI207" s="165">
        <v>7</v>
      </c>
      <c r="AJ207" s="165">
        <v>9</v>
      </c>
      <c r="AK207" s="165">
        <v>4</v>
      </c>
      <c r="AL207" s="165">
        <v>10</v>
      </c>
      <c r="AM207" s="166">
        <v>57</v>
      </c>
      <c r="AN207" s="164">
        <v>29</v>
      </c>
      <c r="AO207" s="165">
        <v>12</v>
      </c>
      <c r="AP207" s="165">
        <v>14</v>
      </c>
      <c r="AQ207" s="165">
        <v>0</v>
      </c>
      <c r="AR207" s="165">
        <v>16</v>
      </c>
      <c r="AS207" s="166">
        <v>5</v>
      </c>
      <c r="AT207" s="164">
        <v>2</v>
      </c>
      <c r="AU207" s="165">
        <v>6</v>
      </c>
      <c r="AV207" s="165">
        <v>6</v>
      </c>
      <c r="AW207" s="165">
        <v>21</v>
      </c>
      <c r="AX207" s="165">
        <v>4</v>
      </c>
      <c r="AY207" s="166">
        <v>1</v>
      </c>
      <c r="AZ207" s="164">
        <v>8</v>
      </c>
      <c r="BA207" s="165">
        <v>0</v>
      </c>
      <c r="BB207" s="165">
        <v>16</v>
      </c>
      <c r="BC207" s="165">
        <v>1</v>
      </c>
      <c r="BD207" s="165">
        <v>0</v>
      </c>
      <c r="BE207" s="166">
        <v>0</v>
      </c>
      <c r="BF207" s="164">
        <v>157</v>
      </c>
      <c r="BG207" s="165">
        <v>29</v>
      </c>
      <c r="BH207" s="165">
        <v>9</v>
      </c>
      <c r="BI207" s="165">
        <v>2</v>
      </c>
      <c r="BJ207" s="165">
        <v>9</v>
      </c>
      <c r="BK207" s="165">
        <v>0</v>
      </c>
      <c r="BL207" s="165">
        <v>16</v>
      </c>
      <c r="BM207" s="166">
        <v>1</v>
      </c>
      <c r="BN207" s="178">
        <v>0</v>
      </c>
      <c r="BO207" s="166">
        <v>2</v>
      </c>
      <c r="BP207" s="164">
        <v>11</v>
      </c>
      <c r="BQ207" s="165">
        <v>4</v>
      </c>
      <c r="BR207" s="165">
        <v>14</v>
      </c>
      <c r="BS207" s="165">
        <v>0</v>
      </c>
      <c r="BT207" s="166">
        <v>15</v>
      </c>
      <c r="BU207" s="164">
        <v>7</v>
      </c>
      <c r="BV207" s="165">
        <v>4</v>
      </c>
      <c r="BW207" s="166">
        <v>1</v>
      </c>
      <c r="BX207" s="164">
        <v>15</v>
      </c>
      <c r="BY207" s="165">
        <v>11</v>
      </c>
      <c r="BZ207" s="188">
        <v>3</v>
      </c>
    </row>
    <row r="208" spans="1:78" s="196" customFormat="1" ht="17.45" customHeight="1" x14ac:dyDescent="0.25">
      <c r="A208" s="179" t="s">
        <v>693</v>
      </c>
      <c r="B208" s="180">
        <f>SUM(C208:BZ208)</f>
        <v>5661</v>
      </c>
      <c r="C208" s="178">
        <v>126</v>
      </c>
      <c r="D208" s="182">
        <v>5</v>
      </c>
      <c r="E208" s="182">
        <v>0</v>
      </c>
      <c r="F208" s="182">
        <v>31</v>
      </c>
      <c r="G208" s="182">
        <v>0</v>
      </c>
      <c r="H208" s="182">
        <v>35</v>
      </c>
      <c r="I208" s="186">
        <v>66</v>
      </c>
      <c r="J208" s="163">
        <v>3</v>
      </c>
      <c r="K208" s="178">
        <v>0</v>
      </c>
      <c r="L208" s="182">
        <v>89</v>
      </c>
      <c r="M208" s="182">
        <v>6</v>
      </c>
      <c r="N208" s="182">
        <v>225</v>
      </c>
      <c r="O208" s="182">
        <v>85</v>
      </c>
      <c r="P208" s="186">
        <v>9</v>
      </c>
      <c r="Q208" s="178">
        <v>0</v>
      </c>
      <c r="R208" s="182">
        <v>31</v>
      </c>
      <c r="S208" s="182">
        <v>132</v>
      </c>
      <c r="T208" s="182">
        <v>46</v>
      </c>
      <c r="U208" s="186">
        <v>0</v>
      </c>
      <c r="V208" s="178">
        <v>456</v>
      </c>
      <c r="W208" s="182">
        <v>85</v>
      </c>
      <c r="X208" s="182">
        <v>162</v>
      </c>
      <c r="Y208" s="182">
        <v>0</v>
      </c>
      <c r="Z208" s="186">
        <v>73</v>
      </c>
      <c r="AA208" s="178">
        <v>52</v>
      </c>
      <c r="AB208" s="182">
        <v>33</v>
      </c>
      <c r="AC208" s="182">
        <v>2</v>
      </c>
      <c r="AD208" s="182">
        <v>1</v>
      </c>
      <c r="AE208" s="182">
        <v>31</v>
      </c>
      <c r="AF208" s="186">
        <v>25</v>
      </c>
      <c r="AG208" s="178">
        <v>0</v>
      </c>
      <c r="AH208" s="182">
        <v>0</v>
      </c>
      <c r="AI208" s="182">
        <v>136</v>
      </c>
      <c r="AJ208" s="182">
        <v>0</v>
      </c>
      <c r="AK208" s="182">
        <v>39</v>
      </c>
      <c r="AL208" s="182">
        <v>0</v>
      </c>
      <c r="AM208" s="186">
        <v>0</v>
      </c>
      <c r="AN208" s="178">
        <v>0</v>
      </c>
      <c r="AO208" s="182">
        <v>0</v>
      </c>
      <c r="AP208" s="182">
        <v>160</v>
      </c>
      <c r="AQ208" s="182">
        <v>1</v>
      </c>
      <c r="AR208" s="182">
        <v>0</v>
      </c>
      <c r="AS208" s="186">
        <v>4</v>
      </c>
      <c r="AT208" s="178">
        <v>444</v>
      </c>
      <c r="AU208" s="182">
        <v>126</v>
      </c>
      <c r="AV208" s="182">
        <v>80</v>
      </c>
      <c r="AW208" s="182">
        <v>14</v>
      </c>
      <c r="AX208" s="182">
        <v>5</v>
      </c>
      <c r="AY208" s="186">
        <v>152</v>
      </c>
      <c r="AZ208" s="178">
        <v>255</v>
      </c>
      <c r="BA208" s="182">
        <v>424</v>
      </c>
      <c r="BB208" s="182">
        <v>0</v>
      </c>
      <c r="BC208" s="182">
        <v>179</v>
      </c>
      <c r="BD208" s="182">
        <v>0</v>
      </c>
      <c r="BE208" s="186">
        <v>3</v>
      </c>
      <c r="BF208" s="178">
        <v>0</v>
      </c>
      <c r="BG208" s="182">
        <v>0</v>
      </c>
      <c r="BH208" s="182">
        <v>23</v>
      </c>
      <c r="BI208" s="182">
        <v>1</v>
      </c>
      <c r="BJ208" s="182">
        <v>0</v>
      </c>
      <c r="BK208" s="182">
        <v>1</v>
      </c>
      <c r="BL208" s="182">
        <v>2</v>
      </c>
      <c r="BM208" s="186">
        <v>26</v>
      </c>
      <c r="BN208" s="178">
        <v>744</v>
      </c>
      <c r="BO208" s="186">
        <v>10</v>
      </c>
      <c r="BP208" s="178">
        <v>34</v>
      </c>
      <c r="BQ208" s="182">
        <v>18</v>
      </c>
      <c r="BR208" s="182">
        <v>116</v>
      </c>
      <c r="BS208" s="182">
        <v>387</v>
      </c>
      <c r="BT208" s="186">
        <v>0</v>
      </c>
      <c r="BU208" s="178">
        <v>3</v>
      </c>
      <c r="BV208" s="182">
        <v>13</v>
      </c>
      <c r="BW208" s="186">
        <v>310</v>
      </c>
      <c r="BX208" s="178">
        <v>43</v>
      </c>
      <c r="BY208" s="182">
        <v>53</v>
      </c>
      <c r="BZ208" s="188">
        <v>46</v>
      </c>
    </row>
    <row r="209" spans="1:78" s="196" customFormat="1" ht="17.45" customHeight="1" x14ac:dyDescent="0.25">
      <c r="A209" s="195"/>
      <c r="B209" s="191"/>
      <c r="C209" s="184"/>
      <c r="D209" s="183"/>
      <c r="E209" s="183"/>
      <c r="F209" s="183"/>
      <c r="G209" s="183"/>
      <c r="H209" s="183"/>
      <c r="I209" s="187"/>
      <c r="J209" s="185"/>
      <c r="K209" s="184"/>
      <c r="L209" s="183"/>
      <c r="M209" s="183"/>
      <c r="N209" s="183"/>
      <c r="O209" s="183"/>
      <c r="P209" s="187"/>
      <c r="Q209" s="184"/>
      <c r="R209" s="183"/>
      <c r="S209" s="183"/>
      <c r="T209" s="183"/>
      <c r="U209" s="187"/>
      <c r="V209" s="184"/>
      <c r="W209" s="183"/>
      <c r="X209" s="183"/>
      <c r="Y209" s="183"/>
      <c r="Z209" s="187"/>
      <c r="AA209" s="184"/>
      <c r="AB209" s="183"/>
      <c r="AC209" s="183"/>
      <c r="AD209" s="183"/>
      <c r="AE209" s="183"/>
      <c r="AF209" s="187"/>
      <c r="AG209" s="184"/>
      <c r="AH209" s="183"/>
      <c r="AI209" s="183"/>
      <c r="AJ209" s="183"/>
      <c r="AK209" s="183"/>
      <c r="AL209" s="183"/>
      <c r="AM209" s="187"/>
      <c r="AN209" s="184"/>
      <c r="AO209" s="183"/>
      <c r="AP209" s="183"/>
      <c r="AQ209" s="183"/>
      <c r="AR209" s="183"/>
      <c r="AS209" s="187"/>
      <c r="AT209" s="184"/>
      <c r="AU209" s="183"/>
      <c r="AV209" s="183"/>
      <c r="AW209" s="183"/>
      <c r="AX209" s="183"/>
      <c r="AY209" s="187"/>
      <c r="AZ209" s="184"/>
      <c r="BA209" s="183"/>
      <c r="BB209" s="183"/>
      <c r="BC209" s="183"/>
      <c r="BD209" s="183"/>
      <c r="BE209" s="187"/>
      <c r="BF209" s="184"/>
      <c r="BG209" s="183"/>
      <c r="BH209" s="183"/>
      <c r="BI209" s="183"/>
      <c r="BJ209" s="183"/>
      <c r="BK209" s="183"/>
      <c r="BL209" s="183"/>
      <c r="BM209" s="187"/>
      <c r="BN209" s="184"/>
      <c r="BO209" s="187"/>
      <c r="BP209" s="184"/>
      <c r="BQ209" s="183"/>
      <c r="BR209" s="183"/>
      <c r="BS209" s="183"/>
      <c r="BT209" s="187"/>
      <c r="BU209" s="184"/>
      <c r="BV209" s="183"/>
      <c r="BW209" s="187"/>
      <c r="BX209" s="184"/>
      <c r="BY209" s="183"/>
      <c r="BZ209" s="190"/>
    </row>
    <row r="210" spans="1:78" ht="17.45" customHeight="1" x14ac:dyDescent="0.25">
      <c r="A210" s="174" t="s">
        <v>694</v>
      </c>
      <c r="B210" s="181"/>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row>
    <row r="211" spans="1:78" ht="17.45" customHeight="1" x14ac:dyDescent="0.25">
      <c r="A211" s="7" t="s">
        <v>695</v>
      </c>
    </row>
  </sheetData>
  <mergeCells count="50">
    <mergeCell ref="BX10:BX11"/>
    <mergeCell ref="BY10:BZ10"/>
    <mergeCell ref="BG10:BM10"/>
    <mergeCell ref="BN10:BN11"/>
    <mergeCell ref="BO10:BO11"/>
    <mergeCell ref="BP10:BT10"/>
    <mergeCell ref="BU10:BU11"/>
    <mergeCell ref="BV10:BW10"/>
    <mergeCell ref="AZ9:BE9"/>
    <mergeCell ref="BF9:BM9"/>
    <mergeCell ref="BN9:BO9"/>
    <mergeCell ref="BP9:BT9"/>
    <mergeCell ref="BF10:BF11"/>
    <mergeCell ref="AZ10:BA10"/>
    <mergeCell ref="BB10:BE10"/>
    <mergeCell ref="Q10:Q11"/>
    <mergeCell ref="R10:U10"/>
    <mergeCell ref="V10:V11"/>
    <mergeCell ref="AN9:AS9"/>
    <mergeCell ref="AT9:AY9"/>
    <mergeCell ref="W10:Z10"/>
    <mergeCell ref="AA10:AA11"/>
    <mergeCell ref="AB10:AF10"/>
    <mergeCell ref="AG10:AG11"/>
    <mergeCell ref="AH10:AM10"/>
    <mergeCell ref="AN10:AN11"/>
    <mergeCell ref="AO10:AS10"/>
    <mergeCell ref="AT10:AT11"/>
    <mergeCell ref="AU10:AY10"/>
    <mergeCell ref="A8:A11"/>
    <mergeCell ref="B8:B11"/>
    <mergeCell ref="C8:BZ8"/>
    <mergeCell ref="C9:I9"/>
    <mergeCell ref="K9:P9"/>
    <mergeCell ref="Q9:U9"/>
    <mergeCell ref="V9:Z9"/>
    <mergeCell ref="AA9:AF9"/>
    <mergeCell ref="AG9:AM9"/>
    <mergeCell ref="BU9:BW9"/>
    <mergeCell ref="BX9:BZ9"/>
    <mergeCell ref="C10:C11"/>
    <mergeCell ref="D10:I10"/>
    <mergeCell ref="J10:J11"/>
    <mergeCell ref="K10:K11"/>
    <mergeCell ref="L10:P10"/>
    <mergeCell ref="A4:XFD4"/>
    <mergeCell ref="A5:XFD5"/>
    <mergeCell ref="A6:XFD6"/>
    <mergeCell ref="A3:BZ3"/>
    <mergeCell ref="A7:BZ7"/>
  </mergeCells>
  <pageMargins left="0.7" right="0.7" top="0.75" bottom="0.75" header="0.3" footer="0.3"/>
  <pageSetup scale="10" orientation="portrait" r:id="rId1"/>
  <colBreaks count="1" manualBreakCount="1">
    <brk id="1" max="20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Índice</vt:lpstr>
      <vt:lpstr>C-1</vt:lpstr>
      <vt:lpstr>C 2</vt:lpstr>
      <vt:lpstr>C3</vt:lpstr>
      <vt:lpstr>C-4</vt:lpstr>
      <vt:lpstr>C-5</vt:lpstr>
      <vt:lpstr>C-6</vt:lpstr>
      <vt:lpstr>C-7</vt:lpstr>
      <vt:lpstr>C-8</vt:lpstr>
      <vt:lpstr>C-9</vt:lpstr>
      <vt:lpstr>C-10</vt:lpstr>
      <vt:lpstr>C-11</vt:lpstr>
      <vt:lpstr>'C3'!__xlnm.Print_Area</vt:lpstr>
      <vt:lpstr>'C3'!Área_de_impresión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Camacho Brizuela</dc:creator>
  <cp:lastModifiedBy>mvargasb</cp:lastModifiedBy>
  <dcterms:created xsi:type="dcterms:W3CDTF">2019-09-30T14:36:34Z</dcterms:created>
  <dcterms:modified xsi:type="dcterms:W3CDTF">2019-09-30T17:12:40Z</dcterms:modified>
</cp:coreProperties>
</file>