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cambio 2019\Anuarios\ANUARIO 2018\"/>
    </mc:Choice>
  </mc:AlternateContent>
  <xr:revisionPtr revIDLastSave="0" documentId="8_{9074CE14-7BD2-4334-89A2-79008E8D0B2C}" xr6:coauthVersionLast="44" xr6:coauthVersionMax="44" xr10:uidLastSave="{00000000-0000-0000-0000-000000000000}"/>
  <bookViews>
    <workbookView xWindow="28680" yWindow="-120" windowWidth="29040" windowHeight="16440" activeTab="3" xr2:uid="{8F01298B-8F2F-4B04-A0A7-57783160C762}"/>
  </bookViews>
  <sheets>
    <sheet name="Índice" sheetId="1" r:id="rId1"/>
    <sheet name="C-1" sheetId="2" r:id="rId2"/>
    <sheet name="C-2" sheetId="3" r:id="rId3"/>
    <sheet name="C-3" sheetId="17" r:id="rId4"/>
    <sheet name="C-4" sheetId="5" r:id="rId5"/>
    <sheet name="C-5" sheetId="7" r:id="rId6"/>
    <sheet name="C-6" sheetId="6" r:id="rId7"/>
    <sheet name="C-7" sheetId="8" r:id="rId8"/>
    <sheet name="C-8" sheetId="9" r:id="rId9"/>
    <sheet name="C-9" sheetId="10" r:id="rId10"/>
    <sheet name="C-10" sheetId="11" r:id="rId11"/>
    <sheet name="C-11" sheetId="12" r:id="rId12"/>
    <sheet name="C-12" sheetId="13" r:id="rId13"/>
    <sheet name="C-13" sheetId="14" r:id="rId14"/>
    <sheet name="C-14" sheetId="15" r:id="rId15"/>
    <sheet name="C-15" sheetId="16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3" i="17" l="1"/>
  <c r="L53" i="17"/>
  <c r="K53" i="17"/>
  <c r="J53" i="17"/>
  <c r="I53" i="17"/>
  <c r="G53" i="17"/>
  <c r="F53" i="17"/>
  <c r="E53" i="17"/>
  <c r="D53" i="17"/>
  <c r="C53" i="17"/>
  <c r="B53" i="17"/>
  <c r="H53" i="17" s="1"/>
  <c r="M52" i="17"/>
  <c r="L52" i="17"/>
  <c r="K52" i="17"/>
  <c r="J52" i="17"/>
  <c r="I52" i="17"/>
  <c r="G52" i="17"/>
  <c r="F52" i="17"/>
  <c r="E52" i="17"/>
  <c r="D52" i="17"/>
  <c r="C52" i="17"/>
  <c r="B52" i="17"/>
  <c r="H52" i="17" s="1"/>
  <c r="M51" i="17"/>
  <c r="L51" i="17"/>
  <c r="K51" i="17"/>
  <c r="J51" i="17"/>
  <c r="I51" i="17"/>
  <c r="G51" i="17"/>
  <c r="F51" i="17"/>
  <c r="E51" i="17"/>
  <c r="D51" i="17"/>
  <c r="C51" i="17"/>
  <c r="B51" i="17"/>
  <c r="M49" i="17"/>
  <c r="L49" i="17"/>
  <c r="K49" i="17"/>
  <c r="J49" i="17"/>
  <c r="I49" i="17"/>
  <c r="G49" i="17"/>
  <c r="F49" i="17"/>
  <c r="E49" i="17"/>
  <c r="D49" i="17"/>
  <c r="H49" i="17" s="1"/>
  <c r="C49" i="17"/>
  <c r="B49" i="17"/>
  <c r="M48" i="17"/>
  <c r="L48" i="17"/>
  <c r="K48" i="17"/>
  <c r="J48" i="17"/>
  <c r="I48" i="17"/>
  <c r="G48" i="17"/>
  <c r="F48" i="17"/>
  <c r="E48" i="17"/>
  <c r="D48" i="17"/>
  <c r="H48" i="17" s="1"/>
  <c r="C48" i="17"/>
  <c r="B48" i="17"/>
  <c r="M47" i="17"/>
  <c r="L47" i="17"/>
  <c r="K47" i="17"/>
  <c r="J47" i="17"/>
  <c r="I47" i="17"/>
  <c r="G47" i="17"/>
  <c r="F47" i="17"/>
  <c r="E47" i="17"/>
  <c r="D47" i="17"/>
  <c r="H47" i="17" s="1"/>
  <c r="C47" i="17"/>
  <c r="B47" i="17"/>
  <c r="M46" i="17"/>
  <c r="L46" i="17"/>
  <c r="K46" i="17"/>
  <c r="J46" i="17"/>
  <c r="I46" i="17"/>
  <c r="G46" i="17"/>
  <c r="F46" i="17"/>
  <c r="E46" i="17"/>
  <c r="D46" i="17"/>
  <c r="H46" i="17" s="1"/>
  <c r="C46" i="17"/>
  <c r="B46" i="17"/>
  <c r="M45" i="17"/>
  <c r="L45" i="17"/>
  <c r="K45" i="17"/>
  <c r="J45" i="17"/>
  <c r="I45" i="17"/>
  <c r="G45" i="17"/>
  <c r="F45" i="17"/>
  <c r="E45" i="17"/>
  <c r="D45" i="17"/>
  <c r="H45" i="17" s="1"/>
  <c r="C45" i="17"/>
  <c r="B45" i="17"/>
  <c r="M44" i="17"/>
  <c r="L44" i="17"/>
  <c r="K44" i="17"/>
  <c r="J44" i="17"/>
  <c r="I44" i="17"/>
  <c r="G44" i="17"/>
  <c r="F44" i="17"/>
  <c r="E44" i="17"/>
  <c r="D44" i="17"/>
  <c r="H44" i="17" s="1"/>
  <c r="H43" i="17" s="1"/>
  <c r="C44" i="17"/>
  <c r="B44" i="17"/>
  <c r="M43" i="17"/>
  <c r="L43" i="17"/>
  <c r="K43" i="17"/>
  <c r="J43" i="17"/>
  <c r="I43" i="17"/>
  <c r="G43" i="17"/>
  <c r="F43" i="17"/>
  <c r="E43" i="17"/>
  <c r="D43" i="17"/>
  <c r="C43" i="17"/>
  <c r="B43" i="17"/>
  <c r="M41" i="17"/>
  <c r="L41" i="17"/>
  <c r="K41" i="17"/>
  <c r="J41" i="17"/>
  <c r="I41" i="17"/>
  <c r="G41" i="17"/>
  <c r="F41" i="17"/>
  <c r="E41" i="17"/>
  <c r="D41" i="17"/>
  <c r="C41" i="17"/>
  <c r="B41" i="17"/>
  <c r="H41" i="17" s="1"/>
  <c r="M40" i="17"/>
  <c r="L40" i="17"/>
  <c r="K40" i="17"/>
  <c r="J40" i="17"/>
  <c r="I40" i="17"/>
  <c r="G40" i="17"/>
  <c r="F40" i="17"/>
  <c r="E40" i="17"/>
  <c r="D40" i="17"/>
  <c r="C40" i="17"/>
  <c r="B40" i="17"/>
  <c r="H40" i="17" s="1"/>
  <c r="M39" i="17"/>
  <c r="L39" i="17"/>
  <c r="K39" i="17"/>
  <c r="J39" i="17"/>
  <c r="I39" i="17"/>
  <c r="G39" i="17"/>
  <c r="F39" i="17"/>
  <c r="E39" i="17"/>
  <c r="D39" i="17"/>
  <c r="C39" i="17"/>
  <c r="B39" i="17"/>
  <c r="H39" i="17" s="1"/>
  <c r="M38" i="17"/>
  <c r="L38" i="17"/>
  <c r="K38" i="17"/>
  <c r="J38" i="17"/>
  <c r="I38" i="17"/>
  <c r="G38" i="17"/>
  <c r="F38" i="17"/>
  <c r="E38" i="17"/>
  <c r="D38" i="17"/>
  <c r="C38" i="17"/>
  <c r="B38" i="17"/>
  <c r="H38" i="17" s="1"/>
  <c r="M37" i="17"/>
  <c r="L37" i="17"/>
  <c r="K37" i="17"/>
  <c r="J37" i="17"/>
  <c r="I37" i="17"/>
  <c r="G37" i="17"/>
  <c r="F37" i="17"/>
  <c r="E37" i="17"/>
  <c r="D37" i="17"/>
  <c r="C37" i="17"/>
  <c r="B37" i="17"/>
  <c r="M35" i="17"/>
  <c r="L35" i="17"/>
  <c r="K35" i="17"/>
  <c r="J35" i="17"/>
  <c r="I35" i="17"/>
  <c r="G35" i="17"/>
  <c r="F35" i="17"/>
  <c r="E35" i="17"/>
  <c r="D35" i="17"/>
  <c r="C35" i="17"/>
  <c r="B35" i="17"/>
  <c r="H35" i="17" s="1"/>
  <c r="M34" i="17"/>
  <c r="L34" i="17"/>
  <c r="K34" i="17"/>
  <c r="J34" i="17"/>
  <c r="I34" i="17"/>
  <c r="G34" i="17"/>
  <c r="F34" i="17"/>
  <c r="E34" i="17"/>
  <c r="D34" i="17"/>
  <c r="C34" i="17"/>
  <c r="B34" i="17"/>
  <c r="H34" i="17" s="1"/>
  <c r="M33" i="17"/>
  <c r="L33" i="17"/>
  <c r="K33" i="17"/>
  <c r="J33" i="17"/>
  <c r="I33" i="17"/>
  <c r="G33" i="17"/>
  <c r="F33" i="17"/>
  <c r="E33" i="17"/>
  <c r="D33" i="17"/>
  <c r="C33" i="17"/>
  <c r="B33" i="17"/>
  <c r="M31" i="17"/>
  <c r="L31" i="17"/>
  <c r="K31" i="17"/>
  <c r="J31" i="17"/>
  <c r="I31" i="17"/>
  <c r="G31" i="17"/>
  <c r="F31" i="17"/>
  <c r="E31" i="17"/>
  <c r="D31" i="17"/>
  <c r="C31" i="17"/>
  <c r="B31" i="17"/>
  <c r="H31" i="17" s="1"/>
  <c r="M30" i="17"/>
  <c r="L30" i="17"/>
  <c r="K30" i="17"/>
  <c r="J30" i="17"/>
  <c r="I30" i="17"/>
  <c r="G30" i="17"/>
  <c r="F30" i="17"/>
  <c r="E30" i="17"/>
  <c r="D30" i="17"/>
  <c r="C30" i="17"/>
  <c r="B30" i="17"/>
  <c r="H30" i="17" s="1"/>
  <c r="M29" i="17"/>
  <c r="L29" i="17"/>
  <c r="K29" i="17"/>
  <c r="J29" i="17"/>
  <c r="I29" i="17"/>
  <c r="G29" i="17"/>
  <c r="F29" i="17"/>
  <c r="E29" i="17"/>
  <c r="D29" i="17"/>
  <c r="C29" i="17"/>
  <c r="B29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M26" i="17"/>
  <c r="L26" i="17"/>
  <c r="K26" i="17"/>
  <c r="J26" i="17"/>
  <c r="I26" i="17"/>
  <c r="G26" i="17"/>
  <c r="F26" i="17"/>
  <c r="E26" i="17"/>
  <c r="D26" i="17"/>
  <c r="C26" i="17"/>
  <c r="B26" i="17"/>
  <c r="H26" i="17" s="1"/>
  <c r="M25" i="17"/>
  <c r="L25" i="17"/>
  <c r="K25" i="17"/>
  <c r="J25" i="17"/>
  <c r="I25" i="17"/>
  <c r="G25" i="17"/>
  <c r="F25" i="17"/>
  <c r="E25" i="17"/>
  <c r="D25" i="17"/>
  <c r="C25" i="17"/>
  <c r="B25" i="17"/>
  <c r="H25" i="17" s="1"/>
  <c r="M24" i="17"/>
  <c r="L24" i="17"/>
  <c r="K24" i="17"/>
  <c r="J24" i="17"/>
  <c r="I24" i="17"/>
  <c r="G24" i="17"/>
  <c r="F24" i="17"/>
  <c r="E24" i="17"/>
  <c r="D24" i="17"/>
  <c r="C24" i="17"/>
  <c r="B24" i="17"/>
  <c r="H24" i="17" s="1"/>
  <c r="M23" i="17"/>
  <c r="L23" i="17"/>
  <c r="K23" i="17"/>
  <c r="J23" i="17"/>
  <c r="I23" i="17"/>
  <c r="G23" i="17"/>
  <c r="F23" i="17"/>
  <c r="E23" i="17"/>
  <c r="D23" i="17"/>
  <c r="C23" i="17"/>
  <c r="B23" i="17"/>
  <c r="H23" i="17" s="1"/>
  <c r="M22" i="17"/>
  <c r="L22" i="17"/>
  <c r="K22" i="17"/>
  <c r="J22" i="17"/>
  <c r="I22" i="17"/>
  <c r="G22" i="17"/>
  <c r="F22" i="17"/>
  <c r="E22" i="17"/>
  <c r="D22" i="17"/>
  <c r="C22" i="17"/>
  <c r="B22" i="17"/>
  <c r="M20" i="17"/>
  <c r="L20" i="17"/>
  <c r="K20" i="17"/>
  <c r="J20" i="17"/>
  <c r="I20" i="17"/>
  <c r="G20" i="17"/>
  <c r="F20" i="17"/>
  <c r="E20" i="17"/>
  <c r="D20" i="17"/>
  <c r="C20" i="17"/>
  <c r="B20" i="17"/>
  <c r="H20" i="17" s="1"/>
  <c r="M19" i="17"/>
  <c r="L19" i="17"/>
  <c r="K19" i="17"/>
  <c r="J19" i="17"/>
  <c r="I19" i="17"/>
  <c r="G19" i="17"/>
  <c r="F19" i="17"/>
  <c r="E19" i="17"/>
  <c r="D19" i="17"/>
  <c r="C19" i="17"/>
  <c r="B19" i="17"/>
  <c r="H19" i="17" s="1"/>
  <c r="M18" i="17"/>
  <c r="L18" i="17"/>
  <c r="K18" i="17"/>
  <c r="J18" i="17"/>
  <c r="I18" i="17"/>
  <c r="G18" i="17"/>
  <c r="F18" i="17"/>
  <c r="E18" i="17"/>
  <c r="D18" i="17"/>
  <c r="C18" i="17"/>
  <c r="B18" i="17"/>
  <c r="H18" i="17" s="1"/>
  <c r="M17" i="17"/>
  <c r="L17" i="17"/>
  <c r="K17" i="17"/>
  <c r="J17" i="17"/>
  <c r="I17" i="17"/>
  <c r="G17" i="17"/>
  <c r="F17" i="17"/>
  <c r="E17" i="17"/>
  <c r="D17" i="17"/>
  <c r="C17" i="17"/>
  <c r="B17" i="17"/>
  <c r="H17" i="17" s="1"/>
  <c r="M16" i="17"/>
  <c r="L16" i="17"/>
  <c r="K16" i="17"/>
  <c r="J16" i="17"/>
  <c r="I16" i="17"/>
  <c r="G16" i="17"/>
  <c r="F16" i="17"/>
  <c r="E16" i="17"/>
  <c r="D16" i="17"/>
  <c r="C16" i="17"/>
  <c r="B16" i="17"/>
  <c r="H16" i="17" s="1"/>
  <c r="M15" i="17"/>
  <c r="L15" i="17"/>
  <c r="K15" i="17"/>
  <c r="J15" i="17"/>
  <c r="I15" i="17"/>
  <c r="G15" i="17"/>
  <c r="F15" i="17"/>
  <c r="E15" i="17"/>
  <c r="D15" i="17"/>
  <c r="C15" i="17"/>
  <c r="B15" i="17"/>
  <c r="H15" i="17" s="1"/>
  <c r="M14" i="17"/>
  <c r="L14" i="17"/>
  <c r="K14" i="17"/>
  <c r="J14" i="17"/>
  <c r="I14" i="17"/>
  <c r="G14" i="17"/>
  <c r="F14" i="17"/>
  <c r="E14" i="17"/>
  <c r="D14" i="17"/>
  <c r="C14" i="17"/>
  <c r="B14" i="17"/>
  <c r="H14" i="17" s="1"/>
  <c r="M13" i="17"/>
  <c r="L13" i="17"/>
  <c r="K13" i="17"/>
  <c r="J13" i="17"/>
  <c r="I13" i="17"/>
  <c r="G13" i="17"/>
  <c r="F13" i="17"/>
  <c r="E13" i="17"/>
  <c r="D13" i="17"/>
  <c r="C13" i="17"/>
  <c r="B13" i="17"/>
  <c r="H13" i="17" s="1"/>
  <c r="M12" i="17"/>
  <c r="L12" i="17"/>
  <c r="K12" i="17"/>
  <c r="J12" i="17"/>
  <c r="I12" i="17"/>
  <c r="G12" i="17"/>
  <c r="F12" i="17"/>
  <c r="E12" i="17"/>
  <c r="D12" i="17"/>
  <c r="C12" i="17"/>
  <c r="B12" i="17"/>
  <c r="M10" i="17"/>
  <c r="L10" i="17"/>
  <c r="K10" i="17"/>
  <c r="J10" i="17"/>
  <c r="I10" i="17"/>
  <c r="G10" i="17"/>
  <c r="F10" i="17"/>
  <c r="E10" i="17"/>
  <c r="D10" i="17"/>
  <c r="C10" i="17"/>
  <c r="B10" i="17"/>
  <c r="H29" i="17" l="1"/>
  <c r="H22" i="17"/>
  <c r="H33" i="17"/>
  <c r="H12" i="17"/>
  <c r="H10" i="17" s="1"/>
  <c r="H37" i="17"/>
  <c r="H51" i="17"/>
  <c r="K14" i="16"/>
  <c r="K12" i="16" s="1"/>
  <c r="J14" i="16"/>
  <c r="I14" i="16"/>
  <c r="H14" i="16"/>
  <c r="G14" i="16"/>
  <c r="G12" i="16" s="1"/>
  <c r="F14" i="16"/>
  <c r="E14" i="16"/>
  <c r="D14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J12" i="16"/>
  <c r="I12" i="16"/>
  <c r="H12" i="16"/>
  <c r="F12" i="16"/>
  <c r="E12" i="16"/>
  <c r="D12" i="16"/>
  <c r="C12" i="16"/>
  <c r="B12" i="16"/>
  <c r="B69" i="15"/>
  <c r="B68" i="15" s="1"/>
  <c r="B66" i="15"/>
  <c r="B65" i="15"/>
  <c r="B63" i="15"/>
  <c r="B62" i="15"/>
  <c r="B61" i="15"/>
  <c r="B60" i="15"/>
  <c r="B58" i="15"/>
  <c r="B57" i="15"/>
  <c r="B56" i="15" s="1"/>
  <c r="B54" i="15"/>
  <c r="B53" i="15"/>
  <c r="B50" i="15"/>
  <c r="B49" i="15"/>
  <c r="B48" i="15" s="1"/>
  <c r="B46" i="15"/>
  <c r="B45" i="15"/>
  <c r="B44" i="15"/>
  <c r="B42" i="15"/>
  <c r="B41" i="15"/>
  <c r="B40" i="15" s="1"/>
  <c r="B38" i="15"/>
  <c r="B37" i="15"/>
  <c r="B36" i="15" s="1"/>
  <c r="B34" i="15"/>
  <c r="B33" i="15"/>
  <c r="B32" i="15" s="1"/>
  <c r="B30" i="15"/>
  <c r="B29" i="15"/>
  <c r="B28" i="15"/>
  <c r="B26" i="15"/>
  <c r="B25" i="15" s="1"/>
  <c r="B23" i="15"/>
  <c r="B22" i="15"/>
  <c r="B21" i="15" s="1"/>
  <c r="B19" i="15"/>
  <c r="B18" i="15" s="1"/>
  <c r="B16" i="15"/>
  <c r="B15" i="15"/>
  <c r="B14" i="15"/>
  <c r="B13" i="15"/>
  <c r="B12" i="15"/>
  <c r="F10" i="15"/>
  <c r="E10" i="15"/>
  <c r="D10" i="15"/>
  <c r="C10" i="15"/>
  <c r="B70" i="14"/>
  <c r="B69" i="14" s="1"/>
  <c r="B67" i="14"/>
  <c r="B66" i="14" s="1"/>
  <c r="B64" i="14"/>
  <c r="B63" i="14"/>
  <c r="B62" i="14"/>
  <c r="B61" i="14" s="1"/>
  <c r="B59" i="14"/>
  <c r="B58" i="14"/>
  <c r="B57" i="14"/>
  <c r="B55" i="14"/>
  <c r="B54" i="14"/>
  <c r="B53" i="14" s="1"/>
  <c r="B51" i="14"/>
  <c r="B50" i="14"/>
  <c r="B47" i="14"/>
  <c r="B46" i="14"/>
  <c r="B45" i="14" s="1"/>
  <c r="B43" i="14"/>
  <c r="B42" i="14"/>
  <c r="B41" i="14"/>
  <c r="B39" i="14"/>
  <c r="B38" i="14"/>
  <c r="B37" i="14" s="1"/>
  <c r="B35" i="14"/>
  <c r="B34" i="14"/>
  <c r="B31" i="14"/>
  <c r="B30" i="14"/>
  <c r="B29" i="14" s="1"/>
  <c r="B27" i="14"/>
  <c r="B26" i="14" s="1"/>
  <c r="B24" i="14"/>
  <c r="B23" i="14"/>
  <c r="B22" i="14" s="1"/>
  <c r="B20" i="14"/>
  <c r="B19" i="14"/>
  <c r="B17" i="14"/>
  <c r="B16" i="14"/>
  <c r="B15" i="14"/>
  <c r="B14" i="14"/>
  <c r="B13" i="14" s="1"/>
  <c r="F11" i="14"/>
  <c r="E11" i="14"/>
  <c r="D11" i="14"/>
  <c r="C11" i="14"/>
  <c r="B70" i="13"/>
  <c r="B69" i="13"/>
  <c r="B67" i="13"/>
  <c r="B66" i="13" s="1"/>
  <c r="B64" i="13"/>
  <c r="B63" i="13"/>
  <c r="B62" i="13"/>
  <c r="B61" i="13" s="1"/>
  <c r="B59" i="13"/>
  <c r="B58" i="13"/>
  <c r="B57" i="13" s="1"/>
  <c r="B55" i="13"/>
  <c r="B54" i="13"/>
  <c r="B53" i="13"/>
  <c r="B51" i="13"/>
  <c r="B50" i="13"/>
  <c r="B49" i="13" s="1"/>
  <c r="B47" i="13"/>
  <c r="B46" i="13"/>
  <c r="B45" i="13" s="1"/>
  <c r="B43" i="13"/>
  <c r="B42" i="13"/>
  <c r="B41" i="13" s="1"/>
  <c r="B39" i="13"/>
  <c r="B38" i="13"/>
  <c r="B37" i="13"/>
  <c r="B35" i="13"/>
  <c r="B34" i="13"/>
  <c r="B33" i="13" s="1"/>
  <c r="B31" i="13"/>
  <c r="B30" i="13"/>
  <c r="B27" i="13"/>
  <c r="B26" i="13"/>
  <c r="B24" i="13"/>
  <c r="B23" i="13"/>
  <c r="B22" i="13" s="1"/>
  <c r="B20" i="13"/>
  <c r="B19" i="13" s="1"/>
  <c r="B17" i="13"/>
  <c r="B16" i="13"/>
  <c r="B15" i="13"/>
  <c r="B14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E10" i="12"/>
  <c r="D10" i="12"/>
  <c r="C10" i="12"/>
  <c r="B10" i="12"/>
  <c r="B70" i="11"/>
  <c r="B69" i="11" s="1"/>
  <c r="B67" i="11"/>
  <c r="B66" i="11"/>
  <c r="B64" i="11"/>
  <c r="B63" i="11"/>
  <c r="B62" i="11"/>
  <c r="B61" i="11"/>
  <c r="B59" i="11"/>
  <c r="B58" i="11"/>
  <c r="B57" i="11" s="1"/>
  <c r="B55" i="11"/>
  <c r="B54" i="11"/>
  <c r="B53" i="11" s="1"/>
  <c r="B51" i="11"/>
  <c r="B50" i="11"/>
  <c r="B49" i="11" s="1"/>
  <c r="B47" i="11"/>
  <c r="B46" i="11"/>
  <c r="B45" i="11"/>
  <c r="B43" i="11"/>
  <c r="B42" i="11"/>
  <c r="B41" i="11" s="1"/>
  <c r="B39" i="11"/>
  <c r="B38" i="11"/>
  <c r="B37" i="11" s="1"/>
  <c r="B35" i="11"/>
  <c r="B34" i="11"/>
  <c r="B33" i="11" s="1"/>
  <c r="B31" i="11"/>
  <c r="B30" i="11"/>
  <c r="B29" i="11"/>
  <c r="B27" i="11"/>
  <c r="B26" i="11" s="1"/>
  <c r="B24" i="11"/>
  <c r="B23" i="11"/>
  <c r="B22" i="11" s="1"/>
  <c r="B20" i="11"/>
  <c r="B19" i="11" s="1"/>
  <c r="B17" i="11"/>
  <c r="B16" i="11"/>
  <c r="B15" i="11"/>
  <c r="B14" i="11"/>
  <c r="B13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70" i="10"/>
  <c r="B69" i="10" s="1"/>
  <c r="B67" i="10"/>
  <c r="B66" i="10" s="1"/>
  <c r="B64" i="10"/>
  <c r="B63" i="10"/>
  <c r="B62" i="10"/>
  <c r="B61" i="10" s="1"/>
  <c r="B59" i="10"/>
  <c r="B58" i="10"/>
  <c r="B57" i="10"/>
  <c r="B55" i="10"/>
  <c r="B54" i="10"/>
  <c r="B53" i="10" s="1"/>
  <c r="B51" i="10"/>
  <c r="B49" i="10" s="1"/>
  <c r="B50" i="10"/>
  <c r="B47" i="10"/>
  <c r="B46" i="10"/>
  <c r="B45" i="10" s="1"/>
  <c r="B43" i="10"/>
  <c r="B42" i="10"/>
  <c r="B41" i="10"/>
  <c r="B39" i="10"/>
  <c r="B38" i="10"/>
  <c r="B37" i="10" s="1"/>
  <c r="B35" i="10"/>
  <c r="B33" i="10" s="1"/>
  <c r="B34" i="10"/>
  <c r="B31" i="10"/>
  <c r="B30" i="10"/>
  <c r="B29" i="10" s="1"/>
  <c r="B27" i="10"/>
  <c r="B26" i="10" s="1"/>
  <c r="B24" i="10"/>
  <c r="B23" i="10"/>
  <c r="B22" i="10" s="1"/>
  <c r="B11" i="10" s="1"/>
  <c r="B20" i="10"/>
  <c r="B19" i="10"/>
  <c r="B17" i="10"/>
  <c r="B16" i="10"/>
  <c r="B15" i="10"/>
  <c r="B14" i="10"/>
  <c r="B13" i="10" s="1"/>
  <c r="L11" i="10"/>
  <c r="K11" i="10"/>
  <c r="J11" i="10"/>
  <c r="I11" i="10"/>
  <c r="H11" i="10"/>
  <c r="G11" i="10"/>
  <c r="F11" i="10"/>
  <c r="E11" i="10"/>
  <c r="D11" i="10"/>
  <c r="C11" i="10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D11" i="9"/>
  <c r="C11" i="9"/>
  <c r="B11" i="9"/>
  <c r="B11" i="8"/>
  <c r="B70" i="6"/>
  <c r="B69" i="6" s="1"/>
  <c r="B67" i="6"/>
  <c r="B66" i="6" s="1"/>
  <c r="B64" i="6"/>
  <c r="B63" i="6"/>
  <c r="B62" i="6"/>
  <c r="B61" i="6" s="1"/>
  <c r="B59" i="6"/>
  <c r="B58" i="6"/>
  <c r="B57" i="6"/>
  <c r="B55" i="6"/>
  <c r="B54" i="6"/>
  <c r="B53" i="6" s="1"/>
  <c r="B51" i="6"/>
  <c r="B49" i="6" s="1"/>
  <c r="B50" i="6"/>
  <c r="B47" i="6"/>
  <c r="B46" i="6"/>
  <c r="B45" i="6" s="1"/>
  <c r="B43" i="6"/>
  <c r="B42" i="6"/>
  <c r="B41" i="6"/>
  <c r="B39" i="6"/>
  <c r="B38" i="6"/>
  <c r="B37" i="6" s="1"/>
  <c r="B35" i="6"/>
  <c r="B33" i="6" s="1"/>
  <c r="B34" i="6"/>
  <c r="B31" i="6"/>
  <c r="B30" i="6"/>
  <c r="B29" i="6" s="1"/>
  <c r="B27" i="6"/>
  <c r="B26" i="6" s="1"/>
  <c r="B24" i="6"/>
  <c r="B22" i="6" s="1"/>
  <c r="B23" i="6"/>
  <c r="B20" i="6"/>
  <c r="B19" i="6"/>
  <c r="B17" i="6"/>
  <c r="B16" i="6"/>
  <c r="B15" i="6"/>
  <c r="B14" i="6"/>
  <c r="B13" i="6" s="1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G55" i="5"/>
  <c r="F55" i="5"/>
  <c r="E55" i="5"/>
  <c r="B55" i="5" s="1"/>
  <c r="D55" i="5"/>
  <c r="C55" i="5"/>
  <c r="G54" i="5"/>
  <c r="G53" i="5" s="1"/>
  <c r="F54" i="5"/>
  <c r="E54" i="5"/>
  <c r="D54" i="5"/>
  <c r="D53" i="5" s="1"/>
  <c r="C54" i="5"/>
  <c r="F53" i="5"/>
  <c r="G51" i="5"/>
  <c r="F51" i="5"/>
  <c r="E51" i="5"/>
  <c r="D51" i="5"/>
  <c r="C51" i="5"/>
  <c r="B51" i="5" s="1"/>
  <c r="G50" i="5"/>
  <c r="F50" i="5"/>
  <c r="E50" i="5"/>
  <c r="B50" i="5" s="1"/>
  <c r="D50" i="5"/>
  <c r="C50" i="5"/>
  <c r="G49" i="5"/>
  <c r="F49" i="5"/>
  <c r="E49" i="5"/>
  <c r="D49" i="5"/>
  <c r="C49" i="5"/>
  <c r="B49" i="5" s="1"/>
  <c r="G48" i="5"/>
  <c r="F48" i="5"/>
  <c r="E48" i="5"/>
  <c r="B48" i="5" s="1"/>
  <c r="D48" i="5"/>
  <c r="C48" i="5"/>
  <c r="G47" i="5"/>
  <c r="F47" i="5"/>
  <c r="E47" i="5"/>
  <c r="D47" i="5"/>
  <c r="C47" i="5"/>
  <c r="B47" i="5" s="1"/>
  <c r="G46" i="5"/>
  <c r="F46" i="5"/>
  <c r="E46" i="5"/>
  <c r="D46" i="5"/>
  <c r="C46" i="5"/>
  <c r="G45" i="5"/>
  <c r="F45" i="5"/>
  <c r="D45" i="5"/>
  <c r="G43" i="5"/>
  <c r="F43" i="5"/>
  <c r="E43" i="5"/>
  <c r="B43" i="5" s="1"/>
  <c r="D43" i="5"/>
  <c r="C43" i="5"/>
  <c r="G42" i="5"/>
  <c r="F42" i="5"/>
  <c r="E42" i="5"/>
  <c r="D42" i="5"/>
  <c r="C42" i="5"/>
  <c r="B42" i="5" s="1"/>
  <c r="G41" i="5"/>
  <c r="F41" i="5"/>
  <c r="E41" i="5"/>
  <c r="E39" i="5" s="1"/>
  <c r="D41" i="5"/>
  <c r="C41" i="5"/>
  <c r="G40" i="5"/>
  <c r="F40" i="5"/>
  <c r="E40" i="5"/>
  <c r="D40" i="5"/>
  <c r="C40" i="5"/>
  <c r="F39" i="5"/>
  <c r="D39" i="5"/>
  <c r="G37" i="5"/>
  <c r="F37" i="5"/>
  <c r="E37" i="5"/>
  <c r="D37" i="5"/>
  <c r="C37" i="5"/>
  <c r="B37" i="5" s="1"/>
  <c r="G36" i="5"/>
  <c r="F36" i="5"/>
  <c r="E36" i="5"/>
  <c r="D36" i="5"/>
  <c r="C36" i="5"/>
  <c r="G35" i="5"/>
  <c r="F35" i="5"/>
  <c r="D35" i="5"/>
  <c r="C35" i="5"/>
  <c r="G33" i="5"/>
  <c r="F33" i="5"/>
  <c r="E33" i="5"/>
  <c r="B33" i="5" s="1"/>
  <c r="D33" i="5"/>
  <c r="C33" i="5"/>
  <c r="G32" i="5"/>
  <c r="G31" i="5" s="1"/>
  <c r="F32" i="5"/>
  <c r="E32" i="5"/>
  <c r="D32" i="5"/>
  <c r="D31" i="5" s="1"/>
  <c r="C32" i="5"/>
  <c r="F31" i="5"/>
  <c r="E31" i="5"/>
  <c r="G29" i="5"/>
  <c r="F29" i="5"/>
  <c r="E29" i="5"/>
  <c r="D29" i="5"/>
  <c r="C29" i="5"/>
  <c r="B29" i="5" s="1"/>
  <c r="G28" i="5"/>
  <c r="F28" i="5"/>
  <c r="E28" i="5"/>
  <c r="E24" i="5" s="1"/>
  <c r="D28" i="5"/>
  <c r="C28" i="5"/>
  <c r="G27" i="5"/>
  <c r="F27" i="5"/>
  <c r="E27" i="5"/>
  <c r="D27" i="5"/>
  <c r="C27" i="5"/>
  <c r="B27" i="5" s="1"/>
  <c r="G26" i="5"/>
  <c r="F26" i="5"/>
  <c r="E26" i="5"/>
  <c r="D26" i="5"/>
  <c r="C26" i="5"/>
  <c r="B26" i="5" s="1"/>
  <c r="G25" i="5"/>
  <c r="G24" i="5" s="1"/>
  <c r="F25" i="5"/>
  <c r="E25" i="5"/>
  <c r="D25" i="5"/>
  <c r="D24" i="5" s="1"/>
  <c r="C25" i="5"/>
  <c r="F24" i="5"/>
  <c r="G22" i="5"/>
  <c r="F22" i="5"/>
  <c r="E22" i="5"/>
  <c r="D22" i="5"/>
  <c r="C22" i="5"/>
  <c r="B22" i="5" s="1"/>
  <c r="G21" i="5"/>
  <c r="F21" i="5"/>
  <c r="E21" i="5"/>
  <c r="B21" i="5" s="1"/>
  <c r="D21" i="5"/>
  <c r="C21" i="5"/>
  <c r="G20" i="5"/>
  <c r="F20" i="5"/>
  <c r="E20" i="5"/>
  <c r="D20" i="5"/>
  <c r="C20" i="5"/>
  <c r="B20" i="5" s="1"/>
  <c r="G19" i="5"/>
  <c r="F19" i="5"/>
  <c r="E19" i="5"/>
  <c r="D19" i="5"/>
  <c r="C19" i="5"/>
  <c r="G18" i="5"/>
  <c r="F18" i="5"/>
  <c r="E18" i="5"/>
  <c r="D18" i="5"/>
  <c r="C18" i="5"/>
  <c r="B18" i="5" s="1"/>
  <c r="G17" i="5"/>
  <c r="F17" i="5"/>
  <c r="E17" i="5"/>
  <c r="D17" i="5"/>
  <c r="C17" i="5"/>
  <c r="B17" i="5" s="1"/>
  <c r="G16" i="5"/>
  <c r="F16" i="5"/>
  <c r="E16" i="5"/>
  <c r="D16" i="5"/>
  <c r="C16" i="5"/>
  <c r="B16" i="5" s="1"/>
  <c r="G15" i="5"/>
  <c r="F15" i="5"/>
  <c r="F14" i="5" s="1"/>
  <c r="F12" i="5" s="1"/>
  <c r="E15" i="5"/>
  <c r="E14" i="5" s="1"/>
  <c r="D15" i="5"/>
  <c r="C15" i="5"/>
  <c r="G14" i="5"/>
  <c r="D14" i="5"/>
  <c r="M68" i="2"/>
  <c r="L68" i="2"/>
  <c r="K68" i="2"/>
  <c r="J68" i="2"/>
  <c r="I68" i="2"/>
  <c r="H68" i="2"/>
  <c r="G68" i="2"/>
  <c r="F68" i="2"/>
  <c r="E68" i="2"/>
  <c r="D68" i="2"/>
  <c r="C68" i="2"/>
  <c r="B68" i="2"/>
  <c r="M65" i="2"/>
  <c r="L65" i="2"/>
  <c r="K65" i="2"/>
  <c r="J65" i="2"/>
  <c r="I65" i="2"/>
  <c r="H65" i="2"/>
  <c r="G65" i="2"/>
  <c r="F65" i="2"/>
  <c r="E65" i="2"/>
  <c r="D65" i="2"/>
  <c r="C65" i="2"/>
  <c r="B65" i="2"/>
  <c r="M60" i="2"/>
  <c r="L60" i="2"/>
  <c r="K60" i="2"/>
  <c r="J60" i="2"/>
  <c r="I60" i="2"/>
  <c r="H60" i="2"/>
  <c r="G60" i="2"/>
  <c r="F60" i="2"/>
  <c r="E60" i="2"/>
  <c r="D60" i="2"/>
  <c r="C60" i="2"/>
  <c r="B60" i="2"/>
  <c r="M56" i="2"/>
  <c r="L56" i="2"/>
  <c r="K56" i="2"/>
  <c r="J56" i="2"/>
  <c r="I56" i="2"/>
  <c r="H56" i="2"/>
  <c r="G56" i="2"/>
  <c r="F56" i="2"/>
  <c r="E56" i="2"/>
  <c r="D56" i="2"/>
  <c r="C56" i="2"/>
  <c r="B56" i="2"/>
  <c r="M52" i="2"/>
  <c r="L52" i="2"/>
  <c r="K52" i="2"/>
  <c r="J52" i="2"/>
  <c r="I52" i="2"/>
  <c r="H52" i="2"/>
  <c r="G52" i="2"/>
  <c r="F52" i="2"/>
  <c r="E52" i="2"/>
  <c r="D52" i="2"/>
  <c r="C52" i="2"/>
  <c r="B52" i="2"/>
  <c r="M48" i="2"/>
  <c r="L48" i="2"/>
  <c r="K48" i="2"/>
  <c r="J48" i="2"/>
  <c r="I48" i="2"/>
  <c r="H48" i="2"/>
  <c r="G48" i="2"/>
  <c r="F48" i="2"/>
  <c r="E48" i="2"/>
  <c r="D48" i="2"/>
  <c r="C48" i="2"/>
  <c r="B48" i="2"/>
  <c r="M44" i="2"/>
  <c r="L44" i="2"/>
  <c r="K44" i="2"/>
  <c r="J44" i="2"/>
  <c r="I44" i="2"/>
  <c r="H44" i="2"/>
  <c r="G44" i="2"/>
  <c r="F44" i="2"/>
  <c r="E44" i="2"/>
  <c r="D44" i="2"/>
  <c r="C44" i="2"/>
  <c r="B44" i="2"/>
  <c r="M40" i="2"/>
  <c r="L40" i="2"/>
  <c r="K40" i="2"/>
  <c r="J40" i="2"/>
  <c r="I40" i="2"/>
  <c r="H40" i="2"/>
  <c r="G40" i="2"/>
  <c r="F40" i="2"/>
  <c r="E40" i="2"/>
  <c r="D40" i="2"/>
  <c r="C40" i="2"/>
  <c r="B40" i="2"/>
  <c r="M36" i="2"/>
  <c r="L36" i="2"/>
  <c r="K36" i="2"/>
  <c r="J36" i="2"/>
  <c r="I36" i="2"/>
  <c r="H36" i="2"/>
  <c r="G36" i="2"/>
  <c r="F36" i="2"/>
  <c r="E36" i="2"/>
  <c r="D36" i="2"/>
  <c r="C36" i="2"/>
  <c r="B36" i="2"/>
  <c r="M32" i="2"/>
  <c r="L32" i="2"/>
  <c r="K32" i="2"/>
  <c r="J32" i="2"/>
  <c r="I32" i="2"/>
  <c r="H32" i="2"/>
  <c r="G32" i="2"/>
  <c r="F32" i="2"/>
  <c r="E32" i="2"/>
  <c r="D32" i="2"/>
  <c r="C32" i="2"/>
  <c r="B32" i="2"/>
  <c r="M28" i="2"/>
  <c r="L28" i="2"/>
  <c r="K28" i="2"/>
  <c r="J28" i="2"/>
  <c r="I28" i="2"/>
  <c r="H28" i="2"/>
  <c r="G28" i="2"/>
  <c r="F28" i="2"/>
  <c r="E28" i="2"/>
  <c r="D28" i="2"/>
  <c r="C28" i="2"/>
  <c r="B28" i="2"/>
  <c r="M25" i="2"/>
  <c r="L25" i="2"/>
  <c r="K25" i="2"/>
  <c r="J25" i="2"/>
  <c r="I25" i="2"/>
  <c r="H25" i="2"/>
  <c r="G25" i="2"/>
  <c r="F25" i="2"/>
  <c r="E25" i="2"/>
  <c r="D25" i="2"/>
  <c r="C25" i="2"/>
  <c r="B25" i="2"/>
  <c r="M21" i="2"/>
  <c r="L21" i="2"/>
  <c r="K21" i="2"/>
  <c r="J21" i="2"/>
  <c r="I21" i="2"/>
  <c r="H21" i="2"/>
  <c r="G21" i="2"/>
  <c r="F21" i="2"/>
  <c r="E21" i="2"/>
  <c r="D21" i="2"/>
  <c r="C21" i="2"/>
  <c r="B21" i="2"/>
  <c r="M18" i="2"/>
  <c r="L18" i="2"/>
  <c r="K18" i="2"/>
  <c r="J18" i="2"/>
  <c r="I18" i="2"/>
  <c r="H18" i="2"/>
  <c r="G18" i="2"/>
  <c r="F18" i="2"/>
  <c r="E18" i="2"/>
  <c r="D18" i="2"/>
  <c r="C18" i="2"/>
  <c r="B18" i="2"/>
  <c r="M12" i="2"/>
  <c r="L12" i="2"/>
  <c r="K12" i="2"/>
  <c r="J12" i="2"/>
  <c r="I12" i="2"/>
  <c r="H12" i="2"/>
  <c r="G12" i="2"/>
  <c r="F12" i="2"/>
  <c r="E12" i="2"/>
  <c r="D12" i="2"/>
  <c r="C12" i="2"/>
  <c r="B12" i="2"/>
  <c r="M10" i="2"/>
  <c r="L10" i="2"/>
  <c r="K10" i="2"/>
  <c r="J10" i="2"/>
  <c r="I10" i="2"/>
  <c r="H10" i="2"/>
  <c r="G10" i="2"/>
  <c r="F10" i="2"/>
  <c r="E10" i="2"/>
  <c r="D10" i="2"/>
  <c r="C10" i="2"/>
  <c r="B10" i="2"/>
  <c r="B15" i="5" l="1"/>
  <c r="B19" i="5"/>
  <c r="B40" i="5"/>
  <c r="C39" i="5"/>
  <c r="G39" i="5"/>
  <c r="G12" i="5" s="1"/>
  <c r="C45" i="5"/>
  <c r="B54" i="5"/>
  <c r="B53" i="5" s="1"/>
  <c r="C53" i="5"/>
  <c r="C14" i="5"/>
  <c r="B28" i="5"/>
  <c r="B32" i="5"/>
  <c r="B31" i="5" s="1"/>
  <c r="C31" i="5"/>
  <c r="E35" i="5"/>
  <c r="B36" i="5"/>
  <c r="B35" i="5" s="1"/>
  <c r="B41" i="5"/>
  <c r="B11" i="6"/>
  <c r="B11" i="11"/>
  <c r="B13" i="13"/>
  <c r="B33" i="14"/>
  <c r="B52" i="15"/>
  <c r="D12" i="5"/>
  <c r="B25" i="5"/>
  <c r="C24" i="5"/>
  <c r="E45" i="5"/>
  <c r="E12" i="5" s="1"/>
  <c r="B46" i="5"/>
  <c r="B45" i="5" s="1"/>
  <c r="E53" i="5"/>
  <c r="B29" i="13"/>
  <c r="B11" i="14"/>
  <c r="B49" i="14"/>
  <c r="B10" i="15"/>
  <c r="B11" i="13" l="1"/>
  <c r="B24" i="5"/>
  <c r="C12" i="5"/>
  <c r="B14" i="5"/>
  <c r="B39" i="5"/>
  <c r="B12" i="5" l="1"/>
</calcChain>
</file>

<file path=xl/sharedStrings.xml><?xml version="1.0" encoding="utf-8"?>
<sst xmlns="http://schemas.openxmlformats.org/spreadsheetml/2006/main" count="1109" uniqueCount="423">
  <si>
    <t>Índice de Cuadros Estadísticos</t>
  </si>
  <si>
    <t xml:space="preserve"> Materia de Familia</t>
  </si>
  <si>
    <t>Durante: 2018</t>
  </si>
  <si>
    <t>Número</t>
  </si>
  <si>
    <t>Nombre del cuadro</t>
  </si>
  <si>
    <t>Materia de Familia: Movimiento de Trabajo</t>
  </si>
  <si>
    <t>Según: Circuito Judicial y Oficina</t>
  </si>
  <si>
    <t>Materia de Familia: Circulante Final por Fase</t>
  </si>
  <si>
    <t>Por: Fase</t>
  </si>
  <si>
    <t>Según: Provincia y Oficina</t>
  </si>
  <si>
    <t>Materia de Familia: Casos Entrados</t>
  </si>
  <si>
    <t>Por: Clase de Asunto</t>
  </si>
  <si>
    <t>Materia de Familia: Casos Terminados</t>
  </si>
  <si>
    <t>Por: Motivo de Término</t>
  </si>
  <si>
    <t>Materia de Familia: Duración Promedio de los Casos Terminados</t>
  </si>
  <si>
    <t>Según: Motivo de Término</t>
  </si>
  <si>
    <t>Materia de Familia: Duración Promedio de las  Sentencias Dictadas en los Juzgados</t>
  </si>
  <si>
    <t>Según: Oficina Judicial</t>
  </si>
  <si>
    <t>Por: Sentencias</t>
  </si>
  <si>
    <t xml:space="preserve">Según: Circuito Judicial y Oficina </t>
  </si>
  <si>
    <t>Materia de Familia: Balance General de los Incidentes</t>
  </si>
  <si>
    <t>Materia de Familia: Incidentes Entrados</t>
  </si>
  <si>
    <t>Por: Tipo de Asunto</t>
  </si>
  <si>
    <t>Materia de Familia: Incidentes Terminados</t>
  </si>
  <si>
    <t>Materia de Familia: Notificaciones y Comisiones</t>
  </si>
  <si>
    <t>Materia de Familia: Evolución de las Audiencias</t>
  </si>
  <si>
    <t>Por: Tipo y Estado de las Audiencias</t>
  </si>
  <si>
    <t>CUADRO N° 1</t>
  </si>
  <si>
    <t>MATERIA DE FAMILIA: MOVIMIENTO DE TRABAJO</t>
  </si>
  <si>
    <t>SEGÚN: CIRCUITO JUDICIAL Y OFICINA</t>
  </si>
  <si>
    <t>DURANTE: 2018</t>
  </si>
  <si>
    <t>CIRCUITO JUDICIAL Y OFICINA</t>
  </si>
  <si>
    <t xml:space="preserve">ACTIVOS AL INICIAR PERÍODO </t>
  </si>
  <si>
    <t>ENTRADOS</t>
  </si>
  <si>
    <t>TESTIMONIO DE PIEZAS</t>
  </si>
  <si>
    <t>REENTRADOS</t>
  </si>
  <si>
    <t>TERMINADOS</t>
  </si>
  <si>
    <t>INACTIVOS</t>
  </si>
  <si>
    <t>ACTIVOS AL FINALIZAR PERÍODO</t>
  </si>
  <si>
    <t>ESTADO DE LOS ACTIVOS</t>
  </si>
  <si>
    <t xml:space="preserve">En trámite </t>
  </si>
  <si>
    <t>En Alzada</t>
  </si>
  <si>
    <t>Suspendido</t>
  </si>
  <si>
    <t>Enviados a Centro de Conciliación</t>
  </si>
  <si>
    <t>En consulta a Sala</t>
  </si>
  <si>
    <t xml:space="preserve">Total </t>
  </si>
  <si>
    <t>Primer Circuito Judicial de San José</t>
  </si>
  <si>
    <t>Juzgado Primero de Familia San José</t>
  </si>
  <si>
    <t>Juzgado Segundo de Familia San José</t>
  </si>
  <si>
    <t>Juzgado Familia, Niñez y Adolescencia</t>
  </si>
  <si>
    <t xml:space="preserve">Juzgado Civil, Trabajo y Familia Puriscal </t>
  </si>
  <si>
    <t>Segundo Circuito Judicial de San José</t>
  </si>
  <si>
    <t>Juzgado Familia II Circ. Jud. San José</t>
  </si>
  <si>
    <t>Tercer Circuito Judicial de San José</t>
  </si>
  <si>
    <t xml:space="preserve">Juzgado Civil, Trab. y Fam. Hatillo, San Seb. y Alajuelita </t>
  </si>
  <si>
    <t>Juzgado de Familia III Circ. Jud. San José  Desamparados</t>
  </si>
  <si>
    <t>Primer Circuito Judicial de Alajuela</t>
  </si>
  <si>
    <t>Juzgado Familia I Circ. Jud. Alajuela</t>
  </si>
  <si>
    <t>Segundo Circuito Judicial de Alajuela</t>
  </si>
  <si>
    <t>Juzgado Familia II Circ. Jud. Alajuela</t>
  </si>
  <si>
    <t>Juzgado Civil y Trabajo II Circ. Jud. Alajuela, Sede Upala</t>
  </si>
  <si>
    <t>Tercer Circuito Judicial de Alajuela</t>
  </si>
  <si>
    <t>Juzgado Familia, Penal Juvenil. y Viol. Dom. Grecia</t>
  </si>
  <si>
    <t>Juzgado Familia y Viol. Dom. III Circ. Jud. Alajuela (San Ramón)</t>
  </si>
  <si>
    <t>Circuito Judicial de Cartago</t>
  </si>
  <si>
    <t>Juzgado Familia Cartago</t>
  </si>
  <si>
    <t>Juzgado Familia, Penal Juvenil y Viol. Dom. Turrialba</t>
  </si>
  <si>
    <t>Circuito Judicial de Heredia</t>
  </si>
  <si>
    <t>Juzgado Familia Heredia</t>
  </si>
  <si>
    <t>Juzgado Civil, Trabajo, Familia, Penal Juv. y Viol. Dom. Sarapiquí</t>
  </si>
  <si>
    <t>Primer Circuito Judicial de Guanacaste</t>
  </si>
  <si>
    <t xml:space="preserve">Juzgado Familia y Viol. Dom. I Circ. Jud. Guanacaste </t>
  </si>
  <si>
    <t>Juzgado Familia, Penal Juvenil y Viol. Dom. Cañas</t>
  </si>
  <si>
    <t>Segundo Circuito Judicial de Guanacaste</t>
  </si>
  <si>
    <t>Juzgado Familia y Viol. Dom. II Circ. Jud. Guanacaste (Nicoya)</t>
  </si>
  <si>
    <t>Juzgado Familia, Penal Juvenil y Viol. Dom. Santa Cruz</t>
  </si>
  <si>
    <t>Circuito Judicial de Puntarenas</t>
  </si>
  <si>
    <t>Juzgado Familia Puntarenas</t>
  </si>
  <si>
    <t>Primer Circuito Judicial de la Zona Sur</t>
  </si>
  <si>
    <t xml:space="preserve">Juzgado Familia I Circ. Jud. Zona Sur </t>
  </si>
  <si>
    <t>Juzgado Civil, Trabajo y Familia Buenos Aires</t>
  </si>
  <si>
    <t>Segundo Circuito Judicial de la Zona Sur</t>
  </si>
  <si>
    <t>Juzgado Familia y Viol. Dom. II Circ. Jud. Zona Sur</t>
  </si>
  <si>
    <t>Juzgado Familia, Penal Juv. y Viol. Dom. Doméstica de Golfito</t>
  </si>
  <si>
    <t>Juzgado Civil, Trabajo y Familia Osa</t>
  </si>
  <si>
    <t>Primer Circuito Judicial de la Zona Atlántica</t>
  </si>
  <si>
    <t>Juzgado Familia I Circ. Jud. Zona Atlántica</t>
  </si>
  <si>
    <t>Segundo Circuito Judicial de la Zona Atlántica</t>
  </si>
  <si>
    <t>Juzgado Familia II Circ. Jud. Zona Atlántica</t>
  </si>
  <si>
    <t>Elaborado por: Subproceso de Estadística, Dirección de Planificación</t>
  </si>
  <si>
    <t>CUADRO N° 2</t>
  </si>
  <si>
    <t>MATERIA DE FAMILIA ACTIVOS AL FINALIZAR EL PERÍODO</t>
  </si>
  <si>
    <t>POR: FASE DE LOS ACTIVOS</t>
  </si>
  <si>
    <t>DURANTE:  2018</t>
  </si>
  <si>
    <t xml:space="preserve">CIRCUITO JUDICIAL Y DESPACHO </t>
  </si>
  <si>
    <t>TOTAL</t>
  </si>
  <si>
    <t>FASE DE LOS ACTIVOS</t>
  </si>
  <si>
    <t>Demanda</t>
  </si>
  <si>
    <t>Demostrativa</t>
  </si>
  <si>
    <t>Conclusiva</t>
  </si>
  <si>
    <t>Ejecución</t>
  </si>
  <si>
    <r>
      <t>Sin Fase</t>
    </r>
    <r>
      <rPr>
        <b/>
        <vertAlign val="superscript"/>
        <sz val="12"/>
        <rFont val="Times New Roman"/>
        <family val="1"/>
      </rPr>
      <t>(1)</t>
    </r>
  </si>
  <si>
    <t>Total</t>
  </si>
  <si>
    <t>Juzgado Primero de Familia de San José</t>
  </si>
  <si>
    <t>Juzgado Segundo de Familia de San José</t>
  </si>
  <si>
    <t>Juzgado de Familia, de Niñez y Adolescencia</t>
  </si>
  <si>
    <t>Juzgado Civil, Trabajo y Familia de Puriscal</t>
  </si>
  <si>
    <t>Segundo  Circuito Judicial de San José</t>
  </si>
  <si>
    <t>Juzgado de Familia II Circ. Jud. de San José</t>
  </si>
  <si>
    <t>Juzgado Civil, Trab. y Fam. Hatillo, San Seb. y Alajuelita</t>
  </si>
  <si>
    <t>Juzgado de Familia III Circ. Jud. De San José (Desamparados)</t>
  </si>
  <si>
    <t>Juzgado de Familia del I Circ. Jud. De Alajuela</t>
  </si>
  <si>
    <t>Juzgado de Familia del II Circ. Jud. De Alajuela</t>
  </si>
  <si>
    <t>Juzgado Civil y Trabajo del II Circ. Jud. Alajuela, Sede Upala</t>
  </si>
  <si>
    <t>Juzgado de Familia, Penal Juv. Y Viol. Dom. De Grecia</t>
  </si>
  <si>
    <t>Juz. Familia y Viol. Dom. III Circ. Jud. Alajuela (San Ramón)</t>
  </si>
  <si>
    <t>Juzgado de Familia de Cartago</t>
  </si>
  <si>
    <t>Juzgado Familia, Penal Juv. Y Viol. Dom. De Turrialba</t>
  </si>
  <si>
    <t>Juzgado de Familia de Heredia</t>
  </si>
  <si>
    <t>Juzgado Civil, Trabajo, Familia, Penal Juv. Y Viol. Dom. de Sarapiquí</t>
  </si>
  <si>
    <t xml:space="preserve">Juzgado de Familia y Viol. Dom. I Circ. Jud. Guanacaste (Liberia) </t>
  </si>
  <si>
    <t>Juzgado de Familia, Penal Juvenil y Violencia Dom. De Cañas</t>
  </si>
  <si>
    <t>Juzgado de Familia, Penal Juv. Y Viol. Dom. De Santa Cruz</t>
  </si>
  <si>
    <t>Juzgado de Familia de Puntarenas</t>
  </si>
  <si>
    <t>Juzgado de Familia del I Circ. Jud. Zona Sur  (Pérez Zeledón)</t>
  </si>
  <si>
    <t>Juzgado Civil, Trabajo y Familia de Buenos Aires</t>
  </si>
  <si>
    <t>Juzgado Familia y Viol. Dom. II Cir. Jud. Zona Sur  (Corredores)</t>
  </si>
  <si>
    <t>Juzgado de Familia, Penal Juv. y Viol. Doméstica de Golfito</t>
  </si>
  <si>
    <t>Juzgado Civil, Trabajo y Familia de Osa</t>
  </si>
  <si>
    <t>Juzgado de Familia del I Circ. Jud. de la Zona Atlántica</t>
  </si>
  <si>
    <t>Segundo  Circuito Judicial de la Zona Atlántica</t>
  </si>
  <si>
    <t>Juzgado de Familia II Circ. Jud. De la Zona Atlántica</t>
  </si>
  <si>
    <t>1-/ El personal judicial del despacho no le asignó la información correspondiente la fase del expediente dentro del Sistema Costarricense de Gestión de Despachos Judiciales.</t>
  </si>
  <si>
    <t>SAN JOSÉ</t>
  </si>
  <si>
    <t xml:space="preserve">Juzgado de Familia III Circ. Jud. San José </t>
  </si>
  <si>
    <t>ALAJUELA</t>
  </si>
  <si>
    <t>CARTAGO</t>
  </si>
  <si>
    <t>HEREDIA</t>
  </si>
  <si>
    <t>GUANACASTE</t>
  </si>
  <si>
    <t>PUNTARENAS</t>
  </si>
  <si>
    <t>LIMÓN</t>
  </si>
  <si>
    <t>CUADRO N° 4</t>
  </si>
  <si>
    <t>JUZGADOS COMPETENTES EN MATERIA DE FAMILIA: CIRCULANTE FINAL POR FASE</t>
  </si>
  <si>
    <t>POR: FASE</t>
  </si>
  <si>
    <t>CIRCULANTE POR FASE</t>
  </si>
  <si>
    <t>Juzgado Civil, Trabajo y Familia Puriscal</t>
  </si>
  <si>
    <t>Juzgado de Familia III Circ. Jud. San José</t>
  </si>
  <si>
    <t>CUADRO N° 5</t>
  </si>
  <si>
    <t>MATERIA DE FAMILIA: CASOS ENTRADOS</t>
  </si>
  <si>
    <t>POR: CLASE  DE ASUNTO</t>
  </si>
  <si>
    <t>ABREVIADOS</t>
  </si>
  <si>
    <t>SUMARIOS</t>
  </si>
  <si>
    <t>Protección Niñez y Adolescencia</t>
  </si>
  <si>
    <t>ACTIVIDAD JUDICIAL NO CONTENCIOSA</t>
  </si>
  <si>
    <t>OTROS</t>
  </si>
  <si>
    <t>Nulidad de matrimonio</t>
  </si>
  <si>
    <t>Divorcio</t>
  </si>
  <si>
    <t>Guarda crianza y educación</t>
  </si>
  <si>
    <t>Interdicción</t>
  </si>
  <si>
    <t>Reconocimiento unión de hecho</t>
  </si>
  <si>
    <t>Separación judicial</t>
  </si>
  <si>
    <t>Otros abreviados</t>
  </si>
  <si>
    <t>Otros  ordinarios</t>
  </si>
  <si>
    <t>Interrelación familiar (régimen de visitas)</t>
  </si>
  <si>
    <t>Adminis-tración bienes menor</t>
  </si>
  <si>
    <t>Adopción</t>
  </si>
  <si>
    <t>Ordinario Nulidad de venta</t>
  </si>
  <si>
    <t>Desafectación al régimen de habitación familiar</t>
  </si>
  <si>
    <t>Autorización salida del país</t>
  </si>
  <si>
    <t>Conflicto autoridad parental</t>
  </si>
  <si>
    <t>Recuperación de Patria Potestad</t>
  </si>
  <si>
    <t xml:space="preserve"> Declaratoria judicial de abandono</t>
  </si>
  <si>
    <t>Investigación de paternidad</t>
  </si>
  <si>
    <t>Impugnación de paternidad</t>
  </si>
  <si>
    <t>Declaratoria de paternidad</t>
  </si>
  <si>
    <t>Impugnación de reconocimiento</t>
  </si>
  <si>
    <t>Ejecución de sentencia</t>
  </si>
  <si>
    <t>Comunic. Art.32 CDNA (p.a.n.i.)</t>
  </si>
  <si>
    <t>Medida cautelar</t>
  </si>
  <si>
    <t>Proceso especial protección</t>
  </si>
  <si>
    <t>Solicitud de allanamiento (ART.36 L.O. PANI)</t>
  </si>
  <si>
    <t>Divorcio o separación judicial por mutuo acuerdo</t>
  </si>
  <si>
    <t>Actividades de sedes extrajudiciales</t>
  </si>
  <si>
    <t>Salvaguardia</t>
  </si>
  <si>
    <t>Insania</t>
  </si>
  <si>
    <t>Reconocimiento de hija o de hijo de mujer casada no contencioso</t>
  </si>
  <si>
    <t>Tutela</t>
  </si>
  <si>
    <t>Curatela</t>
  </si>
  <si>
    <t>Diligencia utilidad y necesidad</t>
  </si>
  <si>
    <t>Modificaciones de fallo (Patria Potestad)</t>
  </si>
  <si>
    <t>Celebración de matrimonio</t>
  </si>
  <si>
    <t>Apelación por Inadmisión</t>
  </si>
  <si>
    <t xml:space="preserve"> Asuntos de otras jurisdicciones</t>
  </si>
  <si>
    <t>Consignación Pago</t>
  </si>
  <si>
    <t>Otros</t>
  </si>
  <si>
    <t>Declaratoria de extramatrimo-nialidad</t>
  </si>
  <si>
    <t>CUADRO N° 6</t>
  </si>
  <si>
    <t xml:space="preserve">MATERIA DE FAMILIA: CASOS TERMINADOS </t>
  </si>
  <si>
    <t>POR: MOTIVO DE TÉRMINO</t>
  </si>
  <si>
    <t>CIRCUITO JUDICIAL Y DESPACHO</t>
  </si>
  <si>
    <t>MOTIVO DE TÉRMINO</t>
  </si>
  <si>
    <t>Acuerdo homologado</t>
  </si>
  <si>
    <t>Acumulación</t>
  </si>
  <si>
    <t>Auto Sentencia</t>
  </si>
  <si>
    <t>Auto sentencia (por divorcio o separación por mutuo)</t>
  </si>
  <si>
    <t>Confirmada</t>
  </si>
  <si>
    <t>Demanda inadmisible</t>
  </si>
  <si>
    <t xml:space="preserve">Rechazado  ad portas </t>
  </si>
  <si>
    <t>Deserción</t>
  </si>
  <si>
    <t>Desinterés de las partes</t>
  </si>
  <si>
    <t>Desistimiento</t>
  </si>
  <si>
    <t>Devuelto por trámite incompleto</t>
  </si>
  <si>
    <t>Ejecución cumplida</t>
  </si>
  <si>
    <t>Excepción previa</t>
  </si>
  <si>
    <t>Incompetencia</t>
  </si>
  <si>
    <t>Matrimonios realizados</t>
  </si>
  <si>
    <t>Muerte de alguna de las partes</t>
  </si>
  <si>
    <t>Por excepción previa</t>
  </si>
  <si>
    <t>Por solicitud de partes</t>
  </si>
  <si>
    <t>Por vencimiento de medida de protección</t>
  </si>
  <si>
    <t>Resuelto por centro de conciliación</t>
  </si>
  <si>
    <t>Sentencia dictada</t>
  </si>
  <si>
    <t>Sentencia por conciliación</t>
  </si>
  <si>
    <t>Caducidad</t>
  </si>
  <si>
    <t>Por oposición Art 821 CPC</t>
  </si>
  <si>
    <t>CUADRO N° 7</t>
  </si>
  <si>
    <t>MATERIA DE FAMILIA: DURACIÓN PROMEDIO DE LOS CASOS TERMINADOS EN LOS JUZGADOS</t>
  </si>
  <si>
    <t>SEGÚN: MOTIVO DE TÉRMINO</t>
  </si>
  <si>
    <t xml:space="preserve">TOTAL </t>
  </si>
  <si>
    <t>DURACIÓN PROMEDIO</t>
  </si>
  <si>
    <t>8 Meses 3 Semanas</t>
  </si>
  <si>
    <t>8 Meses 2 Semanas</t>
  </si>
  <si>
    <t>5 Meses 1 Semana</t>
  </si>
  <si>
    <t xml:space="preserve">Auto sentencia </t>
  </si>
  <si>
    <t>10 Meses 0 Semanas</t>
  </si>
  <si>
    <t>3 Meses 1 Semana</t>
  </si>
  <si>
    <t>20 meses 3 Semanas</t>
  </si>
  <si>
    <t>4 Meses 1 Semana</t>
  </si>
  <si>
    <t>15 Meses 2 Semanas</t>
  </si>
  <si>
    <t>13 Meses 3 Semanas</t>
  </si>
  <si>
    <t>10 Meses 1 Semana</t>
  </si>
  <si>
    <t>2 Meses 3 Semanas</t>
  </si>
  <si>
    <t>25 Meses 0 Semanas</t>
  </si>
  <si>
    <t>6 Meses 2 Semanas</t>
  </si>
  <si>
    <t>3 Meses 3 Semanas</t>
  </si>
  <si>
    <t>15 Meses 1 Semanas</t>
  </si>
  <si>
    <t>5 Meses 0 Semanas</t>
  </si>
  <si>
    <t>3 Meses 2 Semanas</t>
  </si>
  <si>
    <t xml:space="preserve"> 7 Meses 3 Semanas</t>
  </si>
  <si>
    <t>14 Meses 3 Semanas</t>
  </si>
  <si>
    <t>28 Meses 0 Semanas</t>
  </si>
  <si>
    <t>10 Meses 3 Semanas</t>
  </si>
  <si>
    <t>Por Oposición Art 821 CPC</t>
  </si>
  <si>
    <t>8 Meses 0 Semanas</t>
  </si>
  <si>
    <t xml:space="preserve">Otros Motivos </t>
  </si>
  <si>
    <t>22 Meses 1 Semana</t>
  </si>
  <si>
    <t>CUADRO N° 8</t>
  </si>
  <si>
    <t>MATERIA DE FAMILIA: DURACIÓN PROMEDIO DE LAS SENTENCIAS DICTADAS EN LOS JUZGADOS</t>
  </si>
  <si>
    <t>SEGÚN: OFICINA JUDICIAL</t>
  </si>
  <si>
    <t>POR: SENTENCIAS</t>
  </si>
  <si>
    <t>DESPACHO</t>
  </si>
  <si>
    <t>POR SENTENCIA</t>
  </si>
  <si>
    <t>Por sentencia</t>
  </si>
  <si>
    <t>Conciliación/Acuerdo homologado</t>
  </si>
  <si>
    <t>13 Meses 2 Semanas</t>
  </si>
  <si>
    <t>9 Meses 1 Semana</t>
  </si>
  <si>
    <t>23 Meses 3 Semanas</t>
  </si>
  <si>
    <t>24 Meses 3 Semanas</t>
  </si>
  <si>
    <t>16 Meses 1 Semana</t>
  </si>
  <si>
    <t>20 Meses 3 Semanas</t>
  </si>
  <si>
    <t>--</t>
  </si>
  <si>
    <t>13 Meses 0 Semanas</t>
  </si>
  <si>
    <t>22 Meses 0 Semanas</t>
  </si>
  <si>
    <t>23 Meses 2 Semanas</t>
  </si>
  <si>
    <t>18 Meses 0 Semanas</t>
  </si>
  <si>
    <t>Juzgado de Familia II Circuito Jud. de San José</t>
  </si>
  <si>
    <t>17 Meses 2 Semanas</t>
  </si>
  <si>
    <t>19 Meses 1 Semana</t>
  </si>
  <si>
    <t xml:space="preserve">10 Meses 3 Semanas </t>
  </si>
  <si>
    <t>24 Meses 2 Semanas</t>
  </si>
  <si>
    <t>23 Meses 0 Semanas</t>
  </si>
  <si>
    <t>34 meses 0 Semanas</t>
  </si>
  <si>
    <t>Juzgado Familia III Circ. Jud. de San José</t>
  </si>
  <si>
    <t>16 Meses 2 Semanas</t>
  </si>
  <si>
    <t>17 Meses 0 Semanas</t>
  </si>
  <si>
    <t>14 Meses 0 Semanas</t>
  </si>
  <si>
    <t>Juzgado de Familia del I Circuito Jud. de Alajuela</t>
  </si>
  <si>
    <t>15 Meses 3 Semanas</t>
  </si>
  <si>
    <t>16 Meses 3 Semanas</t>
  </si>
  <si>
    <t>Juzgado Familia  II Circ. Jud. de Alajuela</t>
  </si>
  <si>
    <t>7 Meses 1 Semana</t>
  </si>
  <si>
    <t>Juzgado de Familia, Penal Juv. Y Viol. Dom. de Grecia</t>
  </si>
  <si>
    <t>11 Meses 1 Semana</t>
  </si>
  <si>
    <t>4 Mesese 3 Semanas</t>
  </si>
  <si>
    <t>20 Meses 1 Semana</t>
  </si>
  <si>
    <t>7 Meses 3 Semanas</t>
  </si>
  <si>
    <t>8 Meses 1 Semana</t>
  </si>
  <si>
    <t>6 Meses 0 Semanas</t>
  </si>
  <si>
    <t>Juzgado Familia, Penal Juv. Y Viol. Dom. de Turrialba</t>
  </si>
  <si>
    <t>5 Meses 2 Semanas</t>
  </si>
  <si>
    <t>21 Meses 1 Semana</t>
  </si>
  <si>
    <t>Juzgado de Familia de Heredia, sede Sarapiquí</t>
  </si>
  <si>
    <t>4 Meses 3 Semanas</t>
  </si>
  <si>
    <t>Juzgado de Familia y Viol. Dom. I Circ. Jud. Guanacaste</t>
  </si>
  <si>
    <t>4 Meses 2 Semanas</t>
  </si>
  <si>
    <t>5 Meses 3 Semanas</t>
  </si>
  <si>
    <t>2 Meses 2 Semanas</t>
  </si>
  <si>
    <t>Juzgado de Familia, Penal Juvenil y Violencia Dom. de Cañas</t>
  </si>
  <si>
    <t>9 Meses 0 Semanas</t>
  </si>
  <si>
    <t>4 Meses 0 Semanas</t>
  </si>
  <si>
    <t>Juzgado Familia y Viol. Dom. II Circ. Jud. Guanacaste</t>
  </si>
  <si>
    <t>9 Meses 2 Semanas</t>
  </si>
  <si>
    <t>7 Meses 0 Semanas</t>
  </si>
  <si>
    <t>Juzgado de Familia, Penal Juv. Y Viol. Dom. de Santa Cruz</t>
  </si>
  <si>
    <t>18 Meses 2 Semanas</t>
  </si>
  <si>
    <t>21 Meses 3 Semanas</t>
  </si>
  <si>
    <t>18 Meses 1 Semana</t>
  </si>
  <si>
    <t>Juzgado de Familia I Circ. Jud. Zona Sur</t>
  </si>
  <si>
    <t>12 Meses 1 Semana</t>
  </si>
  <si>
    <t>6 Meses 3 Semanas</t>
  </si>
  <si>
    <t>18 Meses 3 Semanas</t>
  </si>
  <si>
    <t>Juzgado Familia y Viol. Dom. II Cir. Jud. Zona Sur</t>
  </si>
  <si>
    <t>20 Meses 0 Semanas</t>
  </si>
  <si>
    <t>19 Meses 3 Semanas</t>
  </si>
  <si>
    <t>Juzgado Civil, Trabajo y Familia de Golfito</t>
  </si>
  <si>
    <t>15 Meses 3 Semana</t>
  </si>
  <si>
    <t>7 Meses 2 Semanas</t>
  </si>
  <si>
    <t>10 Meses 2 Semanas</t>
  </si>
  <si>
    <t>Juzgado de Familia del I Circuito Judicial de la Zona Atlántica</t>
  </si>
  <si>
    <t>Juzgado de Familia II Circ. Jud. de la Zona Atlántica</t>
  </si>
  <si>
    <t>CUADRO N° 9</t>
  </si>
  <si>
    <t>MATERIA DE FAMILIA: RESOLUCIONES DICTADAS</t>
  </si>
  <si>
    <t xml:space="preserve">POR: TIPO DE RESOLUCIÓN DICTADA </t>
  </si>
  <si>
    <t>TIPO DE RESOLUCIÓN DICTADA</t>
  </si>
  <si>
    <t>Auto</t>
  </si>
  <si>
    <t>Autosentencias</t>
  </si>
  <si>
    <t xml:space="preserve">Sentencia en Apel. por inadmisión </t>
  </si>
  <si>
    <t xml:space="preserve">Sentencia en Conflic. De Competenc. </t>
  </si>
  <si>
    <t xml:space="preserve">Sentencia en Ejecución </t>
  </si>
  <si>
    <t>Sentencia en Incidente</t>
  </si>
  <si>
    <t>Sentencia en Principal</t>
  </si>
  <si>
    <t>Sentencia en Principal (oral)</t>
  </si>
  <si>
    <t>Sentencia en II Instancia</t>
  </si>
  <si>
    <t>Sentencia en Conciliación</t>
  </si>
  <si>
    <t>Juzgado Familia II Circ. Jud. Alajuela (San Carlos)</t>
  </si>
  <si>
    <t>CUADRO N° 10</t>
  </si>
  <si>
    <t>POR: RESULTADO DE LA RESOLUCIÓN</t>
  </si>
  <si>
    <t>CIRCUITO JUDICIAL Y OFICINAG7:AW71A</t>
  </si>
  <si>
    <t>RESULTADO DE LA RESOLUCIÓN</t>
  </si>
  <si>
    <t>Anulada</t>
  </si>
  <si>
    <t>Arreglo Conciliatorio</t>
  </si>
  <si>
    <t>Con Lugar</t>
  </si>
  <si>
    <t>Conciliación</t>
  </si>
  <si>
    <t>Desistida</t>
  </si>
  <si>
    <t>Inadmisible</t>
  </si>
  <si>
    <t>Mal admitida</t>
  </si>
  <si>
    <t>Parcialmente con lugar</t>
  </si>
  <si>
    <t>Revocada</t>
  </si>
  <si>
    <t>Sin lugar</t>
  </si>
  <si>
    <t>Suspensión</t>
  </si>
  <si>
    <t>CUADRO N° 11</t>
  </si>
  <si>
    <t>MATERIA DE FAMILIA: BALANCE GENERAL DE LOS INCIDENTES</t>
  </si>
  <si>
    <t>Incidentes Entrados</t>
  </si>
  <si>
    <t>Incidentes Reentrados</t>
  </si>
  <si>
    <t>Incidentes Inactivos</t>
  </si>
  <si>
    <t>Incidentes Terminados</t>
  </si>
  <si>
    <t>Juzgado Familia I Circ. Jud. Zona Sur (Pérez Zeledón)</t>
  </si>
  <si>
    <t>Juzgado Familia y Viol. Dom. II Circ. Jud. Zona Sur  (Corredores)</t>
  </si>
  <si>
    <t>CUADRO N° 12</t>
  </si>
  <si>
    <t>MATERIA DE FAMILIA: INCITENTES ENTRADOS</t>
  </si>
  <si>
    <t>POR: TIPO DE ASUNTO</t>
  </si>
  <si>
    <t>TIPO DE ASUNTO</t>
  </si>
  <si>
    <t>Inc. Aprobación cuentas</t>
  </si>
  <si>
    <t>Inc. Cobro honorarios abogado</t>
  </si>
  <si>
    <t>Inc. Cobro honorarios tutor curador</t>
  </si>
  <si>
    <t>Inc. Inclusión o exclusión de bienes</t>
  </si>
  <si>
    <t>Inc. Modificación fallo</t>
  </si>
  <si>
    <t>Inc. Modificación guarda crianza y educación</t>
  </si>
  <si>
    <t>Inc. Modificación régimen visitas</t>
  </si>
  <si>
    <t>Inc. Nulidad actuac. y resol.</t>
  </si>
  <si>
    <t>Inc. Nulidad notificación</t>
  </si>
  <si>
    <t>Inc. Remoción de curador</t>
  </si>
  <si>
    <t>Inc. Remoción depósito</t>
  </si>
  <si>
    <t>Inc. Restitución patria potestad</t>
  </si>
  <si>
    <t>Inc. Pensión Alimentaria</t>
  </si>
  <si>
    <t>CUADRO N° 13</t>
  </si>
  <si>
    <t>MATERIA DE FAMILIA: INCIDENTES TERMINADOS</t>
  </si>
  <si>
    <t>Sentencia Dictada</t>
  </si>
  <si>
    <t>Sentencia por Conciliación</t>
  </si>
  <si>
    <t>CUADRO N° 14</t>
  </si>
  <si>
    <t>MATERIA DE FAMILIA: NOTIFICACIONES Y COMISIONES</t>
  </si>
  <si>
    <t xml:space="preserve"> Expedientes pasados a la OCJ</t>
  </si>
  <si>
    <t xml:space="preserve"> Cédulas de notificación pasadas a la OCJ</t>
  </si>
  <si>
    <t xml:space="preserve"> Notificaciones realizadas positivas por el despacho</t>
  </si>
  <si>
    <t xml:space="preserve"> Comisiones recibidas</t>
  </si>
  <si>
    <t>CUADRO N° 15</t>
  </si>
  <si>
    <t>MATERIA DE FAMILIA: EVOLUCIÓN DE LAS AUDIENCIAS</t>
  </si>
  <si>
    <t>POR: TIPOS Y ESTADO DE AUDIENCIAS</t>
  </si>
  <si>
    <t>TIPOS Y ESTADOS DE AUDIENCIAS</t>
  </si>
  <si>
    <t>AUDIENCIAS  CONCILIADAS</t>
  </si>
  <si>
    <t>AUDIENCIAS  RECEPCIÓN DE PRUEBAS</t>
  </si>
  <si>
    <t>AUDIENCIAS  ORALES</t>
  </si>
  <si>
    <t>Realizadas</t>
  </si>
  <si>
    <t>No Realizadas</t>
  </si>
  <si>
    <t>Continúa</t>
  </si>
  <si>
    <t>Conciliado</t>
  </si>
  <si>
    <t>Sin efecto</t>
  </si>
  <si>
    <t>Pendiente</t>
  </si>
  <si>
    <t xml:space="preserve">Elaborado por: Subproceso de Estadística, Dirección de Planificación. </t>
  </si>
  <si>
    <t xml:space="preserve">Materia de Familia: Resoluciones Dictadas </t>
  </si>
  <si>
    <t>Por: Tipo de Resolución Dictada</t>
  </si>
  <si>
    <t>Por: Resultado de las Resolución</t>
  </si>
  <si>
    <t>SEGÚN: PROVINCIA Y OFICINA</t>
  </si>
  <si>
    <t>PROVINCIA Y OFICINA</t>
  </si>
  <si>
    <t>Juzgado de Familia, Penal Juvenil y Violencia Doméstica de Quepos</t>
  </si>
  <si>
    <t>ACTIVOS AL FINALIZAR PERIODO</t>
  </si>
  <si>
    <t>Depósito judicial</t>
  </si>
  <si>
    <t>CUADRO N° 3</t>
  </si>
  <si>
    <t>MOVIMIENTO DE TRABAJO: MATERIA DE FAMILIA</t>
  </si>
  <si>
    <t>SEGÚN: PROVINCIA Y DESPACHO</t>
  </si>
  <si>
    <t>PROVINCIAY OFICINA</t>
  </si>
  <si>
    <t>TESTIMINIO DE PIEZAS</t>
  </si>
  <si>
    <t xml:space="preserve">REENTRADOS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</si>
</sst>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2"/>
      <name val="Times New Roman"/>
      <family val="1"/>
    </font>
    <font>
      <sz val="12"/>
      <color rgb="FF006100"/>
      <name val="Times New Roman"/>
      <family val="1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1"/>
      <name val="Calibri"/>
      <family val="2"/>
      <scheme val="minor"/>
    </font>
    <font>
      <b/>
      <sz val="12"/>
      <color indexed="10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  <xf numFmtId="0" fontId="11" fillId="0" borderId="0"/>
    <xf numFmtId="0" fontId="11" fillId="0" borderId="0"/>
    <xf numFmtId="0" fontId="17" fillId="4" borderId="0" applyNumberFormat="0" applyBorder="0" applyAlignment="0" applyProtection="0"/>
    <xf numFmtId="0" fontId="11" fillId="0" borderId="0"/>
    <xf numFmtId="0" fontId="11" fillId="0" borderId="0"/>
  </cellStyleXfs>
  <cellXfs count="20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3" applyFont="1" applyAlignment="1">
      <alignment horizontal="center"/>
    </xf>
    <xf numFmtId="0" fontId="7" fillId="0" borderId="0" xfId="3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fill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4" fillId="0" borderId="7" xfId="0" applyFont="1" applyBorder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Protection="1">
      <protection locked="0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fill"/>
    </xf>
    <xf numFmtId="0" fontId="9" fillId="0" borderId="10" xfId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3" xfId="0" applyFont="1" applyBorder="1"/>
    <xf numFmtId="0" fontId="5" fillId="0" borderId="9" xfId="0" applyFont="1" applyBorder="1" applyAlignment="1" applyProtection="1">
      <alignment horizontal="left"/>
      <protection locked="0"/>
    </xf>
    <xf numFmtId="0" fontId="12" fillId="0" borderId="0" xfId="0" applyFont="1"/>
    <xf numFmtId="0" fontId="5" fillId="0" borderId="0" xfId="4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4" fillId="0" borderId="0" xfId="2" applyFont="1" applyFill="1"/>
    <xf numFmtId="0" fontId="14" fillId="0" borderId="11" xfId="2" applyFont="1" applyFill="1" applyBorder="1" applyAlignment="1">
      <alignment horizontal="center"/>
    </xf>
    <xf numFmtId="0" fontId="14" fillId="0" borderId="10" xfId="2" applyFont="1" applyFill="1" applyBorder="1" applyAlignment="1">
      <alignment horizontal="center"/>
    </xf>
    <xf numFmtId="0" fontId="5" fillId="0" borderId="8" xfId="0" applyFont="1" applyBorder="1"/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15" fillId="0" borderId="0" xfId="0" applyFont="1"/>
    <xf numFmtId="3" fontId="15" fillId="0" borderId="10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5" applyFont="1" applyAlignment="1">
      <alignment horizontal="left"/>
    </xf>
    <xf numFmtId="0" fontId="5" fillId="0" borderId="9" xfId="5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2" fontId="4" fillId="0" borderId="4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19" fillId="0" borderId="0" xfId="0" applyFont="1" applyProtection="1">
      <protection locked="0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7" applyFont="1"/>
    <xf numFmtId="0" fontId="11" fillId="0" borderId="0" xfId="7"/>
    <xf numFmtId="0" fontId="20" fillId="0" borderId="0" xfId="0" applyFont="1"/>
    <xf numFmtId="164" fontId="21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7" xfId="8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Protection="1">
      <protection locked="0"/>
    </xf>
    <xf numFmtId="0" fontId="19" fillId="0" borderId="8" xfId="8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5" fillId="0" borderId="0" xfId="0" applyFont="1"/>
    <xf numFmtId="0" fontId="7" fillId="0" borderId="0" xfId="0" applyFont="1"/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7" xfId="0" applyBorder="1"/>
    <xf numFmtId="0" fontId="5" fillId="0" borderId="5" xfId="0" applyFont="1" applyBorder="1" applyAlignment="1">
      <alignment wrapText="1"/>
    </xf>
    <xf numFmtId="0" fontId="4" fillId="0" borderId="3" xfId="0" applyFont="1" applyBorder="1" applyAlignment="1">
      <alignment horizontal="fill"/>
    </xf>
    <xf numFmtId="3" fontId="24" fillId="0" borderId="3" xfId="0" applyNumberFormat="1" applyFont="1" applyBorder="1" applyAlignment="1">
      <alignment horizontal="center" vertical="center"/>
    </xf>
    <xf numFmtId="3" fontId="24" fillId="0" borderId="13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5" fillId="0" borderId="0" xfId="1" applyFont="1" applyFill="1"/>
    <xf numFmtId="3" fontId="5" fillId="0" borderId="0" xfId="1" applyNumberFormat="1" applyFont="1" applyFill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6" applyFont="1" applyFill="1"/>
    <xf numFmtId="0" fontId="4" fillId="0" borderId="13" xfId="0" applyFont="1" applyBorder="1" applyAlignment="1">
      <alignment horizontal="fill"/>
    </xf>
    <xf numFmtId="3" fontId="19" fillId="0" borderId="11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0" fontId="0" fillId="0" borderId="11" xfId="0" applyBorder="1"/>
    <xf numFmtId="3" fontId="24" fillId="0" borderId="2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center" vertical="center"/>
    </xf>
    <xf numFmtId="0" fontId="0" fillId="0" borderId="10" xfId="0" applyBorder="1"/>
    <xf numFmtId="3" fontId="24" fillId="0" borderId="14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5" fillId="0" borderId="1" xfId="0" applyFont="1" applyBorder="1" applyAlignment="1">
      <alignment horizontal="left"/>
    </xf>
    <xf numFmtId="3" fontId="20" fillId="0" borderId="7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0" fontId="20" fillId="0" borderId="1" xfId="7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" xfId="0" applyBorder="1"/>
    <xf numFmtId="0" fontId="0" fillId="0" borderId="8" xfId="0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5" fillId="0" borderId="0" xfId="0" applyNumberFormat="1" applyFont="1"/>
    <xf numFmtId="0" fontId="6" fillId="6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4" fontId="4" fillId="0" borderId="7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8" xfId="0" applyFont="1" applyBorder="1"/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64" fontId="19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19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19" fillId="5" borderId="5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16" xfId="0" applyFont="1" applyBorder="1" applyAlignment="1">
      <alignment horizontal="center" vertical="center" wrapText="1"/>
    </xf>
    <xf numFmtId="0" fontId="23" fillId="5" borderId="4" xfId="8" applyFont="1" applyFill="1" applyBorder="1" applyAlignment="1" applyProtection="1">
      <alignment horizontal="center" vertical="center" wrapText="1"/>
      <protection locked="0"/>
    </xf>
    <xf numFmtId="0" fontId="23" fillId="5" borderId="5" xfId="8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</cellXfs>
  <cellStyles count="9">
    <cellStyle name="Bueno" xfId="1" builtinId="26"/>
    <cellStyle name="Incorrecto" xfId="6" builtinId="27"/>
    <cellStyle name="Neutral" xfId="2" builtinId="28"/>
    <cellStyle name="Normal" xfId="0" builtinId="0"/>
    <cellStyle name="Normal 2" xfId="7" xr:uid="{DD1CE977-116F-4B9A-9E29-A06DBB659FD7}"/>
    <cellStyle name="Normal 3" xfId="8" xr:uid="{72074834-7524-45F3-8CFC-0ACFD78C1144}"/>
    <cellStyle name="Normal 4 2" xfId="3" xr:uid="{392549CB-54BA-4F14-8793-238DAE818822}"/>
    <cellStyle name="Normal_4" xfId="4" xr:uid="{00DACDCC-23AD-4A92-840E-B28745EB2BE1}"/>
    <cellStyle name="Normal_C-4" xfId="5" xr:uid="{0EA6B24B-3BF4-436B-BD02-DF0405A25A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eddy%20Chavarria/RESPALDO/2019/REVISION%20BASES/MATERIA%20FAMILIA/IV%20TRIMESTRE%20FAMILIA%20DEFINITIVO%20(KAREN%20DIXON)/DON%20FREDDY/Familia%20%202018%20CON%20FORMATO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</sheetNames>
    <sheetDataSet>
      <sheetData sheetId="0" refreshError="1"/>
      <sheetData sheetId="1" refreshError="1">
        <row r="13">
          <cell r="D13">
            <v>1506</v>
          </cell>
          <cell r="BB13">
            <v>1469</v>
          </cell>
          <cell r="BC13">
            <v>0</v>
          </cell>
          <cell r="BD13">
            <v>1</v>
          </cell>
          <cell r="BF13">
            <v>0</v>
          </cell>
          <cell r="BG13">
            <v>0</v>
          </cell>
          <cell r="BK13">
            <v>1288</v>
          </cell>
          <cell r="BL13">
            <v>1</v>
          </cell>
          <cell r="BM13">
            <v>134</v>
          </cell>
          <cell r="BN13">
            <v>1266</v>
          </cell>
          <cell r="BO13">
            <v>193</v>
          </cell>
        </row>
        <row r="14">
          <cell r="D14">
            <v>1502</v>
          </cell>
          <cell r="BB14">
            <v>1398</v>
          </cell>
          <cell r="BC14">
            <v>2</v>
          </cell>
          <cell r="BD14">
            <v>3</v>
          </cell>
          <cell r="BF14">
            <v>0</v>
          </cell>
          <cell r="BG14">
            <v>0</v>
          </cell>
          <cell r="BK14">
            <v>1299</v>
          </cell>
          <cell r="BL14">
            <v>0</v>
          </cell>
          <cell r="BM14">
            <v>84</v>
          </cell>
          <cell r="BN14">
            <v>1390</v>
          </cell>
          <cell r="BO14">
            <v>92</v>
          </cell>
        </row>
        <row r="15">
          <cell r="D15">
            <v>840</v>
          </cell>
          <cell r="BB15">
            <v>996</v>
          </cell>
          <cell r="BC15">
            <v>0</v>
          </cell>
          <cell r="BD15">
            <v>2</v>
          </cell>
          <cell r="BF15">
            <v>0</v>
          </cell>
          <cell r="BG15">
            <v>0</v>
          </cell>
          <cell r="BK15">
            <v>952</v>
          </cell>
          <cell r="BL15">
            <v>1</v>
          </cell>
          <cell r="BM15">
            <v>92</v>
          </cell>
          <cell r="BN15">
            <v>867</v>
          </cell>
          <cell r="BO15">
            <v>20</v>
          </cell>
        </row>
        <row r="16">
          <cell r="D16">
            <v>318</v>
          </cell>
          <cell r="BB16">
            <v>285</v>
          </cell>
          <cell r="BC16">
            <v>3</v>
          </cell>
          <cell r="BD16">
            <v>1</v>
          </cell>
          <cell r="BF16">
            <v>0</v>
          </cell>
          <cell r="BG16">
            <v>0</v>
          </cell>
          <cell r="BK16">
            <v>313</v>
          </cell>
          <cell r="BL16">
            <v>0</v>
          </cell>
          <cell r="BM16">
            <v>106</v>
          </cell>
          <cell r="BN16">
            <v>405</v>
          </cell>
          <cell r="BO16">
            <v>43</v>
          </cell>
        </row>
        <row r="19">
          <cell r="D19">
            <v>1642</v>
          </cell>
          <cell r="BB19">
            <v>1787</v>
          </cell>
          <cell r="BC19">
            <v>0</v>
          </cell>
          <cell r="BD19">
            <v>8</v>
          </cell>
          <cell r="BF19">
            <v>0</v>
          </cell>
          <cell r="BG19">
            <v>0</v>
          </cell>
          <cell r="BK19">
            <v>2432</v>
          </cell>
          <cell r="BL19">
            <v>2</v>
          </cell>
          <cell r="BM19">
            <v>275</v>
          </cell>
          <cell r="BN19">
            <v>2173</v>
          </cell>
          <cell r="BO19">
            <v>383</v>
          </cell>
        </row>
        <row r="22">
          <cell r="D22">
            <v>1359</v>
          </cell>
          <cell r="BB22">
            <v>1479</v>
          </cell>
          <cell r="BC22">
            <v>7</v>
          </cell>
          <cell r="BD22">
            <v>3</v>
          </cell>
          <cell r="BF22">
            <v>0</v>
          </cell>
          <cell r="BG22">
            <v>0</v>
          </cell>
          <cell r="BK22">
            <v>648</v>
          </cell>
          <cell r="BL22">
            <v>0</v>
          </cell>
          <cell r="BM22">
            <v>34</v>
          </cell>
          <cell r="BN22">
            <v>522</v>
          </cell>
          <cell r="BO22">
            <v>30</v>
          </cell>
        </row>
        <row r="23">
          <cell r="D23">
            <v>903</v>
          </cell>
          <cell r="BB23">
            <v>1198</v>
          </cell>
          <cell r="BC23">
            <v>3</v>
          </cell>
          <cell r="BD23">
            <v>0</v>
          </cell>
          <cell r="BF23">
            <v>0</v>
          </cell>
          <cell r="BG23">
            <v>0</v>
          </cell>
          <cell r="BK23">
            <v>2028</v>
          </cell>
          <cell r="BL23">
            <v>6</v>
          </cell>
          <cell r="BM23">
            <v>161</v>
          </cell>
          <cell r="BN23">
            <v>1846</v>
          </cell>
          <cell r="BO23">
            <v>51</v>
          </cell>
        </row>
        <row r="26">
          <cell r="D26">
            <v>1822</v>
          </cell>
          <cell r="BB26">
            <v>1706</v>
          </cell>
          <cell r="BC26">
            <v>0</v>
          </cell>
          <cell r="BD26">
            <v>0</v>
          </cell>
          <cell r="BF26">
            <v>0</v>
          </cell>
          <cell r="BG26">
            <v>0</v>
          </cell>
          <cell r="BK26">
            <v>2150</v>
          </cell>
          <cell r="BL26">
            <v>0</v>
          </cell>
          <cell r="BM26">
            <v>167</v>
          </cell>
          <cell r="BN26">
            <v>2153</v>
          </cell>
          <cell r="BO26">
            <v>280</v>
          </cell>
        </row>
        <row r="29">
          <cell r="D29">
            <v>322</v>
          </cell>
          <cell r="BB29">
            <v>548</v>
          </cell>
          <cell r="BC29">
            <v>0</v>
          </cell>
          <cell r="BD29">
            <v>0</v>
          </cell>
          <cell r="BF29">
            <v>0</v>
          </cell>
          <cell r="BG29">
            <v>0</v>
          </cell>
          <cell r="BK29">
            <v>1100</v>
          </cell>
          <cell r="BL29">
            <v>2</v>
          </cell>
          <cell r="BM29">
            <v>79</v>
          </cell>
          <cell r="BN29">
            <v>866</v>
          </cell>
          <cell r="BO29">
            <v>89</v>
          </cell>
        </row>
        <row r="30">
          <cell r="D30">
            <v>292</v>
          </cell>
          <cell r="BB30">
            <v>250</v>
          </cell>
          <cell r="BC30">
            <v>0</v>
          </cell>
          <cell r="BD30">
            <v>5</v>
          </cell>
          <cell r="BF30">
            <v>0</v>
          </cell>
          <cell r="BG30">
            <v>0</v>
          </cell>
          <cell r="BK30">
            <v>247</v>
          </cell>
          <cell r="BL30">
            <v>0</v>
          </cell>
          <cell r="BM30">
            <v>85</v>
          </cell>
          <cell r="BN30">
            <v>356</v>
          </cell>
          <cell r="BO30">
            <v>13</v>
          </cell>
        </row>
        <row r="33">
          <cell r="D33">
            <v>365</v>
          </cell>
          <cell r="BB33">
            <v>470</v>
          </cell>
          <cell r="BC33">
            <v>2</v>
          </cell>
          <cell r="BD33">
            <v>0</v>
          </cell>
          <cell r="BF33">
            <v>0</v>
          </cell>
          <cell r="BG33">
            <v>0</v>
          </cell>
          <cell r="BK33">
            <v>989</v>
          </cell>
          <cell r="BL33">
            <v>0</v>
          </cell>
          <cell r="BM33">
            <v>35</v>
          </cell>
          <cell r="BN33">
            <v>876</v>
          </cell>
          <cell r="BO33">
            <v>41</v>
          </cell>
        </row>
        <row r="34">
          <cell r="D34">
            <v>678</v>
          </cell>
          <cell r="BB34">
            <v>667</v>
          </cell>
          <cell r="BC34">
            <v>3</v>
          </cell>
          <cell r="BD34">
            <v>1</v>
          </cell>
          <cell r="BF34">
            <v>14</v>
          </cell>
          <cell r="BG34">
            <v>1</v>
          </cell>
          <cell r="BK34">
            <v>722</v>
          </cell>
          <cell r="BL34">
            <v>0</v>
          </cell>
          <cell r="BM34">
            <v>60</v>
          </cell>
          <cell r="BN34">
            <v>708</v>
          </cell>
          <cell r="BO34">
            <v>66</v>
          </cell>
          <cell r="BP34">
            <v>686</v>
          </cell>
        </row>
        <row r="37">
          <cell r="D37">
            <v>1744</v>
          </cell>
          <cell r="E37">
            <v>738</v>
          </cell>
          <cell r="F37">
            <v>0</v>
          </cell>
          <cell r="G37">
            <v>9</v>
          </cell>
          <cell r="H37">
            <v>721</v>
          </cell>
          <cell r="I37">
            <v>73</v>
          </cell>
          <cell r="T37">
            <v>905</v>
          </cell>
          <cell r="U37">
            <v>0</v>
          </cell>
          <cell r="V37">
            <v>8</v>
          </cell>
          <cell r="W37">
            <v>940</v>
          </cell>
          <cell r="X37">
            <v>28</v>
          </cell>
          <cell r="AH37">
            <v>863</v>
          </cell>
          <cell r="AI37">
            <v>0</v>
          </cell>
          <cell r="AJ37">
            <v>7</v>
          </cell>
          <cell r="AK37">
            <v>811</v>
          </cell>
          <cell r="AL37">
            <v>10</v>
          </cell>
          <cell r="AV37">
            <v>814</v>
          </cell>
          <cell r="AW37">
            <v>0</v>
          </cell>
          <cell r="AX37">
            <v>4</v>
          </cell>
          <cell r="AY37">
            <v>747</v>
          </cell>
          <cell r="AZ37">
            <v>15</v>
          </cell>
          <cell r="BB37">
            <v>1746</v>
          </cell>
          <cell r="BC37">
            <v>0</v>
          </cell>
          <cell r="BD37">
            <v>1</v>
          </cell>
          <cell r="BF37">
            <v>0</v>
          </cell>
          <cell r="BG37">
            <v>0</v>
          </cell>
        </row>
        <row r="38">
          <cell r="D38">
            <v>274</v>
          </cell>
          <cell r="E38">
            <v>131</v>
          </cell>
          <cell r="F38">
            <v>0</v>
          </cell>
          <cell r="G38">
            <v>1</v>
          </cell>
          <cell r="H38">
            <v>96</v>
          </cell>
          <cell r="I38">
            <v>0</v>
          </cell>
          <cell r="T38">
            <v>135</v>
          </cell>
          <cell r="U38">
            <v>1</v>
          </cell>
          <cell r="V38">
            <v>0</v>
          </cell>
          <cell r="W38">
            <v>123</v>
          </cell>
          <cell r="X38">
            <v>0</v>
          </cell>
          <cell r="AH38">
            <v>84</v>
          </cell>
          <cell r="AI38">
            <v>1</v>
          </cell>
          <cell r="AJ38">
            <v>4</v>
          </cell>
          <cell r="AK38">
            <v>119</v>
          </cell>
          <cell r="AL38">
            <v>0</v>
          </cell>
          <cell r="AV38">
            <v>69</v>
          </cell>
          <cell r="AW38">
            <v>0</v>
          </cell>
          <cell r="AX38">
            <v>28</v>
          </cell>
          <cell r="AY38">
            <v>44</v>
          </cell>
          <cell r="AZ38">
            <v>0</v>
          </cell>
          <cell r="BB38">
            <v>344</v>
          </cell>
          <cell r="BC38">
            <v>1</v>
          </cell>
          <cell r="BD38">
            <v>1</v>
          </cell>
          <cell r="BF38">
            <v>0</v>
          </cell>
          <cell r="BG38">
            <v>0</v>
          </cell>
        </row>
        <row r="41">
          <cell r="D41">
            <v>2055</v>
          </cell>
          <cell r="E41">
            <v>709</v>
          </cell>
          <cell r="F41">
            <v>0</v>
          </cell>
          <cell r="G41">
            <v>11</v>
          </cell>
          <cell r="H41">
            <v>726</v>
          </cell>
          <cell r="I41">
            <v>0</v>
          </cell>
          <cell r="T41">
            <v>643</v>
          </cell>
          <cell r="U41">
            <v>0</v>
          </cell>
          <cell r="V41">
            <v>120</v>
          </cell>
          <cell r="W41">
            <v>787</v>
          </cell>
          <cell r="X41">
            <v>2</v>
          </cell>
          <cell r="AH41">
            <v>661</v>
          </cell>
          <cell r="AI41">
            <v>0</v>
          </cell>
          <cell r="AJ41">
            <v>60</v>
          </cell>
          <cell r="AK41">
            <v>572</v>
          </cell>
          <cell r="AL41">
            <v>0</v>
          </cell>
          <cell r="AV41">
            <v>564</v>
          </cell>
          <cell r="AW41">
            <v>0</v>
          </cell>
          <cell r="AX41">
            <v>49</v>
          </cell>
          <cell r="AY41">
            <v>467</v>
          </cell>
          <cell r="AZ41">
            <v>0</v>
          </cell>
          <cell r="BB41">
            <v>2299</v>
          </cell>
          <cell r="BC41">
            <v>12</v>
          </cell>
          <cell r="BD41">
            <v>7</v>
          </cell>
          <cell r="BF41">
            <v>0</v>
          </cell>
          <cell r="BG41">
            <v>0</v>
          </cell>
        </row>
        <row r="42">
          <cell r="D42">
            <v>198</v>
          </cell>
          <cell r="E42">
            <v>95</v>
          </cell>
          <cell r="F42">
            <v>0</v>
          </cell>
          <cell r="G42">
            <v>4</v>
          </cell>
          <cell r="H42">
            <v>87</v>
          </cell>
          <cell r="I42">
            <v>12</v>
          </cell>
          <cell r="T42">
            <v>74</v>
          </cell>
          <cell r="U42">
            <v>0</v>
          </cell>
          <cell r="V42">
            <v>2</v>
          </cell>
          <cell r="W42">
            <v>90</v>
          </cell>
          <cell r="X42">
            <v>6</v>
          </cell>
          <cell r="AH42">
            <v>85</v>
          </cell>
          <cell r="AI42">
            <v>1</v>
          </cell>
          <cell r="AJ42">
            <v>1</v>
          </cell>
          <cell r="AK42">
            <v>76</v>
          </cell>
          <cell r="AL42">
            <v>5</v>
          </cell>
          <cell r="AV42">
            <v>93</v>
          </cell>
          <cell r="AW42">
            <v>0</v>
          </cell>
          <cell r="AX42">
            <v>1</v>
          </cell>
          <cell r="AY42">
            <v>52</v>
          </cell>
          <cell r="AZ42">
            <v>4</v>
          </cell>
          <cell r="BB42">
            <v>220</v>
          </cell>
          <cell r="BC42">
            <v>2</v>
          </cell>
          <cell r="BD42">
            <v>0</v>
          </cell>
          <cell r="BF42">
            <v>0</v>
          </cell>
          <cell r="BG42">
            <v>0</v>
          </cell>
        </row>
        <row r="45">
          <cell r="D45">
            <v>213</v>
          </cell>
          <cell r="E45">
            <v>231</v>
          </cell>
          <cell r="F45">
            <v>0</v>
          </cell>
          <cell r="G45">
            <v>8</v>
          </cell>
          <cell r="H45">
            <v>199</v>
          </cell>
          <cell r="I45">
            <v>6</v>
          </cell>
          <cell r="T45">
            <v>232</v>
          </cell>
          <cell r="U45">
            <v>0</v>
          </cell>
          <cell r="V45">
            <v>7</v>
          </cell>
          <cell r="W45">
            <v>243</v>
          </cell>
          <cell r="X45">
            <v>10</v>
          </cell>
          <cell r="AH45">
            <v>143</v>
          </cell>
          <cell r="AI45">
            <v>0</v>
          </cell>
          <cell r="AJ45">
            <v>17</v>
          </cell>
          <cell r="AK45">
            <v>185</v>
          </cell>
          <cell r="AL45">
            <v>8</v>
          </cell>
          <cell r="AV45">
            <v>234</v>
          </cell>
          <cell r="AW45">
            <v>0</v>
          </cell>
          <cell r="AX45">
            <v>8</v>
          </cell>
          <cell r="AY45">
            <v>135</v>
          </cell>
          <cell r="AZ45">
            <v>7</v>
          </cell>
          <cell r="BB45">
            <v>300</v>
          </cell>
          <cell r="BC45">
            <v>0</v>
          </cell>
          <cell r="BD45">
            <v>0</v>
          </cell>
          <cell r="BF45">
            <v>0</v>
          </cell>
          <cell r="BG45">
            <v>0</v>
          </cell>
        </row>
        <row r="46">
          <cell r="D46">
            <v>149</v>
          </cell>
          <cell r="E46">
            <v>86</v>
          </cell>
          <cell r="F46">
            <v>0</v>
          </cell>
          <cell r="G46">
            <v>5</v>
          </cell>
          <cell r="H46">
            <v>93</v>
          </cell>
          <cell r="I46">
            <v>2</v>
          </cell>
          <cell r="T46">
            <v>95</v>
          </cell>
          <cell r="U46">
            <v>0</v>
          </cell>
          <cell r="V46">
            <v>1</v>
          </cell>
          <cell r="W46">
            <v>97</v>
          </cell>
          <cell r="X46">
            <v>1</v>
          </cell>
          <cell r="AH46">
            <v>102</v>
          </cell>
          <cell r="AI46">
            <v>0</v>
          </cell>
          <cell r="AJ46">
            <v>8</v>
          </cell>
          <cell r="AK46">
            <v>104</v>
          </cell>
          <cell r="AL46">
            <v>2</v>
          </cell>
          <cell r="AV46">
            <v>87</v>
          </cell>
          <cell r="AW46">
            <v>0</v>
          </cell>
          <cell r="AX46">
            <v>3</v>
          </cell>
          <cell r="AY46">
            <v>64</v>
          </cell>
          <cell r="AZ46">
            <v>9</v>
          </cell>
          <cell r="BB46">
            <v>164</v>
          </cell>
          <cell r="BC46">
            <v>0</v>
          </cell>
          <cell r="BD46">
            <v>0</v>
          </cell>
          <cell r="BF46">
            <v>0</v>
          </cell>
          <cell r="BG46">
            <v>0</v>
          </cell>
        </row>
        <row r="49">
          <cell r="D49">
            <v>293</v>
          </cell>
          <cell r="E49">
            <v>76</v>
          </cell>
          <cell r="F49">
            <v>0</v>
          </cell>
          <cell r="G49">
            <v>5</v>
          </cell>
          <cell r="H49">
            <v>106</v>
          </cell>
          <cell r="I49">
            <v>24</v>
          </cell>
          <cell r="T49">
            <v>92</v>
          </cell>
          <cell r="U49">
            <v>2</v>
          </cell>
          <cell r="V49">
            <v>7</v>
          </cell>
          <cell r="W49">
            <v>117</v>
          </cell>
          <cell r="X49">
            <v>23</v>
          </cell>
          <cell r="AH49">
            <v>80</v>
          </cell>
          <cell r="AI49">
            <v>0</v>
          </cell>
          <cell r="AJ49">
            <v>2</v>
          </cell>
          <cell r="AK49">
            <v>62</v>
          </cell>
          <cell r="AL49">
            <v>13</v>
          </cell>
          <cell r="AV49">
            <v>74</v>
          </cell>
          <cell r="AW49">
            <v>0</v>
          </cell>
          <cell r="AX49">
            <v>0</v>
          </cell>
          <cell r="AY49">
            <v>17</v>
          </cell>
          <cell r="AZ49">
            <v>0</v>
          </cell>
          <cell r="BB49">
            <v>268</v>
          </cell>
          <cell r="BC49">
            <v>0</v>
          </cell>
          <cell r="BD49">
            <v>1</v>
          </cell>
          <cell r="BF49">
            <v>0</v>
          </cell>
          <cell r="BG49">
            <v>0</v>
          </cell>
        </row>
        <row r="50">
          <cell r="D50">
            <v>398</v>
          </cell>
          <cell r="E50">
            <v>110</v>
          </cell>
          <cell r="F50">
            <v>4</v>
          </cell>
          <cell r="G50">
            <v>10</v>
          </cell>
          <cell r="H50">
            <v>88</v>
          </cell>
          <cell r="I50">
            <v>0</v>
          </cell>
          <cell r="T50">
            <v>145</v>
          </cell>
          <cell r="U50">
            <v>2</v>
          </cell>
          <cell r="V50">
            <v>12</v>
          </cell>
          <cell r="W50">
            <v>179</v>
          </cell>
          <cell r="X50">
            <v>9</v>
          </cell>
          <cell r="AH50">
            <v>74</v>
          </cell>
          <cell r="AI50">
            <v>0</v>
          </cell>
          <cell r="AJ50">
            <v>10</v>
          </cell>
          <cell r="AK50">
            <v>116</v>
          </cell>
          <cell r="AL50">
            <v>4</v>
          </cell>
          <cell r="AV50">
            <v>47</v>
          </cell>
          <cell r="AW50">
            <v>0</v>
          </cell>
          <cell r="AX50">
            <v>44</v>
          </cell>
          <cell r="AY50">
            <v>34</v>
          </cell>
          <cell r="AZ50">
            <v>0</v>
          </cell>
          <cell r="BB50">
            <v>422</v>
          </cell>
          <cell r="BC50">
            <v>1</v>
          </cell>
          <cell r="BD50">
            <v>2</v>
          </cell>
          <cell r="BF50">
            <v>1</v>
          </cell>
          <cell r="BG50">
            <v>0</v>
          </cell>
        </row>
        <row r="53">
          <cell r="D53">
            <v>616</v>
          </cell>
          <cell r="E53">
            <v>384</v>
          </cell>
          <cell r="F53">
            <v>0</v>
          </cell>
          <cell r="G53">
            <v>12</v>
          </cell>
          <cell r="H53">
            <v>283</v>
          </cell>
          <cell r="I53">
            <v>40</v>
          </cell>
          <cell r="T53">
            <v>363</v>
          </cell>
          <cell r="U53">
            <v>0</v>
          </cell>
          <cell r="V53">
            <v>19</v>
          </cell>
          <cell r="W53">
            <v>386</v>
          </cell>
          <cell r="X53">
            <v>37</v>
          </cell>
          <cell r="AH53">
            <v>290</v>
          </cell>
          <cell r="AI53">
            <v>0</v>
          </cell>
          <cell r="AJ53">
            <v>20</v>
          </cell>
          <cell r="AK53">
            <v>422</v>
          </cell>
          <cell r="AL53">
            <v>33</v>
          </cell>
          <cell r="AV53">
            <v>304</v>
          </cell>
          <cell r="AW53">
            <v>0</v>
          </cell>
          <cell r="AX53">
            <v>27</v>
          </cell>
          <cell r="AY53">
            <v>226</v>
          </cell>
          <cell r="AZ53">
            <v>25</v>
          </cell>
          <cell r="BB53">
            <v>577</v>
          </cell>
          <cell r="BC53">
            <v>4</v>
          </cell>
          <cell r="BD53">
            <v>2</v>
          </cell>
          <cell r="BF53">
            <v>0</v>
          </cell>
          <cell r="BG53">
            <v>0</v>
          </cell>
        </row>
        <row r="54">
          <cell r="D54">
            <v>181</v>
          </cell>
          <cell r="E54">
            <v>51</v>
          </cell>
          <cell r="F54">
            <v>1</v>
          </cell>
          <cell r="G54">
            <v>2</v>
          </cell>
          <cell r="H54">
            <v>61</v>
          </cell>
          <cell r="I54">
            <v>0</v>
          </cell>
          <cell r="T54">
            <v>77</v>
          </cell>
          <cell r="U54">
            <v>0</v>
          </cell>
          <cell r="V54">
            <v>2</v>
          </cell>
          <cell r="W54">
            <v>52</v>
          </cell>
          <cell r="X54">
            <v>0</v>
          </cell>
          <cell r="AH54">
            <v>74</v>
          </cell>
          <cell r="AI54">
            <v>0</v>
          </cell>
          <cell r="AJ54">
            <v>0</v>
          </cell>
          <cell r="AK54">
            <v>85</v>
          </cell>
          <cell r="AL54">
            <v>0</v>
          </cell>
          <cell r="AV54">
            <v>68</v>
          </cell>
          <cell r="AW54">
            <v>0</v>
          </cell>
          <cell r="AX54">
            <v>2</v>
          </cell>
          <cell r="AY54">
            <v>49</v>
          </cell>
          <cell r="AZ54">
            <v>1</v>
          </cell>
          <cell r="BB54">
            <v>208</v>
          </cell>
          <cell r="BC54">
            <v>0</v>
          </cell>
          <cell r="BD54">
            <v>2</v>
          </cell>
          <cell r="BF54">
            <v>0</v>
          </cell>
          <cell r="BG54">
            <v>0</v>
          </cell>
        </row>
        <row r="57">
          <cell r="D57">
            <v>331</v>
          </cell>
          <cell r="BB57">
            <v>406</v>
          </cell>
          <cell r="BC57">
            <v>0</v>
          </cell>
          <cell r="BD57">
            <v>0</v>
          </cell>
          <cell r="BF57">
            <v>0</v>
          </cell>
          <cell r="BG57">
            <v>0</v>
          </cell>
          <cell r="BK57">
            <v>910</v>
          </cell>
          <cell r="BL57">
            <v>1</v>
          </cell>
          <cell r="BM57">
            <v>66</v>
          </cell>
          <cell r="BN57">
            <v>821</v>
          </cell>
          <cell r="BO57">
            <v>81</v>
          </cell>
        </row>
        <row r="58">
          <cell r="D58">
            <v>251</v>
          </cell>
          <cell r="E58">
            <v>54</v>
          </cell>
          <cell r="F58">
            <v>0</v>
          </cell>
          <cell r="G58">
            <v>3</v>
          </cell>
          <cell r="H58">
            <v>83</v>
          </cell>
          <cell r="I58">
            <v>0</v>
          </cell>
          <cell r="T58">
            <v>59</v>
          </cell>
          <cell r="U58">
            <v>0</v>
          </cell>
          <cell r="V58">
            <v>1</v>
          </cell>
          <cell r="W58">
            <v>26</v>
          </cell>
          <cell r="X58">
            <v>0</v>
          </cell>
          <cell r="AH58">
            <v>46</v>
          </cell>
          <cell r="AI58">
            <v>0</v>
          </cell>
          <cell r="AJ58">
            <v>0</v>
          </cell>
          <cell r="AK58">
            <v>59</v>
          </cell>
          <cell r="AL58">
            <v>0</v>
          </cell>
          <cell r="AV58">
            <v>42</v>
          </cell>
          <cell r="AW58">
            <v>0</v>
          </cell>
          <cell r="AX58">
            <v>3</v>
          </cell>
          <cell r="AY58">
            <v>49</v>
          </cell>
          <cell r="AZ58">
            <v>0</v>
          </cell>
          <cell r="BB58">
            <v>237</v>
          </cell>
          <cell r="BC58">
            <v>5</v>
          </cell>
          <cell r="BD58">
            <v>0</v>
          </cell>
          <cell r="BF58">
            <v>0</v>
          </cell>
          <cell r="BG58">
            <v>0</v>
          </cell>
        </row>
        <row r="61">
          <cell r="D61">
            <v>599</v>
          </cell>
          <cell r="E61">
            <v>153</v>
          </cell>
          <cell r="F61">
            <v>0</v>
          </cell>
          <cell r="G61">
            <v>12</v>
          </cell>
          <cell r="H61">
            <v>185</v>
          </cell>
          <cell r="I61">
            <v>46</v>
          </cell>
          <cell r="T61">
            <v>156</v>
          </cell>
          <cell r="U61">
            <v>0</v>
          </cell>
          <cell r="V61">
            <v>11</v>
          </cell>
          <cell r="W61">
            <v>167</v>
          </cell>
          <cell r="X61">
            <v>16</v>
          </cell>
          <cell r="AH61">
            <v>140</v>
          </cell>
          <cell r="AI61">
            <v>0</v>
          </cell>
          <cell r="AJ61">
            <v>12</v>
          </cell>
          <cell r="AK61">
            <v>87</v>
          </cell>
          <cell r="AL61">
            <v>0</v>
          </cell>
          <cell r="AV61">
            <v>159</v>
          </cell>
          <cell r="AW61">
            <v>0</v>
          </cell>
          <cell r="AX61">
            <v>7</v>
          </cell>
          <cell r="AY61">
            <v>43</v>
          </cell>
          <cell r="AZ61">
            <v>46</v>
          </cell>
          <cell r="BB61">
            <v>657</v>
          </cell>
          <cell r="BC61">
            <v>1</v>
          </cell>
          <cell r="BD61">
            <v>1</v>
          </cell>
          <cell r="BF61">
            <v>0</v>
          </cell>
          <cell r="BG61">
            <v>0</v>
          </cell>
        </row>
        <row r="62">
          <cell r="D62">
            <v>135</v>
          </cell>
          <cell r="E62">
            <v>68</v>
          </cell>
          <cell r="F62">
            <v>0</v>
          </cell>
          <cell r="G62">
            <v>5</v>
          </cell>
          <cell r="H62">
            <v>67</v>
          </cell>
          <cell r="I62">
            <v>10</v>
          </cell>
          <cell r="T62">
            <v>86</v>
          </cell>
          <cell r="U62">
            <v>0</v>
          </cell>
          <cell r="V62">
            <v>5</v>
          </cell>
          <cell r="W62">
            <v>72</v>
          </cell>
          <cell r="X62">
            <v>1</v>
          </cell>
          <cell r="AH62">
            <v>66</v>
          </cell>
          <cell r="AI62">
            <v>0</v>
          </cell>
          <cell r="AJ62">
            <v>2</v>
          </cell>
          <cell r="AK62">
            <v>61</v>
          </cell>
          <cell r="AL62">
            <v>9</v>
          </cell>
          <cell r="AV62">
            <v>39</v>
          </cell>
          <cell r="AW62">
            <v>0</v>
          </cell>
          <cell r="AX62">
            <v>7</v>
          </cell>
          <cell r="AY62">
            <v>18</v>
          </cell>
          <cell r="AZ62">
            <v>0</v>
          </cell>
          <cell r="BB62">
            <v>174</v>
          </cell>
          <cell r="BC62">
            <v>0</v>
          </cell>
          <cell r="BD62">
            <v>1</v>
          </cell>
          <cell r="BF62">
            <v>0</v>
          </cell>
          <cell r="BG62">
            <v>0</v>
          </cell>
        </row>
        <row r="63">
          <cell r="D63">
            <v>115</v>
          </cell>
          <cell r="E63">
            <v>75</v>
          </cell>
          <cell r="F63">
            <v>0</v>
          </cell>
          <cell r="G63">
            <v>2</v>
          </cell>
          <cell r="H63">
            <v>51</v>
          </cell>
          <cell r="I63">
            <v>0</v>
          </cell>
          <cell r="T63">
            <v>68</v>
          </cell>
          <cell r="U63">
            <v>0</v>
          </cell>
          <cell r="V63">
            <v>4</v>
          </cell>
          <cell r="W63">
            <v>70</v>
          </cell>
          <cell r="X63">
            <v>0</v>
          </cell>
          <cell r="AH63">
            <v>71</v>
          </cell>
          <cell r="AI63">
            <v>0</v>
          </cell>
          <cell r="AJ63">
            <v>1</v>
          </cell>
          <cell r="AK63">
            <v>89</v>
          </cell>
          <cell r="AL63">
            <v>0</v>
          </cell>
          <cell r="AV63">
            <v>47</v>
          </cell>
          <cell r="AW63">
            <v>0</v>
          </cell>
          <cell r="AX63">
            <v>1</v>
          </cell>
          <cell r="AY63">
            <v>57</v>
          </cell>
          <cell r="AZ63">
            <v>0</v>
          </cell>
          <cell r="BB63">
            <v>117</v>
          </cell>
          <cell r="BC63">
            <v>0</v>
          </cell>
          <cell r="BD63">
            <v>0</v>
          </cell>
          <cell r="BF63">
            <v>0</v>
          </cell>
          <cell r="BG63">
            <v>0</v>
          </cell>
        </row>
        <row r="66">
          <cell r="D66">
            <v>489</v>
          </cell>
          <cell r="E66">
            <v>221</v>
          </cell>
          <cell r="F66">
            <v>0</v>
          </cell>
          <cell r="G66">
            <v>32</v>
          </cell>
          <cell r="H66">
            <v>210</v>
          </cell>
          <cell r="I66">
            <v>54</v>
          </cell>
          <cell r="T66">
            <v>255</v>
          </cell>
          <cell r="U66">
            <v>0</v>
          </cell>
          <cell r="V66">
            <v>52</v>
          </cell>
          <cell r="W66">
            <v>291</v>
          </cell>
          <cell r="X66">
            <v>63</v>
          </cell>
          <cell r="AH66">
            <v>173</v>
          </cell>
          <cell r="AI66">
            <v>0</v>
          </cell>
          <cell r="AJ66">
            <v>40</v>
          </cell>
          <cell r="AK66">
            <v>221</v>
          </cell>
          <cell r="AL66">
            <v>47</v>
          </cell>
          <cell r="AV66">
            <v>202</v>
          </cell>
          <cell r="AW66">
            <v>0</v>
          </cell>
          <cell r="AX66">
            <v>34</v>
          </cell>
          <cell r="AY66">
            <v>197</v>
          </cell>
          <cell r="AZ66">
            <v>41</v>
          </cell>
          <cell r="BB66">
            <v>374</v>
          </cell>
          <cell r="BC66">
            <v>0</v>
          </cell>
          <cell r="BD66">
            <v>0</v>
          </cell>
          <cell r="BF66">
            <v>0</v>
          </cell>
          <cell r="BG66">
            <v>0</v>
          </cell>
        </row>
        <row r="69">
          <cell r="D69">
            <v>766</v>
          </cell>
          <cell r="E69">
            <v>407</v>
          </cell>
          <cell r="F69">
            <v>0</v>
          </cell>
          <cell r="G69">
            <v>0</v>
          </cell>
          <cell r="H69">
            <v>320</v>
          </cell>
          <cell r="I69">
            <v>21</v>
          </cell>
          <cell r="T69">
            <v>431</v>
          </cell>
          <cell r="U69">
            <v>0</v>
          </cell>
          <cell r="V69">
            <v>0</v>
          </cell>
          <cell r="W69">
            <v>338</v>
          </cell>
          <cell r="X69">
            <v>27</v>
          </cell>
          <cell r="AH69">
            <v>290</v>
          </cell>
          <cell r="AI69">
            <v>1</v>
          </cell>
          <cell r="AJ69">
            <v>22</v>
          </cell>
          <cell r="AK69">
            <v>299</v>
          </cell>
          <cell r="AL69">
            <v>20</v>
          </cell>
          <cell r="AV69">
            <v>9</v>
          </cell>
          <cell r="AW69">
            <v>0</v>
          </cell>
          <cell r="AX69">
            <v>80</v>
          </cell>
          <cell r="AY69">
            <v>89</v>
          </cell>
          <cell r="AZ69">
            <v>0</v>
          </cell>
          <cell r="BB69">
            <v>886</v>
          </cell>
          <cell r="BC69">
            <v>0</v>
          </cell>
          <cell r="BD69">
            <v>6</v>
          </cell>
          <cell r="BF69">
            <v>0</v>
          </cell>
          <cell r="BG69">
            <v>0</v>
          </cell>
        </row>
      </sheetData>
      <sheetData sheetId="2" refreshError="1">
        <row r="14">
          <cell r="AC14">
            <v>1232</v>
          </cell>
          <cell r="AD14">
            <v>58</v>
          </cell>
          <cell r="AE14">
            <v>166</v>
          </cell>
          <cell r="AF14">
            <v>14</v>
          </cell>
          <cell r="AG14">
            <v>0</v>
          </cell>
        </row>
        <row r="15">
          <cell r="AC15">
            <v>1057</v>
          </cell>
          <cell r="AD15">
            <v>183</v>
          </cell>
          <cell r="AE15">
            <v>150</v>
          </cell>
          <cell r="AF15">
            <v>13</v>
          </cell>
          <cell r="AG15">
            <v>0</v>
          </cell>
        </row>
        <row r="16">
          <cell r="AC16">
            <v>598</v>
          </cell>
          <cell r="AD16">
            <v>354</v>
          </cell>
          <cell r="AE16">
            <v>46</v>
          </cell>
          <cell r="AF16">
            <v>0</v>
          </cell>
          <cell r="AG16">
            <v>0</v>
          </cell>
        </row>
        <row r="17">
          <cell r="AC17">
            <v>139</v>
          </cell>
          <cell r="AD17">
            <v>81</v>
          </cell>
          <cell r="AE17">
            <v>56</v>
          </cell>
          <cell r="AF17">
            <v>13</v>
          </cell>
          <cell r="AG17">
            <v>0</v>
          </cell>
        </row>
        <row r="20">
          <cell r="AC20">
            <v>1222</v>
          </cell>
          <cell r="AD20">
            <v>403</v>
          </cell>
          <cell r="AE20">
            <v>153</v>
          </cell>
          <cell r="AF20">
            <v>17</v>
          </cell>
          <cell r="AG20">
            <v>0</v>
          </cell>
        </row>
        <row r="23">
          <cell r="AC23">
            <v>1161</v>
          </cell>
          <cell r="AD23">
            <v>154</v>
          </cell>
          <cell r="AE23">
            <v>124</v>
          </cell>
          <cell r="AF23">
            <v>29</v>
          </cell>
          <cell r="AG23">
            <v>21</v>
          </cell>
        </row>
        <row r="24">
          <cell r="AC24">
            <v>1042</v>
          </cell>
          <cell r="AD24">
            <v>74</v>
          </cell>
          <cell r="AE24">
            <v>56</v>
          </cell>
          <cell r="AF24">
            <v>29</v>
          </cell>
          <cell r="AG24">
            <v>0</v>
          </cell>
        </row>
        <row r="27">
          <cell r="AC27">
            <v>1672</v>
          </cell>
          <cell r="AD27">
            <v>1</v>
          </cell>
          <cell r="AE27">
            <v>10</v>
          </cell>
          <cell r="AF27">
            <v>23</v>
          </cell>
          <cell r="AG27">
            <v>0</v>
          </cell>
        </row>
        <row r="30">
          <cell r="AC30">
            <v>479</v>
          </cell>
          <cell r="AD30">
            <v>24</v>
          </cell>
          <cell r="AE30">
            <v>44</v>
          </cell>
          <cell r="AF30">
            <v>1</v>
          </cell>
          <cell r="AG30">
            <v>0</v>
          </cell>
        </row>
        <row r="31">
          <cell r="AC31">
            <v>189</v>
          </cell>
          <cell r="AD31">
            <v>21</v>
          </cell>
          <cell r="AE31">
            <v>37</v>
          </cell>
          <cell r="AF31">
            <v>8</v>
          </cell>
          <cell r="AG31">
            <v>0</v>
          </cell>
        </row>
        <row r="34">
          <cell r="AC34">
            <v>400</v>
          </cell>
          <cell r="AD34">
            <v>68</v>
          </cell>
          <cell r="AE34">
            <v>4</v>
          </cell>
          <cell r="AF34">
            <v>0</v>
          </cell>
          <cell r="AG34">
            <v>0</v>
          </cell>
        </row>
        <row r="35">
          <cell r="AC35">
            <v>538</v>
          </cell>
          <cell r="AD35">
            <v>122</v>
          </cell>
          <cell r="AE35">
            <v>13</v>
          </cell>
          <cell r="AF35">
            <v>13</v>
          </cell>
          <cell r="AG35">
            <v>0</v>
          </cell>
        </row>
        <row r="38">
          <cell r="AC38">
            <v>1478</v>
          </cell>
          <cell r="AD38">
            <v>225</v>
          </cell>
          <cell r="AE38">
            <v>35</v>
          </cell>
          <cell r="AF38">
            <v>9</v>
          </cell>
          <cell r="AG38">
            <v>0</v>
          </cell>
        </row>
        <row r="39">
          <cell r="AC39">
            <v>319</v>
          </cell>
          <cell r="AD39">
            <v>24</v>
          </cell>
          <cell r="AE39">
            <v>3</v>
          </cell>
          <cell r="AF39">
            <v>0</v>
          </cell>
          <cell r="AG39">
            <v>0</v>
          </cell>
        </row>
        <row r="42">
          <cell r="AC42">
            <v>1456</v>
          </cell>
          <cell r="AD42">
            <v>475</v>
          </cell>
          <cell r="AE42">
            <v>289</v>
          </cell>
          <cell r="AF42">
            <v>98</v>
          </cell>
          <cell r="AG42">
            <v>0</v>
          </cell>
        </row>
        <row r="43">
          <cell r="AC43">
            <v>177</v>
          </cell>
          <cell r="AD43">
            <v>14</v>
          </cell>
          <cell r="AE43">
            <v>28</v>
          </cell>
          <cell r="AF43">
            <v>3</v>
          </cell>
          <cell r="AG43">
            <v>0</v>
          </cell>
        </row>
        <row r="46">
          <cell r="AC46">
            <v>19</v>
          </cell>
          <cell r="AD46">
            <v>26</v>
          </cell>
          <cell r="AE46">
            <v>16</v>
          </cell>
          <cell r="AF46">
            <v>0</v>
          </cell>
          <cell r="AG46">
            <v>239</v>
          </cell>
        </row>
        <row r="47">
          <cell r="AC47">
            <v>153</v>
          </cell>
          <cell r="AD47">
            <v>5</v>
          </cell>
          <cell r="AE47">
            <v>5</v>
          </cell>
          <cell r="AF47">
            <v>1</v>
          </cell>
          <cell r="AG47">
            <v>0</v>
          </cell>
        </row>
        <row r="50">
          <cell r="AC50">
            <v>191</v>
          </cell>
          <cell r="AD50">
            <v>77</v>
          </cell>
          <cell r="AE50">
            <v>1</v>
          </cell>
          <cell r="AF50">
            <v>0</v>
          </cell>
          <cell r="AG50">
            <v>0</v>
          </cell>
        </row>
        <row r="51">
          <cell r="AC51">
            <v>310</v>
          </cell>
          <cell r="AD51">
            <v>99</v>
          </cell>
          <cell r="AE51">
            <v>17</v>
          </cell>
          <cell r="AF51">
            <v>0</v>
          </cell>
          <cell r="AG51">
            <v>0</v>
          </cell>
        </row>
        <row r="54">
          <cell r="AC54">
            <v>461</v>
          </cell>
          <cell r="AD54">
            <v>52</v>
          </cell>
          <cell r="AE54">
            <v>68</v>
          </cell>
          <cell r="AF54">
            <v>2</v>
          </cell>
          <cell r="AG54">
            <v>0</v>
          </cell>
        </row>
        <row r="55">
          <cell r="AC55">
            <v>165</v>
          </cell>
          <cell r="AD55">
            <v>17</v>
          </cell>
          <cell r="AE55">
            <v>27</v>
          </cell>
          <cell r="AF55">
            <v>1</v>
          </cell>
          <cell r="AG55">
            <v>0</v>
          </cell>
        </row>
        <row r="58">
          <cell r="AC58">
            <v>384</v>
          </cell>
          <cell r="AD58">
            <v>7</v>
          </cell>
          <cell r="AE58">
            <v>3</v>
          </cell>
          <cell r="AF58">
            <v>12</v>
          </cell>
          <cell r="AG58">
            <v>0</v>
          </cell>
        </row>
        <row r="59">
          <cell r="AC59">
            <v>148</v>
          </cell>
          <cell r="AD59">
            <v>62</v>
          </cell>
          <cell r="AE59">
            <v>28</v>
          </cell>
          <cell r="AF59">
            <v>4</v>
          </cell>
          <cell r="AG59">
            <v>0</v>
          </cell>
        </row>
        <row r="62">
          <cell r="AC62">
            <v>489</v>
          </cell>
          <cell r="AD62">
            <v>149</v>
          </cell>
          <cell r="AE62">
            <v>10</v>
          </cell>
          <cell r="AF62">
            <v>11</v>
          </cell>
          <cell r="AG62">
            <v>0</v>
          </cell>
        </row>
        <row r="63">
          <cell r="AC63">
            <v>138</v>
          </cell>
          <cell r="AD63">
            <v>35</v>
          </cell>
          <cell r="AE63">
            <v>2</v>
          </cell>
          <cell r="AF63">
            <v>0</v>
          </cell>
          <cell r="AG63">
            <v>0</v>
          </cell>
        </row>
        <row r="64">
          <cell r="AC64">
            <v>98</v>
          </cell>
          <cell r="AD64">
            <v>13</v>
          </cell>
          <cell r="AE64">
            <v>4</v>
          </cell>
          <cell r="AF64">
            <v>2</v>
          </cell>
          <cell r="AG64">
            <v>0</v>
          </cell>
        </row>
        <row r="67">
          <cell r="AC67">
            <v>364</v>
          </cell>
          <cell r="AD67">
            <v>6</v>
          </cell>
          <cell r="AE67">
            <v>1</v>
          </cell>
          <cell r="AF67">
            <v>3</v>
          </cell>
          <cell r="AG67">
            <v>0</v>
          </cell>
        </row>
        <row r="70">
          <cell r="AC70">
            <v>728</v>
          </cell>
          <cell r="AD70">
            <v>154</v>
          </cell>
          <cell r="AE70">
            <v>5</v>
          </cell>
          <cell r="AF70">
            <v>5</v>
          </cell>
          <cell r="AG70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B15FF-E686-4932-998E-0D651FA67557}">
  <dimension ref="A1:B83"/>
  <sheetViews>
    <sheetView workbookViewId="0">
      <selection activeCell="Y9" sqref="Y9"/>
    </sheetView>
  </sheetViews>
  <sheetFormatPr baseColWidth="10" defaultColWidth="0" defaultRowHeight="15.75" zeroHeight="1" x14ac:dyDescent="0.25"/>
  <cols>
    <col min="1" max="1" width="16" style="7" customWidth="1"/>
    <col min="2" max="2" width="87.85546875" style="8" customWidth="1"/>
    <col min="3" max="16384" width="11.42578125" style="1" hidden="1"/>
  </cols>
  <sheetData>
    <row r="1" spans="1:2" x14ac:dyDescent="0.25">
      <c r="A1" s="155" t="s">
        <v>0</v>
      </c>
      <c r="B1" s="155"/>
    </row>
    <row r="2" spans="1:2" x14ac:dyDescent="0.25">
      <c r="A2" s="155" t="s">
        <v>1</v>
      </c>
      <c r="B2" s="155"/>
    </row>
    <row r="3" spans="1:2" x14ac:dyDescent="0.25">
      <c r="A3" s="155" t="s">
        <v>2</v>
      </c>
      <c r="B3" s="155"/>
    </row>
    <row r="4" spans="1:2" x14ac:dyDescent="0.25">
      <c r="A4" s="2"/>
      <c r="B4" s="2"/>
    </row>
    <row r="5" spans="1:2" x14ac:dyDescent="0.25">
      <c r="A5" s="146" t="s">
        <v>3</v>
      </c>
      <c r="B5" s="146" t="s">
        <v>4</v>
      </c>
    </row>
    <row r="6" spans="1:2" x14ac:dyDescent="0.25">
      <c r="A6" s="155">
        <v>1</v>
      </c>
      <c r="B6" s="3" t="s">
        <v>5</v>
      </c>
    </row>
    <row r="7" spans="1:2" x14ac:dyDescent="0.25">
      <c r="A7" s="155"/>
      <c r="B7" s="3" t="s">
        <v>6</v>
      </c>
    </row>
    <row r="8" spans="1:2" x14ac:dyDescent="0.25">
      <c r="A8" s="156"/>
      <c r="B8" s="147" t="s">
        <v>2</v>
      </c>
    </row>
    <row r="9" spans="1:2" x14ac:dyDescent="0.25">
      <c r="A9" s="154">
        <v>2</v>
      </c>
      <c r="B9" s="148" t="s">
        <v>7</v>
      </c>
    </row>
    <row r="10" spans="1:2" x14ac:dyDescent="0.25">
      <c r="A10" s="155"/>
      <c r="B10" s="3" t="s">
        <v>6</v>
      </c>
    </row>
    <row r="11" spans="1:2" x14ac:dyDescent="0.25">
      <c r="A11" s="155"/>
      <c r="B11" s="3" t="s">
        <v>8</v>
      </c>
    </row>
    <row r="12" spans="1:2" x14ac:dyDescent="0.25">
      <c r="A12" s="156"/>
      <c r="B12" s="147" t="s">
        <v>2</v>
      </c>
    </row>
    <row r="13" spans="1:2" x14ac:dyDescent="0.25">
      <c r="A13" s="154">
        <v>3</v>
      </c>
      <c r="B13" s="148" t="s">
        <v>5</v>
      </c>
    </row>
    <row r="14" spans="1:2" x14ac:dyDescent="0.25">
      <c r="A14" s="155"/>
      <c r="B14" s="3" t="s">
        <v>9</v>
      </c>
    </row>
    <row r="15" spans="1:2" x14ac:dyDescent="0.25">
      <c r="A15" s="156"/>
      <c r="B15" s="147" t="s">
        <v>2</v>
      </c>
    </row>
    <row r="16" spans="1:2" x14ac:dyDescent="0.25">
      <c r="A16" s="154">
        <v>4</v>
      </c>
      <c r="B16" s="148" t="s">
        <v>7</v>
      </c>
    </row>
    <row r="17" spans="1:2" x14ac:dyDescent="0.25">
      <c r="A17" s="155"/>
      <c r="B17" s="3" t="s">
        <v>9</v>
      </c>
    </row>
    <row r="18" spans="1:2" x14ac:dyDescent="0.25">
      <c r="A18" s="155"/>
      <c r="B18" s="3" t="s">
        <v>8</v>
      </c>
    </row>
    <row r="19" spans="1:2" x14ac:dyDescent="0.25">
      <c r="A19" s="156"/>
      <c r="B19" s="147" t="s">
        <v>2</v>
      </c>
    </row>
    <row r="20" spans="1:2" x14ac:dyDescent="0.25">
      <c r="A20" s="154">
        <v>5</v>
      </c>
      <c r="B20" s="148" t="s">
        <v>10</v>
      </c>
    </row>
    <row r="21" spans="1:2" x14ac:dyDescent="0.25">
      <c r="A21" s="155"/>
      <c r="B21" s="3" t="s">
        <v>6</v>
      </c>
    </row>
    <row r="22" spans="1:2" x14ac:dyDescent="0.25">
      <c r="A22" s="155"/>
      <c r="B22" s="3" t="s">
        <v>11</v>
      </c>
    </row>
    <row r="23" spans="1:2" x14ac:dyDescent="0.25">
      <c r="A23" s="156"/>
      <c r="B23" s="147" t="s">
        <v>2</v>
      </c>
    </row>
    <row r="24" spans="1:2" x14ac:dyDescent="0.25">
      <c r="A24" s="154">
        <v>6</v>
      </c>
      <c r="B24" s="148" t="s">
        <v>12</v>
      </c>
    </row>
    <row r="25" spans="1:2" x14ac:dyDescent="0.25">
      <c r="A25" s="155"/>
      <c r="B25" s="3" t="s">
        <v>6</v>
      </c>
    </row>
    <row r="26" spans="1:2" x14ac:dyDescent="0.25">
      <c r="A26" s="155"/>
      <c r="B26" s="3" t="s">
        <v>13</v>
      </c>
    </row>
    <row r="27" spans="1:2" x14ac:dyDescent="0.25">
      <c r="A27" s="156"/>
      <c r="B27" s="147" t="s">
        <v>2</v>
      </c>
    </row>
    <row r="28" spans="1:2" x14ac:dyDescent="0.25">
      <c r="A28" s="154">
        <v>7</v>
      </c>
      <c r="B28" s="148" t="s">
        <v>14</v>
      </c>
    </row>
    <row r="29" spans="1:2" x14ac:dyDescent="0.25">
      <c r="A29" s="155"/>
      <c r="B29" s="3" t="s">
        <v>15</v>
      </c>
    </row>
    <row r="30" spans="1:2" x14ac:dyDescent="0.25">
      <c r="A30" s="156"/>
      <c r="B30" s="147" t="s">
        <v>2</v>
      </c>
    </row>
    <row r="31" spans="1:2" x14ac:dyDescent="0.25">
      <c r="A31" s="157">
        <v>8</v>
      </c>
      <c r="B31" s="148" t="s">
        <v>16</v>
      </c>
    </row>
    <row r="32" spans="1:2" x14ac:dyDescent="0.25">
      <c r="A32" s="158"/>
      <c r="B32" s="3" t="s">
        <v>17</v>
      </c>
    </row>
    <row r="33" spans="1:2" x14ac:dyDescent="0.25">
      <c r="A33" s="158"/>
      <c r="B33" s="3" t="s">
        <v>18</v>
      </c>
    </row>
    <row r="34" spans="1:2" x14ac:dyDescent="0.25">
      <c r="A34" s="159"/>
      <c r="B34" s="147" t="s">
        <v>2</v>
      </c>
    </row>
    <row r="35" spans="1:2" x14ac:dyDescent="0.25">
      <c r="A35" s="157">
        <v>9</v>
      </c>
      <c r="B35" s="148" t="s">
        <v>409</v>
      </c>
    </row>
    <row r="36" spans="1:2" x14ac:dyDescent="0.25">
      <c r="A36" s="158"/>
      <c r="B36" s="3" t="s">
        <v>19</v>
      </c>
    </row>
    <row r="37" spans="1:2" x14ac:dyDescent="0.25">
      <c r="A37" s="158"/>
      <c r="B37" s="3" t="s">
        <v>410</v>
      </c>
    </row>
    <row r="38" spans="1:2" x14ac:dyDescent="0.25">
      <c r="A38" s="159"/>
      <c r="B38" s="147" t="s">
        <v>2</v>
      </c>
    </row>
    <row r="39" spans="1:2" x14ac:dyDescent="0.25">
      <c r="A39" s="157">
        <v>10</v>
      </c>
      <c r="B39" s="148" t="s">
        <v>409</v>
      </c>
    </row>
    <row r="40" spans="1:2" x14ac:dyDescent="0.25">
      <c r="A40" s="158"/>
      <c r="B40" s="3" t="s">
        <v>19</v>
      </c>
    </row>
    <row r="41" spans="1:2" x14ac:dyDescent="0.25">
      <c r="A41" s="158"/>
      <c r="B41" s="3" t="s">
        <v>411</v>
      </c>
    </row>
    <row r="42" spans="1:2" x14ac:dyDescent="0.25">
      <c r="A42" s="159"/>
      <c r="B42" s="147" t="s">
        <v>2</v>
      </c>
    </row>
    <row r="43" spans="1:2" x14ac:dyDescent="0.25">
      <c r="A43" s="157">
        <v>11</v>
      </c>
      <c r="B43" s="148" t="s">
        <v>20</v>
      </c>
    </row>
    <row r="44" spans="1:2" x14ac:dyDescent="0.25">
      <c r="A44" s="158"/>
      <c r="B44" s="3" t="s">
        <v>19</v>
      </c>
    </row>
    <row r="45" spans="1:2" x14ac:dyDescent="0.25">
      <c r="A45" s="159"/>
      <c r="B45" s="147" t="s">
        <v>2</v>
      </c>
    </row>
    <row r="46" spans="1:2" x14ac:dyDescent="0.25">
      <c r="A46" s="157">
        <v>12</v>
      </c>
      <c r="B46" s="148" t="s">
        <v>21</v>
      </c>
    </row>
    <row r="47" spans="1:2" x14ac:dyDescent="0.25">
      <c r="A47" s="158"/>
      <c r="B47" s="3" t="s">
        <v>6</v>
      </c>
    </row>
    <row r="48" spans="1:2" x14ac:dyDescent="0.25">
      <c r="A48" s="158"/>
      <c r="B48" s="3" t="s">
        <v>22</v>
      </c>
    </row>
    <row r="49" spans="1:2" x14ac:dyDescent="0.25">
      <c r="A49" s="159"/>
      <c r="B49" s="147" t="s">
        <v>2</v>
      </c>
    </row>
    <row r="50" spans="1:2" x14ac:dyDescent="0.25">
      <c r="A50" s="157">
        <v>13</v>
      </c>
      <c r="B50" s="148" t="s">
        <v>23</v>
      </c>
    </row>
    <row r="51" spans="1:2" x14ac:dyDescent="0.25">
      <c r="A51" s="158"/>
      <c r="B51" s="3" t="s">
        <v>6</v>
      </c>
    </row>
    <row r="52" spans="1:2" x14ac:dyDescent="0.25">
      <c r="A52" s="158"/>
      <c r="B52" s="3" t="s">
        <v>13</v>
      </c>
    </row>
    <row r="53" spans="1:2" x14ac:dyDescent="0.25">
      <c r="A53" s="159"/>
      <c r="B53" s="147" t="s">
        <v>2</v>
      </c>
    </row>
    <row r="54" spans="1:2" x14ac:dyDescent="0.25">
      <c r="A54" s="157">
        <v>14</v>
      </c>
      <c r="B54" s="148" t="s">
        <v>24</v>
      </c>
    </row>
    <row r="55" spans="1:2" x14ac:dyDescent="0.25">
      <c r="A55" s="158"/>
      <c r="B55" s="3" t="s">
        <v>6</v>
      </c>
    </row>
    <row r="56" spans="1:2" x14ac:dyDescent="0.25">
      <c r="A56" s="159"/>
      <c r="B56" s="147" t="s">
        <v>2</v>
      </c>
    </row>
    <row r="57" spans="1:2" x14ac:dyDescent="0.25">
      <c r="A57" s="155">
        <v>15</v>
      </c>
      <c r="B57" s="3" t="s">
        <v>25</v>
      </c>
    </row>
    <row r="58" spans="1:2" x14ac:dyDescent="0.25">
      <c r="A58" s="155"/>
      <c r="B58" s="3" t="s">
        <v>19</v>
      </c>
    </row>
    <row r="59" spans="1:2" x14ac:dyDescent="0.25">
      <c r="A59" s="155"/>
      <c r="B59" s="3" t="s">
        <v>26</v>
      </c>
    </row>
    <row r="60" spans="1:2" x14ac:dyDescent="0.25">
      <c r="A60" s="155"/>
      <c r="B60" s="3" t="s">
        <v>2</v>
      </c>
    </row>
    <row r="61" spans="1:2" hidden="1" x14ac:dyDescent="0.25">
      <c r="A61" s="1"/>
      <c r="B61" s="1"/>
    </row>
    <row r="62" spans="1:2" hidden="1" x14ac:dyDescent="0.25"/>
    <row r="63" spans="1:2" hidden="1" x14ac:dyDescent="0.25"/>
    <row r="64" spans="1:2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</sheetData>
  <mergeCells count="18">
    <mergeCell ref="A57:A60"/>
    <mergeCell ref="A16:A19"/>
    <mergeCell ref="A20:A23"/>
    <mergeCell ref="A24:A27"/>
    <mergeCell ref="A28:A30"/>
    <mergeCell ref="A31:A34"/>
    <mergeCell ref="A35:A38"/>
    <mergeCell ref="A39:A42"/>
    <mergeCell ref="A43:A45"/>
    <mergeCell ref="A46:A49"/>
    <mergeCell ref="A50:A53"/>
    <mergeCell ref="A54:A56"/>
    <mergeCell ref="A13:A15"/>
    <mergeCell ref="A1:B1"/>
    <mergeCell ref="A2:B2"/>
    <mergeCell ref="A3:B3"/>
    <mergeCell ref="A6:A8"/>
    <mergeCell ref="A9:A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2791-E45A-4841-849A-BADF6FEE5E95}">
  <dimension ref="A1:M72"/>
  <sheetViews>
    <sheetView zoomScale="75" zoomScaleNormal="75" workbookViewId="0">
      <selection activeCell="E16" sqref="E16"/>
    </sheetView>
  </sheetViews>
  <sheetFormatPr baseColWidth="10" defaultColWidth="0" defaultRowHeight="15" x14ac:dyDescent="0.25"/>
  <cols>
    <col min="1" max="1" width="68.7109375" customWidth="1"/>
    <col min="2" max="3" width="11.42578125" customWidth="1"/>
    <col min="4" max="4" width="16.5703125" customWidth="1"/>
    <col min="5" max="5" width="17.140625" customWidth="1"/>
    <col min="6" max="6" width="15.28515625" customWidth="1"/>
    <col min="7" max="7" width="15.42578125" customWidth="1"/>
    <col min="8" max="9" width="11.42578125" customWidth="1"/>
    <col min="10" max="10" width="15.42578125" customWidth="1"/>
    <col min="11" max="11" width="11.42578125" customWidth="1"/>
    <col min="12" max="12" width="15" customWidth="1"/>
    <col min="13" max="13" width="11.5703125" hidden="1" customWidth="1"/>
    <col min="14" max="16384" width="11.42578125" hidden="1"/>
  </cols>
  <sheetData>
    <row r="1" spans="1:12" ht="15.75" x14ac:dyDescent="0.25">
      <c r="A1" s="80" t="s">
        <v>330</v>
      </c>
      <c r="B1" s="81"/>
      <c r="C1" s="81"/>
      <c r="D1" s="191"/>
      <c r="E1" s="191"/>
      <c r="F1" s="191"/>
      <c r="G1" s="82"/>
      <c r="H1" s="82"/>
      <c r="I1" s="82"/>
      <c r="J1" s="83"/>
      <c r="L1" s="84"/>
    </row>
    <row r="2" spans="1:12" ht="15.75" x14ac:dyDescent="0.25">
      <c r="A2" s="85"/>
      <c r="B2" s="81"/>
      <c r="C2" s="81"/>
      <c r="D2" s="82"/>
      <c r="E2" s="82"/>
      <c r="F2" s="82"/>
      <c r="G2" s="82"/>
      <c r="H2" s="82"/>
      <c r="I2" s="82"/>
      <c r="J2" s="83"/>
      <c r="L2" s="84"/>
    </row>
    <row r="3" spans="1:12" ht="15.75" x14ac:dyDescent="0.25">
      <c r="A3" s="192" t="s">
        <v>331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84"/>
    </row>
    <row r="4" spans="1:12" ht="15.75" x14ac:dyDescent="0.25">
      <c r="A4" s="192" t="s">
        <v>29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84"/>
    </row>
    <row r="5" spans="1:12" ht="15.75" x14ac:dyDescent="0.25">
      <c r="A5" s="192" t="s">
        <v>332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84"/>
    </row>
    <row r="6" spans="1:12" ht="15.75" x14ac:dyDescent="0.25">
      <c r="A6" s="192" t="s">
        <v>93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84"/>
    </row>
    <row r="8" spans="1:12" ht="15.75" x14ac:dyDescent="0.25">
      <c r="A8" s="185" t="s">
        <v>31</v>
      </c>
      <c r="B8" s="187" t="s">
        <v>228</v>
      </c>
      <c r="C8" s="189" t="s">
        <v>333</v>
      </c>
      <c r="D8" s="190"/>
      <c r="E8" s="190"/>
      <c r="F8" s="190"/>
      <c r="G8" s="190"/>
      <c r="H8" s="190"/>
      <c r="I8" s="190"/>
      <c r="J8" s="190"/>
      <c r="K8" s="190"/>
      <c r="L8" s="190"/>
    </row>
    <row r="9" spans="1:12" ht="47.25" x14ac:dyDescent="0.25">
      <c r="A9" s="186"/>
      <c r="B9" s="188"/>
      <c r="C9" s="86" t="s">
        <v>334</v>
      </c>
      <c r="D9" s="87" t="s">
        <v>335</v>
      </c>
      <c r="E9" s="87" t="s">
        <v>336</v>
      </c>
      <c r="F9" s="87" t="s">
        <v>337</v>
      </c>
      <c r="G9" s="87" t="s">
        <v>338</v>
      </c>
      <c r="H9" s="87" t="s">
        <v>339</v>
      </c>
      <c r="I9" s="87" t="s">
        <v>340</v>
      </c>
      <c r="J9" s="87" t="s">
        <v>341</v>
      </c>
      <c r="K9" s="87" t="s">
        <v>342</v>
      </c>
      <c r="L9" s="87" t="s">
        <v>343</v>
      </c>
    </row>
    <row r="10" spans="1:12" ht="15.75" x14ac:dyDescent="0.25">
      <c r="A10" s="100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4"/>
    </row>
    <row r="11" spans="1:12" ht="15.75" x14ac:dyDescent="0.25">
      <c r="A11" s="27" t="s">
        <v>45</v>
      </c>
      <c r="B11" s="117">
        <f>+B13+B19+B22+B26+B29+B33+B37+B41+B45+B49+B53+B57+B61+B66+B69</f>
        <v>14884</v>
      </c>
      <c r="C11" s="103">
        <f>+C13+C19+C22+C26+C29+C33+C37+C41+C45+C49+C53+C57+C61+C66+C69</f>
        <v>216</v>
      </c>
      <c r="D11" s="117">
        <f t="shared" ref="D11:L11" si="0">+D13+D19+D22+D26+D29+D33+D37+D41+D45+D49+D53+D57+D61+D66+D69</f>
        <v>4906</v>
      </c>
      <c r="E11" s="103">
        <f t="shared" si="0"/>
        <v>1</v>
      </c>
      <c r="F11" s="117">
        <f t="shared" si="0"/>
        <v>21</v>
      </c>
      <c r="G11" s="103">
        <f t="shared" si="0"/>
        <v>273</v>
      </c>
      <c r="H11" s="117">
        <f t="shared" si="0"/>
        <v>35</v>
      </c>
      <c r="I11" s="103">
        <f t="shared" si="0"/>
        <v>8269</v>
      </c>
      <c r="J11" s="117">
        <f t="shared" si="0"/>
        <v>11</v>
      </c>
      <c r="K11" s="103">
        <f t="shared" si="0"/>
        <v>38</v>
      </c>
      <c r="L11" s="112">
        <f t="shared" si="0"/>
        <v>1114</v>
      </c>
    </row>
    <row r="12" spans="1:12" ht="15.75" x14ac:dyDescent="0.25">
      <c r="A12" s="1"/>
      <c r="B12" s="117"/>
      <c r="C12" s="103"/>
      <c r="D12" s="117"/>
      <c r="E12" s="103"/>
      <c r="F12" s="117"/>
      <c r="G12" s="103"/>
      <c r="H12" s="117"/>
      <c r="I12" s="103"/>
      <c r="J12" s="117"/>
      <c r="K12" s="103"/>
      <c r="L12" s="115"/>
    </row>
    <row r="13" spans="1:12" ht="15.75" x14ac:dyDescent="0.25">
      <c r="A13" s="46" t="s">
        <v>46</v>
      </c>
      <c r="B13" s="117">
        <f>SUM(B14:B17)</f>
        <v>2353</v>
      </c>
      <c r="C13" s="103">
        <v>30</v>
      </c>
      <c r="D13" s="117">
        <v>727</v>
      </c>
      <c r="E13" s="103">
        <v>1</v>
      </c>
      <c r="F13" s="117">
        <v>21</v>
      </c>
      <c r="G13" s="103">
        <v>39</v>
      </c>
      <c r="H13" s="117">
        <v>5</v>
      </c>
      <c r="I13" s="103">
        <v>1426</v>
      </c>
      <c r="J13" s="117">
        <v>0</v>
      </c>
      <c r="K13" s="103">
        <v>3</v>
      </c>
      <c r="L13" s="112">
        <v>101</v>
      </c>
    </row>
    <row r="14" spans="1:12" ht="15.75" x14ac:dyDescent="0.25">
      <c r="A14" s="1" t="s">
        <v>47</v>
      </c>
      <c r="B14" s="118">
        <f>SUM(C14:L14)</f>
        <v>681</v>
      </c>
      <c r="C14" s="104">
        <v>9</v>
      </c>
      <c r="D14" s="118">
        <v>137</v>
      </c>
      <c r="E14" s="104">
        <v>0</v>
      </c>
      <c r="F14" s="118">
        <v>0</v>
      </c>
      <c r="G14" s="104">
        <v>9</v>
      </c>
      <c r="H14" s="118">
        <v>2</v>
      </c>
      <c r="I14" s="104">
        <v>475</v>
      </c>
      <c r="J14" s="118">
        <v>0</v>
      </c>
      <c r="K14" s="104">
        <v>2</v>
      </c>
      <c r="L14" s="124">
        <v>47</v>
      </c>
    </row>
    <row r="15" spans="1:12" ht="15.75" x14ac:dyDescent="0.25">
      <c r="A15" s="105" t="s">
        <v>48</v>
      </c>
      <c r="B15" s="119">
        <f>SUM(C15:L15)</f>
        <v>917</v>
      </c>
      <c r="C15" s="106">
        <v>9</v>
      </c>
      <c r="D15" s="119">
        <v>549</v>
      </c>
      <c r="E15" s="106">
        <v>1</v>
      </c>
      <c r="F15" s="119">
        <v>1</v>
      </c>
      <c r="G15" s="106">
        <v>30</v>
      </c>
      <c r="H15" s="119">
        <v>2</v>
      </c>
      <c r="I15" s="106">
        <v>294</v>
      </c>
      <c r="J15" s="119">
        <v>0</v>
      </c>
      <c r="K15" s="106">
        <v>1</v>
      </c>
      <c r="L15" s="125">
        <v>30</v>
      </c>
    </row>
    <row r="16" spans="1:12" ht="15.75" x14ac:dyDescent="0.25">
      <c r="A16" s="1" t="s">
        <v>49</v>
      </c>
      <c r="B16" s="118">
        <f>SUM(C16:L16)</f>
        <v>640</v>
      </c>
      <c r="C16" s="104">
        <v>11</v>
      </c>
      <c r="D16" s="118">
        <v>3</v>
      </c>
      <c r="E16" s="104">
        <v>0</v>
      </c>
      <c r="F16" s="118">
        <v>20</v>
      </c>
      <c r="G16" s="104">
        <v>0</v>
      </c>
      <c r="H16" s="118">
        <v>1</v>
      </c>
      <c r="I16" s="104">
        <v>601</v>
      </c>
      <c r="J16" s="118">
        <v>0</v>
      </c>
      <c r="K16" s="104">
        <v>0</v>
      </c>
      <c r="L16" s="124">
        <v>4</v>
      </c>
    </row>
    <row r="17" spans="1:12" ht="15.75" x14ac:dyDescent="0.25">
      <c r="A17" s="1" t="s">
        <v>50</v>
      </c>
      <c r="B17" s="118">
        <f>SUM(C17:L17)</f>
        <v>115</v>
      </c>
      <c r="C17" s="104">
        <v>1</v>
      </c>
      <c r="D17" s="118">
        <v>38</v>
      </c>
      <c r="E17" s="104">
        <v>0</v>
      </c>
      <c r="F17" s="118">
        <v>0</v>
      </c>
      <c r="G17" s="104">
        <v>0</v>
      </c>
      <c r="H17" s="118">
        <v>0</v>
      </c>
      <c r="I17" s="104">
        <v>56</v>
      </c>
      <c r="J17" s="118">
        <v>0</v>
      </c>
      <c r="K17" s="104">
        <v>0</v>
      </c>
      <c r="L17" s="124">
        <v>20</v>
      </c>
    </row>
    <row r="18" spans="1:12" ht="15.75" x14ac:dyDescent="0.25">
      <c r="A18" s="26"/>
      <c r="B18" s="118"/>
      <c r="C18" s="104"/>
      <c r="D18" s="118"/>
      <c r="E18" s="104"/>
      <c r="F18" s="118"/>
      <c r="G18" s="104"/>
      <c r="H18" s="118"/>
      <c r="I18" s="104"/>
      <c r="J18" s="118"/>
      <c r="K18" s="104"/>
      <c r="L18" s="124"/>
    </row>
    <row r="19" spans="1:12" ht="15.75" x14ac:dyDescent="0.25">
      <c r="A19" s="46" t="s">
        <v>51</v>
      </c>
      <c r="B19" s="135">
        <f>SUM(B20)</f>
        <v>1454</v>
      </c>
      <c r="C19" s="136">
        <v>3</v>
      </c>
      <c r="D19" s="135">
        <v>885</v>
      </c>
      <c r="E19" s="136">
        <v>0</v>
      </c>
      <c r="F19" s="135">
        <v>0</v>
      </c>
      <c r="G19" s="136">
        <v>40</v>
      </c>
      <c r="H19" s="135">
        <v>2</v>
      </c>
      <c r="I19" s="136">
        <v>420</v>
      </c>
      <c r="J19" s="135">
        <v>7</v>
      </c>
      <c r="K19" s="136">
        <v>3</v>
      </c>
      <c r="L19" s="137">
        <v>94</v>
      </c>
    </row>
    <row r="20" spans="1:12" ht="15.75" x14ac:dyDescent="0.25">
      <c r="A20" s="105" t="s">
        <v>52</v>
      </c>
      <c r="B20" s="119">
        <f>SUM(C20:L20)</f>
        <v>1454</v>
      </c>
      <c r="C20" s="106">
        <v>3</v>
      </c>
      <c r="D20" s="119">
        <v>885</v>
      </c>
      <c r="E20" s="106">
        <v>0</v>
      </c>
      <c r="F20" s="119">
        <v>0</v>
      </c>
      <c r="G20" s="106">
        <v>40</v>
      </c>
      <c r="H20" s="119">
        <v>2</v>
      </c>
      <c r="I20" s="106">
        <v>420</v>
      </c>
      <c r="J20" s="119">
        <v>7</v>
      </c>
      <c r="K20" s="106">
        <v>3</v>
      </c>
      <c r="L20" s="125">
        <v>94</v>
      </c>
    </row>
    <row r="21" spans="1:12" ht="15.75" x14ac:dyDescent="0.25">
      <c r="A21" s="26"/>
      <c r="B21" s="118"/>
      <c r="C21" s="104"/>
      <c r="D21" s="118"/>
      <c r="E21" s="104"/>
      <c r="F21" s="118"/>
      <c r="G21" s="104"/>
      <c r="H21" s="118"/>
      <c r="I21" s="104"/>
      <c r="J21" s="118"/>
      <c r="K21" s="107"/>
      <c r="L21" s="124"/>
    </row>
    <row r="22" spans="1:12" ht="15.75" x14ac:dyDescent="0.25">
      <c r="A22" s="46" t="s">
        <v>53</v>
      </c>
      <c r="B22" s="117">
        <f>SUM(B23:B24)</f>
        <v>863</v>
      </c>
      <c r="C22" s="103">
        <v>9</v>
      </c>
      <c r="D22" s="117">
        <v>220</v>
      </c>
      <c r="E22" s="103">
        <v>0</v>
      </c>
      <c r="F22" s="117">
        <v>0</v>
      </c>
      <c r="G22" s="103">
        <v>25</v>
      </c>
      <c r="H22" s="117">
        <v>4</v>
      </c>
      <c r="I22" s="103">
        <v>512</v>
      </c>
      <c r="J22" s="117">
        <v>0</v>
      </c>
      <c r="K22" s="103">
        <v>0</v>
      </c>
      <c r="L22" s="112">
        <v>93</v>
      </c>
    </row>
    <row r="23" spans="1:12" ht="15.75" x14ac:dyDescent="0.25">
      <c r="A23" s="1" t="s">
        <v>54</v>
      </c>
      <c r="B23" s="118">
        <f>SUM(C23:L23)</f>
        <v>132</v>
      </c>
      <c r="C23" s="104">
        <v>4</v>
      </c>
      <c r="D23" s="122">
        <v>0</v>
      </c>
      <c r="E23" s="108">
        <v>0</v>
      </c>
      <c r="F23" s="122">
        <v>0</v>
      </c>
      <c r="G23" s="108">
        <v>2</v>
      </c>
      <c r="H23" s="122">
        <v>1</v>
      </c>
      <c r="I23" s="108">
        <v>78</v>
      </c>
      <c r="J23" s="122">
        <v>0</v>
      </c>
      <c r="K23" s="108">
        <v>0</v>
      </c>
      <c r="L23" s="124">
        <v>47</v>
      </c>
    </row>
    <row r="24" spans="1:12" ht="15.75" x14ac:dyDescent="0.25">
      <c r="A24" s="1" t="s">
        <v>134</v>
      </c>
      <c r="B24" s="118">
        <f>SUM(C24:L24)</f>
        <v>731</v>
      </c>
      <c r="C24" s="104">
        <v>5</v>
      </c>
      <c r="D24" s="122">
        <v>220</v>
      </c>
      <c r="E24" s="108">
        <v>0</v>
      </c>
      <c r="F24" s="122">
        <v>0</v>
      </c>
      <c r="G24" s="108">
        <v>23</v>
      </c>
      <c r="H24" s="122">
        <v>3</v>
      </c>
      <c r="I24" s="108">
        <v>434</v>
      </c>
      <c r="J24" s="122">
        <v>0</v>
      </c>
      <c r="K24" s="108">
        <v>0</v>
      </c>
      <c r="L24" s="124">
        <v>46</v>
      </c>
    </row>
    <row r="25" spans="1:12" ht="15.75" x14ac:dyDescent="0.25">
      <c r="A25" s="1"/>
      <c r="B25" s="120"/>
      <c r="D25" s="120"/>
      <c r="F25" s="120"/>
      <c r="H25" s="120"/>
      <c r="J25" s="120"/>
      <c r="L25" s="124"/>
    </row>
    <row r="26" spans="1:12" ht="15.75" x14ac:dyDescent="0.25">
      <c r="A26" s="46" t="s">
        <v>56</v>
      </c>
      <c r="B26" s="117">
        <f>SUM(B27)</f>
        <v>1412</v>
      </c>
      <c r="C26" s="103">
        <v>1</v>
      </c>
      <c r="D26" s="117">
        <v>866</v>
      </c>
      <c r="E26" s="103">
        <v>0</v>
      </c>
      <c r="F26" s="117">
        <v>0</v>
      </c>
      <c r="G26" s="103">
        <v>61</v>
      </c>
      <c r="H26" s="117">
        <v>0</v>
      </c>
      <c r="I26" s="103">
        <v>467</v>
      </c>
      <c r="J26" s="117">
        <v>0</v>
      </c>
      <c r="K26" s="103">
        <v>5</v>
      </c>
      <c r="L26" s="112">
        <v>12</v>
      </c>
    </row>
    <row r="27" spans="1:12" ht="15.75" x14ac:dyDescent="0.25">
      <c r="A27" s="105" t="s">
        <v>57</v>
      </c>
      <c r="B27" s="119">
        <f>SUM(C27:L27)</f>
        <v>1412</v>
      </c>
      <c r="C27" s="106">
        <v>1</v>
      </c>
      <c r="D27" s="119">
        <v>866</v>
      </c>
      <c r="E27" s="106">
        <v>0</v>
      </c>
      <c r="F27" s="119">
        <v>0</v>
      </c>
      <c r="G27" s="106">
        <v>61</v>
      </c>
      <c r="H27" s="119">
        <v>0</v>
      </c>
      <c r="I27" s="106">
        <v>467</v>
      </c>
      <c r="J27" s="119">
        <v>0</v>
      </c>
      <c r="K27" s="106">
        <v>5</v>
      </c>
      <c r="L27" s="125">
        <v>12</v>
      </c>
    </row>
    <row r="28" spans="1:12" ht="15.75" x14ac:dyDescent="0.25">
      <c r="A28" s="26"/>
      <c r="B28" s="118"/>
      <c r="C28" s="104"/>
      <c r="D28" s="118"/>
      <c r="E28" s="104"/>
      <c r="F28" s="118"/>
      <c r="G28" s="104"/>
      <c r="H28" s="118"/>
      <c r="I28" s="104"/>
      <c r="J28" s="118"/>
      <c r="K28" s="104"/>
      <c r="L28" s="124"/>
    </row>
    <row r="29" spans="1:12" ht="15.75" x14ac:dyDescent="0.25">
      <c r="A29" s="46" t="s">
        <v>58</v>
      </c>
      <c r="B29" s="117">
        <f>SUM(B30:B31)</f>
        <v>643</v>
      </c>
      <c r="C29" s="103">
        <v>20</v>
      </c>
      <c r="D29" s="117">
        <v>152</v>
      </c>
      <c r="E29" s="103">
        <v>0</v>
      </c>
      <c r="F29" s="117">
        <v>0</v>
      </c>
      <c r="G29" s="103">
        <v>19</v>
      </c>
      <c r="H29" s="117">
        <v>4</v>
      </c>
      <c r="I29" s="103">
        <v>353</v>
      </c>
      <c r="J29" s="117">
        <v>3</v>
      </c>
      <c r="K29" s="103">
        <v>1</v>
      </c>
      <c r="L29" s="112">
        <v>91</v>
      </c>
    </row>
    <row r="30" spans="1:12" ht="15.75" x14ac:dyDescent="0.25">
      <c r="A30" s="1" t="s">
        <v>344</v>
      </c>
      <c r="B30" s="118">
        <f>SUM(C30:L30)</f>
        <v>428</v>
      </c>
      <c r="C30" s="104">
        <v>18</v>
      </c>
      <c r="D30" s="118">
        <v>83</v>
      </c>
      <c r="E30" s="104">
        <v>0</v>
      </c>
      <c r="F30" s="118">
        <v>0</v>
      </c>
      <c r="G30" s="104">
        <v>19</v>
      </c>
      <c r="H30" s="118">
        <v>2</v>
      </c>
      <c r="I30" s="104">
        <v>254</v>
      </c>
      <c r="J30" s="118">
        <v>3</v>
      </c>
      <c r="K30" s="104">
        <v>1</v>
      </c>
      <c r="L30" s="124">
        <v>48</v>
      </c>
    </row>
    <row r="31" spans="1:12" ht="15.75" x14ac:dyDescent="0.25">
      <c r="A31" s="26" t="s">
        <v>60</v>
      </c>
      <c r="B31" s="118">
        <f>SUM(C31:L31)</f>
        <v>215</v>
      </c>
      <c r="C31" s="104">
        <v>2</v>
      </c>
      <c r="D31" s="118">
        <v>69</v>
      </c>
      <c r="E31" s="104">
        <v>0</v>
      </c>
      <c r="F31" s="118">
        <v>0</v>
      </c>
      <c r="G31" s="104">
        <v>0</v>
      </c>
      <c r="H31" s="118">
        <v>2</v>
      </c>
      <c r="I31" s="104">
        <v>99</v>
      </c>
      <c r="J31" s="118">
        <v>0</v>
      </c>
      <c r="K31" s="104">
        <v>0</v>
      </c>
      <c r="L31" s="124">
        <v>43</v>
      </c>
    </row>
    <row r="32" spans="1:12" ht="15.75" x14ac:dyDescent="0.25">
      <c r="A32" s="26"/>
      <c r="B32" s="118"/>
      <c r="C32" s="104"/>
      <c r="D32" s="118"/>
      <c r="E32" s="104"/>
      <c r="F32" s="118"/>
      <c r="G32" s="104"/>
      <c r="H32" s="118"/>
      <c r="I32" s="104"/>
      <c r="J32" s="118"/>
      <c r="K32" s="107"/>
      <c r="L32" s="124"/>
    </row>
    <row r="33" spans="1:12" ht="15.75" x14ac:dyDescent="0.25">
      <c r="A33" s="46" t="s">
        <v>61</v>
      </c>
      <c r="B33" s="117">
        <f>SUM(B34:B35)</f>
        <v>940</v>
      </c>
      <c r="C33" s="103">
        <v>6</v>
      </c>
      <c r="D33" s="117">
        <v>545</v>
      </c>
      <c r="E33" s="103">
        <v>0</v>
      </c>
      <c r="F33" s="117">
        <v>0</v>
      </c>
      <c r="G33" s="103">
        <v>4</v>
      </c>
      <c r="H33" s="117">
        <v>4</v>
      </c>
      <c r="I33" s="103">
        <v>312</v>
      </c>
      <c r="J33" s="117">
        <v>0</v>
      </c>
      <c r="K33" s="103">
        <v>1</v>
      </c>
      <c r="L33" s="112">
        <v>68</v>
      </c>
    </row>
    <row r="34" spans="1:12" ht="15.75" x14ac:dyDescent="0.25">
      <c r="A34" s="105" t="s">
        <v>62</v>
      </c>
      <c r="B34" s="119">
        <f>SUM(C34:L34)</f>
        <v>544</v>
      </c>
      <c r="C34" s="106">
        <v>0</v>
      </c>
      <c r="D34" s="119">
        <v>323</v>
      </c>
      <c r="E34" s="106">
        <v>0</v>
      </c>
      <c r="F34" s="119">
        <v>0</v>
      </c>
      <c r="G34" s="106">
        <v>2</v>
      </c>
      <c r="H34" s="119">
        <v>2</v>
      </c>
      <c r="I34" s="106">
        <v>158</v>
      </c>
      <c r="J34" s="119">
        <v>0</v>
      </c>
      <c r="K34" s="106">
        <v>1</v>
      </c>
      <c r="L34" s="125">
        <v>58</v>
      </c>
    </row>
    <row r="35" spans="1:12" ht="15.75" x14ac:dyDescent="0.25">
      <c r="A35" s="105" t="s">
        <v>63</v>
      </c>
      <c r="B35" s="119">
        <f>SUM(C35:L35)</f>
        <v>396</v>
      </c>
      <c r="C35" s="106">
        <v>6</v>
      </c>
      <c r="D35" s="119">
        <v>222</v>
      </c>
      <c r="E35" s="106">
        <v>0</v>
      </c>
      <c r="F35" s="119">
        <v>0</v>
      </c>
      <c r="G35" s="106">
        <v>2</v>
      </c>
      <c r="H35" s="119">
        <v>2</v>
      </c>
      <c r="I35" s="106">
        <v>154</v>
      </c>
      <c r="J35" s="119">
        <v>0</v>
      </c>
      <c r="K35" s="106">
        <v>0</v>
      </c>
      <c r="L35" s="125">
        <v>10</v>
      </c>
    </row>
    <row r="36" spans="1:12" ht="15.75" x14ac:dyDescent="0.25">
      <c r="A36" s="26"/>
      <c r="B36" s="118"/>
      <c r="C36" s="104"/>
      <c r="D36" s="118"/>
      <c r="E36" s="104"/>
      <c r="F36" s="118"/>
      <c r="G36" s="104"/>
      <c r="H36" s="118"/>
      <c r="I36" s="104"/>
      <c r="J36" s="118"/>
      <c r="K36" s="104"/>
      <c r="L36" s="124"/>
    </row>
    <row r="37" spans="1:12" ht="15.75" x14ac:dyDescent="0.25">
      <c r="A37" s="46" t="s">
        <v>64</v>
      </c>
      <c r="B37" s="117">
        <f>SUM(B38:B39)</f>
        <v>1560</v>
      </c>
      <c r="C37" s="103">
        <v>40</v>
      </c>
      <c r="D37" s="117">
        <v>387</v>
      </c>
      <c r="E37" s="103">
        <v>0</v>
      </c>
      <c r="F37" s="117">
        <v>0</v>
      </c>
      <c r="G37" s="103">
        <v>9</v>
      </c>
      <c r="H37" s="117">
        <v>3</v>
      </c>
      <c r="I37" s="103">
        <v>954</v>
      </c>
      <c r="J37" s="117">
        <v>0</v>
      </c>
      <c r="K37" s="103">
        <v>15</v>
      </c>
      <c r="L37" s="112">
        <v>152</v>
      </c>
    </row>
    <row r="38" spans="1:12" ht="15.75" x14ac:dyDescent="0.25">
      <c r="A38" s="1" t="s">
        <v>65</v>
      </c>
      <c r="B38" s="118">
        <f>SUM(C38:L38)</f>
        <v>1362</v>
      </c>
      <c r="C38" s="104">
        <v>39</v>
      </c>
      <c r="D38" s="122">
        <v>351</v>
      </c>
      <c r="E38" s="108">
        <v>0</v>
      </c>
      <c r="F38" s="122">
        <v>0</v>
      </c>
      <c r="G38" s="108">
        <v>9</v>
      </c>
      <c r="H38" s="122">
        <v>3</v>
      </c>
      <c r="I38" s="108">
        <v>833</v>
      </c>
      <c r="J38" s="122">
        <v>0</v>
      </c>
      <c r="K38" s="108">
        <v>11</v>
      </c>
      <c r="L38" s="124">
        <v>116</v>
      </c>
    </row>
    <row r="39" spans="1:12" ht="15.75" x14ac:dyDescent="0.25">
      <c r="A39" s="1" t="s">
        <v>66</v>
      </c>
      <c r="B39" s="118">
        <f>SUM(C39:L39)</f>
        <v>198</v>
      </c>
      <c r="C39" s="104">
        <v>1</v>
      </c>
      <c r="D39" s="122">
        <v>36</v>
      </c>
      <c r="E39" s="108">
        <v>0</v>
      </c>
      <c r="F39" s="122">
        <v>0</v>
      </c>
      <c r="G39" s="108">
        <v>0</v>
      </c>
      <c r="H39" s="122">
        <v>0</v>
      </c>
      <c r="I39" s="108">
        <v>121</v>
      </c>
      <c r="J39" s="122">
        <v>0</v>
      </c>
      <c r="K39" s="108">
        <v>4</v>
      </c>
      <c r="L39" s="124">
        <v>36</v>
      </c>
    </row>
    <row r="40" spans="1:12" ht="15.75" x14ac:dyDescent="0.25">
      <c r="A40" s="26"/>
      <c r="B40" s="118"/>
      <c r="C40" s="104"/>
      <c r="D40" s="118"/>
      <c r="E40" s="104"/>
      <c r="F40" s="118"/>
      <c r="G40" s="104"/>
      <c r="H40" s="118"/>
      <c r="I40" s="104"/>
      <c r="J40" s="118"/>
      <c r="K40" s="107"/>
      <c r="L40" s="124"/>
    </row>
    <row r="41" spans="1:12" ht="15.75" x14ac:dyDescent="0.25">
      <c r="A41" s="46" t="s">
        <v>67</v>
      </c>
      <c r="B41" s="117">
        <f t="shared" ref="B41" si="1">SUM(B42:B43)</f>
        <v>1805</v>
      </c>
      <c r="C41" s="103">
        <v>89</v>
      </c>
      <c r="D41" s="117">
        <v>886</v>
      </c>
      <c r="E41" s="103">
        <v>0</v>
      </c>
      <c r="F41" s="117">
        <v>0</v>
      </c>
      <c r="G41" s="103">
        <v>17</v>
      </c>
      <c r="H41" s="117">
        <v>0</v>
      </c>
      <c r="I41" s="103">
        <v>639</v>
      </c>
      <c r="J41" s="117">
        <v>1</v>
      </c>
      <c r="K41" s="103">
        <v>1</v>
      </c>
      <c r="L41" s="112">
        <v>172</v>
      </c>
    </row>
    <row r="42" spans="1:12" ht="15.75" x14ac:dyDescent="0.25">
      <c r="A42" s="105" t="s">
        <v>68</v>
      </c>
      <c r="B42" s="119">
        <f>SUM(C42:L42)</f>
        <v>1729</v>
      </c>
      <c r="C42" s="106">
        <v>86</v>
      </c>
      <c r="D42" s="123">
        <v>886</v>
      </c>
      <c r="E42" s="109">
        <v>0</v>
      </c>
      <c r="F42" s="123">
        <v>0</v>
      </c>
      <c r="G42" s="109">
        <v>17</v>
      </c>
      <c r="H42" s="123">
        <v>0</v>
      </c>
      <c r="I42" s="109">
        <v>567</v>
      </c>
      <c r="J42" s="123">
        <v>1</v>
      </c>
      <c r="K42" s="109">
        <v>1</v>
      </c>
      <c r="L42" s="125">
        <v>171</v>
      </c>
    </row>
    <row r="43" spans="1:12" ht="15.75" x14ac:dyDescent="0.25">
      <c r="A43" s="1" t="s">
        <v>69</v>
      </c>
      <c r="B43" s="118">
        <f>SUM(C43:L43)</f>
        <v>76</v>
      </c>
      <c r="C43" s="104">
        <v>3</v>
      </c>
      <c r="D43" s="118">
        <v>0</v>
      </c>
      <c r="E43" s="104">
        <v>0</v>
      </c>
      <c r="F43" s="118">
        <v>0</v>
      </c>
      <c r="G43" s="104">
        <v>0</v>
      </c>
      <c r="H43" s="118">
        <v>0</v>
      </c>
      <c r="I43" s="132">
        <v>72</v>
      </c>
      <c r="J43" s="139">
        <v>0</v>
      </c>
      <c r="K43" s="132">
        <v>0</v>
      </c>
      <c r="L43" s="138">
        <v>1</v>
      </c>
    </row>
    <row r="44" spans="1:12" ht="15.75" x14ac:dyDescent="0.25">
      <c r="A44" s="26"/>
      <c r="B44" s="118"/>
      <c r="C44" s="104"/>
      <c r="D44" s="122"/>
      <c r="E44" s="108"/>
      <c r="F44" s="122"/>
      <c r="G44" s="108"/>
      <c r="H44" s="122"/>
      <c r="I44" s="108"/>
      <c r="J44" s="122"/>
      <c r="K44" s="108"/>
      <c r="L44" s="124"/>
    </row>
    <row r="45" spans="1:12" ht="15.75" x14ac:dyDescent="0.25">
      <c r="A45" s="46" t="s">
        <v>70</v>
      </c>
      <c r="B45" s="117">
        <f>SUM(B46:B47)</f>
        <v>655</v>
      </c>
      <c r="C45" s="103">
        <v>4</v>
      </c>
      <c r="D45" s="117">
        <v>20</v>
      </c>
      <c r="E45" s="103">
        <v>0</v>
      </c>
      <c r="F45" s="117">
        <v>0</v>
      </c>
      <c r="G45" s="103">
        <v>3</v>
      </c>
      <c r="H45" s="117">
        <v>0</v>
      </c>
      <c r="I45" s="103">
        <v>567</v>
      </c>
      <c r="J45" s="117">
        <v>0</v>
      </c>
      <c r="K45" s="103">
        <v>4</v>
      </c>
      <c r="L45" s="112">
        <v>57</v>
      </c>
    </row>
    <row r="46" spans="1:12" ht="15.75" x14ac:dyDescent="0.25">
      <c r="A46" s="105" t="s">
        <v>71</v>
      </c>
      <c r="B46" s="119">
        <f>SUM(C46:L46)</f>
        <v>522</v>
      </c>
      <c r="C46" s="106">
        <v>4</v>
      </c>
      <c r="D46" s="119">
        <v>18</v>
      </c>
      <c r="E46" s="106">
        <v>0</v>
      </c>
      <c r="F46" s="119">
        <v>0</v>
      </c>
      <c r="G46" s="106">
        <v>2</v>
      </c>
      <c r="H46" s="119">
        <v>0</v>
      </c>
      <c r="I46" s="106">
        <v>480</v>
      </c>
      <c r="J46" s="119">
        <v>0</v>
      </c>
      <c r="K46" s="106">
        <v>4</v>
      </c>
      <c r="L46" s="125">
        <v>14</v>
      </c>
    </row>
    <row r="47" spans="1:12" ht="15.75" x14ac:dyDescent="0.25">
      <c r="A47" s="1" t="s">
        <v>72</v>
      </c>
      <c r="B47" s="118">
        <f>SUM(C47:L47)</f>
        <v>133</v>
      </c>
      <c r="C47" s="104">
        <v>0</v>
      </c>
      <c r="D47" s="118">
        <v>2</v>
      </c>
      <c r="E47" s="104">
        <v>0</v>
      </c>
      <c r="F47" s="118">
        <v>0</v>
      </c>
      <c r="G47" s="104">
        <v>1</v>
      </c>
      <c r="H47" s="118">
        <v>0</v>
      </c>
      <c r="I47" s="104">
        <v>87</v>
      </c>
      <c r="J47" s="118">
        <v>0</v>
      </c>
      <c r="K47" s="104">
        <v>0</v>
      </c>
      <c r="L47" s="124">
        <v>43</v>
      </c>
    </row>
    <row r="48" spans="1:12" ht="15.75" x14ac:dyDescent="0.25">
      <c r="A48" s="26"/>
      <c r="B48" s="118"/>
      <c r="C48" s="104"/>
      <c r="D48" s="118"/>
      <c r="E48" s="104"/>
      <c r="F48" s="118"/>
      <c r="G48" s="104"/>
      <c r="H48" s="118"/>
      <c r="I48" s="104"/>
      <c r="J48" s="118"/>
      <c r="K48" s="104"/>
      <c r="L48" s="124"/>
    </row>
    <row r="49" spans="1:12" ht="15.75" x14ac:dyDescent="0.25">
      <c r="A49" s="46" t="s">
        <v>73</v>
      </c>
      <c r="B49" s="117">
        <f>SUM(B50:B51)</f>
        <v>598</v>
      </c>
      <c r="C49" s="103">
        <v>0</v>
      </c>
      <c r="D49" s="117">
        <v>60</v>
      </c>
      <c r="E49" s="103">
        <v>0</v>
      </c>
      <c r="F49" s="117">
        <v>0</v>
      </c>
      <c r="G49" s="103">
        <v>1</v>
      </c>
      <c r="H49" s="117">
        <v>0</v>
      </c>
      <c r="I49" s="103">
        <v>495</v>
      </c>
      <c r="J49" s="117">
        <v>0</v>
      </c>
      <c r="K49" s="103">
        <v>2</v>
      </c>
      <c r="L49" s="112">
        <v>40</v>
      </c>
    </row>
    <row r="50" spans="1:12" ht="15.75" x14ac:dyDescent="0.25">
      <c r="A50" s="1" t="s">
        <v>74</v>
      </c>
      <c r="B50" s="118">
        <f>SUM(C50:L50)</f>
        <v>250</v>
      </c>
      <c r="C50" s="104">
        <v>0</v>
      </c>
      <c r="D50" s="118">
        <v>0</v>
      </c>
      <c r="E50" s="104">
        <v>0</v>
      </c>
      <c r="F50" s="118">
        <v>0</v>
      </c>
      <c r="G50" s="104">
        <v>0</v>
      </c>
      <c r="H50" s="118">
        <v>0</v>
      </c>
      <c r="I50" s="104">
        <v>236</v>
      </c>
      <c r="J50" s="118">
        <v>0</v>
      </c>
      <c r="K50" s="104">
        <v>2</v>
      </c>
      <c r="L50" s="124">
        <v>12</v>
      </c>
    </row>
    <row r="51" spans="1:12" ht="15.75" x14ac:dyDescent="0.25">
      <c r="A51" s="1" t="s">
        <v>75</v>
      </c>
      <c r="B51" s="118">
        <f>SUM(C51:L51)</f>
        <v>348</v>
      </c>
      <c r="C51" s="104">
        <v>0</v>
      </c>
      <c r="D51" s="118">
        <v>60</v>
      </c>
      <c r="E51" s="104">
        <v>0</v>
      </c>
      <c r="F51" s="118">
        <v>0</v>
      </c>
      <c r="G51" s="104">
        <v>1</v>
      </c>
      <c r="H51" s="118">
        <v>0</v>
      </c>
      <c r="I51" s="104">
        <v>259</v>
      </c>
      <c r="J51" s="118">
        <v>0</v>
      </c>
      <c r="K51" s="104">
        <v>0</v>
      </c>
      <c r="L51" s="124">
        <v>28</v>
      </c>
    </row>
    <row r="52" spans="1:12" ht="15.75" x14ac:dyDescent="0.25">
      <c r="A52" s="26"/>
      <c r="B52" s="118"/>
      <c r="C52" s="104"/>
      <c r="D52" s="118"/>
      <c r="E52" s="104"/>
      <c r="F52" s="118"/>
      <c r="G52" s="104"/>
      <c r="H52" s="118"/>
      <c r="I52" s="104"/>
      <c r="J52" s="118"/>
      <c r="K52" s="104"/>
      <c r="L52" s="124"/>
    </row>
    <row r="53" spans="1:12" ht="15.75" x14ac:dyDescent="0.25">
      <c r="A53" s="46" t="s">
        <v>76</v>
      </c>
      <c r="B53" s="117">
        <f>SUM(B54:B55)</f>
        <v>849</v>
      </c>
      <c r="C53" s="103">
        <v>0</v>
      </c>
      <c r="D53" s="117">
        <v>19</v>
      </c>
      <c r="E53" s="103">
        <v>0</v>
      </c>
      <c r="F53" s="117">
        <v>0</v>
      </c>
      <c r="G53" s="103">
        <v>39</v>
      </c>
      <c r="H53" s="117">
        <v>0</v>
      </c>
      <c r="I53" s="103">
        <v>718</v>
      </c>
      <c r="J53" s="117">
        <v>0</v>
      </c>
      <c r="K53" s="103">
        <v>1</v>
      </c>
      <c r="L53" s="112">
        <v>72</v>
      </c>
    </row>
    <row r="54" spans="1:12" ht="15.75" x14ac:dyDescent="0.25">
      <c r="A54" s="1" t="s">
        <v>77</v>
      </c>
      <c r="B54" s="118">
        <f>SUM(C54:L54)</f>
        <v>741</v>
      </c>
      <c r="C54" s="104">
        <v>0</v>
      </c>
      <c r="D54" s="118">
        <v>0</v>
      </c>
      <c r="E54" s="104">
        <v>0</v>
      </c>
      <c r="F54" s="118">
        <v>0</v>
      </c>
      <c r="G54" s="104">
        <v>39</v>
      </c>
      <c r="H54" s="118">
        <v>0</v>
      </c>
      <c r="I54" s="104">
        <v>648</v>
      </c>
      <c r="J54" s="118">
        <v>0</v>
      </c>
      <c r="K54" s="104">
        <v>1</v>
      </c>
      <c r="L54" s="124">
        <v>53</v>
      </c>
    </row>
    <row r="55" spans="1:12" ht="15.75" x14ac:dyDescent="0.25">
      <c r="A55" s="44" t="s">
        <v>414</v>
      </c>
      <c r="B55" s="118">
        <f>SUM(C55:L55)</f>
        <v>108</v>
      </c>
      <c r="C55" s="104">
        <v>0</v>
      </c>
      <c r="D55" s="118">
        <v>19</v>
      </c>
      <c r="E55" s="104">
        <v>0</v>
      </c>
      <c r="F55" s="118">
        <v>0</v>
      </c>
      <c r="G55" s="104">
        <v>0</v>
      </c>
      <c r="H55" s="118">
        <v>0</v>
      </c>
      <c r="I55" s="104">
        <v>70</v>
      </c>
      <c r="J55" s="118">
        <v>0</v>
      </c>
      <c r="K55" s="104">
        <v>0</v>
      </c>
      <c r="L55" s="124">
        <v>19</v>
      </c>
    </row>
    <row r="56" spans="1:12" ht="15.75" x14ac:dyDescent="0.25">
      <c r="A56" s="26"/>
      <c r="B56" s="118"/>
      <c r="C56" s="104"/>
      <c r="D56" s="118"/>
      <c r="E56" s="104"/>
      <c r="F56" s="118"/>
      <c r="G56" s="104"/>
      <c r="H56" s="118"/>
      <c r="I56" s="104"/>
      <c r="J56" s="118"/>
      <c r="K56" s="104"/>
      <c r="L56" s="124"/>
    </row>
    <row r="57" spans="1:12" ht="15.75" x14ac:dyDescent="0.25">
      <c r="A57" s="46" t="s">
        <v>78</v>
      </c>
      <c r="B57" s="117">
        <f>SUM(B58:B59)</f>
        <v>651</v>
      </c>
      <c r="C57" s="103">
        <v>6</v>
      </c>
      <c r="D57" s="117">
        <v>44</v>
      </c>
      <c r="E57" s="103">
        <v>0</v>
      </c>
      <c r="F57" s="117">
        <v>0</v>
      </c>
      <c r="G57" s="103">
        <v>2</v>
      </c>
      <c r="H57" s="117">
        <v>6</v>
      </c>
      <c r="I57" s="103">
        <v>553</v>
      </c>
      <c r="J57" s="117">
        <v>0</v>
      </c>
      <c r="K57" s="103">
        <v>0</v>
      </c>
      <c r="L57" s="112">
        <v>40</v>
      </c>
    </row>
    <row r="58" spans="1:12" ht="15.75" x14ac:dyDescent="0.25">
      <c r="A58" s="1" t="s">
        <v>79</v>
      </c>
      <c r="B58" s="118">
        <f>SUM(C58:L58)</f>
        <v>429</v>
      </c>
      <c r="C58" s="104">
        <v>4</v>
      </c>
      <c r="D58" s="118">
        <v>5</v>
      </c>
      <c r="E58" s="104">
        <v>0</v>
      </c>
      <c r="F58" s="118">
        <v>0</v>
      </c>
      <c r="G58" s="104">
        <v>2</v>
      </c>
      <c r="H58" s="118">
        <v>2</v>
      </c>
      <c r="I58" s="104">
        <v>378</v>
      </c>
      <c r="J58" s="118">
        <v>0</v>
      </c>
      <c r="K58" s="104">
        <v>0</v>
      </c>
      <c r="L58" s="124">
        <v>38</v>
      </c>
    </row>
    <row r="59" spans="1:12" ht="15.75" x14ac:dyDescent="0.25">
      <c r="A59" s="1" t="s">
        <v>80</v>
      </c>
      <c r="B59" s="118">
        <f>SUM(C59:L59)</f>
        <v>222</v>
      </c>
      <c r="C59" s="104">
        <v>2</v>
      </c>
      <c r="D59" s="118">
        <v>39</v>
      </c>
      <c r="E59" s="104">
        <v>0</v>
      </c>
      <c r="F59" s="118">
        <v>0</v>
      </c>
      <c r="G59" s="104">
        <v>0</v>
      </c>
      <c r="H59" s="118">
        <v>4</v>
      </c>
      <c r="I59" s="104">
        <v>175</v>
      </c>
      <c r="J59" s="118">
        <v>0</v>
      </c>
      <c r="K59" s="104">
        <v>0</v>
      </c>
      <c r="L59" s="124">
        <v>2</v>
      </c>
    </row>
    <row r="60" spans="1:12" ht="15.75" x14ac:dyDescent="0.25">
      <c r="A60" s="26"/>
      <c r="B60" s="118"/>
      <c r="C60" s="104"/>
      <c r="D60" s="118"/>
      <c r="E60" s="104"/>
      <c r="F60" s="118"/>
      <c r="G60" s="104"/>
      <c r="H60" s="118"/>
      <c r="I60" s="104"/>
      <c r="J60" s="118"/>
      <c r="K60" s="104"/>
      <c r="L60" s="124"/>
    </row>
    <row r="61" spans="1:12" ht="15.75" x14ac:dyDescent="0.25">
      <c r="A61" s="46" t="s">
        <v>81</v>
      </c>
      <c r="B61" s="117">
        <f>SUM(B62:B64)</f>
        <v>323</v>
      </c>
      <c r="C61" s="103">
        <v>4</v>
      </c>
      <c r="D61" s="117">
        <v>10</v>
      </c>
      <c r="E61" s="103">
        <v>0</v>
      </c>
      <c r="F61" s="117">
        <v>0</v>
      </c>
      <c r="G61" s="103">
        <v>1</v>
      </c>
      <c r="H61" s="117">
        <v>5</v>
      </c>
      <c r="I61" s="103">
        <v>289</v>
      </c>
      <c r="J61" s="117">
        <v>0</v>
      </c>
      <c r="K61" s="103">
        <v>1</v>
      </c>
      <c r="L61" s="112">
        <v>13</v>
      </c>
    </row>
    <row r="62" spans="1:12" ht="15.75" x14ac:dyDescent="0.25">
      <c r="A62" s="105" t="s">
        <v>82</v>
      </c>
      <c r="B62" s="119">
        <f>SUM(C62:L62)</f>
        <v>169</v>
      </c>
      <c r="C62" s="106">
        <v>3</v>
      </c>
      <c r="D62" s="119">
        <v>8</v>
      </c>
      <c r="E62" s="106">
        <v>0</v>
      </c>
      <c r="F62" s="119">
        <v>0</v>
      </c>
      <c r="G62" s="106">
        <v>0</v>
      </c>
      <c r="H62" s="119">
        <v>1</v>
      </c>
      <c r="I62" s="106">
        <v>147</v>
      </c>
      <c r="J62" s="119">
        <v>0</v>
      </c>
      <c r="K62" s="106">
        <v>1</v>
      </c>
      <c r="L62" s="125">
        <v>9</v>
      </c>
    </row>
    <row r="63" spans="1:12" ht="15.75" x14ac:dyDescent="0.25">
      <c r="A63" s="110" t="s">
        <v>83</v>
      </c>
      <c r="B63" s="118">
        <f>SUM(C63:L63)</f>
        <v>74</v>
      </c>
      <c r="C63" s="104">
        <v>1</v>
      </c>
      <c r="D63" s="118">
        <v>2</v>
      </c>
      <c r="E63" s="104">
        <v>0</v>
      </c>
      <c r="F63" s="118">
        <v>0</v>
      </c>
      <c r="G63" s="104">
        <v>1</v>
      </c>
      <c r="H63" s="118">
        <v>4</v>
      </c>
      <c r="I63" s="104">
        <v>63</v>
      </c>
      <c r="J63" s="118">
        <v>0</v>
      </c>
      <c r="K63" s="104">
        <v>0</v>
      </c>
      <c r="L63" s="138">
        <v>3</v>
      </c>
    </row>
    <row r="64" spans="1:12" ht="15.75" x14ac:dyDescent="0.25">
      <c r="A64" s="1" t="s">
        <v>84</v>
      </c>
      <c r="B64" s="118">
        <f>SUM(C64:L64)</f>
        <v>80</v>
      </c>
      <c r="C64" s="104">
        <v>0</v>
      </c>
      <c r="D64" s="118">
        <v>0</v>
      </c>
      <c r="E64" s="104">
        <v>0</v>
      </c>
      <c r="F64" s="118">
        <v>0</v>
      </c>
      <c r="G64" s="104">
        <v>0</v>
      </c>
      <c r="H64" s="118">
        <v>0</v>
      </c>
      <c r="I64" s="104">
        <v>79</v>
      </c>
      <c r="J64" s="118">
        <v>0</v>
      </c>
      <c r="K64" s="104">
        <v>0</v>
      </c>
      <c r="L64" s="124">
        <v>1</v>
      </c>
    </row>
    <row r="65" spans="1:12" ht="15.75" x14ac:dyDescent="0.25">
      <c r="A65" s="26"/>
      <c r="B65" s="118"/>
      <c r="C65" s="104"/>
      <c r="D65" s="118"/>
      <c r="E65" s="104"/>
      <c r="F65" s="118"/>
      <c r="G65" s="104"/>
      <c r="H65" s="118"/>
      <c r="I65" s="104"/>
      <c r="J65" s="118"/>
      <c r="K65" s="104"/>
      <c r="L65" s="124"/>
    </row>
    <row r="66" spans="1:12" ht="15.75" x14ac:dyDescent="0.25">
      <c r="A66" s="46" t="s">
        <v>85</v>
      </c>
      <c r="B66" s="117">
        <f>SUM(B67)</f>
        <v>337</v>
      </c>
      <c r="C66" s="103">
        <v>4</v>
      </c>
      <c r="D66" s="117">
        <v>0</v>
      </c>
      <c r="E66" s="103">
        <v>0</v>
      </c>
      <c r="F66" s="117">
        <v>0</v>
      </c>
      <c r="G66" s="103">
        <v>3</v>
      </c>
      <c r="H66" s="117">
        <v>0</v>
      </c>
      <c r="I66" s="103">
        <v>282</v>
      </c>
      <c r="J66" s="117">
        <v>0</v>
      </c>
      <c r="K66" s="103">
        <v>0</v>
      </c>
      <c r="L66" s="112">
        <v>48</v>
      </c>
    </row>
    <row r="67" spans="1:12" ht="15.75" x14ac:dyDescent="0.25">
      <c r="A67" s="1" t="s">
        <v>86</v>
      </c>
      <c r="B67" s="118">
        <f>SUM(C67:L67)</f>
        <v>337</v>
      </c>
      <c r="C67" s="104">
        <v>4</v>
      </c>
      <c r="D67" s="118">
        <v>0</v>
      </c>
      <c r="E67" s="104">
        <v>0</v>
      </c>
      <c r="F67" s="118">
        <v>0</v>
      </c>
      <c r="G67" s="104">
        <v>3</v>
      </c>
      <c r="H67" s="118">
        <v>0</v>
      </c>
      <c r="I67" s="104">
        <v>282</v>
      </c>
      <c r="J67" s="118">
        <v>0</v>
      </c>
      <c r="K67" s="104">
        <v>0</v>
      </c>
      <c r="L67" s="124">
        <v>48</v>
      </c>
    </row>
    <row r="68" spans="1:12" ht="15.75" x14ac:dyDescent="0.25">
      <c r="A68" s="26"/>
      <c r="B68" s="118"/>
      <c r="C68" s="104"/>
      <c r="D68" s="118"/>
      <c r="E68" s="104"/>
      <c r="F68" s="118"/>
      <c r="G68" s="104"/>
      <c r="H68" s="118"/>
      <c r="I68" s="104"/>
      <c r="J68" s="118"/>
      <c r="K68" s="104"/>
      <c r="L68" s="124"/>
    </row>
    <row r="69" spans="1:12" ht="15.75" x14ac:dyDescent="0.25">
      <c r="A69" s="46" t="s">
        <v>87</v>
      </c>
      <c r="B69" s="117">
        <f>SUM(B70)</f>
        <v>441</v>
      </c>
      <c r="C69" s="103">
        <v>0</v>
      </c>
      <c r="D69" s="117">
        <v>85</v>
      </c>
      <c r="E69" s="103">
        <v>0</v>
      </c>
      <c r="F69" s="117">
        <v>0</v>
      </c>
      <c r="G69" s="103">
        <v>10</v>
      </c>
      <c r="H69" s="117">
        <v>2</v>
      </c>
      <c r="I69" s="103">
        <v>282</v>
      </c>
      <c r="J69" s="117">
        <v>0</v>
      </c>
      <c r="K69" s="103">
        <v>1</v>
      </c>
      <c r="L69" s="112">
        <v>61</v>
      </c>
    </row>
    <row r="70" spans="1:12" ht="15.75" x14ac:dyDescent="0.25">
      <c r="A70" s="105" t="s">
        <v>88</v>
      </c>
      <c r="B70" s="119">
        <f>SUM(C70:L70)</f>
        <v>441</v>
      </c>
      <c r="C70" s="106">
        <v>0</v>
      </c>
      <c r="D70" s="119">
        <v>85</v>
      </c>
      <c r="E70" s="106">
        <v>0</v>
      </c>
      <c r="F70" s="119">
        <v>0</v>
      </c>
      <c r="G70" s="106">
        <v>10</v>
      </c>
      <c r="H70" s="119">
        <v>2</v>
      </c>
      <c r="I70" s="106">
        <v>282</v>
      </c>
      <c r="J70" s="119">
        <v>0</v>
      </c>
      <c r="K70" s="106">
        <v>1</v>
      </c>
      <c r="L70" s="125">
        <v>61</v>
      </c>
    </row>
    <row r="71" spans="1:12" x14ac:dyDescent="0.25">
      <c r="A71" s="140"/>
      <c r="B71" s="98"/>
      <c r="C71" s="140"/>
      <c r="D71" s="98"/>
      <c r="E71" s="140"/>
      <c r="F71" s="98"/>
      <c r="G71" s="140"/>
      <c r="H71" s="98"/>
      <c r="I71" s="140"/>
      <c r="J71" s="98"/>
      <c r="K71" s="140"/>
      <c r="L71" s="141"/>
    </row>
    <row r="72" spans="1:12" ht="15.75" x14ac:dyDescent="0.25">
      <c r="A72" s="1" t="s">
        <v>89</v>
      </c>
    </row>
  </sheetData>
  <mergeCells count="8">
    <mergeCell ref="A8:A9"/>
    <mergeCell ref="B8:B9"/>
    <mergeCell ref="C8:L8"/>
    <mergeCell ref="D1:F1"/>
    <mergeCell ref="A3:K3"/>
    <mergeCell ref="A4:K4"/>
    <mergeCell ref="A5:K5"/>
    <mergeCell ref="A6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F6C7-F856-4C33-9D5F-2709011CEFE6}">
  <dimension ref="A1:O72"/>
  <sheetViews>
    <sheetView zoomScale="75" zoomScaleNormal="75" workbookViewId="0">
      <selection activeCell="C21" sqref="C21"/>
    </sheetView>
  </sheetViews>
  <sheetFormatPr baseColWidth="10" defaultColWidth="0" defaultRowHeight="15" x14ac:dyDescent="0.25"/>
  <cols>
    <col min="1" max="1" width="74.140625" customWidth="1"/>
    <col min="2" max="3" width="11.42578125" customWidth="1"/>
    <col min="4" max="4" width="16.140625" customWidth="1"/>
    <col min="5" max="5" width="11.42578125" customWidth="1"/>
    <col min="6" max="6" width="13.7109375" customWidth="1"/>
    <col min="7" max="7" width="19.140625" customWidth="1"/>
    <col min="8" max="8" width="11.42578125" customWidth="1"/>
    <col min="9" max="9" width="17.7109375" customWidth="1"/>
    <col min="10" max="13" width="11.42578125" customWidth="1"/>
    <col min="14" max="14" width="17.42578125" customWidth="1"/>
    <col min="15" max="15" width="11.5703125" hidden="1" customWidth="1"/>
    <col min="16" max="16384" width="11.42578125" hidden="1"/>
  </cols>
  <sheetData>
    <row r="1" spans="1:14" ht="15.75" x14ac:dyDescent="0.25">
      <c r="A1" s="80" t="s">
        <v>345</v>
      </c>
      <c r="B1" s="81"/>
      <c r="C1" s="81"/>
      <c r="D1" s="191"/>
      <c r="E1" s="191"/>
      <c r="F1" s="191"/>
      <c r="G1" s="191"/>
      <c r="H1" s="191"/>
      <c r="I1" s="82"/>
      <c r="J1" s="82"/>
      <c r="K1" s="82"/>
      <c r="L1" s="83"/>
    </row>
    <row r="2" spans="1:14" ht="15.75" x14ac:dyDescent="0.25">
      <c r="A2" s="85"/>
      <c r="B2" s="81"/>
      <c r="C2" s="81"/>
      <c r="D2" s="82"/>
      <c r="E2" s="82"/>
      <c r="F2" s="82"/>
      <c r="G2" s="82"/>
      <c r="H2" s="82"/>
      <c r="I2" s="82"/>
      <c r="J2" s="82"/>
      <c r="K2" s="82"/>
      <c r="L2" s="83"/>
    </row>
    <row r="3" spans="1:14" ht="15.75" x14ac:dyDescent="0.25">
      <c r="A3" s="192" t="s">
        <v>331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</row>
    <row r="4" spans="1:14" ht="15.75" x14ac:dyDescent="0.25">
      <c r="A4" s="192" t="s">
        <v>29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ht="15.75" x14ac:dyDescent="0.25">
      <c r="A5" s="192" t="s">
        <v>346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1:14" ht="15.75" x14ac:dyDescent="0.25">
      <c r="A6" s="192" t="s">
        <v>93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ht="15.75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ht="15.75" x14ac:dyDescent="0.25">
      <c r="A8" s="193" t="s">
        <v>347</v>
      </c>
      <c r="B8" s="194" t="s">
        <v>348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</row>
    <row r="9" spans="1:14" ht="47.25" x14ac:dyDescent="0.25">
      <c r="A9" s="193"/>
      <c r="B9" s="88" t="s">
        <v>102</v>
      </c>
      <c r="C9" s="88" t="s">
        <v>349</v>
      </c>
      <c r="D9" s="88" t="s">
        <v>350</v>
      </c>
      <c r="E9" s="88" t="s">
        <v>351</v>
      </c>
      <c r="F9" s="88" t="s">
        <v>352</v>
      </c>
      <c r="G9" s="88" t="s">
        <v>205</v>
      </c>
      <c r="H9" s="88" t="s">
        <v>353</v>
      </c>
      <c r="I9" s="88" t="s">
        <v>354</v>
      </c>
      <c r="J9" s="88" t="s">
        <v>355</v>
      </c>
      <c r="K9" s="88" t="s">
        <v>356</v>
      </c>
      <c r="L9" s="88" t="s">
        <v>357</v>
      </c>
      <c r="M9" s="88" t="s">
        <v>358</v>
      </c>
      <c r="N9" s="90" t="s">
        <v>359</v>
      </c>
    </row>
    <row r="10" spans="1:14" ht="15.75" x14ac:dyDescent="0.25">
      <c r="A10" s="111"/>
      <c r="B10" s="101"/>
      <c r="C10" s="121"/>
      <c r="D10" s="101"/>
      <c r="E10" s="121"/>
      <c r="F10" s="101"/>
      <c r="G10" s="116"/>
      <c r="H10" s="101"/>
      <c r="I10" s="101"/>
      <c r="J10" s="101"/>
      <c r="K10" s="101"/>
      <c r="L10" s="101"/>
      <c r="M10" s="101"/>
      <c r="N10" s="102"/>
    </row>
    <row r="11" spans="1:14" ht="15.75" x14ac:dyDescent="0.25">
      <c r="A11" s="27" t="s">
        <v>45</v>
      </c>
      <c r="B11" s="117">
        <f>+B13+B19+B22+B26+B29+B33+B37+B41+B45+B49+B53+B57+B61+B66+B69</f>
        <v>14884</v>
      </c>
      <c r="C11" s="103">
        <f>+C13+C19+C22+C26+C29+C33+C37+C41+C45+C49+C53+C57+C61+C66+C69</f>
        <v>21</v>
      </c>
      <c r="D11" s="117">
        <f>+D13+D19+D22+D26+D29+D33+D37+D41+D45+D49+D53+D57+D61+D66+D69</f>
        <v>4270</v>
      </c>
      <c r="E11" s="103">
        <f>+E13+E19+E22+E26+E29+E33+E37+E41+E45+E49+E53+E57+E61+E66+E69</f>
        <v>9302</v>
      </c>
      <c r="F11" s="117">
        <f t="shared" ref="F11:N11" si="0">+F13+F19+F22+F26+F29+F33+F37+F41+F45+F49+F53+F57+F61+F66+F69</f>
        <v>18</v>
      </c>
      <c r="G11" s="103">
        <f t="shared" si="0"/>
        <v>45</v>
      </c>
      <c r="H11" s="117">
        <f t="shared" si="0"/>
        <v>116</v>
      </c>
      <c r="I11" s="103">
        <f t="shared" si="0"/>
        <v>30</v>
      </c>
      <c r="J11" s="117">
        <f t="shared" si="0"/>
        <v>7</v>
      </c>
      <c r="K11" s="103">
        <f t="shared" si="0"/>
        <v>280</v>
      </c>
      <c r="L11" s="117">
        <f t="shared" si="0"/>
        <v>2</v>
      </c>
      <c r="M11" s="103">
        <f t="shared" si="0"/>
        <v>790</v>
      </c>
      <c r="N11" s="112">
        <f t="shared" si="0"/>
        <v>3</v>
      </c>
    </row>
    <row r="12" spans="1:14" ht="15.75" x14ac:dyDescent="0.25">
      <c r="A12" s="1"/>
      <c r="B12" s="117"/>
      <c r="C12" s="103"/>
      <c r="D12" s="117"/>
      <c r="E12" s="103"/>
      <c r="F12" s="117"/>
      <c r="G12" s="103"/>
      <c r="H12" s="117"/>
      <c r="I12" s="103"/>
      <c r="J12" s="117"/>
      <c r="K12" s="103"/>
      <c r="L12" s="117"/>
      <c r="M12" s="103"/>
      <c r="N12" s="112"/>
    </row>
    <row r="13" spans="1:14" ht="15.75" x14ac:dyDescent="0.25">
      <c r="A13" s="46" t="s">
        <v>46</v>
      </c>
      <c r="B13" s="117">
        <f>SUM(B14:B17)</f>
        <v>2353</v>
      </c>
      <c r="C13" s="103">
        <v>4</v>
      </c>
      <c r="D13" s="117">
        <v>647</v>
      </c>
      <c r="E13" s="103">
        <v>1425</v>
      </c>
      <c r="F13" s="117">
        <v>18</v>
      </c>
      <c r="G13" s="103">
        <v>5</v>
      </c>
      <c r="H13" s="117">
        <v>27</v>
      </c>
      <c r="I13" s="103">
        <v>2</v>
      </c>
      <c r="J13" s="117">
        <v>1</v>
      </c>
      <c r="K13" s="103">
        <v>34</v>
      </c>
      <c r="L13" s="117">
        <v>0</v>
      </c>
      <c r="M13" s="103">
        <v>188</v>
      </c>
      <c r="N13" s="112">
        <v>2</v>
      </c>
    </row>
    <row r="14" spans="1:14" ht="15.75" x14ac:dyDescent="0.25">
      <c r="A14" s="1" t="s">
        <v>47</v>
      </c>
      <c r="B14" s="118">
        <f>SUM(C14:N14)</f>
        <v>681</v>
      </c>
      <c r="C14" s="104">
        <v>3</v>
      </c>
      <c r="D14" s="118">
        <v>312</v>
      </c>
      <c r="E14" s="104">
        <v>316</v>
      </c>
      <c r="F14" s="118">
        <v>0</v>
      </c>
      <c r="G14" s="104">
        <v>1</v>
      </c>
      <c r="H14" s="118">
        <v>1</v>
      </c>
      <c r="I14" s="104">
        <v>1</v>
      </c>
      <c r="J14" s="118">
        <v>1</v>
      </c>
      <c r="K14" s="104">
        <v>11</v>
      </c>
      <c r="L14" s="118">
        <v>0</v>
      </c>
      <c r="M14" s="104">
        <v>33</v>
      </c>
      <c r="N14" s="113">
        <v>2</v>
      </c>
    </row>
    <row r="15" spans="1:14" ht="15.75" x14ac:dyDescent="0.25">
      <c r="A15" s="105" t="s">
        <v>48</v>
      </c>
      <c r="B15" s="119">
        <f>SUM(C15:N15)</f>
        <v>917</v>
      </c>
      <c r="C15" s="106">
        <v>1</v>
      </c>
      <c r="D15" s="119">
        <v>168</v>
      </c>
      <c r="E15" s="106">
        <v>658</v>
      </c>
      <c r="F15" s="119">
        <v>0</v>
      </c>
      <c r="G15" s="106">
        <v>4</v>
      </c>
      <c r="H15" s="119">
        <v>25</v>
      </c>
      <c r="I15" s="106">
        <v>0</v>
      </c>
      <c r="J15" s="119">
        <v>0</v>
      </c>
      <c r="K15" s="106">
        <v>14</v>
      </c>
      <c r="L15" s="119">
        <v>0</v>
      </c>
      <c r="M15" s="106">
        <v>47</v>
      </c>
      <c r="N15" s="114">
        <v>0</v>
      </c>
    </row>
    <row r="16" spans="1:14" ht="15.75" x14ac:dyDescent="0.25">
      <c r="A16" s="1" t="s">
        <v>49</v>
      </c>
      <c r="B16" s="118">
        <f>SUM(C16:N16)</f>
        <v>640</v>
      </c>
      <c r="C16" s="104">
        <v>0</v>
      </c>
      <c r="D16" s="118">
        <v>132</v>
      </c>
      <c r="E16" s="104">
        <v>387</v>
      </c>
      <c r="F16" s="118">
        <v>18</v>
      </c>
      <c r="G16" s="104">
        <v>0</v>
      </c>
      <c r="H16" s="118">
        <v>0</v>
      </c>
      <c r="I16" s="104">
        <v>1</v>
      </c>
      <c r="J16" s="118">
        <v>0</v>
      </c>
      <c r="K16" s="104">
        <v>7</v>
      </c>
      <c r="L16" s="118">
        <v>0</v>
      </c>
      <c r="M16" s="104">
        <v>95</v>
      </c>
      <c r="N16" s="113">
        <v>0</v>
      </c>
    </row>
    <row r="17" spans="1:14" ht="15.75" x14ac:dyDescent="0.25">
      <c r="A17" s="1" t="s">
        <v>50</v>
      </c>
      <c r="B17" s="118">
        <f>SUM(C17:N17)</f>
        <v>115</v>
      </c>
      <c r="C17" s="104">
        <v>0</v>
      </c>
      <c r="D17" s="118">
        <v>35</v>
      </c>
      <c r="E17" s="104">
        <v>64</v>
      </c>
      <c r="F17" s="118">
        <v>0</v>
      </c>
      <c r="G17" s="104">
        <v>0</v>
      </c>
      <c r="H17" s="118">
        <v>1</v>
      </c>
      <c r="I17" s="104">
        <v>0</v>
      </c>
      <c r="J17" s="118">
        <v>0</v>
      </c>
      <c r="K17" s="104">
        <v>2</v>
      </c>
      <c r="L17" s="118">
        <v>0</v>
      </c>
      <c r="M17" s="104">
        <v>13</v>
      </c>
      <c r="N17" s="113">
        <v>0</v>
      </c>
    </row>
    <row r="18" spans="1:14" ht="15.75" x14ac:dyDescent="0.25">
      <c r="A18" s="26"/>
      <c r="B18" s="118"/>
      <c r="C18" s="104"/>
      <c r="D18" s="118"/>
      <c r="E18" s="104"/>
      <c r="F18" s="118"/>
      <c r="G18" s="104"/>
      <c r="H18" s="118"/>
      <c r="I18" s="104"/>
      <c r="J18" s="118"/>
      <c r="K18" s="104"/>
      <c r="L18" s="118"/>
      <c r="M18" s="104"/>
      <c r="N18" s="113"/>
    </row>
    <row r="19" spans="1:14" ht="15.75" x14ac:dyDescent="0.25">
      <c r="A19" s="46" t="s">
        <v>51</v>
      </c>
      <c r="B19" s="117">
        <f>SUM(B20)</f>
        <v>1454</v>
      </c>
      <c r="C19" s="104">
        <v>0</v>
      </c>
      <c r="D19" s="118">
        <v>447</v>
      </c>
      <c r="E19" s="104">
        <v>958</v>
      </c>
      <c r="F19" s="118">
        <v>0</v>
      </c>
      <c r="G19" s="104">
        <v>8</v>
      </c>
      <c r="H19" s="118">
        <v>1</v>
      </c>
      <c r="I19" s="104">
        <v>0</v>
      </c>
      <c r="J19" s="118">
        <v>0</v>
      </c>
      <c r="K19" s="104">
        <v>17</v>
      </c>
      <c r="L19" s="118">
        <v>0</v>
      </c>
      <c r="M19" s="104">
        <v>23</v>
      </c>
      <c r="N19" s="113">
        <v>0</v>
      </c>
    </row>
    <row r="20" spans="1:14" ht="15.75" x14ac:dyDescent="0.25">
      <c r="A20" s="105" t="s">
        <v>52</v>
      </c>
      <c r="B20" s="119">
        <f>SUM(C20:N20)</f>
        <v>1454</v>
      </c>
      <c r="C20" s="106">
        <v>0</v>
      </c>
      <c r="D20" s="119">
        <v>447</v>
      </c>
      <c r="E20" s="106">
        <v>958</v>
      </c>
      <c r="F20" s="119">
        <v>0</v>
      </c>
      <c r="G20" s="106">
        <v>8</v>
      </c>
      <c r="H20" s="119">
        <v>1</v>
      </c>
      <c r="I20" s="106">
        <v>0</v>
      </c>
      <c r="J20" s="119">
        <v>0</v>
      </c>
      <c r="K20" s="106">
        <v>17</v>
      </c>
      <c r="L20" s="119">
        <v>0</v>
      </c>
      <c r="M20" s="106">
        <v>23</v>
      </c>
      <c r="N20" s="114">
        <v>0</v>
      </c>
    </row>
    <row r="21" spans="1:14" ht="15.75" x14ac:dyDescent="0.25">
      <c r="A21" s="26"/>
      <c r="B21" s="118"/>
      <c r="C21" s="104"/>
      <c r="D21" s="118"/>
      <c r="E21" s="104"/>
      <c r="F21" s="118"/>
      <c r="G21" s="104"/>
      <c r="H21" s="118"/>
      <c r="I21" s="104"/>
      <c r="J21" s="118"/>
      <c r="K21" s="104"/>
      <c r="L21" s="118"/>
      <c r="M21" s="107"/>
      <c r="N21" s="124"/>
    </row>
    <row r="22" spans="1:14" ht="15.75" x14ac:dyDescent="0.25">
      <c r="A22" s="46" t="s">
        <v>53</v>
      </c>
      <c r="B22" s="117">
        <f>SUM(B23:B24)</f>
        <v>863</v>
      </c>
      <c r="C22" s="103">
        <v>0</v>
      </c>
      <c r="D22" s="117">
        <v>203</v>
      </c>
      <c r="E22" s="103">
        <v>592</v>
      </c>
      <c r="F22" s="117">
        <v>0</v>
      </c>
      <c r="G22" s="103">
        <v>7</v>
      </c>
      <c r="H22" s="117">
        <v>1</v>
      </c>
      <c r="I22" s="103">
        <v>3</v>
      </c>
      <c r="J22" s="117">
        <v>1</v>
      </c>
      <c r="K22" s="103">
        <v>15</v>
      </c>
      <c r="L22" s="117">
        <v>0</v>
      </c>
      <c r="M22" s="103">
        <v>41</v>
      </c>
      <c r="N22" s="112">
        <v>0</v>
      </c>
    </row>
    <row r="23" spans="1:14" ht="15.75" x14ac:dyDescent="0.25">
      <c r="A23" s="1" t="s">
        <v>54</v>
      </c>
      <c r="B23" s="118">
        <f>SUM(C23:N23)</f>
        <v>132</v>
      </c>
      <c r="C23" s="104">
        <v>0</v>
      </c>
      <c r="D23" s="122">
        <v>65</v>
      </c>
      <c r="E23" s="108">
        <v>40</v>
      </c>
      <c r="F23" s="122">
        <v>0</v>
      </c>
      <c r="G23" s="108">
        <v>1</v>
      </c>
      <c r="H23" s="122">
        <v>0</v>
      </c>
      <c r="I23" s="108">
        <v>1</v>
      </c>
      <c r="J23" s="122">
        <v>0</v>
      </c>
      <c r="K23" s="108">
        <v>10</v>
      </c>
      <c r="L23" s="122">
        <v>0</v>
      </c>
      <c r="M23" s="108">
        <v>15</v>
      </c>
      <c r="N23" s="124">
        <v>0</v>
      </c>
    </row>
    <row r="24" spans="1:14" ht="15.75" x14ac:dyDescent="0.25">
      <c r="A24" s="105" t="s">
        <v>134</v>
      </c>
      <c r="B24" s="119">
        <f>SUM(C24:N24)</f>
        <v>731</v>
      </c>
      <c r="C24" s="106">
        <v>0</v>
      </c>
      <c r="D24" s="123">
        <v>138</v>
      </c>
      <c r="E24" s="109">
        <v>552</v>
      </c>
      <c r="F24" s="123">
        <v>0</v>
      </c>
      <c r="G24" s="109">
        <v>6</v>
      </c>
      <c r="H24" s="123">
        <v>1</v>
      </c>
      <c r="I24" s="109">
        <v>2</v>
      </c>
      <c r="J24" s="123">
        <v>1</v>
      </c>
      <c r="K24" s="109">
        <v>5</v>
      </c>
      <c r="L24" s="123">
        <v>0</v>
      </c>
      <c r="M24" s="109">
        <v>26</v>
      </c>
      <c r="N24" s="125">
        <v>0</v>
      </c>
    </row>
    <row r="25" spans="1:14" ht="15.75" x14ac:dyDescent="0.25">
      <c r="A25" s="1"/>
      <c r="B25" s="120"/>
      <c r="D25" s="120"/>
      <c r="F25" s="120"/>
      <c r="H25" s="120"/>
      <c r="J25" s="120"/>
      <c r="L25" s="120"/>
      <c r="N25" s="115"/>
    </row>
    <row r="26" spans="1:14" ht="15.75" x14ac:dyDescent="0.25">
      <c r="A26" s="46" t="s">
        <v>56</v>
      </c>
      <c r="B26" s="117">
        <f>SUM(B27)</f>
        <v>1412</v>
      </c>
      <c r="C26" s="103">
        <v>1</v>
      </c>
      <c r="D26" s="117">
        <v>261</v>
      </c>
      <c r="E26" s="103">
        <v>1072</v>
      </c>
      <c r="F26" s="117">
        <v>0</v>
      </c>
      <c r="G26" s="103">
        <v>3</v>
      </c>
      <c r="H26" s="117">
        <v>4</v>
      </c>
      <c r="I26" s="103">
        <v>0</v>
      </c>
      <c r="J26" s="117">
        <v>0</v>
      </c>
      <c r="K26" s="103">
        <v>21</v>
      </c>
      <c r="L26" s="117">
        <v>0</v>
      </c>
      <c r="M26" s="103">
        <v>49</v>
      </c>
      <c r="N26" s="112">
        <v>1</v>
      </c>
    </row>
    <row r="27" spans="1:14" ht="15.75" x14ac:dyDescent="0.25">
      <c r="A27" s="105" t="s">
        <v>57</v>
      </c>
      <c r="B27" s="119">
        <f>SUM(C27:N27)</f>
        <v>1412</v>
      </c>
      <c r="C27" s="106">
        <v>1</v>
      </c>
      <c r="D27" s="119">
        <v>261</v>
      </c>
      <c r="E27" s="106">
        <v>1072</v>
      </c>
      <c r="F27" s="119">
        <v>0</v>
      </c>
      <c r="G27" s="106">
        <v>3</v>
      </c>
      <c r="H27" s="119">
        <v>4</v>
      </c>
      <c r="I27" s="106">
        <v>0</v>
      </c>
      <c r="J27" s="119">
        <v>0</v>
      </c>
      <c r="K27" s="106">
        <v>21</v>
      </c>
      <c r="L27" s="119">
        <v>0</v>
      </c>
      <c r="M27" s="106">
        <v>49</v>
      </c>
      <c r="N27" s="114">
        <v>1</v>
      </c>
    </row>
    <row r="28" spans="1:14" ht="15.75" x14ac:dyDescent="0.25">
      <c r="A28" s="26"/>
      <c r="B28" s="118"/>
      <c r="C28" s="104"/>
      <c r="D28" s="118"/>
      <c r="E28" s="104"/>
      <c r="F28" s="118"/>
      <c r="G28" s="104"/>
      <c r="H28" s="118"/>
      <c r="I28" s="104"/>
      <c r="J28" s="118"/>
      <c r="K28" s="104"/>
      <c r="L28" s="118"/>
      <c r="M28" s="104"/>
      <c r="N28" s="113"/>
    </row>
    <row r="29" spans="1:14" ht="15.75" x14ac:dyDescent="0.25">
      <c r="A29" s="46" t="s">
        <v>58</v>
      </c>
      <c r="B29" s="117">
        <f>SUM(B30:B31)</f>
        <v>643</v>
      </c>
      <c r="C29" s="103">
        <v>1</v>
      </c>
      <c r="D29" s="117">
        <v>269</v>
      </c>
      <c r="E29" s="103">
        <v>304</v>
      </c>
      <c r="F29" s="117">
        <v>0</v>
      </c>
      <c r="G29" s="103">
        <v>0</v>
      </c>
      <c r="H29" s="117">
        <v>7</v>
      </c>
      <c r="I29" s="103">
        <v>19</v>
      </c>
      <c r="J29" s="117">
        <v>0</v>
      </c>
      <c r="K29" s="103">
        <v>16</v>
      </c>
      <c r="L29" s="117">
        <v>0</v>
      </c>
      <c r="M29" s="103">
        <v>27</v>
      </c>
      <c r="N29" s="112">
        <v>0</v>
      </c>
    </row>
    <row r="30" spans="1:14" ht="15.75" x14ac:dyDescent="0.25">
      <c r="A30" s="1" t="s">
        <v>344</v>
      </c>
      <c r="B30" s="118">
        <f>SUM(C30:N30)</f>
        <v>428</v>
      </c>
      <c r="C30" s="104">
        <v>1</v>
      </c>
      <c r="D30" s="118">
        <v>173</v>
      </c>
      <c r="E30" s="104">
        <v>204</v>
      </c>
      <c r="F30" s="118">
        <v>0</v>
      </c>
      <c r="G30" s="104">
        <v>0</v>
      </c>
      <c r="H30" s="118">
        <v>4</v>
      </c>
      <c r="I30" s="104">
        <v>18</v>
      </c>
      <c r="J30" s="118">
        <v>0</v>
      </c>
      <c r="K30" s="104">
        <v>10</v>
      </c>
      <c r="L30" s="118">
        <v>0</v>
      </c>
      <c r="M30" s="104">
        <v>18</v>
      </c>
      <c r="N30" s="113">
        <v>0</v>
      </c>
    </row>
    <row r="31" spans="1:14" ht="15.75" x14ac:dyDescent="0.25">
      <c r="A31" s="26" t="s">
        <v>60</v>
      </c>
      <c r="B31" s="118">
        <f>SUM(C31:N31)</f>
        <v>215</v>
      </c>
      <c r="C31" s="104">
        <v>0</v>
      </c>
      <c r="D31" s="118">
        <v>96</v>
      </c>
      <c r="E31" s="104">
        <v>100</v>
      </c>
      <c r="F31" s="118">
        <v>0</v>
      </c>
      <c r="G31" s="104">
        <v>0</v>
      </c>
      <c r="H31" s="118">
        <v>3</v>
      </c>
      <c r="I31" s="104">
        <v>1</v>
      </c>
      <c r="J31" s="118">
        <v>0</v>
      </c>
      <c r="K31" s="104">
        <v>6</v>
      </c>
      <c r="L31" s="118">
        <v>0</v>
      </c>
      <c r="M31" s="104">
        <v>9</v>
      </c>
      <c r="N31" s="113">
        <v>0</v>
      </c>
    </row>
    <row r="32" spans="1:14" ht="15.75" x14ac:dyDescent="0.25">
      <c r="A32" s="26"/>
      <c r="B32" s="118"/>
      <c r="C32" s="104"/>
      <c r="D32" s="118"/>
      <c r="E32" s="104"/>
      <c r="F32" s="118"/>
      <c r="G32" s="104"/>
      <c r="H32" s="118"/>
      <c r="I32" s="104"/>
      <c r="J32" s="118"/>
      <c r="K32" s="104"/>
      <c r="L32" s="118"/>
      <c r="M32" s="107"/>
      <c r="N32" s="124"/>
    </row>
    <row r="33" spans="1:14" ht="15.75" x14ac:dyDescent="0.25">
      <c r="A33" s="46" t="s">
        <v>61</v>
      </c>
      <c r="B33" s="117">
        <f>SUM(B34:B35)</f>
        <v>940</v>
      </c>
      <c r="C33" s="103">
        <v>0</v>
      </c>
      <c r="D33" s="117">
        <v>240</v>
      </c>
      <c r="E33" s="103">
        <v>629</v>
      </c>
      <c r="F33" s="117">
        <v>0</v>
      </c>
      <c r="G33" s="103">
        <v>1</v>
      </c>
      <c r="H33" s="117">
        <v>13</v>
      </c>
      <c r="I33" s="103">
        <v>2</v>
      </c>
      <c r="J33" s="117">
        <v>0</v>
      </c>
      <c r="K33" s="103">
        <v>13</v>
      </c>
      <c r="L33" s="117">
        <v>0</v>
      </c>
      <c r="M33" s="103">
        <v>42</v>
      </c>
      <c r="N33" s="112">
        <v>0</v>
      </c>
    </row>
    <row r="34" spans="1:14" ht="15.75" x14ac:dyDescent="0.25">
      <c r="A34" s="105" t="s">
        <v>62</v>
      </c>
      <c r="B34" s="119">
        <f>SUM(C34:N34)</f>
        <v>544</v>
      </c>
      <c r="C34" s="106">
        <v>0</v>
      </c>
      <c r="D34" s="119">
        <v>152</v>
      </c>
      <c r="E34" s="106">
        <v>378</v>
      </c>
      <c r="F34" s="119">
        <v>0</v>
      </c>
      <c r="G34" s="106">
        <v>0</v>
      </c>
      <c r="H34" s="119">
        <v>0</v>
      </c>
      <c r="I34" s="106">
        <v>1</v>
      </c>
      <c r="J34" s="119">
        <v>0</v>
      </c>
      <c r="K34" s="106">
        <v>2</v>
      </c>
      <c r="L34" s="119">
        <v>0</v>
      </c>
      <c r="M34" s="106">
        <v>11</v>
      </c>
      <c r="N34" s="114">
        <v>0</v>
      </c>
    </row>
    <row r="35" spans="1:14" ht="15.75" x14ac:dyDescent="0.25">
      <c r="A35" s="105" t="s">
        <v>63</v>
      </c>
      <c r="B35" s="119">
        <f>SUM(C35:N35)</f>
        <v>396</v>
      </c>
      <c r="C35" s="106">
        <v>0</v>
      </c>
      <c r="D35" s="119">
        <v>88</v>
      </c>
      <c r="E35" s="106">
        <v>251</v>
      </c>
      <c r="F35" s="119">
        <v>0</v>
      </c>
      <c r="G35" s="106">
        <v>1</v>
      </c>
      <c r="H35" s="119">
        <v>13</v>
      </c>
      <c r="I35" s="106">
        <v>1</v>
      </c>
      <c r="J35" s="119">
        <v>0</v>
      </c>
      <c r="K35" s="106">
        <v>11</v>
      </c>
      <c r="L35" s="119">
        <v>0</v>
      </c>
      <c r="M35" s="106">
        <v>31</v>
      </c>
      <c r="N35" s="114">
        <v>0</v>
      </c>
    </row>
    <row r="36" spans="1:14" ht="15.75" x14ac:dyDescent="0.25">
      <c r="A36" s="26"/>
      <c r="B36" s="118"/>
      <c r="C36" s="104"/>
      <c r="D36" s="118"/>
      <c r="E36" s="104"/>
      <c r="F36" s="118"/>
      <c r="G36" s="104"/>
      <c r="H36" s="118"/>
      <c r="I36" s="104"/>
      <c r="J36" s="118"/>
      <c r="K36" s="104"/>
      <c r="L36" s="118"/>
      <c r="M36" s="104"/>
      <c r="N36" s="113"/>
    </row>
    <row r="37" spans="1:14" ht="15.75" x14ac:dyDescent="0.25">
      <c r="A37" s="46" t="s">
        <v>64</v>
      </c>
      <c r="B37" s="117">
        <f>SUM(B38:B39)</f>
        <v>1560</v>
      </c>
      <c r="C37" s="103">
        <v>10</v>
      </c>
      <c r="D37" s="117">
        <v>444</v>
      </c>
      <c r="E37" s="103">
        <v>1016</v>
      </c>
      <c r="F37" s="117">
        <v>0</v>
      </c>
      <c r="G37" s="103">
        <v>3</v>
      </c>
      <c r="H37" s="117">
        <v>0</v>
      </c>
      <c r="I37" s="103">
        <v>2</v>
      </c>
      <c r="J37" s="117">
        <v>0</v>
      </c>
      <c r="K37" s="103">
        <v>24</v>
      </c>
      <c r="L37" s="117">
        <v>0</v>
      </c>
      <c r="M37" s="103">
        <v>61</v>
      </c>
      <c r="N37" s="112">
        <v>0</v>
      </c>
    </row>
    <row r="38" spans="1:14" ht="15.75" x14ac:dyDescent="0.25">
      <c r="A38" s="1" t="s">
        <v>65</v>
      </c>
      <c r="B38" s="118">
        <f>SUM(C38:N38)</f>
        <v>1362</v>
      </c>
      <c r="C38" s="104">
        <v>10</v>
      </c>
      <c r="D38" s="122">
        <v>365</v>
      </c>
      <c r="E38" s="108">
        <v>915</v>
      </c>
      <c r="F38" s="122">
        <v>0</v>
      </c>
      <c r="G38" s="108">
        <v>3</v>
      </c>
      <c r="H38" s="122">
        <v>0</v>
      </c>
      <c r="I38" s="108">
        <v>0</v>
      </c>
      <c r="J38" s="122">
        <v>0</v>
      </c>
      <c r="K38" s="108">
        <v>19</v>
      </c>
      <c r="L38" s="122">
        <v>0</v>
      </c>
      <c r="M38" s="108">
        <v>50</v>
      </c>
      <c r="N38" s="124">
        <v>0</v>
      </c>
    </row>
    <row r="39" spans="1:14" ht="15.75" x14ac:dyDescent="0.25">
      <c r="A39" s="1" t="s">
        <v>66</v>
      </c>
      <c r="B39" s="118">
        <f>SUM(C39:N39)</f>
        <v>198</v>
      </c>
      <c r="C39" s="104">
        <v>0</v>
      </c>
      <c r="D39" s="122">
        <v>79</v>
      </c>
      <c r="E39" s="108">
        <v>101</v>
      </c>
      <c r="F39" s="122">
        <v>0</v>
      </c>
      <c r="G39" s="108">
        <v>0</v>
      </c>
      <c r="H39" s="122">
        <v>0</v>
      </c>
      <c r="I39" s="108">
        <v>2</v>
      </c>
      <c r="J39" s="122">
        <v>0</v>
      </c>
      <c r="K39" s="108">
        <v>5</v>
      </c>
      <c r="L39" s="122">
        <v>0</v>
      </c>
      <c r="M39" s="108">
        <v>11</v>
      </c>
      <c r="N39" s="124">
        <v>0</v>
      </c>
    </row>
    <row r="40" spans="1:14" ht="15.75" x14ac:dyDescent="0.25">
      <c r="A40" s="26"/>
      <c r="B40" s="118"/>
      <c r="C40" s="104"/>
      <c r="D40" s="118"/>
      <c r="E40" s="104"/>
      <c r="F40" s="118"/>
      <c r="G40" s="104"/>
      <c r="H40" s="118"/>
      <c r="I40" s="104"/>
      <c r="J40" s="118"/>
      <c r="K40" s="104"/>
      <c r="L40" s="118"/>
      <c r="M40" s="107"/>
      <c r="N40" s="124"/>
    </row>
    <row r="41" spans="1:14" ht="15.75" x14ac:dyDescent="0.25">
      <c r="A41" s="46" t="s">
        <v>67</v>
      </c>
      <c r="B41" s="117">
        <f>SUM(B42:B43)</f>
        <v>1805</v>
      </c>
      <c r="C41" s="103">
        <v>2</v>
      </c>
      <c r="D41" s="117">
        <v>414</v>
      </c>
      <c r="E41" s="103">
        <v>1275</v>
      </c>
      <c r="F41" s="117">
        <v>0</v>
      </c>
      <c r="G41" s="103">
        <v>2</v>
      </c>
      <c r="H41" s="117">
        <v>22</v>
      </c>
      <c r="I41" s="103">
        <v>1</v>
      </c>
      <c r="J41" s="117">
        <v>5</v>
      </c>
      <c r="K41" s="103">
        <v>31</v>
      </c>
      <c r="L41" s="117">
        <v>1</v>
      </c>
      <c r="M41" s="103">
        <v>52</v>
      </c>
      <c r="N41" s="112">
        <v>0</v>
      </c>
    </row>
    <row r="42" spans="1:14" ht="15.75" x14ac:dyDescent="0.25">
      <c r="A42" s="105" t="s">
        <v>68</v>
      </c>
      <c r="B42" s="119">
        <f>SUM(C42:N42)</f>
        <v>1729</v>
      </c>
      <c r="C42" s="106">
        <v>2</v>
      </c>
      <c r="D42" s="123">
        <v>389</v>
      </c>
      <c r="E42" s="109">
        <v>1241</v>
      </c>
      <c r="F42" s="123">
        <v>0</v>
      </c>
      <c r="G42" s="109">
        <v>2</v>
      </c>
      <c r="H42" s="123">
        <v>22</v>
      </c>
      <c r="I42" s="109">
        <v>1</v>
      </c>
      <c r="J42" s="123">
        <v>5</v>
      </c>
      <c r="K42" s="109">
        <v>27</v>
      </c>
      <c r="L42" s="123">
        <v>1</v>
      </c>
      <c r="M42" s="109">
        <v>39</v>
      </c>
      <c r="N42" s="125">
        <v>0</v>
      </c>
    </row>
    <row r="43" spans="1:14" ht="15.75" x14ac:dyDescent="0.25">
      <c r="A43" s="1" t="s">
        <v>69</v>
      </c>
      <c r="B43" s="118">
        <f>SUM(C43:N43)</f>
        <v>76</v>
      </c>
      <c r="C43" s="104">
        <v>0</v>
      </c>
      <c r="D43" s="122">
        <v>25</v>
      </c>
      <c r="E43" s="108">
        <v>34</v>
      </c>
      <c r="F43" s="122">
        <v>0</v>
      </c>
      <c r="G43" s="108">
        <v>0</v>
      </c>
      <c r="H43" s="122">
        <v>0</v>
      </c>
      <c r="I43" s="108">
        <v>0</v>
      </c>
      <c r="J43" s="122">
        <v>0</v>
      </c>
      <c r="K43" s="108">
        <v>4</v>
      </c>
      <c r="L43" s="122">
        <v>0</v>
      </c>
      <c r="M43" s="108">
        <v>13</v>
      </c>
      <c r="N43" s="124">
        <v>0</v>
      </c>
    </row>
    <row r="44" spans="1:14" ht="15.75" x14ac:dyDescent="0.25">
      <c r="A44" s="26"/>
      <c r="B44" s="118"/>
      <c r="C44" s="108"/>
      <c r="D44" s="122"/>
      <c r="E44" s="108"/>
      <c r="F44" s="122"/>
      <c r="G44" s="108"/>
      <c r="H44" s="122"/>
      <c r="I44" s="108"/>
      <c r="J44" s="122"/>
      <c r="K44" s="108"/>
      <c r="L44" s="122"/>
      <c r="M44" s="108"/>
      <c r="N44" s="124"/>
    </row>
    <row r="45" spans="1:14" ht="15.75" x14ac:dyDescent="0.25">
      <c r="A45" s="46" t="s">
        <v>70</v>
      </c>
      <c r="B45" s="117">
        <f>SUM(B46:B47)</f>
        <v>655</v>
      </c>
      <c r="C45" s="103">
        <v>0</v>
      </c>
      <c r="D45" s="117">
        <v>256</v>
      </c>
      <c r="E45" s="103">
        <v>329</v>
      </c>
      <c r="F45" s="117">
        <v>0</v>
      </c>
      <c r="G45" s="103">
        <v>8</v>
      </c>
      <c r="H45" s="117">
        <v>1</v>
      </c>
      <c r="I45" s="103">
        <v>0</v>
      </c>
      <c r="J45" s="117">
        <v>0</v>
      </c>
      <c r="K45" s="103">
        <v>26</v>
      </c>
      <c r="L45" s="117">
        <v>0</v>
      </c>
      <c r="M45" s="103">
        <v>35</v>
      </c>
      <c r="N45" s="112">
        <v>0</v>
      </c>
    </row>
    <row r="46" spans="1:14" ht="15.75" x14ac:dyDescent="0.25">
      <c r="A46" s="105" t="s">
        <v>71</v>
      </c>
      <c r="B46" s="119">
        <f>SUM(C46:N46)</f>
        <v>522</v>
      </c>
      <c r="C46" s="106">
        <v>0</v>
      </c>
      <c r="D46" s="119">
        <v>187</v>
      </c>
      <c r="E46" s="106">
        <v>274</v>
      </c>
      <c r="F46" s="119">
        <v>0</v>
      </c>
      <c r="G46" s="106">
        <v>8</v>
      </c>
      <c r="H46" s="119">
        <v>1</v>
      </c>
      <c r="I46" s="106">
        <v>0</v>
      </c>
      <c r="J46" s="119">
        <v>0</v>
      </c>
      <c r="K46" s="106">
        <v>23</v>
      </c>
      <c r="L46" s="119">
        <v>0</v>
      </c>
      <c r="M46" s="106">
        <v>29</v>
      </c>
      <c r="N46" s="114">
        <v>0</v>
      </c>
    </row>
    <row r="47" spans="1:14" ht="15.75" x14ac:dyDescent="0.25">
      <c r="A47" s="1" t="s">
        <v>72</v>
      </c>
      <c r="B47" s="118">
        <f>SUM(C47:N47)</f>
        <v>133</v>
      </c>
      <c r="C47" s="104">
        <v>0</v>
      </c>
      <c r="D47" s="118">
        <v>69</v>
      </c>
      <c r="E47" s="104">
        <v>55</v>
      </c>
      <c r="F47" s="118">
        <v>0</v>
      </c>
      <c r="G47" s="104">
        <v>0</v>
      </c>
      <c r="H47" s="118">
        <v>0</v>
      </c>
      <c r="I47" s="104">
        <v>0</v>
      </c>
      <c r="J47" s="118">
        <v>0</v>
      </c>
      <c r="K47" s="104">
        <v>3</v>
      </c>
      <c r="L47" s="118">
        <v>0</v>
      </c>
      <c r="M47" s="104">
        <v>6</v>
      </c>
      <c r="N47" s="113">
        <v>0</v>
      </c>
    </row>
    <row r="48" spans="1:14" ht="15.75" x14ac:dyDescent="0.25">
      <c r="A48" s="26"/>
      <c r="B48" s="118"/>
      <c r="C48" s="104"/>
      <c r="D48" s="118"/>
      <c r="E48" s="104"/>
      <c r="F48" s="118"/>
      <c r="G48" s="104"/>
      <c r="H48" s="118"/>
      <c r="I48" s="104"/>
      <c r="J48" s="118"/>
      <c r="K48" s="104"/>
      <c r="L48" s="118"/>
      <c r="M48" s="104"/>
      <c r="N48" s="113"/>
    </row>
    <row r="49" spans="1:14" ht="15.75" x14ac:dyDescent="0.25">
      <c r="A49" s="46" t="s">
        <v>73</v>
      </c>
      <c r="B49" s="117">
        <f>SUM(B50:B51)</f>
        <v>598</v>
      </c>
      <c r="C49" s="103">
        <v>2</v>
      </c>
      <c r="D49" s="117">
        <v>220</v>
      </c>
      <c r="E49" s="103">
        <v>293</v>
      </c>
      <c r="F49" s="117">
        <v>0</v>
      </c>
      <c r="G49" s="103">
        <v>2</v>
      </c>
      <c r="H49" s="117">
        <v>0</v>
      </c>
      <c r="I49" s="103">
        <v>0</v>
      </c>
      <c r="J49" s="117">
        <v>0</v>
      </c>
      <c r="K49" s="103">
        <v>11</v>
      </c>
      <c r="L49" s="117">
        <v>0</v>
      </c>
      <c r="M49" s="103">
        <v>70</v>
      </c>
      <c r="N49" s="112">
        <v>0</v>
      </c>
    </row>
    <row r="50" spans="1:14" ht="15.75" x14ac:dyDescent="0.25">
      <c r="A50" s="1" t="s">
        <v>74</v>
      </c>
      <c r="B50" s="118">
        <f>SUM(C50:N50)</f>
        <v>250</v>
      </c>
      <c r="C50" s="104">
        <v>1</v>
      </c>
      <c r="D50" s="118">
        <v>113</v>
      </c>
      <c r="E50" s="104">
        <v>114</v>
      </c>
      <c r="F50" s="118">
        <v>0</v>
      </c>
      <c r="G50" s="104">
        <v>2</v>
      </c>
      <c r="H50" s="118">
        <v>0</v>
      </c>
      <c r="I50" s="104">
        <v>0</v>
      </c>
      <c r="J50" s="118">
        <v>0</v>
      </c>
      <c r="K50" s="104">
        <v>3</v>
      </c>
      <c r="L50" s="118">
        <v>0</v>
      </c>
      <c r="M50" s="104">
        <v>17</v>
      </c>
      <c r="N50" s="113">
        <v>0</v>
      </c>
    </row>
    <row r="51" spans="1:14" ht="15.75" x14ac:dyDescent="0.25">
      <c r="A51" s="1" t="s">
        <v>75</v>
      </c>
      <c r="B51" s="118">
        <f>SUM(C51:N51)</f>
        <v>348</v>
      </c>
      <c r="C51" s="104">
        <v>1</v>
      </c>
      <c r="D51" s="118">
        <v>107</v>
      </c>
      <c r="E51" s="104">
        <v>179</v>
      </c>
      <c r="F51" s="118">
        <v>0</v>
      </c>
      <c r="G51" s="104">
        <v>0</v>
      </c>
      <c r="H51" s="118">
        <v>0</v>
      </c>
      <c r="I51" s="104">
        <v>0</v>
      </c>
      <c r="J51" s="118">
        <v>0</v>
      </c>
      <c r="K51" s="104">
        <v>8</v>
      </c>
      <c r="L51" s="118">
        <v>0</v>
      </c>
      <c r="M51" s="104">
        <v>53</v>
      </c>
      <c r="N51" s="113">
        <v>0</v>
      </c>
    </row>
    <row r="52" spans="1:14" ht="15.75" x14ac:dyDescent="0.25">
      <c r="A52" s="26"/>
      <c r="B52" s="118"/>
      <c r="C52" s="104"/>
      <c r="D52" s="118"/>
      <c r="E52" s="104"/>
      <c r="F52" s="118"/>
      <c r="G52" s="104"/>
      <c r="H52" s="118"/>
      <c r="I52" s="104"/>
      <c r="J52" s="118"/>
      <c r="K52" s="104"/>
      <c r="L52" s="118"/>
      <c r="M52" s="104"/>
      <c r="N52" s="113"/>
    </row>
    <row r="53" spans="1:14" ht="15.75" x14ac:dyDescent="0.25">
      <c r="A53" s="46" t="s">
        <v>76</v>
      </c>
      <c r="B53" s="117">
        <f>SUM(B54:B55)</f>
        <v>849</v>
      </c>
      <c r="C53" s="103">
        <v>0</v>
      </c>
      <c r="D53" s="117">
        <v>268</v>
      </c>
      <c r="E53" s="103">
        <v>513</v>
      </c>
      <c r="F53" s="117">
        <v>0</v>
      </c>
      <c r="G53" s="103">
        <v>0</v>
      </c>
      <c r="H53" s="117">
        <v>0</v>
      </c>
      <c r="I53" s="103">
        <v>0</v>
      </c>
      <c r="J53" s="117">
        <v>0</v>
      </c>
      <c r="K53" s="103">
        <v>16</v>
      </c>
      <c r="L53" s="117">
        <v>0</v>
      </c>
      <c r="M53" s="103">
        <v>52</v>
      </c>
      <c r="N53" s="112">
        <v>0</v>
      </c>
    </row>
    <row r="54" spans="1:14" ht="15.75" x14ac:dyDescent="0.25">
      <c r="A54" s="1" t="s">
        <v>77</v>
      </c>
      <c r="B54" s="118">
        <f>SUM(C54:N54)</f>
        <v>741</v>
      </c>
      <c r="C54" s="104">
        <v>0</v>
      </c>
      <c r="D54" s="118">
        <v>239</v>
      </c>
      <c r="E54" s="104">
        <v>456</v>
      </c>
      <c r="F54" s="118">
        <v>0</v>
      </c>
      <c r="G54" s="104">
        <v>0</v>
      </c>
      <c r="H54" s="118">
        <v>0</v>
      </c>
      <c r="I54" s="104">
        <v>0</v>
      </c>
      <c r="J54" s="118">
        <v>0</v>
      </c>
      <c r="K54" s="104">
        <v>10</v>
      </c>
      <c r="L54" s="118">
        <v>0</v>
      </c>
      <c r="M54" s="104">
        <v>36</v>
      </c>
      <c r="N54" s="113">
        <v>0</v>
      </c>
    </row>
    <row r="55" spans="1:14" ht="15.75" x14ac:dyDescent="0.25">
      <c r="A55" s="44" t="s">
        <v>414</v>
      </c>
      <c r="B55" s="118">
        <f>SUM(C55:N55)</f>
        <v>108</v>
      </c>
      <c r="C55" s="104">
        <v>0</v>
      </c>
      <c r="D55" s="118">
        <v>29</v>
      </c>
      <c r="E55" s="104">
        <v>57</v>
      </c>
      <c r="F55" s="118">
        <v>0</v>
      </c>
      <c r="G55" s="104">
        <v>0</v>
      </c>
      <c r="H55" s="118">
        <v>0</v>
      </c>
      <c r="I55" s="104">
        <v>0</v>
      </c>
      <c r="J55" s="118">
        <v>0</v>
      </c>
      <c r="K55" s="104">
        <v>6</v>
      </c>
      <c r="L55" s="118">
        <v>0</v>
      </c>
      <c r="M55" s="104">
        <v>16</v>
      </c>
      <c r="N55" s="113">
        <v>0</v>
      </c>
    </row>
    <row r="56" spans="1:14" ht="15.75" x14ac:dyDescent="0.25">
      <c r="A56" s="26"/>
      <c r="B56" s="118"/>
      <c r="C56" s="104"/>
      <c r="D56" s="118"/>
      <c r="E56" s="104"/>
      <c r="F56" s="118"/>
      <c r="G56" s="104"/>
      <c r="H56" s="118"/>
      <c r="I56" s="104"/>
      <c r="J56" s="118"/>
      <c r="K56" s="104"/>
      <c r="L56" s="118"/>
      <c r="M56" s="104"/>
      <c r="N56" s="113"/>
    </row>
    <row r="57" spans="1:14" ht="15.75" x14ac:dyDescent="0.25">
      <c r="A57" s="46" t="s">
        <v>78</v>
      </c>
      <c r="B57" s="117">
        <f>SUM(B58:B59)</f>
        <v>651</v>
      </c>
      <c r="C57" s="103">
        <v>0</v>
      </c>
      <c r="D57" s="117">
        <v>156</v>
      </c>
      <c r="E57" s="103">
        <v>443</v>
      </c>
      <c r="F57" s="117">
        <v>0</v>
      </c>
      <c r="G57" s="103">
        <v>0</v>
      </c>
      <c r="H57" s="117">
        <v>1</v>
      </c>
      <c r="I57" s="103">
        <v>0</v>
      </c>
      <c r="J57" s="117">
        <v>0</v>
      </c>
      <c r="K57" s="103">
        <v>13</v>
      </c>
      <c r="L57" s="117">
        <v>0</v>
      </c>
      <c r="M57" s="103">
        <v>38</v>
      </c>
      <c r="N57" s="112">
        <v>0</v>
      </c>
    </row>
    <row r="58" spans="1:14" ht="15.75" x14ac:dyDescent="0.25">
      <c r="A58" s="1" t="s">
        <v>79</v>
      </c>
      <c r="B58" s="118">
        <f>SUM(C58:N58)</f>
        <v>429</v>
      </c>
      <c r="C58" s="104">
        <v>0</v>
      </c>
      <c r="D58" s="118">
        <v>104</v>
      </c>
      <c r="E58" s="104">
        <v>306</v>
      </c>
      <c r="F58" s="118">
        <v>0</v>
      </c>
      <c r="G58" s="104">
        <v>0</v>
      </c>
      <c r="H58" s="118">
        <v>0</v>
      </c>
      <c r="I58" s="104">
        <v>0</v>
      </c>
      <c r="J58" s="118">
        <v>0</v>
      </c>
      <c r="K58" s="104">
        <v>9</v>
      </c>
      <c r="L58" s="118">
        <v>0</v>
      </c>
      <c r="M58" s="104">
        <v>10</v>
      </c>
      <c r="N58" s="113">
        <v>0</v>
      </c>
    </row>
    <row r="59" spans="1:14" ht="15.75" x14ac:dyDescent="0.25">
      <c r="A59" s="1" t="s">
        <v>80</v>
      </c>
      <c r="B59" s="118">
        <f>SUM(C59:N59)</f>
        <v>222</v>
      </c>
      <c r="C59" s="104">
        <v>0</v>
      </c>
      <c r="D59" s="118">
        <v>52</v>
      </c>
      <c r="E59" s="104">
        <v>137</v>
      </c>
      <c r="F59" s="118">
        <v>0</v>
      </c>
      <c r="G59" s="104">
        <v>0</v>
      </c>
      <c r="H59" s="118">
        <v>1</v>
      </c>
      <c r="I59" s="104">
        <v>0</v>
      </c>
      <c r="J59" s="118">
        <v>0</v>
      </c>
      <c r="K59" s="104">
        <v>4</v>
      </c>
      <c r="L59" s="118">
        <v>0</v>
      </c>
      <c r="M59" s="104">
        <v>28</v>
      </c>
      <c r="N59" s="113">
        <v>0</v>
      </c>
    </row>
    <row r="60" spans="1:14" ht="15.75" x14ac:dyDescent="0.25">
      <c r="A60" s="26"/>
      <c r="B60" s="118"/>
      <c r="C60" s="104"/>
      <c r="D60" s="118"/>
      <c r="E60" s="104"/>
      <c r="F60" s="118"/>
      <c r="G60" s="104"/>
      <c r="H60" s="118"/>
      <c r="I60" s="104"/>
      <c r="J60" s="118"/>
      <c r="K60" s="104"/>
      <c r="L60" s="118"/>
      <c r="M60" s="104"/>
      <c r="N60" s="113"/>
    </row>
    <row r="61" spans="1:14" ht="15.75" x14ac:dyDescent="0.25">
      <c r="A61" s="46" t="s">
        <v>81</v>
      </c>
      <c r="B61" s="117">
        <f>SUM(B62:B64)</f>
        <v>323</v>
      </c>
      <c r="C61" s="103">
        <v>1</v>
      </c>
      <c r="D61" s="117">
        <v>77</v>
      </c>
      <c r="E61" s="103">
        <v>183</v>
      </c>
      <c r="F61" s="117">
        <v>0</v>
      </c>
      <c r="G61" s="103">
        <v>0</v>
      </c>
      <c r="H61" s="117">
        <v>0</v>
      </c>
      <c r="I61" s="103">
        <v>0</v>
      </c>
      <c r="J61" s="117">
        <v>0</v>
      </c>
      <c r="K61" s="103">
        <v>11</v>
      </c>
      <c r="L61" s="117">
        <v>1</v>
      </c>
      <c r="M61" s="103">
        <v>50</v>
      </c>
      <c r="N61" s="112">
        <v>0</v>
      </c>
    </row>
    <row r="62" spans="1:14" ht="15.75" x14ac:dyDescent="0.25">
      <c r="A62" s="105" t="s">
        <v>82</v>
      </c>
      <c r="B62" s="119">
        <f>SUM(C62:N62)</f>
        <v>169</v>
      </c>
      <c r="C62" s="106">
        <v>1</v>
      </c>
      <c r="D62" s="119">
        <v>53</v>
      </c>
      <c r="E62" s="106">
        <v>88</v>
      </c>
      <c r="F62" s="119">
        <v>0</v>
      </c>
      <c r="G62" s="106">
        <v>0</v>
      </c>
      <c r="H62" s="119">
        <v>0</v>
      </c>
      <c r="I62" s="106">
        <v>0</v>
      </c>
      <c r="J62" s="119">
        <v>0</v>
      </c>
      <c r="K62" s="106">
        <v>7</v>
      </c>
      <c r="L62" s="119">
        <v>1</v>
      </c>
      <c r="M62" s="106">
        <v>19</v>
      </c>
      <c r="N62" s="114">
        <v>0</v>
      </c>
    </row>
    <row r="63" spans="1:14" ht="15.75" x14ac:dyDescent="0.25">
      <c r="A63" s="110" t="s">
        <v>83</v>
      </c>
      <c r="B63" s="118">
        <f>SUM(C63:N63)</f>
        <v>74</v>
      </c>
      <c r="C63" s="104">
        <v>0</v>
      </c>
      <c r="D63" s="118">
        <v>11</v>
      </c>
      <c r="E63" s="104">
        <v>42</v>
      </c>
      <c r="F63" s="118">
        <v>0</v>
      </c>
      <c r="G63" s="104">
        <v>0</v>
      </c>
      <c r="H63" s="118">
        <v>0</v>
      </c>
      <c r="I63" s="104">
        <v>0</v>
      </c>
      <c r="J63" s="118">
        <v>0</v>
      </c>
      <c r="K63" s="104">
        <v>3</v>
      </c>
      <c r="L63" s="118">
        <v>0</v>
      </c>
      <c r="M63" s="104">
        <v>18</v>
      </c>
      <c r="N63" s="113">
        <v>0</v>
      </c>
    </row>
    <row r="64" spans="1:14" ht="15.75" x14ac:dyDescent="0.25">
      <c r="A64" s="1" t="s">
        <v>84</v>
      </c>
      <c r="B64" s="118">
        <f>SUM(C64:N64)</f>
        <v>80</v>
      </c>
      <c r="C64" s="104">
        <v>0</v>
      </c>
      <c r="D64" s="118">
        <v>13</v>
      </c>
      <c r="E64" s="104">
        <v>53</v>
      </c>
      <c r="F64" s="118">
        <v>0</v>
      </c>
      <c r="G64" s="104">
        <v>0</v>
      </c>
      <c r="H64" s="118">
        <v>0</v>
      </c>
      <c r="I64" s="104">
        <v>0</v>
      </c>
      <c r="J64" s="118">
        <v>0</v>
      </c>
      <c r="K64" s="104">
        <v>1</v>
      </c>
      <c r="L64" s="118">
        <v>0</v>
      </c>
      <c r="M64" s="104">
        <v>13</v>
      </c>
      <c r="N64" s="126">
        <v>0</v>
      </c>
    </row>
    <row r="65" spans="1:14" ht="15.75" x14ac:dyDescent="0.25">
      <c r="A65" s="26"/>
      <c r="B65" s="118"/>
      <c r="C65" s="104"/>
      <c r="D65" s="118"/>
      <c r="E65" s="104"/>
      <c r="F65" s="118"/>
      <c r="G65" s="104"/>
      <c r="H65" s="118"/>
      <c r="I65" s="104"/>
      <c r="J65" s="118"/>
      <c r="K65" s="104"/>
      <c r="L65" s="118"/>
      <c r="M65" s="104"/>
      <c r="N65" s="113"/>
    </row>
    <row r="66" spans="1:14" ht="15.75" x14ac:dyDescent="0.25">
      <c r="A66" s="46" t="s">
        <v>85</v>
      </c>
      <c r="B66" s="117">
        <f>SUM(B67)</f>
        <v>337</v>
      </c>
      <c r="C66" s="103">
        <v>0</v>
      </c>
      <c r="D66" s="117">
        <v>159</v>
      </c>
      <c r="E66" s="103">
        <v>124</v>
      </c>
      <c r="F66" s="117">
        <v>0</v>
      </c>
      <c r="G66" s="103">
        <v>0</v>
      </c>
      <c r="H66" s="117">
        <v>0</v>
      </c>
      <c r="I66" s="103">
        <v>1</v>
      </c>
      <c r="J66" s="117">
        <v>0</v>
      </c>
      <c r="K66" s="103">
        <v>20</v>
      </c>
      <c r="L66" s="117">
        <v>0</v>
      </c>
      <c r="M66" s="103">
        <v>33</v>
      </c>
      <c r="N66" s="112">
        <v>0</v>
      </c>
    </row>
    <row r="67" spans="1:14" ht="15.75" x14ac:dyDescent="0.25">
      <c r="A67" s="1" t="s">
        <v>86</v>
      </c>
      <c r="B67" s="118">
        <f>SUM(C67:N67)</f>
        <v>337</v>
      </c>
      <c r="C67" s="104">
        <v>0</v>
      </c>
      <c r="D67" s="118">
        <v>159</v>
      </c>
      <c r="E67" s="104">
        <v>124</v>
      </c>
      <c r="F67" s="118">
        <v>0</v>
      </c>
      <c r="G67" s="104">
        <v>0</v>
      </c>
      <c r="H67" s="118">
        <v>0</v>
      </c>
      <c r="I67" s="104">
        <v>1</v>
      </c>
      <c r="J67" s="118">
        <v>0</v>
      </c>
      <c r="K67" s="104">
        <v>20</v>
      </c>
      <c r="L67" s="118">
        <v>0</v>
      </c>
      <c r="M67" s="104">
        <v>33</v>
      </c>
      <c r="N67" s="113">
        <v>0</v>
      </c>
    </row>
    <row r="68" spans="1:14" ht="15.75" x14ac:dyDescent="0.25">
      <c r="A68" s="26"/>
      <c r="B68" s="118"/>
      <c r="C68" s="104"/>
      <c r="D68" s="118"/>
      <c r="E68" s="104"/>
      <c r="F68" s="118"/>
      <c r="G68" s="104"/>
      <c r="H68" s="118"/>
      <c r="I68" s="104"/>
      <c r="J68" s="118"/>
      <c r="K68" s="104"/>
      <c r="L68" s="118"/>
      <c r="M68" s="104"/>
      <c r="N68" s="113"/>
    </row>
    <row r="69" spans="1:14" ht="15.75" x14ac:dyDescent="0.25">
      <c r="A69" s="46" t="s">
        <v>87</v>
      </c>
      <c r="B69" s="117">
        <f>SUM(B70)</f>
        <v>441</v>
      </c>
      <c r="C69" s="103">
        <v>0</v>
      </c>
      <c r="D69" s="117">
        <v>209</v>
      </c>
      <c r="E69" s="103">
        <v>146</v>
      </c>
      <c r="F69" s="117">
        <v>0</v>
      </c>
      <c r="G69" s="103">
        <v>6</v>
      </c>
      <c r="H69" s="117">
        <v>39</v>
      </c>
      <c r="I69" s="103">
        <v>0</v>
      </c>
      <c r="J69" s="117">
        <v>0</v>
      </c>
      <c r="K69" s="103">
        <v>12</v>
      </c>
      <c r="L69" s="117">
        <v>0</v>
      </c>
      <c r="M69" s="103">
        <v>29</v>
      </c>
      <c r="N69" s="112">
        <v>0</v>
      </c>
    </row>
    <row r="70" spans="1:14" ht="15.75" x14ac:dyDescent="0.25">
      <c r="A70" s="105" t="s">
        <v>88</v>
      </c>
      <c r="B70" s="119">
        <f>SUM(C70:N70)</f>
        <v>441</v>
      </c>
      <c r="C70" s="106">
        <v>0</v>
      </c>
      <c r="D70" s="119">
        <v>209</v>
      </c>
      <c r="E70" s="106">
        <v>146</v>
      </c>
      <c r="F70" s="119">
        <v>0</v>
      </c>
      <c r="G70" s="106">
        <v>6</v>
      </c>
      <c r="H70" s="119">
        <v>39</v>
      </c>
      <c r="I70" s="106">
        <v>0</v>
      </c>
      <c r="J70" s="119">
        <v>0</v>
      </c>
      <c r="K70" s="106">
        <v>12</v>
      </c>
      <c r="L70" s="119">
        <v>0</v>
      </c>
      <c r="M70" s="106">
        <v>29</v>
      </c>
      <c r="N70" s="114">
        <v>0</v>
      </c>
    </row>
    <row r="71" spans="1:14" ht="15.75" x14ac:dyDescent="0.25">
      <c r="A71" s="127"/>
      <c r="B71" s="128"/>
      <c r="C71" s="129"/>
      <c r="D71" s="128"/>
      <c r="E71" s="129"/>
      <c r="F71" s="128"/>
      <c r="G71" s="129"/>
      <c r="H71" s="128"/>
      <c r="I71" s="129"/>
      <c r="J71" s="128"/>
      <c r="K71" s="129"/>
      <c r="L71" s="128"/>
      <c r="M71" s="130"/>
      <c r="N71" s="131"/>
    </row>
    <row r="72" spans="1:14" ht="15.75" x14ac:dyDescent="0.25">
      <c r="A72" s="89" t="s">
        <v>89</v>
      </c>
    </row>
  </sheetData>
  <mergeCells count="7">
    <mergeCell ref="A8:A9"/>
    <mergeCell ref="B8:N8"/>
    <mergeCell ref="D1:H1"/>
    <mergeCell ref="A3:N3"/>
    <mergeCell ref="A4:N4"/>
    <mergeCell ref="A5:N5"/>
    <mergeCell ref="A6:N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640A0-CA36-4FD2-8A56-24B3B642E162}">
  <dimension ref="A1:I71"/>
  <sheetViews>
    <sheetView zoomScaleNormal="100" workbookViewId="0">
      <selection activeCell="B16" sqref="B16"/>
    </sheetView>
  </sheetViews>
  <sheetFormatPr baseColWidth="10" defaultColWidth="0" defaultRowHeight="15" x14ac:dyDescent="0.25"/>
  <cols>
    <col min="1" max="1" width="67.7109375" customWidth="1"/>
    <col min="2" max="2" width="13.5703125" customWidth="1"/>
    <col min="3" max="3" width="15" customWidth="1"/>
    <col min="4" max="4" width="11.42578125" customWidth="1"/>
    <col min="5" max="5" width="18.140625" customWidth="1"/>
    <col min="6" max="6" width="11.5703125" hidden="1" customWidth="1"/>
    <col min="7" max="7" width="0" hidden="1" customWidth="1"/>
    <col min="8" max="9" width="11.5703125" hidden="1" customWidth="1"/>
    <col min="10" max="16384" width="11.42578125" hidden="1"/>
  </cols>
  <sheetData>
    <row r="1" spans="1:5" ht="15.75" x14ac:dyDescent="0.25">
      <c r="A1" s="4" t="s">
        <v>360</v>
      </c>
    </row>
    <row r="3" spans="1:5" ht="15.75" x14ac:dyDescent="0.25">
      <c r="A3" s="164" t="s">
        <v>361</v>
      </c>
      <c r="B3" s="164"/>
      <c r="C3" s="164"/>
      <c r="D3" s="164"/>
      <c r="E3" s="164"/>
    </row>
    <row r="4" spans="1:5" ht="15.75" x14ac:dyDescent="0.25">
      <c r="A4" s="164" t="s">
        <v>29</v>
      </c>
      <c r="B4" s="164"/>
      <c r="C4" s="164"/>
      <c r="D4" s="164"/>
      <c r="E4" s="164"/>
    </row>
    <row r="5" spans="1:5" ht="15.75" x14ac:dyDescent="0.25">
      <c r="A5" s="164" t="s">
        <v>93</v>
      </c>
      <c r="B5" s="164"/>
      <c r="C5" s="164"/>
      <c r="D5" s="164"/>
      <c r="E5" s="164"/>
    </row>
    <row r="6" spans="1:5" ht="15.75" x14ac:dyDescent="0.25">
      <c r="A6" s="9"/>
      <c r="B6" s="9"/>
      <c r="C6" s="9"/>
      <c r="D6" s="9"/>
      <c r="E6" s="9"/>
    </row>
    <row r="7" spans="1:5" x14ac:dyDescent="0.25">
      <c r="A7" s="170" t="s">
        <v>31</v>
      </c>
      <c r="B7" s="160" t="s">
        <v>362</v>
      </c>
      <c r="C7" s="160" t="s">
        <v>363</v>
      </c>
      <c r="D7" s="160" t="s">
        <v>364</v>
      </c>
      <c r="E7" s="160" t="s">
        <v>365</v>
      </c>
    </row>
    <row r="8" spans="1:5" ht="36" customHeight="1" x14ac:dyDescent="0.25">
      <c r="A8" s="172"/>
      <c r="B8" s="161"/>
      <c r="C8" s="161"/>
      <c r="D8" s="161"/>
      <c r="E8" s="161"/>
    </row>
    <row r="9" spans="1:5" ht="15.75" x14ac:dyDescent="0.25">
      <c r="A9" s="37"/>
      <c r="B9" s="49"/>
      <c r="C9" s="49"/>
      <c r="D9" s="49"/>
      <c r="E9" s="49"/>
    </row>
    <row r="10" spans="1:5" ht="15.75" x14ac:dyDescent="0.25">
      <c r="A10" s="27" t="s">
        <v>45</v>
      </c>
      <c r="B10" s="16">
        <f t="shared" ref="B10:D10" si="0">+B12+B18+B21+B25+B28+B32+B36+B40+B44+B48+B52+B56+B60+B65+B68</f>
        <v>581</v>
      </c>
      <c r="C10" s="16">
        <f t="shared" si="0"/>
        <v>44</v>
      </c>
      <c r="D10" s="16">
        <f t="shared" si="0"/>
        <v>70</v>
      </c>
      <c r="E10" s="16">
        <f>+E12+E18+E21+E25+E28+E32+E36+E40+E44+E48+E52+E56+E60+E65+E68</f>
        <v>443</v>
      </c>
    </row>
    <row r="11" spans="1:5" ht="15.75" x14ac:dyDescent="0.25">
      <c r="A11" s="1"/>
      <c r="B11" s="20"/>
      <c r="C11" s="20"/>
      <c r="D11" s="20"/>
      <c r="E11" s="20"/>
    </row>
    <row r="12" spans="1:5" ht="15.75" x14ac:dyDescent="0.25">
      <c r="A12" s="22" t="s">
        <v>46</v>
      </c>
      <c r="B12" s="16">
        <v>86</v>
      </c>
      <c r="C12" s="16">
        <v>14</v>
      </c>
      <c r="D12" s="16">
        <v>13</v>
      </c>
      <c r="E12" s="16">
        <v>58</v>
      </c>
    </row>
    <row r="13" spans="1:5" ht="15.75" x14ac:dyDescent="0.25">
      <c r="A13" s="1" t="s">
        <v>47</v>
      </c>
      <c r="B13" s="21">
        <v>43</v>
      </c>
      <c r="C13" s="21">
        <v>10</v>
      </c>
      <c r="D13" s="21">
        <v>7</v>
      </c>
      <c r="E13" s="21">
        <v>33</v>
      </c>
    </row>
    <row r="14" spans="1:5" ht="15.75" x14ac:dyDescent="0.25">
      <c r="A14" s="1" t="s">
        <v>48</v>
      </c>
      <c r="B14" s="21">
        <v>34</v>
      </c>
      <c r="C14" s="21">
        <v>4</v>
      </c>
      <c r="D14" s="21">
        <v>6</v>
      </c>
      <c r="E14" s="21">
        <v>23</v>
      </c>
    </row>
    <row r="15" spans="1:5" ht="15.75" x14ac:dyDescent="0.25">
      <c r="A15" s="1" t="s">
        <v>49</v>
      </c>
      <c r="B15" s="21">
        <v>1</v>
      </c>
      <c r="C15" s="21">
        <v>0</v>
      </c>
      <c r="D15" s="21">
        <v>0</v>
      </c>
      <c r="E15" s="21">
        <v>1</v>
      </c>
    </row>
    <row r="16" spans="1:5" ht="15.75" x14ac:dyDescent="0.25">
      <c r="A16" s="1" t="s">
        <v>50</v>
      </c>
      <c r="B16" s="21">
        <v>8</v>
      </c>
      <c r="C16" s="21">
        <v>0</v>
      </c>
      <c r="D16" s="21">
        <v>0</v>
      </c>
      <c r="E16" s="21">
        <v>1</v>
      </c>
    </row>
    <row r="17" spans="1:5" ht="15.75" x14ac:dyDescent="0.25">
      <c r="A17" s="23"/>
      <c r="B17" s="21"/>
      <c r="C17" s="21"/>
      <c r="D17" s="21"/>
      <c r="E17" s="21"/>
    </row>
    <row r="18" spans="1:5" ht="15.75" x14ac:dyDescent="0.25">
      <c r="A18" s="22" t="s">
        <v>51</v>
      </c>
      <c r="B18" s="16">
        <v>43</v>
      </c>
      <c r="C18" s="16">
        <v>5</v>
      </c>
      <c r="D18" s="16">
        <v>13</v>
      </c>
      <c r="E18" s="16">
        <v>42</v>
      </c>
    </row>
    <row r="19" spans="1:5" ht="15.75" x14ac:dyDescent="0.25">
      <c r="A19" s="1" t="s">
        <v>52</v>
      </c>
      <c r="B19" s="21">
        <v>43</v>
      </c>
      <c r="C19" s="21">
        <v>5</v>
      </c>
      <c r="D19" s="21">
        <v>13</v>
      </c>
      <c r="E19" s="21">
        <v>42</v>
      </c>
    </row>
    <row r="20" spans="1:5" ht="15.75" x14ac:dyDescent="0.25">
      <c r="A20" s="23"/>
      <c r="B20" s="21"/>
      <c r="C20" s="21"/>
      <c r="D20" s="21"/>
      <c r="E20" s="21"/>
    </row>
    <row r="21" spans="1:5" ht="15.75" x14ac:dyDescent="0.25">
      <c r="A21" s="22" t="s">
        <v>53</v>
      </c>
      <c r="B21" s="16">
        <v>37</v>
      </c>
      <c r="C21" s="16">
        <v>1</v>
      </c>
      <c r="D21" s="16">
        <v>3</v>
      </c>
      <c r="E21" s="16">
        <v>15</v>
      </c>
    </row>
    <row r="22" spans="1:5" ht="15.75" x14ac:dyDescent="0.25">
      <c r="A22" s="1" t="s">
        <v>54</v>
      </c>
      <c r="B22" s="21">
        <v>8</v>
      </c>
      <c r="C22" s="21">
        <v>0</v>
      </c>
      <c r="D22" s="21">
        <v>0</v>
      </c>
      <c r="E22" s="21">
        <v>2</v>
      </c>
    </row>
    <row r="23" spans="1:5" ht="15.75" x14ac:dyDescent="0.25">
      <c r="A23" s="1" t="s">
        <v>134</v>
      </c>
      <c r="B23" s="21">
        <v>29</v>
      </c>
      <c r="C23" s="21">
        <v>1</v>
      </c>
      <c r="D23" s="21">
        <v>3</v>
      </c>
      <c r="E23" s="21">
        <v>13</v>
      </c>
    </row>
    <row r="24" spans="1:5" ht="15.75" x14ac:dyDescent="0.25">
      <c r="A24" s="19"/>
      <c r="B24" s="21"/>
      <c r="C24" s="21"/>
      <c r="D24" s="21"/>
      <c r="E24" s="21"/>
    </row>
    <row r="25" spans="1:5" ht="15.75" x14ac:dyDescent="0.25">
      <c r="A25" s="22" t="s">
        <v>56</v>
      </c>
      <c r="B25" s="16">
        <v>71</v>
      </c>
      <c r="C25" s="16">
        <v>0</v>
      </c>
      <c r="D25" s="16">
        <v>8</v>
      </c>
      <c r="E25" s="16">
        <v>39</v>
      </c>
    </row>
    <row r="26" spans="1:5" ht="15.75" x14ac:dyDescent="0.25">
      <c r="A26" s="1" t="s">
        <v>57</v>
      </c>
      <c r="B26" s="21">
        <v>71</v>
      </c>
      <c r="C26" s="21">
        <v>0</v>
      </c>
      <c r="D26" s="21">
        <v>8</v>
      </c>
      <c r="E26" s="21">
        <v>39</v>
      </c>
    </row>
    <row r="27" spans="1:5" ht="15.75" x14ac:dyDescent="0.25">
      <c r="A27" s="23"/>
      <c r="B27" s="21"/>
      <c r="C27" s="21"/>
      <c r="D27" s="21"/>
      <c r="E27" s="21"/>
    </row>
    <row r="28" spans="1:5" ht="15.75" x14ac:dyDescent="0.25">
      <c r="A28" s="22" t="s">
        <v>58</v>
      </c>
      <c r="B28" s="16">
        <v>34</v>
      </c>
      <c r="C28" s="16">
        <v>7</v>
      </c>
      <c r="D28" s="16">
        <v>7</v>
      </c>
      <c r="E28" s="16">
        <v>41</v>
      </c>
    </row>
    <row r="29" spans="1:5" ht="15.75" x14ac:dyDescent="0.25">
      <c r="A29" s="1" t="s">
        <v>59</v>
      </c>
      <c r="B29" s="21">
        <v>31</v>
      </c>
      <c r="C29" s="21">
        <v>4</v>
      </c>
      <c r="D29" s="21">
        <v>7</v>
      </c>
      <c r="E29" s="21">
        <v>37</v>
      </c>
    </row>
    <row r="30" spans="1:5" ht="15.75" x14ac:dyDescent="0.25">
      <c r="A30" s="26" t="s">
        <v>60</v>
      </c>
      <c r="B30" s="21">
        <v>3</v>
      </c>
      <c r="C30" s="21">
        <v>3</v>
      </c>
      <c r="D30" s="21">
        <v>0</v>
      </c>
      <c r="E30" s="21">
        <v>4</v>
      </c>
    </row>
    <row r="31" spans="1:5" ht="15.75" x14ac:dyDescent="0.25">
      <c r="A31" s="23"/>
      <c r="B31" s="21"/>
      <c r="C31" s="21"/>
      <c r="D31" s="21"/>
      <c r="E31" s="21"/>
    </row>
    <row r="32" spans="1:5" ht="15.75" x14ac:dyDescent="0.25">
      <c r="A32" s="22" t="s">
        <v>61</v>
      </c>
      <c r="B32" s="16">
        <v>31</v>
      </c>
      <c r="C32" s="16">
        <v>4</v>
      </c>
      <c r="D32" s="16">
        <v>0</v>
      </c>
      <c r="E32" s="16">
        <v>26</v>
      </c>
    </row>
    <row r="33" spans="1:5" ht="15.75" x14ac:dyDescent="0.25">
      <c r="A33" s="1" t="s">
        <v>62</v>
      </c>
      <c r="B33" s="21">
        <v>19</v>
      </c>
      <c r="C33" s="21">
        <v>1</v>
      </c>
      <c r="D33" s="21">
        <v>0</v>
      </c>
      <c r="E33" s="21">
        <v>18</v>
      </c>
    </row>
    <row r="34" spans="1:5" ht="15.75" x14ac:dyDescent="0.25">
      <c r="A34" s="1" t="s">
        <v>63</v>
      </c>
      <c r="B34" s="21">
        <v>12</v>
      </c>
      <c r="C34" s="21">
        <v>3</v>
      </c>
      <c r="D34" s="21">
        <v>0</v>
      </c>
      <c r="E34" s="21">
        <v>8</v>
      </c>
    </row>
    <row r="35" spans="1:5" ht="15.75" x14ac:dyDescent="0.25">
      <c r="A35" s="23"/>
      <c r="B35" s="21"/>
      <c r="C35" s="21"/>
      <c r="D35" s="21"/>
      <c r="E35" s="21"/>
    </row>
    <row r="36" spans="1:5" ht="15.75" x14ac:dyDescent="0.25">
      <c r="A36" s="22" t="s">
        <v>64</v>
      </c>
      <c r="B36" s="16">
        <v>96</v>
      </c>
      <c r="C36" s="16">
        <v>2</v>
      </c>
      <c r="D36" s="16">
        <v>8</v>
      </c>
      <c r="E36" s="16">
        <v>57</v>
      </c>
    </row>
    <row r="37" spans="1:5" ht="15.75" x14ac:dyDescent="0.25">
      <c r="A37" s="1" t="s">
        <v>65</v>
      </c>
      <c r="B37" s="21">
        <v>84</v>
      </c>
      <c r="C37" s="21">
        <v>2</v>
      </c>
      <c r="D37" s="21">
        <v>8</v>
      </c>
      <c r="E37" s="21">
        <v>53</v>
      </c>
    </row>
    <row r="38" spans="1:5" ht="15.75" x14ac:dyDescent="0.25">
      <c r="A38" s="1" t="s">
        <v>66</v>
      </c>
      <c r="B38" s="21">
        <v>12</v>
      </c>
      <c r="C38" s="21">
        <v>0</v>
      </c>
      <c r="D38" s="21">
        <v>0</v>
      </c>
      <c r="E38" s="21">
        <v>4</v>
      </c>
    </row>
    <row r="39" spans="1:5" ht="15.75" x14ac:dyDescent="0.25">
      <c r="A39" s="23"/>
      <c r="B39" s="21"/>
      <c r="C39" s="21"/>
      <c r="D39" s="21"/>
      <c r="E39" s="21"/>
    </row>
    <row r="40" spans="1:5" ht="15.75" x14ac:dyDescent="0.25">
      <c r="A40" s="22" t="s">
        <v>67</v>
      </c>
      <c r="B40" s="16">
        <v>18</v>
      </c>
      <c r="C40" s="16">
        <v>2</v>
      </c>
      <c r="D40" s="16">
        <v>1</v>
      </c>
      <c r="E40" s="16">
        <v>47</v>
      </c>
    </row>
    <row r="41" spans="1:5" ht="15.75" x14ac:dyDescent="0.25">
      <c r="A41" s="1" t="s">
        <v>68</v>
      </c>
      <c r="B41" s="21">
        <v>15</v>
      </c>
      <c r="C41" s="21">
        <v>2</v>
      </c>
      <c r="D41" s="21">
        <v>1</v>
      </c>
      <c r="E41" s="21">
        <v>43</v>
      </c>
    </row>
    <row r="42" spans="1:5" ht="15.75" x14ac:dyDescent="0.25">
      <c r="A42" s="1" t="s">
        <v>69</v>
      </c>
      <c r="B42" s="21">
        <v>3</v>
      </c>
      <c r="C42" s="21">
        <v>0</v>
      </c>
      <c r="D42" s="21">
        <v>0</v>
      </c>
      <c r="E42" s="21">
        <v>4</v>
      </c>
    </row>
    <row r="43" spans="1:5" ht="15.75" x14ac:dyDescent="0.25">
      <c r="A43" s="23"/>
      <c r="B43" s="21"/>
      <c r="C43" s="21"/>
      <c r="D43" s="21"/>
      <c r="E43" s="21"/>
    </row>
    <row r="44" spans="1:5" ht="15.75" x14ac:dyDescent="0.25">
      <c r="A44" s="22" t="s">
        <v>70</v>
      </c>
      <c r="B44" s="16">
        <v>40</v>
      </c>
      <c r="C44" s="16">
        <v>6</v>
      </c>
      <c r="D44" s="16">
        <v>5</v>
      </c>
      <c r="E44" s="16">
        <v>27</v>
      </c>
    </row>
    <row r="45" spans="1:5" ht="15.75" x14ac:dyDescent="0.25">
      <c r="A45" s="1" t="s">
        <v>71</v>
      </c>
      <c r="B45" s="21">
        <v>25</v>
      </c>
      <c r="C45" s="21">
        <v>4</v>
      </c>
      <c r="D45" s="21">
        <v>4</v>
      </c>
      <c r="E45" s="21">
        <v>16</v>
      </c>
    </row>
    <row r="46" spans="1:5" ht="15.75" x14ac:dyDescent="0.25">
      <c r="A46" s="1" t="s">
        <v>72</v>
      </c>
      <c r="B46" s="21">
        <v>15</v>
      </c>
      <c r="C46" s="21">
        <v>2</v>
      </c>
      <c r="D46" s="21">
        <v>1</v>
      </c>
      <c r="E46" s="21">
        <v>11</v>
      </c>
    </row>
    <row r="47" spans="1:5" ht="15.75" x14ac:dyDescent="0.25">
      <c r="A47" s="23"/>
      <c r="B47" s="21"/>
      <c r="C47" s="21"/>
      <c r="D47" s="21"/>
      <c r="E47" s="21"/>
    </row>
    <row r="48" spans="1:5" ht="15.75" x14ac:dyDescent="0.25">
      <c r="A48" s="22" t="s">
        <v>73</v>
      </c>
      <c r="B48" s="16">
        <v>21</v>
      </c>
      <c r="C48" s="16">
        <v>0</v>
      </c>
      <c r="D48" s="16">
        <v>4</v>
      </c>
      <c r="E48" s="16">
        <v>20</v>
      </c>
    </row>
    <row r="49" spans="1:5" ht="15.75" x14ac:dyDescent="0.25">
      <c r="A49" s="1" t="s">
        <v>74</v>
      </c>
      <c r="B49" s="21">
        <v>8</v>
      </c>
      <c r="C49" s="21">
        <v>0</v>
      </c>
      <c r="D49" s="21">
        <v>4</v>
      </c>
      <c r="E49" s="21">
        <v>7</v>
      </c>
    </row>
    <row r="50" spans="1:5" ht="15.75" x14ac:dyDescent="0.25">
      <c r="A50" s="1" t="s">
        <v>75</v>
      </c>
      <c r="B50" s="21">
        <v>13</v>
      </c>
      <c r="C50" s="21">
        <v>0</v>
      </c>
      <c r="D50" s="21">
        <v>0</v>
      </c>
      <c r="E50" s="21">
        <v>13</v>
      </c>
    </row>
    <row r="51" spans="1:5" ht="15.75" x14ac:dyDescent="0.25">
      <c r="A51" s="23"/>
      <c r="B51" s="21"/>
      <c r="C51" s="21"/>
      <c r="D51" s="21"/>
      <c r="E51" s="21"/>
    </row>
    <row r="52" spans="1:5" ht="15.75" x14ac:dyDescent="0.25">
      <c r="A52" s="22" t="s">
        <v>76</v>
      </c>
      <c r="B52" s="16">
        <v>27</v>
      </c>
      <c r="C52" s="16">
        <v>0</v>
      </c>
      <c r="D52" s="16">
        <v>7</v>
      </c>
      <c r="E52" s="16">
        <v>39</v>
      </c>
    </row>
    <row r="53" spans="1:5" ht="15.75" x14ac:dyDescent="0.25">
      <c r="A53" s="1" t="s">
        <v>77</v>
      </c>
      <c r="B53" s="21">
        <v>26</v>
      </c>
      <c r="C53" s="21">
        <v>0</v>
      </c>
      <c r="D53" s="21">
        <v>7</v>
      </c>
      <c r="E53" s="21">
        <v>34</v>
      </c>
    </row>
    <row r="54" spans="1:5" ht="15.75" x14ac:dyDescent="0.25">
      <c r="A54" s="44" t="s">
        <v>414</v>
      </c>
      <c r="B54" s="21">
        <v>1</v>
      </c>
      <c r="C54" s="21">
        <v>0</v>
      </c>
      <c r="D54" s="21">
        <v>0</v>
      </c>
      <c r="E54" s="21">
        <v>5</v>
      </c>
    </row>
    <row r="55" spans="1:5" ht="15.75" x14ac:dyDescent="0.25">
      <c r="A55" s="23"/>
      <c r="B55" s="21"/>
      <c r="C55" s="21"/>
      <c r="D55" s="21"/>
      <c r="E55" s="21"/>
    </row>
    <row r="56" spans="1:5" ht="15.75" x14ac:dyDescent="0.25">
      <c r="A56" s="22" t="s">
        <v>78</v>
      </c>
      <c r="B56" s="16">
        <v>22</v>
      </c>
      <c r="C56" s="16">
        <v>1</v>
      </c>
      <c r="D56" s="16">
        <v>1</v>
      </c>
      <c r="E56" s="16">
        <v>7</v>
      </c>
    </row>
    <row r="57" spans="1:5" ht="15.75" x14ac:dyDescent="0.25">
      <c r="A57" s="1" t="s">
        <v>366</v>
      </c>
      <c r="B57" s="21">
        <v>22</v>
      </c>
      <c r="C57" s="21">
        <v>0</v>
      </c>
      <c r="D57" s="21">
        <v>1</v>
      </c>
      <c r="E57" s="21">
        <v>6</v>
      </c>
    </row>
    <row r="58" spans="1:5" ht="15.75" x14ac:dyDescent="0.25">
      <c r="A58" s="1" t="s">
        <v>80</v>
      </c>
      <c r="B58" s="21">
        <v>0</v>
      </c>
      <c r="C58" s="21">
        <v>1</v>
      </c>
      <c r="D58" s="21">
        <v>0</v>
      </c>
      <c r="E58" s="21">
        <v>1</v>
      </c>
    </row>
    <row r="59" spans="1:5" ht="15.75" x14ac:dyDescent="0.25">
      <c r="A59" s="23"/>
      <c r="B59" s="21"/>
      <c r="C59" s="21"/>
      <c r="D59" s="21"/>
      <c r="E59" s="21"/>
    </row>
    <row r="60" spans="1:5" ht="15.75" x14ac:dyDescent="0.25">
      <c r="A60" s="22" t="s">
        <v>81</v>
      </c>
      <c r="B60" s="16">
        <v>29</v>
      </c>
      <c r="C60" s="16">
        <v>2</v>
      </c>
      <c r="D60" s="16">
        <v>0</v>
      </c>
      <c r="E60" s="16">
        <v>14</v>
      </c>
    </row>
    <row r="61" spans="1:5" ht="15.75" x14ac:dyDescent="0.25">
      <c r="A61" s="1" t="s">
        <v>367</v>
      </c>
      <c r="B61" s="21">
        <v>19</v>
      </c>
      <c r="C61" s="21">
        <v>0</v>
      </c>
      <c r="D61" s="21">
        <v>0</v>
      </c>
      <c r="E61" s="21">
        <v>6</v>
      </c>
    </row>
    <row r="62" spans="1:5" ht="15.75" x14ac:dyDescent="0.25">
      <c r="A62" s="1" t="s">
        <v>83</v>
      </c>
      <c r="B62" s="21">
        <v>4</v>
      </c>
      <c r="C62" s="21">
        <v>1</v>
      </c>
      <c r="D62" s="21">
        <v>0</v>
      </c>
      <c r="E62" s="21">
        <v>1</v>
      </c>
    </row>
    <row r="63" spans="1:5" ht="15.75" x14ac:dyDescent="0.25">
      <c r="A63" s="1" t="s">
        <v>84</v>
      </c>
      <c r="B63" s="21">
        <v>6</v>
      </c>
      <c r="C63" s="21">
        <v>1</v>
      </c>
      <c r="D63" s="21">
        <v>0</v>
      </c>
      <c r="E63" s="21">
        <v>7</v>
      </c>
    </row>
    <row r="64" spans="1:5" ht="15.75" x14ac:dyDescent="0.25">
      <c r="A64" s="23"/>
      <c r="B64" s="21"/>
      <c r="C64" s="21"/>
      <c r="D64" s="21"/>
      <c r="E64" s="21"/>
    </row>
    <row r="65" spans="1:5" ht="15.75" x14ac:dyDescent="0.25">
      <c r="A65" s="22" t="s">
        <v>85</v>
      </c>
      <c r="B65" s="16">
        <v>12</v>
      </c>
      <c r="C65" s="16">
        <v>0</v>
      </c>
      <c r="D65" s="16">
        <v>0</v>
      </c>
      <c r="E65" s="16">
        <v>5</v>
      </c>
    </row>
    <row r="66" spans="1:5" ht="15.75" x14ac:dyDescent="0.25">
      <c r="A66" s="1" t="s">
        <v>86</v>
      </c>
      <c r="B66" s="21">
        <v>12</v>
      </c>
      <c r="C66" s="21">
        <v>0</v>
      </c>
      <c r="D66" s="21">
        <v>0</v>
      </c>
      <c r="E66" s="21">
        <v>5</v>
      </c>
    </row>
    <row r="67" spans="1:5" ht="15.75" x14ac:dyDescent="0.25">
      <c r="A67" s="23"/>
      <c r="B67" s="21"/>
      <c r="C67" s="21"/>
      <c r="D67" s="21"/>
      <c r="E67" s="21"/>
    </row>
    <row r="68" spans="1:5" ht="15.75" x14ac:dyDescent="0.25">
      <c r="A68" s="22" t="s">
        <v>87</v>
      </c>
      <c r="B68" s="16">
        <v>14</v>
      </c>
      <c r="C68" s="16">
        <v>0</v>
      </c>
      <c r="D68" s="16">
        <v>0</v>
      </c>
      <c r="E68" s="16">
        <v>6</v>
      </c>
    </row>
    <row r="69" spans="1:5" ht="15.75" x14ac:dyDescent="0.25">
      <c r="A69" s="1" t="s">
        <v>88</v>
      </c>
      <c r="B69" s="21">
        <v>14</v>
      </c>
      <c r="C69" s="21">
        <v>0</v>
      </c>
      <c r="D69" s="21">
        <v>0</v>
      </c>
      <c r="E69" s="21">
        <v>6</v>
      </c>
    </row>
    <row r="70" spans="1:5" ht="15.75" x14ac:dyDescent="0.25">
      <c r="A70" s="10"/>
      <c r="B70" s="40"/>
      <c r="C70" s="40"/>
      <c r="D70" s="40"/>
      <c r="E70" s="40"/>
    </row>
    <row r="71" spans="1:5" ht="15.75" x14ac:dyDescent="0.25">
      <c r="A71" s="95" t="s">
        <v>89</v>
      </c>
    </row>
  </sheetData>
  <mergeCells count="8">
    <mergeCell ref="A3:E3"/>
    <mergeCell ref="A4:E4"/>
    <mergeCell ref="A5:E5"/>
    <mergeCell ref="A7:A8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F6748-5B7B-4026-8CBB-D15CF380CC08}">
  <dimension ref="A1:P72"/>
  <sheetViews>
    <sheetView zoomScale="90" zoomScaleNormal="90" workbookViewId="0">
      <selection activeCell="M9" sqref="M9"/>
    </sheetView>
  </sheetViews>
  <sheetFormatPr baseColWidth="10" defaultColWidth="0" defaultRowHeight="15" x14ac:dyDescent="0.25"/>
  <cols>
    <col min="1" max="1" width="63.140625" customWidth="1"/>
    <col min="2" max="2" width="11.42578125" customWidth="1"/>
    <col min="3" max="3" width="16.7109375" customWidth="1"/>
    <col min="4" max="5" width="15.140625" customWidth="1"/>
    <col min="6" max="6" width="14.140625" customWidth="1"/>
    <col min="7" max="7" width="15.28515625" customWidth="1"/>
    <col min="8" max="8" width="16.85546875" customWidth="1"/>
    <col min="9" max="9" width="15.85546875" customWidth="1"/>
    <col min="10" max="10" width="15.140625" customWidth="1"/>
    <col min="11" max="11" width="12.7109375" customWidth="1"/>
    <col min="12" max="14" width="11.42578125" customWidth="1"/>
    <col min="15" max="15" width="12.5703125" customWidth="1"/>
    <col min="16" max="16" width="11.5703125" hidden="1" customWidth="1"/>
    <col min="17" max="16384" width="11.42578125" hidden="1"/>
  </cols>
  <sheetData>
    <row r="1" spans="1:15" ht="15.75" x14ac:dyDescent="0.25">
      <c r="A1" s="4" t="s">
        <v>368</v>
      </c>
    </row>
    <row r="3" spans="1:15" ht="15.75" x14ac:dyDescent="0.25">
      <c r="A3" s="164" t="s">
        <v>369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5.75" x14ac:dyDescent="0.25">
      <c r="A4" s="164" t="s">
        <v>29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</row>
    <row r="5" spans="1:15" ht="15.75" x14ac:dyDescent="0.25">
      <c r="A5" s="164" t="s">
        <v>370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1:15" ht="15.75" x14ac:dyDescent="0.25">
      <c r="A6" s="164" t="s">
        <v>93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</row>
    <row r="7" spans="1:15" ht="15.7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5.75" x14ac:dyDescent="0.25">
      <c r="A8" s="170" t="s">
        <v>31</v>
      </c>
      <c r="B8" s="160" t="s">
        <v>95</v>
      </c>
      <c r="C8" s="196" t="s">
        <v>371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5" ht="63" x14ac:dyDescent="0.25">
      <c r="A9" s="172"/>
      <c r="B9" s="161"/>
      <c r="C9" s="35" t="s">
        <v>372</v>
      </c>
      <c r="D9" s="35" t="s">
        <v>373</v>
      </c>
      <c r="E9" s="35" t="s">
        <v>374</v>
      </c>
      <c r="F9" s="35" t="s">
        <v>375</v>
      </c>
      <c r="G9" s="35" t="s">
        <v>376</v>
      </c>
      <c r="H9" s="35" t="s">
        <v>377</v>
      </c>
      <c r="I9" s="35" t="s">
        <v>378</v>
      </c>
      <c r="J9" s="35" t="s">
        <v>379</v>
      </c>
      <c r="K9" s="36" t="s">
        <v>380</v>
      </c>
      <c r="L9" s="35" t="s">
        <v>381</v>
      </c>
      <c r="M9" s="35" t="s">
        <v>382</v>
      </c>
      <c r="N9" s="91" t="s">
        <v>383</v>
      </c>
      <c r="O9" s="36" t="s">
        <v>384</v>
      </c>
    </row>
    <row r="10" spans="1:15" ht="15.75" x14ac:dyDescent="0.25">
      <c r="A10" s="37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8"/>
    </row>
    <row r="11" spans="1:15" ht="15.75" x14ac:dyDescent="0.25">
      <c r="A11" s="27" t="s">
        <v>45</v>
      </c>
      <c r="B11" s="16">
        <f>+B13+B19+B22+B26+B29+B33+B37+B41+B45+B49+B53+B57+B61+B66+B69</f>
        <v>581</v>
      </c>
      <c r="C11" s="16">
        <f t="shared" ref="C11:O11" si="0">+C13+C19+C22+C26+C29+C33+C37+C41+C45+C49+C53+C57+C61+C66+C69</f>
        <v>4</v>
      </c>
      <c r="D11" s="16">
        <f t="shared" si="0"/>
        <v>57</v>
      </c>
      <c r="E11" s="16">
        <f t="shared" si="0"/>
        <v>2</v>
      </c>
      <c r="F11" s="16">
        <f t="shared" si="0"/>
        <v>21</v>
      </c>
      <c r="G11" s="16">
        <f t="shared" si="0"/>
        <v>96</v>
      </c>
      <c r="H11" s="16">
        <f t="shared" si="0"/>
        <v>79</v>
      </c>
      <c r="I11" s="16">
        <f t="shared" si="0"/>
        <v>245</v>
      </c>
      <c r="J11" s="16">
        <f t="shared" si="0"/>
        <v>10</v>
      </c>
      <c r="K11" s="16">
        <f t="shared" si="0"/>
        <v>6</v>
      </c>
      <c r="L11" s="16">
        <f t="shared" si="0"/>
        <v>9</v>
      </c>
      <c r="M11" s="16">
        <f t="shared" si="0"/>
        <v>8</v>
      </c>
      <c r="N11" s="16">
        <f t="shared" si="0"/>
        <v>1</v>
      </c>
      <c r="O11" s="17">
        <f t="shared" si="0"/>
        <v>43</v>
      </c>
    </row>
    <row r="12" spans="1:15" ht="15.75" x14ac:dyDescent="0.25">
      <c r="A12" s="1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/>
    </row>
    <row r="13" spans="1:15" ht="15.75" x14ac:dyDescent="0.25">
      <c r="A13" s="22" t="s">
        <v>46</v>
      </c>
      <c r="B13" s="16">
        <f>SUM(B14:B17)</f>
        <v>90</v>
      </c>
      <c r="C13" s="16">
        <v>1</v>
      </c>
      <c r="D13" s="16">
        <v>9</v>
      </c>
      <c r="E13" s="16">
        <v>0</v>
      </c>
      <c r="F13" s="16">
        <v>2</v>
      </c>
      <c r="G13" s="16">
        <v>12</v>
      </c>
      <c r="H13" s="16">
        <v>8</v>
      </c>
      <c r="I13" s="16">
        <v>29</v>
      </c>
      <c r="J13" s="16">
        <v>1</v>
      </c>
      <c r="K13" s="16">
        <v>1</v>
      </c>
      <c r="L13" s="16">
        <v>3</v>
      </c>
      <c r="M13" s="16">
        <v>0</v>
      </c>
      <c r="N13" s="16">
        <v>0</v>
      </c>
      <c r="O13" s="17">
        <v>24</v>
      </c>
    </row>
    <row r="14" spans="1:15" ht="15.75" x14ac:dyDescent="0.25">
      <c r="A14" s="1" t="s">
        <v>47</v>
      </c>
      <c r="B14" s="21">
        <f>SUM(C14:O14)</f>
        <v>43</v>
      </c>
      <c r="C14" s="21">
        <v>0</v>
      </c>
      <c r="D14" s="21">
        <v>4</v>
      </c>
      <c r="E14" s="21">
        <v>0</v>
      </c>
      <c r="F14" s="21">
        <v>0</v>
      </c>
      <c r="G14" s="21">
        <v>5</v>
      </c>
      <c r="H14" s="21">
        <v>3</v>
      </c>
      <c r="I14" s="21">
        <v>15</v>
      </c>
      <c r="J14" s="21">
        <v>0</v>
      </c>
      <c r="K14" s="21">
        <v>0</v>
      </c>
      <c r="L14" s="21">
        <v>2</v>
      </c>
      <c r="M14" s="21">
        <v>0</v>
      </c>
      <c r="N14" s="21">
        <v>0</v>
      </c>
      <c r="O14" s="21">
        <v>14</v>
      </c>
    </row>
    <row r="15" spans="1:15" ht="15.75" x14ac:dyDescent="0.25">
      <c r="A15" s="1" t="s">
        <v>48</v>
      </c>
      <c r="B15" s="21">
        <f>SUM(C15:O15)</f>
        <v>38</v>
      </c>
      <c r="C15" s="21">
        <v>1</v>
      </c>
      <c r="D15" s="21">
        <v>4</v>
      </c>
      <c r="E15" s="21">
        <v>0</v>
      </c>
      <c r="F15" s="21">
        <v>2</v>
      </c>
      <c r="G15" s="21">
        <v>6</v>
      </c>
      <c r="H15" s="21">
        <v>3</v>
      </c>
      <c r="I15" s="21">
        <v>9</v>
      </c>
      <c r="J15" s="21">
        <v>1</v>
      </c>
      <c r="K15" s="21">
        <v>1</v>
      </c>
      <c r="L15" s="21">
        <v>1</v>
      </c>
      <c r="M15" s="21">
        <v>0</v>
      </c>
      <c r="N15" s="21">
        <v>0</v>
      </c>
      <c r="O15" s="21">
        <v>10</v>
      </c>
    </row>
    <row r="16" spans="1:15" ht="15.75" x14ac:dyDescent="0.25">
      <c r="A16" s="1" t="s">
        <v>49</v>
      </c>
      <c r="B16" s="21">
        <f>SUM(C16:O16)</f>
        <v>1</v>
      </c>
      <c r="C16" s="21">
        <v>0</v>
      </c>
      <c r="D16" s="21">
        <v>0</v>
      </c>
      <c r="E16" s="21">
        <v>0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</row>
    <row r="17" spans="1:15" ht="15.75" x14ac:dyDescent="0.25">
      <c r="A17" s="1" t="s">
        <v>50</v>
      </c>
      <c r="B17" s="21">
        <f>SUM(C17:O17)</f>
        <v>8</v>
      </c>
      <c r="C17" s="21">
        <v>0</v>
      </c>
      <c r="D17" s="21">
        <v>1</v>
      </c>
      <c r="E17" s="21">
        <v>0</v>
      </c>
      <c r="F17" s="21">
        <v>0</v>
      </c>
      <c r="G17" s="21">
        <v>0</v>
      </c>
      <c r="H17" s="21">
        <v>2</v>
      </c>
      <c r="I17" s="21">
        <v>5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</row>
    <row r="18" spans="1:15" ht="15.75" x14ac:dyDescent="0.25">
      <c r="A18" s="23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15.75" x14ac:dyDescent="0.25">
      <c r="A19" s="22" t="s">
        <v>51</v>
      </c>
      <c r="B19" s="16">
        <f>+B20</f>
        <v>43</v>
      </c>
      <c r="C19" s="16">
        <v>0</v>
      </c>
      <c r="D19" s="16">
        <v>2</v>
      </c>
      <c r="E19" s="16">
        <v>0</v>
      </c>
      <c r="F19" s="16">
        <v>0</v>
      </c>
      <c r="G19" s="16">
        <v>1</v>
      </c>
      <c r="H19" s="16">
        <v>6</v>
      </c>
      <c r="I19" s="16">
        <v>29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7">
        <v>5</v>
      </c>
    </row>
    <row r="20" spans="1:15" ht="15.75" x14ac:dyDescent="0.25">
      <c r="A20" s="1" t="s">
        <v>52</v>
      </c>
      <c r="B20" s="21">
        <f>SUM(C20:O20)</f>
        <v>43</v>
      </c>
      <c r="C20" s="21">
        <v>0</v>
      </c>
      <c r="D20" s="21">
        <v>2</v>
      </c>
      <c r="E20" s="21">
        <v>0</v>
      </c>
      <c r="F20" s="21">
        <v>0</v>
      </c>
      <c r="G20" s="21">
        <v>1</v>
      </c>
      <c r="H20" s="21">
        <v>6</v>
      </c>
      <c r="I20" s="21">
        <v>29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5</v>
      </c>
    </row>
    <row r="21" spans="1:15" ht="15.75" x14ac:dyDescent="0.25">
      <c r="A21" s="23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ht="15.75" x14ac:dyDescent="0.25">
      <c r="A22" s="22" t="s">
        <v>53</v>
      </c>
      <c r="B22" s="16">
        <f>SUM(B23:B24)</f>
        <v>37</v>
      </c>
      <c r="C22" s="16">
        <v>0</v>
      </c>
      <c r="D22" s="16">
        <v>4</v>
      </c>
      <c r="E22" s="16">
        <v>0</v>
      </c>
      <c r="F22" s="16">
        <v>7</v>
      </c>
      <c r="G22" s="16">
        <v>8</v>
      </c>
      <c r="H22" s="16">
        <v>7</v>
      </c>
      <c r="I22" s="16">
        <v>7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7">
        <v>4</v>
      </c>
    </row>
    <row r="23" spans="1:15" ht="15.75" x14ac:dyDescent="0.25">
      <c r="A23" s="1" t="s">
        <v>54</v>
      </c>
      <c r="B23" s="21">
        <f>SUM(C23:O23)</f>
        <v>8</v>
      </c>
      <c r="C23" s="21">
        <v>0</v>
      </c>
      <c r="D23" s="21">
        <v>2</v>
      </c>
      <c r="E23" s="21">
        <v>0</v>
      </c>
      <c r="F23" s="21">
        <v>0</v>
      </c>
      <c r="G23" s="21">
        <v>3</v>
      </c>
      <c r="H23" s="21">
        <v>0</v>
      </c>
      <c r="I23" s="21">
        <v>3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ht="15.75" x14ac:dyDescent="0.25">
      <c r="A24" s="1" t="s">
        <v>134</v>
      </c>
      <c r="B24" s="21">
        <f>SUM(C24:O24)</f>
        <v>29</v>
      </c>
      <c r="C24" s="21">
        <v>0</v>
      </c>
      <c r="D24" s="21">
        <v>2</v>
      </c>
      <c r="E24" s="21">
        <v>0</v>
      </c>
      <c r="F24" s="21">
        <v>7</v>
      </c>
      <c r="G24" s="21">
        <v>5</v>
      </c>
      <c r="H24" s="21">
        <v>7</v>
      </c>
      <c r="I24" s="21">
        <v>4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4</v>
      </c>
    </row>
    <row r="25" spans="1:15" ht="15.75" x14ac:dyDescent="0.25">
      <c r="A25" s="1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5.75" x14ac:dyDescent="0.25">
      <c r="A26" s="22" t="s">
        <v>56</v>
      </c>
      <c r="B26" s="16">
        <f>+B27</f>
        <v>71</v>
      </c>
      <c r="C26" s="16">
        <v>0</v>
      </c>
      <c r="D26" s="16">
        <v>8</v>
      </c>
      <c r="E26" s="16">
        <v>0</v>
      </c>
      <c r="F26" s="16">
        <v>1</v>
      </c>
      <c r="G26" s="16">
        <v>10</v>
      </c>
      <c r="H26" s="16">
        <v>15</v>
      </c>
      <c r="I26" s="16">
        <v>33</v>
      </c>
      <c r="J26" s="16">
        <v>1</v>
      </c>
      <c r="K26" s="16">
        <v>0</v>
      </c>
      <c r="L26" s="16">
        <v>0</v>
      </c>
      <c r="M26" s="16">
        <v>0</v>
      </c>
      <c r="N26" s="16">
        <v>0</v>
      </c>
      <c r="O26" s="17">
        <v>3</v>
      </c>
    </row>
    <row r="27" spans="1:15" ht="15.75" x14ac:dyDescent="0.25">
      <c r="A27" s="1" t="s">
        <v>57</v>
      </c>
      <c r="B27" s="21">
        <f>SUM(C27:O27)</f>
        <v>71</v>
      </c>
      <c r="C27" s="21">
        <v>0</v>
      </c>
      <c r="D27" s="21">
        <v>8</v>
      </c>
      <c r="E27" s="21">
        <v>0</v>
      </c>
      <c r="F27" s="21">
        <v>1</v>
      </c>
      <c r="G27" s="21">
        <v>10</v>
      </c>
      <c r="H27" s="21">
        <v>15</v>
      </c>
      <c r="I27" s="21">
        <v>33</v>
      </c>
      <c r="J27" s="21">
        <v>1</v>
      </c>
      <c r="K27" s="21">
        <v>0</v>
      </c>
      <c r="L27" s="21">
        <v>0</v>
      </c>
      <c r="M27" s="21">
        <v>0</v>
      </c>
      <c r="N27" s="21">
        <v>0</v>
      </c>
      <c r="O27" s="21">
        <v>3</v>
      </c>
    </row>
    <row r="28" spans="1:15" ht="15.75" x14ac:dyDescent="0.25">
      <c r="A28" s="23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ht="15.75" x14ac:dyDescent="0.25">
      <c r="A29" s="22" t="s">
        <v>58</v>
      </c>
      <c r="B29" s="16">
        <f>SUM(B30:B31)</f>
        <v>34</v>
      </c>
      <c r="C29" s="16">
        <v>0</v>
      </c>
      <c r="D29" s="16">
        <v>2</v>
      </c>
      <c r="E29" s="16">
        <v>0</v>
      </c>
      <c r="F29" s="16">
        <v>0</v>
      </c>
      <c r="G29" s="16">
        <v>22</v>
      </c>
      <c r="H29" s="16">
        <v>2</v>
      </c>
      <c r="I29" s="16">
        <v>6</v>
      </c>
      <c r="J29" s="16">
        <v>0</v>
      </c>
      <c r="K29" s="16">
        <v>0</v>
      </c>
      <c r="L29" s="16">
        <v>1</v>
      </c>
      <c r="M29" s="16">
        <v>0</v>
      </c>
      <c r="N29" s="16">
        <v>0</v>
      </c>
      <c r="O29" s="17">
        <v>1</v>
      </c>
    </row>
    <row r="30" spans="1:15" ht="15.75" x14ac:dyDescent="0.25">
      <c r="A30" s="1" t="s">
        <v>59</v>
      </c>
      <c r="B30" s="21">
        <f>SUM(C30:O30)</f>
        <v>31</v>
      </c>
      <c r="C30" s="21">
        <v>0</v>
      </c>
      <c r="D30" s="21">
        <v>2</v>
      </c>
      <c r="E30" s="21">
        <v>0</v>
      </c>
      <c r="F30" s="21">
        <v>0</v>
      </c>
      <c r="G30" s="21">
        <v>20</v>
      </c>
      <c r="H30" s="21">
        <v>2</v>
      </c>
      <c r="I30" s="21">
        <v>5</v>
      </c>
      <c r="J30" s="21">
        <v>0</v>
      </c>
      <c r="K30" s="21">
        <v>0</v>
      </c>
      <c r="L30" s="21">
        <v>1</v>
      </c>
      <c r="M30" s="21">
        <v>0</v>
      </c>
      <c r="N30" s="21">
        <v>0</v>
      </c>
      <c r="O30" s="21">
        <v>1</v>
      </c>
    </row>
    <row r="31" spans="1:15" ht="15.75" x14ac:dyDescent="0.25">
      <c r="A31" s="26" t="s">
        <v>60</v>
      </c>
      <c r="B31" s="21">
        <f>SUM(C31:O31)</f>
        <v>3</v>
      </c>
      <c r="C31" s="21">
        <v>0</v>
      </c>
      <c r="D31" s="21">
        <v>0</v>
      </c>
      <c r="E31" s="21">
        <v>0</v>
      </c>
      <c r="F31" s="21">
        <v>0</v>
      </c>
      <c r="G31" s="21">
        <v>2</v>
      </c>
      <c r="H31" s="21">
        <v>0</v>
      </c>
      <c r="I31" s="21">
        <v>1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15" ht="15.75" x14ac:dyDescent="0.25">
      <c r="A32" s="2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5" ht="15.75" x14ac:dyDescent="0.25">
      <c r="A33" s="22" t="s">
        <v>61</v>
      </c>
      <c r="B33" s="16">
        <f>SUM(B34:B35)</f>
        <v>31</v>
      </c>
      <c r="C33" s="16">
        <v>3</v>
      </c>
      <c r="D33" s="16">
        <v>9</v>
      </c>
      <c r="E33" s="16">
        <v>0</v>
      </c>
      <c r="F33" s="16">
        <v>4</v>
      </c>
      <c r="G33" s="16">
        <v>2</v>
      </c>
      <c r="H33" s="16">
        <v>3</v>
      </c>
      <c r="I33" s="16">
        <v>8</v>
      </c>
      <c r="J33" s="16">
        <v>0</v>
      </c>
      <c r="K33" s="16">
        <v>1</v>
      </c>
      <c r="L33" s="16">
        <v>1</v>
      </c>
      <c r="M33" s="16">
        <v>0</v>
      </c>
      <c r="N33" s="16">
        <v>0</v>
      </c>
      <c r="O33" s="17">
        <v>0</v>
      </c>
    </row>
    <row r="34" spans="1:15" ht="15.75" x14ac:dyDescent="0.25">
      <c r="A34" s="1" t="s">
        <v>62</v>
      </c>
      <c r="B34" s="21">
        <f>SUM(C34:O34)</f>
        <v>19</v>
      </c>
      <c r="C34" s="21">
        <v>3</v>
      </c>
      <c r="D34" s="21">
        <v>9</v>
      </c>
      <c r="E34" s="21">
        <v>0</v>
      </c>
      <c r="F34" s="21">
        <v>4</v>
      </c>
      <c r="G34" s="21">
        <v>0</v>
      </c>
      <c r="H34" s="21">
        <v>1</v>
      </c>
      <c r="I34" s="21">
        <v>1</v>
      </c>
      <c r="J34" s="21">
        <v>0</v>
      </c>
      <c r="K34" s="21">
        <v>1</v>
      </c>
      <c r="L34" s="21">
        <v>0</v>
      </c>
      <c r="M34" s="21">
        <v>0</v>
      </c>
      <c r="N34" s="21">
        <v>0</v>
      </c>
      <c r="O34" s="21">
        <v>0</v>
      </c>
    </row>
    <row r="35" spans="1:15" ht="15.75" x14ac:dyDescent="0.25">
      <c r="A35" s="1" t="s">
        <v>63</v>
      </c>
      <c r="B35" s="21">
        <f>SUM(C35:O35)</f>
        <v>12</v>
      </c>
      <c r="C35" s="21">
        <v>0</v>
      </c>
      <c r="D35" s="21">
        <v>0</v>
      </c>
      <c r="E35" s="21">
        <v>0</v>
      </c>
      <c r="F35" s="21">
        <v>0</v>
      </c>
      <c r="G35" s="21">
        <v>2</v>
      </c>
      <c r="H35" s="21">
        <v>2</v>
      </c>
      <c r="I35" s="21">
        <v>7</v>
      </c>
      <c r="J35" s="21">
        <v>0</v>
      </c>
      <c r="K35" s="21">
        <v>0</v>
      </c>
      <c r="L35" s="21">
        <v>1</v>
      </c>
      <c r="M35" s="21">
        <v>0</v>
      </c>
      <c r="N35" s="21">
        <v>0</v>
      </c>
      <c r="O35" s="21">
        <v>0</v>
      </c>
    </row>
    <row r="36" spans="1:15" ht="15.75" x14ac:dyDescent="0.25">
      <c r="A36" s="2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5" ht="15.75" x14ac:dyDescent="0.25">
      <c r="A37" s="22" t="s">
        <v>64</v>
      </c>
      <c r="B37" s="16">
        <f>SUM(B38:B39)</f>
        <v>96</v>
      </c>
      <c r="C37" s="16">
        <v>0</v>
      </c>
      <c r="D37" s="16">
        <v>8</v>
      </c>
      <c r="E37" s="16">
        <v>0</v>
      </c>
      <c r="F37" s="16">
        <v>1</v>
      </c>
      <c r="G37" s="16">
        <v>8</v>
      </c>
      <c r="H37" s="16">
        <v>13</v>
      </c>
      <c r="I37" s="16">
        <v>60</v>
      </c>
      <c r="J37" s="16">
        <v>0</v>
      </c>
      <c r="K37" s="16">
        <v>0</v>
      </c>
      <c r="L37" s="16">
        <v>2</v>
      </c>
      <c r="M37" s="16">
        <v>0</v>
      </c>
      <c r="N37" s="16">
        <v>1</v>
      </c>
      <c r="O37" s="17">
        <v>3</v>
      </c>
    </row>
    <row r="38" spans="1:15" ht="15.75" x14ac:dyDescent="0.25">
      <c r="A38" s="1" t="s">
        <v>65</v>
      </c>
      <c r="B38" s="21">
        <f>SUM(C38:O38)</f>
        <v>84</v>
      </c>
      <c r="C38" s="21">
        <v>0</v>
      </c>
      <c r="D38" s="21">
        <v>6</v>
      </c>
      <c r="E38" s="21">
        <v>0</v>
      </c>
      <c r="F38" s="21">
        <v>1</v>
      </c>
      <c r="G38" s="21">
        <v>5</v>
      </c>
      <c r="H38" s="21">
        <v>11</v>
      </c>
      <c r="I38" s="21">
        <v>55</v>
      </c>
      <c r="J38" s="21">
        <v>0</v>
      </c>
      <c r="K38" s="21">
        <v>0</v>
      </c>
      <c r="L38" s="21">
        <v>2</v>
      </c>
      <c r="M38" s="21">
        <v>0</v>
      </c>
      <c r="N38" s="21">
        <v>1</v>
      </c>
      <c r="O38" s="21">
        <v>3</v>
      </c>
    </row>
    <row r="39" spans="1:15" ht="15.75" x14ac:dyDescent="0.25">
      <c r="A39" s="1" t="s">
        <v>66</v>
      </c>
      <c r="B39" s="21">
        <f>SUM(C39:O39)</f>
        <v>12</v>
      </c>
      <c r="C39" s="21">
        <v>0</v>
      </c>
      <c r="D39" s="21">
        <v>2</v>
      </c>
      <c r="E39" s="21">
        <v>0</v>
      </c>
      <c r="F39" s="21">
        <v>0</v>
      </c>
      <c r="G39" s="21">
        <v>3</v>
      </c>
      <c r="H39" s="21">
        <v>2</v>
      </c>
      <c r="I39" s="21">
        <v>5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ht="15.75" x14ac:dyDescent="0.25">
      <c r="A40" s="2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1:15" ht="15.75" x14ac:dyDescent="0.25">
      <c r="A41" s="22" t="s">
        <v>67</v>
      </c>
      <c r="B41" s="16">
        <f>SUM(B42:B43)</f>
        <v>18</v>
      </c>
      <c r="C41" s="16">
        <v>0</v>
      </c>
      <c r="D41" s="16">
        <v>7</v>
      </c>
      <c r="E41" s="16">
        <v>1</v>
      </c>
      <c r="F41" s="16">
        <v>1</v>
      </c>
      <c r="G41" s="16">
        <v>1</v>
      </c>
      <c r="H41" s="16">
        <v>0</v>
      </c>
      <c r="I41" s="16">
        <v>7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7">
        <v>1</v>
      </c>
    </row>
    <row r="42" spans="1:15" ht="15.75" x14ac:dyDescent="0.25">
      <c r="A42" s="1" t="s">
        <v>68</v>
      </c>
      <c r="B42" s="21">
        <f>SUM(C42:O42)</f>
        <v>15</v>
      </c>
      <c r="C42" s="21">
        <v>0</v>
      </c>
      <c r="D42" s="21">
        <v>7</v>
      </c>
      <c r="E42" s="21">
        <v>1</v>
      </c>
      <c r="F42" s="21">
        <v>1</v>
      </c>
      <c r="G42" s="21">
        <v>1</v>
      </c>
      <c r="H42" s="21">
        <v>0</v>
      </c>
      <c r="I42" s="21">
        <v>5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ht="15.75" x14ac:dyDescent="0.25">
      <c r="A43" s="1" t="s">
        <v>69</v>
      </c>
      <c r="B43" s="21">
        <f>SUM(C43:O43)</f>
        <v>3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2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1</v>
      </c>
    </row>
    <row r="44" spans="1:15" ht="15.75" x14ac:dyDescent="0.25">
      <c r="A44" s="23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</row>
    <row r="45" spans="1:15" ht="15.75" x14ac:dyDescent="0.25">
      <c r="A45" s="22" t="s">
        <v>70</v>
      </c>
      <c r="B45" s="16">
        <f>SUM(B46:B47)</f>
        <v>40</v>
      </c>
      <c r="C45" s="16">
        <v>0</v>
      </c>
      <c r="D45" s="16">
        <v>3</v>
      </c>
      <c r="E45" s="16">
        <v>0</v>
      </c>
      <c r="F45" s="16">
        <v>1</v>
      </c>
      <c r="G45" s="16">
        <v>2</v>
      </c>
      <c r="H45" s="16">
        <v>9</v>
      </c>
      <c r="I45" s="16">
        <v>20</v>
      </c>
      <c r="J45" s="16">
        <v>1</v>
      </c>
      <c r="K45" s="16">
        <v>0</v>
      </c>
      <c r="L45" s="16">
        <v>1</v>
      </c>
      <c r="M45" s="16">
        <v>2</v>
      </c>
      <c r="N45" s="16">
        <v>0</v>
      </c>
      <c r="O45" s="17">
        <v>1</v>
      </c>
    </row>
    <row r="46" spans="1:15" ht="15.75" x14ac:dyDescent="0.25">
      <c r="A46" s="1" t="s">
        <v>71</v>
      </c>
      <c r="B46" s="21">
        <f>SUM(C46:O46)</f>
        <v>25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8</v>
      </c>
      <c r="I46" s="21">
        <v>16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1</v>
      </c>
    </row>
    <row r="47" spans="1:15" ht="15.75" x14ac:dyDescent="0.25">
      <c r="A47" s="1" t="s">
        <v>72</v>
      </c>
      <c r="B47" s="21">
        <f>SUM(C47:O47)</f>
        <v>15</v>
      </c>
      <c r="C47" s="21">
        <v>0</v>
      </c>
      <c r="D47" s="21">
        <v>3</v>
      </c>
      <c r="E47" s="21">
        <v>0</v>
      </c>
      <c r="F47" s="21">
        <v>1</v>
      </c>
      <c r="G47" s="21">
        <v>2</v>
      </c>
      <c r="H47" s="21">
        <v>1</v>
      </c>
      <c r="I47" s="21">
        <v>4</v>
      </c>
      <c r="J47" s="21">
        <v>1</v>
      </c>
      <c r="K47" s="21">
        <v>0</v>
      </c>
      <c r="L47" s="21">
        <v>1</v>
      </c>
      <c r="M47" s="21">
        <v>2</v>
      </c>
      <c r="N47" s="21">
        <v>0</v>
      </c>
      <c r="O47" s="21">
        <v>0</v>
      </c>
    </row>
    <row r="48" spans="1:15" ht="15.75" x14ac:dyDescent="0.25">
      <c r="A48" s="23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</row>
    <row r="49" spans="1:15" ht="15.75" x14ac:dyDescent="0.25">
      <c r="A49" s="22" t="s">
        <v>73</v>
      </c>
      <c r="B49" s="16">
        <f>SUM(B50:B51)</f>
        <v>21</v>
      </c>
      <c r="C49" s="16">
        <v>0</v>
      </c>
      <c r="D49" s="16">
        <v>1</v>
      </c>
      <c r="E49" s="16">
        <v>1</v>
      </c>
      <c r="F49" s="16">
        <v>0</v>
      </c>
      <c r="G49" s="16">
        <v>7</v>
      </c>
      <c r="H49" s="16">
        <v>2</v>
      </c>
      <c r="I49" s="16">
        <v>3</v>
      </c>
      <c r="J49" s="16">
        <v>3</v>
      </c>
      <c r="K49" s="16">
        <v>3</v>
      </c>
      <c r="L49" s="16">
        <v>1</v>
      </c>
      <c r="M49" s="16">
        <v>0</v>
      </c>
      <c r="N49" s="16">
        <v>0</v>
      </c>
      <c r="O49" s="17">
        <v>0</v>
      </c>
    </row>
    <row r="50" spans="1:15" ht="15.75" x14ac:dyDescent="0.25">
      <c r="A50" s="1" t="s">
        <v>74</v>
      </c>
      <c r="B50" s="21">
        <f>SUM(C50:O50)</f>
        <v>8</v>
      </c>
      <c r="C50" s="21">
        <v>0</v>
      </c>
      <c r="D50" s="21">
        <v>1</v>
      </c>
      <c r="E50" s="21">
        <v>1</v>
      </c>
      <c r="F50" s="21">
        <v>0</v>
      </c>
      <c r="G50" s="21">
        <v>2</v>
      </c>
      <c r="H50" s="21">
        <v>0</v>
      </c>
      <c r="I50" s="21">
        <v>2</v>
      </c>
      <c r="J50" s="21">
        <v>1</v>
      </c>
      <c r="K50" s="21">
        <v>1</v>
      </c>
      <c r="L50" s="21">
        <v>0</v>
      </c>
      <c r="M50" s="21">
        <v>0</v>
      </c>
      <c r="N50" s="21">
        <v>0</v>
      </c>
      <c r="O50" s="21">
        <v>0</v>
      </c>
    </row>
    <row r="51" spans="1:15" ht="15.75" x14ac:dyDescent="0.25">
      <c r="A51" s="1" t="s">
        <v>75</v>
      </c>
      <c r="B51" s="21">
        <f>SUM(C51:O51)</f>
        <v>13</v>
      </c>
      <c r="C51" s="21">
        <v>0</v>
      </c>
      <c r="D51" s="21">
        <v>0</v>
      </c>
      <c r="E51" s="21">
        <v>0</v>
      </c>
      <c r="F51" s="21">
        <v>0</v>
      </c>
      <c r="G51" s="21">
        <v>5</v>
      </c>
      <c r="H51" s="21">
        <v>2</v>
      </c>
      <c r="I51" s="21">
        <v>1</v>
      </c>
      <c r="J51" s="21">
        <v>2</v>
      </c>
      <c r="K51" s="21">
        <v>2</v>
      </c>
      <c r="L51" s="21">
        <v>1</v>
      </c>
      <c r="M51" s="21">
        <v>0</v>
      </c>
      <c r="N51" s="21">
        <v>0</v>
      </c>
      <c r="O51" s="21">
        <v>0</v>
      </c>
    </row>
    <row r="52" spans="1:15" ht="15.75" x14ac:dyDescent="0.25">
      <c r="A52" s="23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  <row r="53" spans="1:15" ht="15.75" x14ac:dyDescent="0.25">
      <c r="A53" s="22" t="s">
        <v>76</v>
      </c>
      <c r="B53" s="16">
        <f>SUM(B54:B55)</f>
        <v>27</v>
      </c>
      <c r="C53" s="16">
        <v>0</v>
      </c>
      <c r="D53" s="16">
        <v>2</v>
      </c>
      <c r="E53" s="16">
        <v>0</v>
      </c>
      <c r="F53" s="16">
        <v>0</v>
      </c>
      <c r="G53" s="16">
        <v>14</v>
      </c>
      <c r="H53" s="16">
        <v>1</v>
      </c>
      <c r="I53" s="16">
        <v>9</v>
      </c>
      <c r="J53" s="16">
        <v>0</v>
      </c>
      <c r="K53" s="16">
        <v>1</v>
      </c>
      <c r="L53" s="16">
        <v>0</v>
      </c>
      <c r="M53" s="16">
        <v>0</v>
      </c>
      <c r="N53" s="16">
        <v>0</v>
      </c>
      <c r="O53" s="17">
        <v>0</v>
      </c>
    </row>
    <row r="54" spans="1:15" ht="15.75" x14ac:dyDescent="0.25">
      <c r="A54" s="1" t="s">
        <v>77</v>
      </c>
      <c r="B54" s="21">
        <f>SUM(C54:O54)</f>
        <v>26</v>
      </c>
      <c r="C54" s="21">
        <v>0</v>
      </c>
      <c r="D54" s="21">
        <v>1</v>
      </c>
      <c r="E54" s="21">
        <v>0</v>
      </c>
      <c r="F54" s="21">
        <v>0</v>
      </c>
      <c r="G54" s="21">
        <v>14</v>
      </c>
      <c r="H54" s="21">
        <v>1</v>
      </c>
      <c r="I54" s="21">
        <v>9</v>
      </c>
      <c r="J54" s="21">
        <v>0</v>
      </c>
      <c r="K54" s="21">
        <v>1</v>
      </c>
      <c r="L54" s="21">
        <v>0</v>
      </c>
      <c r="M54" s="21">
        <v>0</v>
      </c>
      <c r="N54" s="21">
        <v>0</v>
      </c>
      <c r="O54" s="21">
        <v>0</v>
      </c>
    </row>
    <row r="55" spans="1:15" ht="15.75" x14ac:dyDescent="0.25">
      <c r="A55" s="44" t="s">
        <v>414</v>
      </c>
      <c r="B55" s="20">
        <f>SUM(C55:O55)</f>
        <v>1</v>
      </c>
      <c r="C55" s="21">
        <v>0</v>
      </c>
      <c r="D55" s="21">
        <v>1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1:15" ht="15.75" x14ac:dyDescent="0.25">
      <c r="A56" s="23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15.75" x14ac:dyDescent="0.25">
      <c r="A57" s="22" t="s">
        <v>78</v>
      </c>
      <c r="B57" s="16">
        <f>SUM(B58:B59)</f>
        <v>18</v>
      </c>
      <c r="C57" s="16">
        <v>0</v>
      </c>
      <c r="D57" s="16">
        <v>1</v>
      </c>
      <c r="E57" s="16">
        <v>0</v>
      </c>
      <c r="F57" s="16">
        <v>0</v>
      </c>
      <c r="G57" s="16">
        <v>1</v>
      </c>
      <c r="H57" s="16">
        <v>3</v>
      </c>
      <c r="I57" s="16">
        <v>12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7">
        <v>0</v>
      </c>
    </row>
    <row r="58" spans="1:15" ht="15.75" x14ac:dyDescent="0.25">
      <c r="A58" s="1" t="s">
        <v>366</v>
      </c>
      <c r="B58" s="21">
        <f>SUM(C58:O58)</f>
        <v>18</v>
      </c>
      <c r="C58" s="21">
        <v>0</v>
      </c>
      <c r="D58" s="21">
        <v>1</v>
      </c>
      <c r="E58" s="21">
        <v>0</v>
      </c>
      <c r="F58" s="21">
        <v>0</v>
      </c>
      <c r="G58" s="21">
        <v>1</v>
      </c>
      <c r="H58" s="21">
        <v>3</v>
      </c>
      <c r="I58" s="21">
        <v>12</v>
      </c>
      <c r="J58" s="21">
        <v>1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1:15" ht="15.75" x14ac:dyDescent="0.25">
      <c r="A59" s="1" t="s">
        <v>80</v>
      </c>
      <c r="B59" s="21">
        <f>SUM(C59:O59)</f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1:15" ht="15.75" x14ac:dyDescent="0.25">
      <c r="A60" s="23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15.75" x14ac:dyDescent="0.25">
      <c r="A61" s="22" t="s">
        <v>81</v>
      </c>
      <c r="B61" s="16">
        <f>SUM(B62:B64)</f>
        <v>29</v>
      </c>
      <c r="C61" s="16">
        <v>0</v>
      </c>
      <c r="D61" s="16">
        <v>1</v>
      </c>
      <c r="E61" s="16">
        <v>0</v>
      </c>
      <c r="F61" s="16">
        <v>4</v>
      </c>
      <c r="G61" s="16">
        <v>0</v>
      </c>
      <c r="H61" s="16">
        <v>2</v>
      </c>
      <c r="I61" s="16">
        <v>14</v>
      </c>
      <c r="J61" s="16">
        <v>1</v>
      </c>
      <c r="K61" s="16">
        <v>0</v>
      </c>
      <c r="L61" s="16">
        <v>0</v>
      </c>
      <c r="M61" s="16">
        <v>6</v>
      </c>
      <c r="N61" s="16">
        <v>0</v>
      </c>
      <c r="O61" s="17">
        <v>1</v>
      </c>
    </row>
    <row r="62" spans="1:15" ht="15.75" x14ac:dyDescent="0.25">
      <c r="A62" s="1" t="s">
        <v>367</v>
      </c>
      <c r="B62" s="21">
        <f>SUM(C62:O62)</f>
        <v>19</v>
      </c>
      <c r="C62" s="21">
        <v>0</v>
      </c>
      <c r="D62" s="21">
        <v>0</v>
      </c>
      <c r="E62" s="21">
        <v>0</v>
      </c>
      <c r="F62" s="21">
        <v>1</v>
      </c>
      <c r="G62" s="21">
        <v>0</v>
      </c>
      <c r="H62" s="21">
        <v>2</v>
      </c>
      <c r="I62" s="21">
        <v>11</v>
      </c>
      <c r="J62" s="21">
        <v>1</v>
      </c>
      <c r="K62" s="21">
        <v>0</v>
      </c>
      <c r="L62" s="21">
        <v>0</v>
      </c>
      <c r="M62" s="21">
        <v>3</v>
      </c>
      <c r="N62" s="21">
        <v>0</v>
      </c>
      <c r="O62" s="21">
        <v>1</v>
      </c>
    </row>
    <row r="63" spans="1:15" ht="15.75" x14ac:dyDescent="0.25">
      <c r="A63" s="1" t="s">
        <v>83</v>
      </c>
      <c r="B63" s="21">
        <f>SUM(C63:O63)</f>
        <v>4</v>
      </c>
      <c r="C63" s="21">
        <v>0</v>
      </c>
      <c r="D63" s="21">
        <v>1</v>
      </c>
      <c r="E63" s="21">
        <v>0</v>
      </c>
      <c r="F63" s="21">
        <v>3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ht="15.75" x14ac:dyDescent="0.25">
      <c r="A64" s="1" t="s">
        <v>84</v>
      </c>
      <c r="B64" s="21">
        <f>SUM(C64:O64)</f>
        <v>6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3</v>
      </c>
      <c r="J64" s="21">
        <v>0</v>
      </c>
      <c r="K64" s="21">
        <v>0</v>
      </c>
      <c r="L64" s="21">
        <v>0</v>
      </c>
      <c r="M64" s="21">
        <v>3</v>
      </c>
      <c r="N64" s="21">
        <v>0</v>
      </c>
      <c r="O64" s="21">
        <v>0</v>
      </c>
    </row>
    <row r="65" spans="1:15" ht="15.75" x14ac:dyDescent="0.25">
      <c r="A65" s="23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ht="15.75" x14ac:dyDescent="0.25">
      <c r="A66" s="22" t="s">
        <v>85</v>
      </c>
      <c r="B66" s="16">
        <f>SUM(B67)</f>
        <v>12</v>
      </c>
      <c r="C66" s="16">
        <v>0</v>
      </c>
      <c r="D66" s="16">
        <v>0</v>
      </c>
      <c r="E66" s="16">
        <v>0</v>
      </c>
      <c r="F66" s="16">
        <v>0</v>
      </c>
      <c r="G66" s="16">
        <v>8</v>
      </c>
      <c r="H66" s="16">
        <v>1</v>
      </c>
      <c r="I66" s="16">
        <v>2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7">
        <v>0</v>
      </c>
    </row>
    <row r="67" spans="1:15" ht="15.75" x14ac:dyDescent="0.25">
      <c r="A67" s="1" t="s">
        <v>86</v>
      </c>
      <c r="B67" s="21">
        <f>SUM(C67:O67)</f>
        <v>12</v>
      </c>
      <c r="C67" s="21">
        <v>0</v>
      </c>
      <c r="D67" s="21">
        <v>0</v>
      </c>
      <c r="E67" s="21">
        <v>0</v>
      </c>
      <c r="F67" s="21">
        <v>0</v>
      </c>
      <c r="G67" s="21">
        <v>8</v>
      </c>
      <c r="H67" s="21">
        <v>1</v>
      </c>
      <c r="I67" s="21">
        <v>2</v>
      </c>
      <c r="J67" s="21">
        <v>1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1:15" ht="15.75" x14ac:dyDescent="0.25">
      <c r="A68" s="23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ht="15.75" x14ac:dyDescent="0.25">
      <c r="A69" s="22" t="s">
        <v>87</v>
      </c>
      <c r="B69" s="16">
        <f>SUM(B70)</f>
        <v>14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7</v>
      </c>
      <c r="I69" s="16">
        <v>6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7">
        <v>0</v>
      </c>
    </row>
    <row r="70" spans="1:15" ht="15.75" x14ac:dyDescent="0.25">
      <c r="A70" s="1" t="s">
        <v>88</v>
      </c>
      <c r="B70" s="21">
        <f t="shared" ref="B70" si="1">SUM(C70:O70)</f>
        <v>14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7</v>
      </c>
      <c r="I70" s="21">
        <v>6</v>
      </c>
      <c r="J70" s="21">
        <v>1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1:15" ht="15.75" x14ac:dyDescent="0.25">
      <c r="A71" s="1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32"/>
    </row>
    <row r="72" spans="1:15" ht="15.75" x14ac:dyDescent="0.25">
      <c r="A72" s="95" t="s">
        <v>89</v>
      </c>
    </row>
  </sheetData>
  <mergeCells count="7">
    <mergeCell ref="A3:O3"/>
    <mergeCell ref="A4:O4"/>
    <mergeCell ref="A5:O5"/>
    <mergeCell ref="A6:O6"/>
    <mergeCell ref="A8:A9"/>
    <mergeCell ref="B8:B9"/>
    <mergeCell ref="C8:O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59FEB-2423-4017-BD5C-4B837BB1D123}">
  <dimension ref="A1:G72"/>
  <sheetViews>
    <sheetView zoomScaleNormal="100" workbookViewId="0">
      <selection activeCell="A13" sqref="A13"/>
    </sheetView>
  </sheetViews>
  <sheetFormatPr baseColWidth="10" defaultColWidth="0" defaultRowHeight="15" x14ac:dyDescent="0.25"/>
  <cols>
    <col min="1" max="1" width="64.85546875" customWidth="1"/>
    <col min="2" max="2" width="11.42578125" customWidth="1"/>
    <col min="3" max="3" width="13.42578125" customWidth="1"/>
    <col min="4" max="4" width="15.85546875" customWidth="1"/>
    <col min="5" max="5" width="11.42578125" customWidth="1"/>
    <col min="6" max="6" width="18.42578125" customWidth="1"/>
    <col min="7" max="7" width="11.5703125" hidden="1" customWidth="1"/>
    <col min="8" max="16384" width="11.42578125" hidden="1"/>
  </cols>
  <sheetData>
    <row r="1" spans="1:6" ht="15.75" x14ac:dyDescent="0.25">
      <c r="A1" s="4" t="s">
        <v>385</v>
      </c>
    </row>
    <row r="3" spans="1:6" ht="15.75" x14ac:dyDescent="0.25">
      <c r="A3" s="164" t="s">
        <v>386</v>
      </c>
      <c r="B3" s="164"/>
      <c r="C3" s="164"/>
      <c r="D3" s="164"/>
      <c r="E3" s="164"/>
      <c r="F3" s="164"/>
    </row>
    <row r="4" spans="1:6" ht="15.75" x14ac:dyDescent="0.25">
      <c r="A4" s="164" t="s">
        <v>29</v>
      </c>
      <c r="B4" s="164"/>
      <c r="C4" s="164"/>
      <c r="D4" s="164"/>
      <c r="E4" s="164"/>
      <c r="F4" s="164"/>
    </row>
    <row r="5" spans="1:6" ht="15.75" x14ac:dyDescent="0.25">
      <c r="A5" s="164" t="s">
        <v>198</v>
      </c>
      <c r="B5" s="164"/>
      <c r="C5" s="164"/>
      <c r="D5" s="164"/>
      <c r="E5" s="164"/>
      <c r="F5" s="164"/>
    </row>
    <row r="6" spans="1:6" ht="15.75" x14ac:dyDescent="0.25">
      <c r="A6" s="164" t="s">
        <v>30</v>
      </c>
      <c r="B6" s="164"/>
      <c r="C6" s="164"/>
      <c r="D6" s="164"/>
      <c r="E6" s="164"/>
      <c r="F6" s="164"/>
    </row>
    <row r="7" spans="1:6" ht="15.75" x14ac:dyDescent="0.25">
      <c r="A7" s="9"/>
      <c r="B7" s="9"/>
      <c r="C7" s="9"/>
      <c r="D7" s="9"/>
      <c r="E7" s="9"/>
      <c r="F7" s="9"/>
    </row>
    <row r="8" spans="1:6" ht="15.75" x14ac:dyDescent="0.25">
      <c r="A8" s="170" t="s">
        <v>31</v>
      </c>
      <c r="B8" s="160" t="s">
        <v>95</v>
      </c>
      <c r="C8" s="196" t="s">
        <v>200</v>
      </c>
      <c r="D8" s="157"/>
      <c r="E8" s="157"/>
      <c r="F8" s="157"/>
    </row>
    <row r="9" spans="1:6" ht="31.5" x14ac:dyDescent="0.25">
      <c r="A9" s="172"/>
      <c r="B9" s="161"/>
      <c r="C9" s="92" t="s">
        <v>202</v>
      </c>
      <c r="D9" s="35" t="s">
        <v>218</v>
      </c>
      <c r="E9" s="35" t="s">
        <v>387</v>
      </c>
      <c r="F9" s="36" t="s">
        <v>388</v>
      </c>
    </row>
    <row r="10" spans="1:6" ht="15.75" x14ac:dyDescent="0.25">
      <c r="A10" s="37"/>
      <c r="B10" s="49"/>
      <c r="C10" s="49"/>
      <c r="D10" s="49"/>
      <c r="E10" s="49"/>
      <c r="F10" s="48"/>
    </row>
    <row r="11" spans="1:6" ht="15.75" x14ac:dyDescent="0.25">
      <c r="A11" s="27" t="s">
        <v>45</v>
      </c>
      <c r="B11" s="16">
        <f>SUM(C11:F11)</f>
        <v>443</v>
      </c>
      <c r="C11" s="16">
        <f t="shared" ref="C11:F11" si="0">+C13+C19+C22+C26+C29+C33+C37+C41+C45+C49+C53+C57+C61+C66+C69</f>
        <v>26</v>
      </c>
      <c r="D11" s="16">
        <f t="shared" si="0"/>
        <v>29</v>
      </c>
      <c r="E11" s="16">
        <f t="shared" si="0"/>
        <v>284</v>
      </c>
      <c r="F11" s="17">
        <f t="shared" si="0"/>
        <v>104</v>
      </c>
    </row>
    <row r="12" spans="1:6" ht="15.75" x14ac:dyDescent="0.25">
      <c r="A12" s="1"/>
      <c r="B12" s="20"/>
      <c r="C12" s="93"/>
      <c r="D12" s="20"/>
      <c r="E12" s="20"/>
      <c r="F12" s="21"/>
    </row>
    <row r="13" spans="1:6" ht="15.75" x14ac:dyDescent="0.25">
      <c r="A13" s="22" t="s">
        <v>46</v>
      </c>
      <c r="B13" s="16">
        <f>SUM(B14:B17)</f>
        <v>61</v>
      </c>
      <c r="C13" s="16">
        <v>7</v>
      </c>
      <c r="D13" s="16">
        <v>3</v>
      </c>
      <c r="E13" s="16">
        <v>39</v>
      </c>
      <c r="F13" s="17">
        <v>12</v>
      </c>
    </row>
    <row r="14" spans="1:6" ht="15.75" x14ac:dyDescent="0.25">
      <c r="A14" s="1" t="s">
        <v>47</v>
      </c>
      <c r="B14" s="21">
        <f>SUM(C14:F14)</f>
        <v>33</v>
      </c>
      <c r="C14" s="21">
        <v>5</v>
      </c>
      <c r="D14" s="21">
        <v>2</v>
      </c>
      <c r="E14" s="21">
        <v>21</v>
      </c>
      <c r="F14" s="21">
        <v>5</v>
      </c>
    </row>
    <row r="15" spans="1:6" ht="15.75" x14ac:dyDescent="0.25">
      <c r="A15" s="1" t="s">
        <v>48</v>
      </c>
      <c r="B15" s="21">
        <f t="shared" ref="B15:B17" si="1">SUM(C15:F15)</f>
        <v>26</v>
      </c>
      <c r="C15" s="21">
        <v>2</v>
      </c>
      <c r="D15" s="21">
        <v>1</v>
      </c>
      <c r="E15" s="21">
        <v>16</v>
      </c>
      <c r="F15" s="21">
        <v>7</v>
      </c>
    </row>
    <row r="16" spans="1:6" ht="15.75" x14ac:dyDescent="0.25">
      <c r="A16" s="1" t="s">
        <v>49</v>
      </c>
      <c r="B16" s="21">
        <f t="shared" si="1"/>
        <v>1</v>
      </c>
      <c r="C16" s="21">
        <v>0</v>
      </c>
      <c r="D16" s="21">
        <v>0</v>
      </c>
      <c r="E16" s="21">
        <v>1</v>
      </c>
      <c r="F16" s="21">
        <v>0</v>
      </c>
    </row>
    <row r="17" spans="1:6" ht="15.75" x14ac:dyDescent="0.25">
      <c r="A17" s="1" t="s">
        <v>50</v>
      </c>
      <c r="B17" s="21">
        <f t="shared" si="1"/>
        <v>1</v>
      </c>
      <c r="C17" s="21">
        <v>0</v>
      </c>
      <c r="D17" s="21">
        <v>0</v>
      </c>
      <c r="E17" s="21">
        <v>1</v>
      </c>
      <c r="F17" s="21">
        <v>0</v>
      </c>
    </row>
    <row r="18" spans="1:6" ht="15.75" x14ac:dyDescent="0.25">
      <c r="A18" s="23"/>
      <c r="B18" s="21"/>
      <c r="C18" s="21"/>
      <c r="D18" s="21"/>
      <c r="E18" s="21"/>
      <c r="F18" s="21"/>
    </row>
    <row r="19" spans="1:6" ht="15.75" x14ac:dyDescent="0.25">
      <c r="A19" s="22" t="s">
        <v>51</v>
      </c>
      <c r="B19" s="16">
        <f>SUM(B20)</f>
        <v>42</v>
      </c>
      <c r="C19" s="16">
        <v>4</v>
      </c>
      <c r="D19" s="16">
        <v>0</v>
      </c>
      <c r="E19" s="16">
        <v>23</v>
      </c>
      <c r="F19" s="17">
        <v>15</v>
      </c>
    </row>
    <row r="20" spans="1:6" ht="15.75" x14ac:dyDescent="0.25">
      <c r="A20" s="1" t="s">
        <v>52</v>
      </c>
      <c r="B20" s="21">
        <f>SUM(C20:F20)</f>
        <v>42</v>
      </c>
      <c r="C20" s="21">
        <v>4</v>
      </c>
      <c r="D20" s="21">
        <v>0</v>
      </c>
      <c r="E20" s="21">
        <v>23</v>
      </c>
      <c r="F20" s="21">
        <v>15</v>
      </c>
    </row>
    <row r="21" spans="1:6" ht="15.75" x14ac:dyDescent="0.25">
      <c r="A21" s="23"/>
      <c r="B21" s="21"/>
      <c r="C21" s="21"/>
      <c r="D21" s="21"/>
      <c r="E21" s="21"/>
      <c r="F21" s="21"/>
    </row>
    <row r="22" spans="1:6" ht="15.75" x14ac:dyDescent="0.25">
      <c r="A22" s="22" t="s">
        <v>53</v>
      </c>
      <c r="B22" s="16">
        <f>SUM(B23:B24)</f>
        <v>15</v>
      </c>
      <c r="C22" s="16">
        <v>1</v>
      </c>
      <c r="D22" s="16">
        <v>0</v>
      </c>
      <c r="E22" s="16">
        <v>10</v>
      </c>
      <c r="F22" s="17">
        <v>4</v>
      </c>
    </row>
    <row r="23" spans="1:6" ht="15.75" x14ac:dyDescent="0.25">
      <c r="A23" s="1" t="s">
        <v>54</v>
      </c>
      <c r="B23" s="21">
        <f t="shared" ref="B23:B24" si="2">SUM(C23:F23)</f>
        <v>2</v>
      </c>
      <c r="C23" s="21">
        <v>0</v>
      </c>
      <c r="D23" s="21">
        <v>0</v>
      </c>
      <c r="E23" s="21">
        <v>2</v>
      </c>
      <c r="F23" s="21">
        <v>0</v>
      </c>
    </row>
    <row r="24" spans="1:6" ht="15.75" x14ac:dyDescent="0.25">
      <c r="A24" s="1" t="s">
        <v>134</v>
      </c>
      <c r="B24" s="21">
        <f t="shared" si="2"/>
        <v>13</v>
      </c>
      <c r="C24" s="21">
        <v>1</v>
      </c>
      <c r="D24" s="21">
        <v>0</v>
      </c>
      <c r="E24" s="21">
        <v>8</v>
      </c>
      <c r="F24" s="21">
        <v>4</v>
      </c>
    </row>
    <row r="25" spans="1:6" ht="15.75" x14ac:dyDescent="0.25">
      <c r="A25" s="19"/>
      <c r="B25" s="21"/>
      <c r="C25" s="21"/>
      <c r="D25" s="21"/>
      <c r="E25" s="21"/>
      <c r="F25" s="21"/>
    </row>
    <row r="26" spans="1:6" ht="15.75" x14ac:dyDescent="0.25">
      <c r="A26" s="22" t="s">
        <v>56</v>
      </c>
      <c r="B26" s="16">
        <f>SUM(B27)</f>
        <v>39</v>
      </c>
      <c r="C26" s="16">
        <v>1</v>
      </c>
      <c r="D26" s="16">
        <v>6</v>
      </c>
      <c r="E26" s="16">
        <v>18</v>
      </c>
      <c r="F26" s="17">
        <v>14</v>
      </c>
    </row>
    <row r="27" spans="1:6" ht="15.75" x14ac:dyDescent="0.25">
      <c r="A27" s="1" t="s">
        <v>57</v>
      </c>
      <c r="B27" s="21">
        <f>SUM(C27:F27)</f>
        <v>39</v>
      </c>
      <c r="C27" s="21">
        <v>1</v>
      </c>
      <c r="D27" s="21">
        <v>6</v>
      </c>
      <c r="E27" s="21">
        <v>18</v>
      </c>
      <c r="F27" s="21">
        <v>14</v>
      </c>
    </row>
    <row r="28" spans="1:6" ht="15.75" x14ac:dyDescent="0.25">
      <c r="A28" s="23"/>
      <c r="B28" s="21"/>
      <c r="C28" s="21"/>
      <c r="D28" s="21"/>
      <c r="E28" s="21"/>
      <c r="F28" s="21"/>
    </row>
    <row r="29" spans="1:6" ht="15.75" x14ac:dyDescent="0.25">
      <c r="A29" s="22" t="s">
        <v>58</v>
      </c>
      <c r="B29" s="16">
        <f>SUM(B30:B31)</f>
        <v>41</v>
      </c>
      <c r="C29" s="16">
        <v>1</v>
      </c>
      <c r="D29" s="16">
        <v>2</v>
      </c>
      <c r="E29" s="16">
        <v>25</v>
      </c>
      <c r="F29" s="17">
        <v>13</v>
      </c>
    </row>
    <row r="30" spans="1:6" ht="15.75" x14ac:dyDescent="0.25">
      <c r="A30" s="1" t="s">
        <v>59</v>
      </c>
      <c r="B30" s="21">
        <f t="shared" ref="B30:B31" si="3">SUM(C30:F30)</f>
        <v>37</v>
      </c>
      <c r="C30" s="21">
        <v>1</v>
      </c>
      <c r="D30" s="21">
        <v>2</v>
      </c>
      <c r="E30" s="21">
        <v>21</v>
      </c>
      <c r="F30" s="21">
        <v>13</v>
      </c>
    </row>
    <row r="31" spans="1:6" ht="15.75" x14ac:dyDescent="0.25">
      <c r="A31" s="26" t="s">
        <v>60</v>
      </c>
      <c r="B31" s="21">
        <f t="shared" si="3"/>
        <v>4</v>
      </c>
      <c r="C31" s="21">
        <v>0</v>
      </c>
      <c r="D31" s="21">
        <v>0</v>
      </c>
      <c r="E31" s="21">
        <v>4</v>
      </c>
      <c r="F31" s="21">
        <v>0</v>
      </c>
    </row>
    <row r="32" spans="1:6" ht="15.75" x14ac:dyDescent="0.25">
      <c r="A32" s="23"/>
      <c r="B32" s="21"/>
      <c r="C32" s="21"/>
      <c r="D32" s="21"/>
      <c r="E32" s="21"/>
      <c r="F32" s="21"/>
    </row>
    <row r="33" spans="1:6" ht="15.75" x14ac:dyDescent="0.25">
      <c r="A33" s="22" t="s">
        <v>61</v>
      </c>
      <c r="B33" s="16">
        <f>SUM(B34:B35)</f>
        <v>26</v>
      </c>
      <c r="C33" s="16">
        <v>0</v>
      </c>
      <c r="D33" s="16">
        <v>7</v>
      </c>
      <c r="E33" s="16">
        <v>14</v>
      </c>
      <c r="F33" s="17">
        <v>5</v>
      </c>
    </row>
    <row r="34" spans="1:6" ht="15.75" x14ac:dyDescent="0.25">
      <c r="A34" s="1" t="s">
        <v>62</v>
      </c>
      <c r="B34" s="21">
        <f t="shared" ref="B34:B35" si="4">SUM(C34:F34)</f>
        <v>18</v>
      </c>
      <c r="C34" s="21">
        <v>0</v>
      </c>
      <c r="D34" s="21">
        <v>7</v>
      </c>
      <c r="E34" s="21">
        <v>9</v>
      </c>
      <c r="F34" s="21">
        <v>2</v>
      </c>
    </row>
    <row r="35" spans="1:6" ht="15.75" x14ac:dyDescent="0.25">
      <c r="A35" s="1" t="s">
        <v>63</v>
      </c>
      <c r="B35" s="21">
        <f t="shared" si="4"/>
        <v>8</v>
      </c>
      <c r="C35" s="21">
        <v>0</v>
      </c>
      <c r="D35" s="21">
        <v>0</v>
      </c>
      <c r="E35" s="21">
        <v>5</v>
      </c>
      <c r="F35" s="21">
        <v>3</v>
      </c>
    </row>
    <row r="36" spans="1:6" ht="15.75" x14ac:dyDescent="0.25">
      <c r="A36" s="23"/>
      <c r="B36" s="21"/>
      <c r="C36" s="21"/>
      <c r="D36" s="21"/>
      <c r="E36" s="21"/>
      <c r="F36" s="21"/>
    </row>
    <row r="37" spans="1:6" ht="15.75" x14ac:dyDescent="0.25">
      <c r="A37" s="22" t="s">
        <v>64</v>
      </c>
      <c r="B37" s="16">
        <f>SUM(B38:B39)</f>
        <v>57</v>
      </c>
      <c r="C37" s="16">
        <v>4</v>
      </c>
      <c r="D37" s="16">
        <v>1</v>
      </c>
      <c r="E37" s="16">
        <v>31</v>
      </c>
      <c r="F37" s="17">
        <v>21</v>
      </c>
    </row>
    <row r="38" spans="1:6" ht="15.75" x14ac:dyDescent="0.25">
      <c r="A38" s="1" t="s">
        <v>65</v>
      </c>
      <c r="B38" s="21">
        <f t="shared" ref="B38:B39" si="5">SUM(C38:F38)</f>
        <v>53</v>
      </c>
      <c r="C38" s="21">
        <v>4</v>
      </c>
      <c r="D38" s="21">
        <v>1</v>
      </c>
      <c r="E38" s="21">
        <v>28</v>
      </c>
      <c r="F38" s="21">
        <v>20</v>
      </c>
    </row>
    <row r="39" spans="1:6" ht="15.75" x14ac:dyDescent="0.25">
      <c r="A39" s="1" t="s">
        <v>66</v>
      </c>
      <c r="B39" s="21">
        <f t="shared" si="5"/>
        <v>4</v>
      </c>
      <c r="C39" s="21">
        <v>0</v>
      </c>
      <c r="D39" s="21">
        <v>0</v>
      </c>
      <c r="E39" s="21">
        <v>3</v>
      </c>
      <c r="F39" s="21">
        <v>1</v>
      </c>
    </row>
    <row r="40" spans="1:6" ht="15.75" x14ac:dyDescent="0.25">
      <c r="A40" s="23"/>
      <c r="B40" s="21"/>
      <c r="C40" s="21"/>
      <c r="D40" s="21"/>
      <c r="E40" s="21"/>
      <c r="F40" s="21"/>
    </row>
    <row r="41" spans="1:6" ht="15.75" x14ac:dyDescent="0.25">
      <c r="A41" s="22" t="s">
        <v>67</v>
      </c>
      <c r="B41" s="16">
        <f>SUM(B42:B43)</f>
        <v>47</v>
      </c>
      <c r="C41" s="16">
        <v>4</v>
      </c>
      <c r="D41" s="16">
        <v>1</v>
      </c>
      <c r="E41" s="16">
        <v>36</v>
      </c>
      <c r="F41" s="17">
        <v>6</v>
      </c>
    </row>
    <row r="42" spans="1:6" ht="15.75" x14ac:dyDescent="0.25">
      <c r="A42" s="1" t="s">
        <v>68</v>
      </c>
      <c r="B42" s="21">
        <f t="shared" ref="B42:B43" si="6">SUM(C42:F42)</f>
        <v>43</v>
      </c>
      <c r="C42" s="21">
        <v>3</v>
      </c>
      <c r="D42" s="21">
        <v>1</v>
      </c>
      <c r="E42" s="21">
        <v>33</v>
      </c>
      <c r="F42" s="21">
        <v>6</v>
      </c>
    </row>
    <row r="43" spans="1:6" ht="15.75" x14ac:dyDescent="0.25">
      <c r="A43" s="1" t="s">
        <v>69</v>
      </c>
      <c r="B43" s="21">
        <f t="shared" si="6"/>
        <v>4</v>
      </c>
      <c r="C43" s="21">
        <v>1</v>
      </c>
      <c r="D43" s="21">
        <v>0</v>
      </c>
      <c r="E43" s="21">
        <v>3</v>
      </c>
      <c r="F43" s="21">
        <v>0</v>
      </c>
    </row>
    <row r="44" spans="1:6" ht="15.75" x14ac:dyDescent="0.25">
      <c r="A44" s="23"/>
      <c r="B44" s="21"/>
      <c r="C44" s="21"/>
      <c r="D44" s="21"/>
      <c r="E44" s="21"/>
      <c r="F44" s="21"/>
    </row>
    <row r="45" spans="1:6" ht="15.75" x14ac:dyDescent="0.25">
      <c r="A45" s="22" t="s">
        <v>70</v>
      </c>
      <c r="B45" s="16">
        <f>SUM(B46:B47)</f>
        <v>27</v>
      </c>
      <c r="C45" s="16">
        <v>1</v>
      </c>
      <c r="D45" s="16">
        <v>1</v>
      </c>
      <c r="E45" s="16">
        <v>17</v>
      </c>
      <c r="F45" s="17">
        <v>8</v>
      </c>
    </row>
    <row r="46" spans="1:6" ht="15.75" x14ac:dyDescent="0.25">
      <c r="A46" s="1" t="s">
        <v>71</v>
      </c>
      <c r="B46" s="21">
        <f t="shared" ref="B46:B47" si="7">SUM(C46:F46)</f>
        <v>16</v>
      </c>
      <c r="C46" s="21">
        <v>0</v>
      </c>
      <c r="D46" s="21">
        <v>1</v>
      </c>
      <c r="E46" s="21">
        <v>9</v>
      </c>
      <c r="F46" s="21">
        <v>6</v>
      </c>
    </row>
    <row r="47" spans="1:6" ht="15.75" x14ac:dyDescent="0.25">
      <c r="A47" s="1" t="s">
        <v>72</v>
      </c>
      <c r="B47" s="21">
        <f t="shared" si="7"/>
        <v>11</v>
      </c>
      <c r="C47" s="21">
        <v>1</v>
      </c>
      <c r="D47" s="21">
        <v>0</v>
      </c>
      <c r="E47" s="21">
        <v>8</v>
      </c>
      <c r="F47" s="21">
        <v>2</v>
      </c>
    </row>
    <row r="48" spans="1:6" ht="15.75" x14ac:dyDescent="0.25">
      <c r="A48" s="23"/>
      <c r="B48" s="21"/>
      <c r="C48" s="21"/>
      <c r="D48" s="21"/>
      <c r="E48" s="21"/>
      <c r="F48" s="21"/>
    </row>
    <row r="49" spans="1:6" ht="15.75" x14ac:dyDescent="0.25">
      <c r="A49" s="22" t="s">
        <v>73</v>
      </c>
      <c r="B49" s="16">
        <f>SUM(B50:B51)</f>
        <v>20</v>
      </c>
      <c r="C49" s="16">
        <v>3</v>
      </c>
      <c r="D49" s="16">
        <v>2</v>
      </c>
      <c r="E49" s="16">
        <v>15</v>
      </c>
      <c r="F49" s="17">
        <v>0</v>
      </c>
    </row>
    <row r="50" spans="1:6" ht="15.75" x14ac:dyDescent="0.25">
      <c r="A50" s="1" t="s">
        <v>74</v>
      </c>
      <c r="B50" s="21">
        <f t="shared" ref="B50:B51" si="8">SUM(C50:F50)</f>
        <v>7</v>
      </c>
      <c r="C50" s="21">
        <v>0</v>
      </c>
      <c r="D50" s="21">
        <v>1</v>
      </c>
      <c r="E50" s="21">
        <v>6</v>
      </c>
      <c r="F50" s="21">
        <v>0</v>
      </c>
    </row>
    <row r="51" spans="1:6" ht="15.75" x14ac:dyDescent="0.25">
      <c r="A51" s="1" t="s">
        <v>75</v>
      </c>
      <c r="B51" s="21">
        <f t="shared" si="8"/>
        <v>13</v>
      </c>
      <c r="C51" s="21">
        <v>3</v>
      </c>
      <c r="D51" s="21">
        <v>1</v>
      </c>
      <c r="E51" s="21">
        <v>9</v>
      </c>
      <c r="F51" s="21">
        <v>0</v>
      </c>
    </row>
    <row r="52" spans="1:6" ht="15.75" x14ac:dyDescent="0.25">
      <c r="A52" s="23"/>
      <c r="B52" s="21"/>
      <c r="C52" s="21"/>
      <c r="D52" s="21"/>
      <c r="E52" s="21"/>
      <c r="F52" s="21"/>
    </row>
    <row r="53" spans="1:6" ht="15.75" x14ac:dyDescent="0.25">
      <c r="A53" s="22" t="s">
        <v>76</v>
      </c>
      <c r="B53" s="16">
        <f>SUM(B54:B55)</f>
        <v>39</v>
      </c>
      <c r="C53" s="16">
        <v>0</v>
      </c>
      <c r="D53" s="16">
        <v>4</v>
      </c>
      <c r="E53" s="16">
        <v>33</v>
      </c>
      <c r="F53" s="17">
        <v>2</v>
      </c>
    </row>
    <row r="54" spans="1:6" ht="15.75" x14ac:dyDescent="0.25">
      <c r="A54" s="1" t="s">
        <v>77</v>
      </c>
      <c r="B54" s="21">
        <f t="shared" ref="B54:B55" si="9">SUM(C54:F54)</f>
        <v>34</v>
      </c>
      <c r="C54" s="21">
        <v>0</v>
      </c>
      <c r="D54" s="21">
        <v>2</v>
      </c>
      <c r="E54" s="21">
        <v>30</v>
      </c>
      <c r="F54" s="21">
        <v>2</v>
      </c>
    </row>
    <row r="55" spans="1:6" ht="15.75" x14ac:dyDescent="0.25">
      <c r="A55" s="44" t="s">
        <v>414</v>
      </c>
      <c r="B55" s="20">
        <f t="shared" si="9"/>
        <v>5</v>
      </c>
      <c r="C55" s="21">
        <v>0</v>
      </c>
      <c r="D55" s="21">
        <v>2</v>
      </c>
      <c r="E55" s="21">
        <v>3</v>
      </c>
      <c r="F55" s="21">
        <v>0</v>
      </c>
    </row>
    <row r="56" spans="1:6" ht="15.75" x14ac:dyDescent="0.25">
      <c r="A56" s="23"/>
      <c r="B56" s="21"/>
      <c r="C56" s="21"/>
      <c r="D56" s="21"/>
      <c r="E56" s="21"/>
      <c r="F56" s="21"/>
    </row>
    <row r="57" spans="1:6" ht="15.75" x14ac:dyDescent="0.25">
      <c r="A57" s="22" t="s">
        <v>78</v>
      </c>
      <c r="B57" s="16">
        <f>SUM(B58:B59)</f>
        <v>4</v>
      </c>
      <c r="C57" s="16">
        <v>0</v>
      </c>
      <c r="D57" s="16">
        <v>0</v>
      </c>
      <c r="E57" s="16">
        <v>4</v>
      </c>
      <c r="F57" s="17">
        <v>0</v>
      </c>
    </row>
    <row r="58" spans="1:6" ht="15.75" x14ac:dyDescent="0.25">
      <c r="A58" s="1" t="s">
        <v>366</v>
      </c>
      <c r="B58" s="21">
        <f t="shared" ref="B58:B59" si="10">SUM(C58:F58)</f>
        <v>3</v>
      </c>
      <c r="C58" s="21">
        <v>0</v>
      </c>
      <c r="D58" s="21">
        <v>0</v>
      </c>
      <c r="E58" s="21">
        <v>3</v>
      </c>
      <c r="F58" s="21">
        <v>0</v>
      </c>
    </row>
    <row r="59" spans="1:6" ht="15.75" x14ac:dyDescent="0.25">
      <c r="A59" s="1" t="s">
        <v>80</v>
      </c>
      <c r="B59" s="21">
        <f t="shared" si="10"/>
        <v>1</v>
      </c>
      <c r="C59" s="21">
        <v>0</v>
      </c>
      <c r="D59" s="21">
        <v>0</v>
      </c>
      <c r="E59" s="21">
        <v>1</v>
      </c>
      <c r="F59" s="21">
        <v>0</v>
      </c>
    </row>
    <row r="60" spans="1:6" ht="15.75" x14ac:dyDescent="0.25">
      <c r="A60" s="23"/>
      <c r="B60" s="21"/>
      <c r="C60" s="21"/>
      <c r="D60" s="21"/>
      <c r="E60" s="21"/>
      <c r="F60" s="21"/>
    </row>
    <row r="61" spans="1:6" ht="15.75" x14ac:dyDescent="0.25">
      <c r="A61" s="22" t="s">
        <v>81</v>
      </c>
      <c r="B61" s="16">
        <f>SUM(B62:B64)</f>
        <v>14</v>
      </c>
      <c r="C61" s="16">
        <v>0</v>
      </c>
      <c r="D61" s="16">
        <v>2</v>
      </c>
      <c r="E61" s="16">
        <v>12</v>
      </c>
      <c r="F61" s="17">
        <v>0</v>
      </c>
    </row>
    <row r="62" spans="1:6" ht="15.75" x14ac:dyDescent="0.25">
      <c r="A62" s="1" t="s">
        <v>367</v>
      </c>
      <c r="B62" s="21">
        <f t="shared" ref="B62:B64" si="11">SUM(C62:F62)</f>
        <v>6</v>
      </c>
      <c r="C62" s="21">
        <v>0</v>
      </c>
      <c r="D62" s="21">
        <v>2</v>
      </c>
      <c r="E62" s="21">
        <v>4</v>
      </c>
      <c r="F62" s="21">
        <v>0</v>
      </c>
    </row>
    <row r="63" spans="1:6" ht="15.75" x14ac:dyDescent="0.25">
      <c r="A63" s="1" t="s">
        <v>83</v>
      </c>
      <c r="B63" s="21">
        <f t="shared" si="11"/>
        <v>1</v>
      </c>
      <c r="C63" s="21">
        <v>0</v>
      </c>
      <c r="D63" s="21">
        <v>0</v>
      </c>
      <c r="E63" s="21">
        <v>1</v>
      </c>
      <c r="F63" s="21">
        <v>0</v>
      </c>
    </row>
    <row r="64" spans="1:6" ht="15.75" x14ac:dyDescent="0.25">
      <c r="A64" s="1" t="s">
        <v>84</v>
      </c>
      <c r="B64" s="21">
        <f t="shared" si="11"/>
        <v>7</v>
      </c>
      <c r="C64" s="21">
        <v>0</v>
      </c>
      <c r="D64" s="21">
        <v>0</v>
      </c>
      <c r="E64" s="21">
        <v>7</v>
      </c>
      <c r="F64" s="21">
        <v>0</v>
      </c>
    </row>
    <row r="65" spans="1:6" ht="15.75" x14ac:dyDescent="0.25">
      <c r="A65" s="23"/>
      <c r="B65" s="21"/>
      <c r="C65" s="21"/>
      <c r="D65" s="21"/>
      <c r="E65" s="21"/>
      <c r="F65" s="21"/>
    </row>
    <row r="66" spans="1:6" ht="15.75" x14ac:dyDescent="0.25">
      <c r="A66" s="22" t="s">
        <v>85</v>
      </c>
      <c r="B66" s="16">
        <f>SUM(B67)</f>
        <v>5</v>
      </c>
      <c r="C66" s="16">
        <v>0</v>
      </c>
      <c r="D66" s="16">
        <v>0</v>
      </c>
      <c r="E66" s="16">
        <v>2</v>
      </c>
      <c r="F66" s="17">
        <v>3</v>
      </c>
    </row>
    <row r="67" spans="1:6" ht="15.75" x14ac:dyDescent="0.25">
      <c r="A67" s="1" t="s">
        <v>86</v>
      </c>
      <c r="B67" s="21">
        <f>SUM(C67:F67)</f>
        <v>5</v>
      </c>
      <c r="C67" s="21">
        <v>0</v>
      </c>
      <c r="D67" s="21">
        <v>0</v>
      </c>
      <c r="E67" s="21">
        <v>2</v>
      </c>
      <c r="F67" s="21">
        <v>3</v>
      </c>
    </row>
    <row r="68" spans="1:6" ht="15.75" x14ac:dyDescent="0.25">
      <c r="A68" s="23"/>
      <c r="B68" s="21"/>
      <c r="C68" s="21"/>
      <c r="D68" s="21"/>
      <c r="E68" s="21"/>
      <c r="F68" s="21"/>
    </row>
    <row r="69" spans="1:6" ht="15.75" x14ac:dyDescent="0.25">
      <c r="A69" s="22" t="s">
        <v>87</v>
      </c>
      <c r="B69" s="16">
        <f>SUM(B70)</f>
        <v>6</v>
      </c>
      <c r="C69" s="16">
        <v>0</v>
      </c>
      <c r="D69" s="16">
        <v>0</v>
      </c>
      <c r="E69" s="16">
        <v>5</v>
      </c>
      <c r="F69" s="17">
        <v>1</v>
      </c>
    </row>
    <row r="70" spans="1:6" ht="15.75" x14ac:dyDescent="0.25">
      <c r="A70" s="1" t="s">
        <v>88</v>
      </c>
      <c r="B70" s="21">
        <f>SUM(C70:F70)</f>
        <v>6</v>
      </c>
      <c r="C70" s="21">
        <v>0</v>
      </c>
      <c r="D70" s="21">
        <v>0</v>
      </c>
      <c r="E70" s="21">
        <v>5</v>
      </c>
      <c r="F70" s="21">
        <v>1</v>
      </c>
    </row>
    <row r="71" spans="1:6" ht="15.75" x14ac:dyDescent="0.25">
      <c r="A71" s="10"/>
      <c r="B71" s="40"/>
      <c r="C71" s="40"/>
      <c r="D71" s="40"/>
      <c r="E71" s="40"/>
      <c r="F71" s="32"/>
    </row>
    <row r="72" spans="1:6" x14ac:dyDescent="0.25">
      <c r="A72" s="94" t="s">
        <v>89</v>
      </c>
    </row>
  </sheetData>
  <mergeCells count="7">
    <mergeCell ref="A3:F3"/>
    <mergeCell ref="A4:F4"/>
    <mergeCell ref="A5:F5"/>
    <mergeCell ref="A6:F6"/>
    <mergeCell ref="A8:A9"/>
    <mergeCell ref="B8:B9"/>
    <mergeCell ref="C8:F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2527-DC0D-4C6A-B7ED-BBA48529C894}">
  <dimension ref="A1:G71"/>
  <sheetViews>
    <sheetView zoomScaleNormal="100" workbookViewId="0">
      <pane xSplit="1" topLeftCell="B1" activePane="topRight" state="frozen"/>
      <selection pane="topRight" activeCell="D7" sqref="D7:D8"/>
    </sheetView>
  </sheetViews>
  <sheetFormatPr baseColWidth="10" defaultColWidth="0" defaultRowHeight="15" x14ac:dyDescent="0.25"/>
  <cols>
    <col min="1" max="1" width="62.28515625" customWidth="1"/>
    <col min="2" max="2" width="11.42578125" customWidth="1"/>
    <col min="3" max="3" width="16.7109375" customWidth="1"/>
    <col min="4" max="4" width="20.28515625" customWidth="1"/>
    <col min="5" max="5" width="19.28515625" customWidth="1"/>
    <col min="6" max="6" width="13.42578125" customWidth="1"/>
    <col min="7" max="7" width="11.5703125" hidden="1" customWidth="1"/>
    <col min="8" max="16384" width="11.42578125" hidden="1"/>
  </cols>
  <sheetData>
    <row r="1" spans="1:6" ht="15.75" x14ac:dyDescent="0.25">
      <c r="A1" s="4" t="s">
        <v>389</v>
      </c>
    </row>
    <row r="3" spans="1:6" ht="15.75" x14ac:dyDescent="0.25">
      <c r="A3" s="164" t="s">
        <v>390</v>
      </c>
      <c r="B3" s="164"/>
      <c r="C3" s="164"/>
      <c r="D3" s="164"/>
      <c r="E3" s="164"/>
      <c r="F3" s="164"/>
    </row>
    <row r="4" spans="1:6" ht="15.75" x14ac:dyDescent="0.25">
      <c r="A4" s="164" t="s">
        <v>29</v>
      </c>
      <c r="B4" s="164"/>
      <c r="C4" s="164"/>
      <c r="D4" s="164"/>
      <c r="E4" s="164"/>
      <c r="F4" s="164"/>
    </row>
    <row r="5" spans="1:6" ht="15.75" x14ac:dyDescent="0.25">
      <c r="A5" s="164" t="s">
        <v>93</v>
      </c>
      <c r="B5" s="164"/>
      <c r="C5" s="164"/>
      <c r="D5" s="164"/>
      <c r="E5" s="164"/>
      <c r="F5" s="164"/>
    </row>
    <row r="6" spans="1:6" ht="15.75" x14ac:dyDescent="0.25">
      <c r="A6" s="9"/>
      <c r="B6" s="9"/>
      <c r="C6" s="9"/>
      <c r="D6" s="9"/>
      <c r="E6" s="9"/>
      <c r="F6" s="9"/>
    </row>
    <row r="7" spans="1:6" x14ac:dyDescent="0.25">
      <c r="A7" s="170" t="s">
        <v>31</v>
      </c>
      <c r="B7" s="160" t="s">
        <v>95</v>
      </c>
      <c r="C7" s="168" t="s">
        <v>391</v>
      </c>
      <c r="D7" s="160" t="s">
        <v>392</v>
      </c>
      <c r="E7" s="160" t="s">
        <v>393</v>
      </c>
      <c r="F7" s="168" t="s">
        <v>394</v>
      </c>
    </row>
    <row r="8" spans="1:6" ht="67.900000000000006" customHeight="1" x14ac:dyDescent="0.25">
      <c r="A8" s="172"/>
      <c r="B8" s="161"/>
      <c r="C8" s="169"/>
      <c r="D8" s="161"/>
      <c r="E8" s="161"/>
      <c r="F8" s="169"/>
    </row>
    <row r="9" spans="1:6" ht="15.75" x14ac:dyDescent="0.25">
      <c r="A9" s="37"/>
      <c r="B9" s="49"/>
      <c r="C9" s="49"/>
      <c r="D9" s="49"/>
      <c r="E9" s="49"/>
      <c r="F9" s="48"/>
    </row>
    <row r="10" spans="1:6" ht="15.75" x14ac:dyDescent="0.25">
      <c r="A10" s="27" t="s">
        <v>45</v>
      </c>
      <c r="B10" s="16">
        <f>+B12+B18+B21+B25+B28+B32+B36+B40+B44+B48+B52+B56+B60+B65+B68</f>
        <v>706599</v>
      </c>
      <c r="C10" s="16">
        <f t="shared" ref="C10:F10" si="0">+C12+C18+C21+C25+C28+C32+C36+C40+C44+C48+C52+C56+C60+C65+C68</f>
        <v>424386</v>
      </c>
      <c r="D10" s="16">
        <f t="shared" si="0"/>
        <v>216883</v>
      </c>
      <c r="E10" s="16">
        <f>+E12+E18+E21+E25+E28+E32+E36+E40+E44+E48+E52+E56+E60+E65+E68</f>
        <v>65250</v>
      </c>
      <c r="F10" s="17">
        <f t="shared" si="0"/>
        <v>80</v>
      </c>
    </row>
    <row r="11" spans="1:6" ht="15.75" x14ac:dyDescent="0.25">
      <c r="A11" s="1"/>
      <c r="B11" s="20"/>
      <c r="C11" s="93"/>
      <c r="D11" s="20"/>
      <c r="E11" s="20"/>
      <c r="F11" s="21"/>
    </row>
    <row r="12" spans="1:6" ht="15.75" x14ac:dyDescent="0.25">
      <c r="A12" s="22" t="s">
        <v>46</v>
      </c>
      <c r="B12" s="16">
        <f>SUM(B13:B16)</f>
        <v>137900</v>
      </c>
      <c r="C12" s="16">
        <v>90145</v>
      </c>
      <c r="D12" s="16">
        <v>39424</v>
      </c>
      <c r="E12" s="16">
        <v>8317</v>
      </c>
      <c r="F12" s="17">
        <v>14</v>
      </c>
    </row>
    <row r="13" spans="1:6" ht="15.75" x14ac:dyDescent="0.25">
      <c r="A13" s="1" t="s">
        <v>47</v>
      </c>
      <c r="B13" s="21">
        <f>SUM(C13:F13)</f>
        <v>36163</v>
      </c>
      <c r="C13" s="21">
        <v>22086</v>
      </c>
      <c r="D13" s="21">
        <v>11400</v>
      </c>
      <c r="E13" s="21">
        <v>2670</v>
      </c>
      <c r="F13" s="21">
        <v>7</v>
      </c>
    </row>
    <row r="14" spans="1:6" ht="15.75" x14ac:dyDescent="0.25">
      <c r="A14" s="1" t="s">
        <v>48</v>
      </c>
      <c r="B14" s="21">
        <f t="shared" ref="B14:B16" si="1">SUM(C14:F14)</f>
        <v>52395</v>
      </c>
      <c r="C14" s="21">
        <v>34996</v>
      </c>
      <c r="D14" s="21">
        <v>12755</v>
      </c>
      <c r="E14" s="21">
        <v>4644</v>
      </c>
      <c r="F14" s="21">
        <v>0</v>
      </c>
    </row>
    <row r="15" spans="1:6" ht="15.75" x14ac:dyDescent="0.25">
      <c r="A15" s="1" t="s">
        <v>49</v>
      </c>
      <c r="B15" s="21">
        <f t="shared" si="1"/>
        <v>40775</v>
      </c>
      <c r="C15" s="21">
        <v>28141</v>
      </c>
      <c r="D15" s="21">
        <v>12619</v>
      </c>
      <c r="E15" s="21">
        <v>8</v>
      </c>
      <c r="F15" s="21">
        <v>7</v>
      </c>
    </row>
    <row r="16" spans="1:6" ht="15.75" x14ac:dyDescent="0.25">
      <c r="A16" s="1" t="s">
        <v>50</v>
      </c>
      <c r="B16" s="21">
        <f t="shared" si="1"/>
        <v>8567</v>
      </c>
      <c r="C16" s="21">
        <v>4922</v>
      </c>
      <c r="D16" s="21">
        <v>2650</v>
      </c>
      <c r="E16" s="21">
        <v>995</v>
      </c>
      <c r="F16" s="21">
        <v>0</v>
      </c>
    </row>
    <row r="17" spans="1:6" ht="15.75" x14ac:dyDescent="0.25">
      <c r="A17" s="23"/>
      <c r="B17" s="21"/>
      <c r="C17" s="21"/>
      <c r="D17" s="21"/>
      <c r="E17" s="21"/>
      <c r="F17" s="21"/>
    </row>
    <row r="18" spans="1:6" ht="15.75" x14ac:dyDescent="0.25">
      <c r="A18" s="22" t="s">
        <v>51</v>
      </c>
      <c r="B18" s="16">
        <f>SUM(B19)</f>
        <v>52443</v>
      </c>
      <c r="C18" s="16">
        <v>32730</v>
      </c>
      <c r="D18" s="16">
        <v>13700</v>
      </c>
      <c r="E18" s="16">
        <v>6006</v>
      </c>
      <c r="F18" s="17">
        <v>7</v>
      </c>
    </row>
    <row r="19" spans="1:6" ht="15.75" x14ac:dyDescent="0.25">
      <c r="A19" s="1" t="s">
        <v>52</v>
      </c>
      <c r="B19" s="21">
        <f>SUM(C19:F19)</f>
        <v>52443</v>
      </c>
      <c r="C19" s="21">
        <v>32730</v>
      </c>
      <c r="D19" s="21">
        <v>13700</v>
      </c>
      <c r="E19" s="21">
        <v>6006</v>
      </c>
      <c r="F19" s="21">
        <v>7</v>
      </c>
    </row>
    <row r="20" spans="1:6" ht="15.75" x14ac:dyDescent="0.25">
      <c r="A20" s="23"/>
      <c r="B20" s="21"/>
      <c r="C20" s="21"/>
      <c r="D20" s="21"/>
      <c r="E20" s="21"/>
      <c r="F20" s="21"/>
    </row>
    <row r="21" spans="1:6" ht="15.75" x14ac:dyDescent="0.25">
      <c r="A21" s="22" t="s">
        <v>53</v>
      </c>
      <c r="B21" s="16">
        <f>SUM(B22:B23)</f>
        <v>55928</v>
      </c>
      <c r="C21" s="16">
        <v>33786</v>
      </c>
      <c r="D21" s="16">
        <v>15371</v>
      </c>
      <c r="E21" s="16">
        <v>6770</v>
      </c>
      <c r="F21" s="17">
        <v>1</v>
      </c>
    </row>
    <row r="22" spans="1:6" ht="15.75" x14ac:dyDescent="0.25">
      <c r="A22" s="1" t="s">
        <v>54</v>
      </c>
      <c r="B22" s="21">
        <f t="shared" ref="B22:B23" si="2">SUM(C22:F22)</f>
        <v>17510</v>
      </c>
      <c r="C22" s="21">
        <v>10371</v>
      </c>
      <c r="D22" s="21">
        <v>4744</v>
      </c>
      <c r="E22" s="21">
        <v>2394</v>
      </c>
      <c r="F22" s="21">
        <v>1</v>
      </c>
    </row>
    <row r="23" spans="1:6" ht="15.75" x14ac:dyDescent="0.25">
      <c r="A23" s="1" t="s">
        <v>134</v>
      </c>
      <c r="B23" s="21">
        <f t="shared" si="2"/>
        <v>38418</v>
      </c>
      <c r="C23" s="21">
        <v>23415</v>
      </c>
      <c r="D23" s="21">
        <v>10627</v>
      </c>
      <c r="E23" s="21">
        <v>4376</v>
      </c>
      <c r="F23" s="21">
        <v>0</v>
      </c>
    </row>
    <row r="24" spans="1:6" ht="15.75" x14ac:dyDescent="0.25">
      <c r="A24" s="19"/>
      <c r="B24" s="21"/>
      <c r="C24" s="21"/>
      <c r="D24" s="21"/>
      <c r="E24" s="21"/>
      <c r="F24" s="21"/>
    </row>
    <row r="25" spans="1:6" ht="15.75" x14ac:dyDescent="0.25">
      <c r="A25" s="22" t="s">
        <v>56</v>
      </c>
      <c r="B25" s="16">
        <f>SUM(B26)</f>
        <v>57467</v>
      </c>
      <c r="C25" s="16">
        <v>36068</v>
      </c>
      <c r="D25" s="16">
        <v>16870</v>
      </c>
      <c r="E25" s="16">
        <v>4522</v>
      </c>
      <c r="F25" s="17">
        <v>7</v>
      </c>
    </row>
    <row r="26" spans="1:6" ht="15.75" x14ac:dyDescent="0.25">
      <c r="A26" s="1" t="s">
        <v>57</v>
      </c>
      <c r="B26" s="21">
        <f>SUM(C26:F26)</f>
        <v>57467</v>
      </c>
      <c r="C26" s="21">
        <v>36068</v>
      </c>
      <c r="D26" s="21">
        <v>16870</v>
      </c>
      <c r="E26" s="21">
        <v>4522</v>
      </c>
      <c r="F26" s="21">
        <v>7</v>
      </c>
    </row>
    <row r="27" spans="1:6" ht="15.75" x14ac:dyDescent="0.25">
      <c r="A27" s="23"/>
      <c r="B27" s="21"/>
      <c r="C27" s="21"/>
      <c r="D27" s="21"/>
      <c r="E27" s="21"/>
      <c r="F27" s="21"/>
    </row>
    <row r="28" spans="1:6" ht="15.75" x14ac:dyDescent="0.25">
      <c r="A28" s="22" t="s">
        <v>58</v>
      </c>
      <c r="B28" s="16">
        <f>SUM(B29:B30)</f>
        <v>35258</v>
      </c>
      <c r="C28" s="16">
        <v>21311</v>
      </c>
      <c r="D28" s="16">
        <v>10913</v>
      </c>
      <c r="E28" s="16">
        <v>3029</v>
      </c>
      <c r="F28" s="17">
        <v>5</v>
      </c>
    </row>
    <row r="29" spans="1:6" ht="15.75" x14ac:dyDescent="0.25">
      <c r="A29" s="1" t="s">
        <v>59</v>
      </c>
      <c r="B29" s="21">
        <f t="shared" ref="B29:B30" si="3">SUM(C29:F29)</f>
        <v>28535</v>
      </c>
      <c r="C29" s="21">
        <v>17240</v>
      </c>
      <c r="D29" s="21">
        <v>8975</v>
      </c>
      <c r="E29" s="21">
        <v>2315</v>
      </c>
      <c r="F29" s="21">
        <v>5</v>
      </c>
    </row>
    <row r="30" spans="1:6" ht="15.75" x14ac:dyDescent="0.25">
      <c r="A30" s="26" t="s">
        <v>60</v>
      </c>
      <c r="B30" s="21">
        <f t="shared" si="3"/>
        <v>6723</v>
      </c>
      <c r="C30" s="21">
        <v>4071</v>
      </c>
      <c r="D30" s="21">
        <v>1938</v>
      </c>
      <c r="E30" s="21">
        <v>714</v>
      </c>
      <c r="F30" s="21">
        <v>0</v>
      </c>
    </row>
    <row r="31" spans="1:6" ht="15.75" x14ac:dyDescent="0.25">
      <c r="A31" s="23"/>
      <c r="B31" s="21"/>
      <c r="C31" s="21"/>
      <c r="D31" s="21"/>
      <c r="E31" s="21"/>
      <c r="F31" s="21"/>
    </row>
    <row r="32" spans="1:6" ht="15.75" x14ac:dyDescent="0.25">
      <c r="A32" s="22" t="s">
        <v>61</v>
      </c>
      <c r="B32" s="16">
        <f>SUM(B33:B34)</f>
        <v>41032</v>
      </c>
      <c r="C32" s="16">
        <v>25450</v>
      </c>
      <c r="D32" s="16">
        <v>11806</v>
      </c>
      <c r="E32" s="16">
        <v>3770</v>
      </c>
      <c r="F32" s="17">
        <v>6</v>
      </c>
    </row>
    <row r="33" spans="1:6" ht="15.75" x14ac:dyDescent="0.25">
      <c r="A33" s="1" t="s">
        <v>62</v>
      </c>
      <c r="B33" s="21">
        <f t="shared" ref="B33:B34" si="4">SUM(C33:F33)</f>
        <v>22020</v>
      </c>
      <c r="C33" s="21">
        <v>13762</v>
      </c>
      <c r="D33" s="21">
        <v>6521</v>
      </c>
      <c r="E33" s="21">
        <v>1733</v>
      </c>
      <c r="F33" s="21">
        <v>4</v>
      </c>
    </row>
    <row r="34" spans="1:6" ht="15.75" x14ac:dyDescent="0.25">
      <c r="A34" s="1" t="s">
        <v>63</v>
      </c>
      <c r="B34" s="21">
        <f t="shared" si="4"/>
        <v>19012</v>
      </c>
      <c r="C34" s="21">
        <v>11688</v>
      </c>
      <c r="D34" s="21">
        <v>5285</v>
      </c>
      <c r="E34" s="21">
        <v>2037</v>
      </c>
      <c r="F34" s="21">
        <v>2</v>
      </c>
    </row>
    <row r="35" spans="1:6" ht="15.75" x14ac:dyDescent="0.25">
      <c r="A35" s="23"/>
      <c r="B35" s="21"/>
      <c r="C35" s="21"/>
      <c r="D35" s="21"/>
      <c r="E35" s="21"/>
      <c r="F35" s="21"/>
    </row>
    <row r="36" spans="1:6" ht="15.75" x14ac:dyDescent="0.25">
      <c r="A36" s="22" t="s">
        <v>64</v>
      </c>
      <c r="B36" s="16">
        <f>SUM(B37:B38)</f>
        <v>93761</v>
      </c>
      <c r="C36" s="16">
        <v>57425</v>
      </c>
      <c r="D36" s="16">
        <v>27962</v>
      </c>
      <c r="E36" s="16">
        <v>8372</v>
      </c>
      <c r="F36" s="17">
        <v>2</v>
      </c>
    </row>
    <row r="37" spans="1:6" ht="15.75" x14ac:dyDescent="0.25">
      <c r="A37" s="1" t="s">
        <v>65</v>
      </c>
      <c r="B37" s="21">
        <f t="shared" ref="B37:B38" si="5">SUM(C37:F37)</f>
        <v>80775</v>
      </c>
      <c r="C37" s="21">
        <v>49178</v>
      </c>
      <c r="D37" s="21">
        <v>24254</v>
      </c>
      <c r="E37" s="21">
        <v>7341</v>
      </c>
      <c r="F37" s="21">
        <v>2</v>
      </c>
    </row>
    <row r="38" spans="1:6" ht="15.75" x14ac:dyDescent="0.25">
      <c r="A38" s="1" t="s">
        <v>66</v>
      </c>
      <c r="B38" s="21">
        <f t="shared" si="5"/>
        <v>12986</v>
      </c>
      <c r="C38" s="21">
        <v>8247</v>
      </c>
      <c r="D38" s="21">
        <v>3708</v>
      </c>
      <c r="E38" s="21">
        <v>1031</v>
      </c>
      <c r="F38" s="21">
        <v>0</v>
      </c>
    </row>
    <row r="39" spans="1:6" ht="15.75" x14ac:dyDescent="0.25">
      <c r="A39" s="23"/>
      <c r="B39" s="21"/>
      <c r="C39" s="21"/>
      <c r="D39" s="21"/>
      <c r="E39" s="21"/>
      <c r="F39" s="21"/>
    </row>
    <row r="40" spans="1:6" ht="15.75" x14ac:dyDescent="0.25">
      <c r="A40" s="22" t="s">
        <v>67</v>
      </c>
      <c r="B40" s="16">
        <f>SUM(B41:B42)</f>
        <v>96913</v>
      </c>
      <c r="C40" s="16">
        <v>57742</v>
      </c>
      <c r="D40" s="16">
        <v>28937</v>
      </c>
      <c r="E40" s="16">
        <v>10226</v>
      </c>
      <c r="F40" s="17">
        <v>8</v>
      </c>
    </row>
    <row r="41" spans="1:6" ht="15.75" x14ac:dyDescent="0.25">
      <c r="A41" s="1" t="s">
        <v>68</v>
      </c>
      <c r="B41" s="21">
        <f t="shared" ref="B41:B42" si="6">SUM(C41:F41)</f>
        <v>87917</v>
      </c>
      <c r="C41" s="21">
        <v>52422</v>
      </c>
      <c r="D41" s="21">
        <v>26104</v>
      </c>
      <c r="E41" s="21">
        <v>9385</v>
      </c>
      <c r="F41" s="21">
        <v>6</v>
      </c>
    </row>
    <row r="42" spans="1:6" ht="15.75" x14ac:dyDescent="0.25">
      <c r="A42" s="1" t="s">
        <v>69</v>
      </c>
      <c r="B42" s="21">
        <f t="shared" si="6"/>
        <v>8996</v>
      </c>
      <c r="C42" s="21">
        <v>5320</v>
      </c>
      <c r="D42" s="21">
        <v>2833</v>
      </c>
      <c r="E42" s="21">
        <v>841</v>
      </c>
      <c r="F42" s="21">
        <v>2</v>
      </c>
    </row>
    <row r="43" spans="1:6" ht="15.75" x14ac:dyDescent="0.25">
      <c r="A43" s="23"/>
      <c r="B43" s="21"/>
      <c r="C43" s="21"/>
      <c r="D43" s="21"/>
      <c r="E43" s="21"/>
      <c r="F43" s="21"/>
    </row>
    <row r="44" spans="1:6" ht="15.75" x14ac:dyDescent="0.25">
      <c r="A44" s="22" t="s">
        <v>70</v>
      </c>
      <c r="B44" s="16">
        <f>SUM(B45:B46)</f>
        <v>24399</v>
      </c>
      <c r="C44" s="16">
        <v>15370</v>
      </c>
      <c r="D44" s="16">
        <v>7390</v>
      </c>
      <c r="E44" s="16">
        <v>1632</v>
      </c>
      <c r="F44" s="17">
        <v>7</v>
      </c>
    </row>
    <row r="45" spans="1:6" ht="15.75" x14ac:dyDescent="0.25">
      <c r="A45" s="1" t="s">
        <v>71</v>
      </c>
      <c r="B45" s="21">
        <f t="shared" ref="B45:B46" si="7">SUM(C45:F45)</f>
        <v>15813</v>
      </c>
      <c r="C45" s="21">
        <v>10076</v>
      </c>
      <c r="D45" s="21">
        <v>4828</v>
      </c>
      <c r="E45" s="21">
        <v>906</v>
      </c>
      <c r="F45" s="21">
        <v>3</v>
      </c>
    </row>
    <row r="46" spans="1:6" ht="15.75" x14ac:dyDescent="0.25">
      <c r="A46" s="1" t="s">
        <v>72</v>
      </c>
      <c r="B46" s="21">
        <f t="shared" si="7"/>
        <v>8586</v>
      </c>
      <c r="C46" s="21">
        <v>5294</v>
      </c>
      <c r="D46" s="21">
        <v>2562</v>
      </c>
      <c r="E46" s="21">
        <v>726</v>
      </c>
      <c r="F46" s="21">
        <v>4</v>
      </c>
    </row>
    <row r="47" spans="1:6" ht="15.75" x14ac:dyDescent="0.25">
      <c r="A47" s="23"/>
      <c r="B47" s="21"/>
      <c r="C47" s="21"/>
      <c r="D47" s="21"/>
      <c r="E47" s="21"/>
      <c r="F47" s="21"/>
    </row>
    <row r="48" spans="1:6" ht="15.75" x14ac:dyDescent="0.25">
      <c r="A48" s="22" t="s">
        <v>73</v>
      </c>
      <c r="B48" s="16">
        <f>SUM(B49:B50)</f>
        <v>20342</v>
      </c>
      <c r="C48" s="16">
        <v>12265</v>
      </c>
      <c r="D48" s="16">
        <v>7022</v>
      </c>
      <c r="E48" s="16">
        <v>1049</v>
      </c>
      <c r="F48" s="17">
        <v>6</v>
      </c>
    </row>
    <row r="49" spans="1:6" ht="15.75" x14ac:dyDescent="0.25">
      <c r="A49" s="1" t="s">
        <v>74</v>
      </c>
      <c r="B49" s="21">
        <f t="shared" ref="B49:B50" si="8">SUM(C49:F49)</f>
        <v>9751</v>
      </c>
      <c r="C49" s="21">
        <v>6129</v>
      </c>
      <c r="D49" s="21">
        <v>3619</v>
      </c>
      <c r="E49" s="21">
        <v>0</v>
      </c>
      <c r="F49" s="21">
        <v>3</v>
      </c>
    </row>
    <row r="50" spans="1:6" ht="15.75" x14ac:dyDescent="0.25">
      <c r="A50" s="1" t="s">
        <v>75</v>
      </c>
      <c r="B50" s="21">
        <f t="shared" si="8"/>
        <v>10591</v>
      </c>
      <c r="C50" s="21">
        <v>6136</v>
      </c>
      <c r="D50" s="21">
        <v>3403</v>
      </c>
      <c r="E50" s="21">
        <v>1049</v>
      </c>
      <c r="F50" s="21">
        <v>3</v>
      </c>
    </row>
    <row r="51" spans="1:6" ht="15.75" x14ac:dyDescent="0.25">
      <c r="A51" s="23"/>
      <c r="B51" s="21"/>
      <c r="C51" s="21"/>
      <c r="D51" s="21"/>
      <c r="E51" s="21"/>
      <c r="F51" s="21"/>
    </row>
    <row r="52" spans="1:6" ht="15.75" x14ac:dyDescent="0.25">
      <c r="A52" s="22" t="s">
        <v>76</v>
      </c>
      <c r="B52" s="16">
        <f>SUM(B53:B54)</f>
        <v>31440</v>
      </c>
      <c r="C52" s="16">
        <v>19792</v>
      </c>
      <c r="D52" s="16">
        <v>9012</v>
      </c>
      <c r="E52" s="16">
        <v>2634</v>
      </c>
      <c r="F52" s="17">
        <v>2</v>
      </c>
    </row>
    <row r="53" spans="1:6" ht="15.75" x14ac:dyDescent="0.25">
      <c r="A53" s="1" t="s">
        <v>77</v>
      </c>
      <c r="B53" s="21">
        <f t="shared" ref="B53:B54" si="9">SUM(C53:F53)</f>
        <v>23891</v>
      </c>
      <c r="C53" s="21">
        <v>15005</v>
      </c>
      <c r="D53" s="21">
        <v>6994</v>
      </c>
      <c r="E53" s="21">
        <v>1890</v>
      </c>
      <c r="F53" s="21">
        <v>2</v>
      </c>
    </row>
    <row r="54" spans="1:6" ht="15.75" x14ac:dyDescent="0.25">
      <c r="A54" s="44" t="s">
        <v>414</v>
      </c>
      <c r="B54" s="20">
        <f t="shared" si="9"/>
        <v>7549</v>
      </c>
      <c r="C54" s="21">
        <v>4787</v>
      </c>
      <c r="D54" s="21">
        <v>2018</v>
      </c>
      <c r="E54" s="21">
        <v>744</v>
      </c>
      <c r="F54" s="21">
        <v>0</v>
      </c>
    </row>
    <row r="55" spans="1:6" ht="15.75" x14ac:dyDescent="0.25">
      <c r="A55" s="23"/>
      <c r="B55" s="21"/>
      <c r="C55" s="21"/>
      <c r="D55" s="21"/>
      <c r="E55" s="21"/>
      <c r="F55" s="21"/>
    </row>
    <row r="56" spans="1:6" ht="15.75" x14ac:dyDescent="0.25">
      <c r="A56" s="22" t="s">
        <v>78</v>
      </c>
      <c r="B56" s="16">
        <f>SUM(B57:B58)</f>
        <v>17281</v>
      </c>
      <c r="C56" s="16">
        <v>7416</v>
      </c>
      <c r="D56" s="16">
        <v>7476</v>
      </c>
      <c r="E56" s="16">
        <v>2378</v>
      </c>
      <c r="F56" s="17">
        <v>11</v>
      </c>
    </row>
    <row r="57" spans="1:6" ht="15.75" x14ac:dyDescent="0.25">
      <c r="A57" s="1" t="s">
        <v>366</v>
      </c>
      <c r="B57" s="21">
        <f t="shared" ref="B57:B58" si="10">SUM(C57:F57)</f>
        <v>12112</v>
      </c>
      <c r="C57" s="21">
        <v>4370</v>
      </c>
      <c r="D57" s="21">
        <v>5995</v>
      </c>
      <c r="E57" s="21">
        <v>1738</v>
      </c>
      <c r="F57" s="21">
        <v>9</v>
      </c>
    </row>
    <row r="58" spans="1:6" ht="15.75" x14ac:dyDescent="0.25">
      <c r="A58" s="1" t="s">
        <v>80</v>
      </c>
      <c r="B58" s="21">
        <f t="shared" si="10"/>
        <v>5169</v>
      </c>
      <c r="C58" s="21">
        <v>3046</v>
      </c>
      <c r="D58" s="21">
        <v>1481</v>
      </c>
      <c r="E58" s="21">
        <v>640</v>
      </c>
      <c r="F58" s="21">
        <v>2</v>
      </c>
    </row>
    <row r="59" spans="1:6" ht="15.75" x14ac:dyDescent="0.25">
      <c r="A59" s="23"/>
      <c r="B59" s="21"/>
      <c r="C59" s="21"/>
      <c r="D59" s="21"/>
      <c r="E59" s="21"/>
      <c r="F59" s="21"/>
    </row>
    <row r="60" spans="1:6" ht="15.75" x14ac:dyDescent="0.25">
      <c r="A60" s="22" t="s">
        <v>81</v>
      </c>
      <c r="B60" s="16">
        <f>SUM(B61:B63)</f>
        <v>12692</v>
      </c>
      <c r="C60" s="16">
        <v>4548</v>
      </c>
      <c r="D60" s="16">
        <v>6042</v>
      </c>
      <c r="E60" s="16">
        <v>2101</v>
      </c>
      <c r="F60" s="17">
        <v>1</v>
      </c>
    </row>
    <row r="61" spans="1:6" ht="15.75" x14ac:dyDescent="0.25">
      <c r="A61" s="1" t="s">
        <v>367</v>
      </c>
      <c r="B61" s="21">
        <f t="shared" ref="B61:B63" si="11">SUM(C61:F61)</f>
        <v>6350</v>
      </c>
      <c r="C61" s="21">
        <v>2280</v>
      </c>
      <c r="D61" s="21">
        <v>2970</v>
      </c>
      <c r="E61" s="21">
        <v>1100</v>
      </c>
      <c r="F61" s="21">
        <v>0</v>
      </c>
    </row>
    <row r="62" spans="1:6" ht="15.75" x14ac:dyDescent="0.25">
      <c r="A62" s="1" t="s">
        <v>83</v>
      </c>
      <c r="B62" s="21">
        <f t="shared" si="11"/>
        <v>3341</v>
      </c>
      <c r="C62" s="21">
        <v>1235</v>
      </c>
      <c r="D62" s="21">
        <v>1525</v>
      </c>
      <c r="E62" s="21">
        <v>580</v>
      </c>
      <c r="F62" s="21">
        <v>1</v>
      </c>
    </row>
    <row r="63" spans="1:6" ht="15.75" x14ac:dyDescent="0.25">
      <c r="A63" s="1" t="s">
        <v>84</v>
      </c>
      <c r="B63" s="21">
        <f t="shared" si="11"/>
        <v>3001</v>
      </c>
      <c r="C63" s="21">
        <v>1033</v>
      </c>
      <c r="D63" s="21">
        <v>1547</v>
      </c>
      <c r="E63" s="21">
        <v>421</v>
      </c>
      <c r="F63" s="21">
        <v>0</v>
      </c>
    </row>
    <row r="64" spans="1:6" ht="15.75" x14ac:dyDescent="0.25">
      <c r="A64" s="23"/>
      <c r="B64" s="21"/>
      <c r="C64" s="21"/>
      <c r="D64" s="21"/>
      <c r="E64" s="21"/>
      <c r="F64" s="21"/>
    </row>
    <row r="65" spans="1:6" ht="15.75" x14ac:dyDescent="0.25">
      <c r="A65" s="22" t="s">
        <v>85</v>
      </c>
      <c r="B65" s="16">
        <f>SUM(B66)</f>
        <v>12919</v>
      </c>
      <c r="C65" s="16">
        <v>4769</v>
      </c>
      <c r="D65" s="16">
        <v>6211</v>
      </c>
      <c r="E65" s="16">
        <v>1936</v>
      </c>
      <c r="F65" s="17">
        <v>3</v>
      </c>
    </row>
    <row r="66" spans="1:6" ht="15.75" x14ac:dyDescent="0.25">
      <c r="A66" s="1" t="s">
        <v>86</v>
      </c>
      <c r="B66" s="21">
        <f>SUM(C66:F66)</f>
        <v>12919</v>
      </c>
      <c r="C66" s="21">
        <v>4769</v>
      </c>
      <c r="D66" s="21">
        <v>6211</v>
      </c>
      <c r="E66" s="21">
        <v>1936</v>
      </c>
      <c r="F66" s="21">
        <v>3</v>
      </c>
    </row>
    <row r="67" spans="1:6" ht="15.75" x14ac:dyDescent="0.25">
      <c r="A67" s="23"/>
      <c r="B67" s="21"/>
      <c r="C67" s="21"/>
      <c r="D67" s="21"/>
      <c r="E67" s="21"/>
      <c r="F67" s="21"/>
    </row>
    <row r="68" spans="1:6" ht="15.75" x14ac:dyDescent="0.25">
      <c r="A68" s="22" t="s">
        <v>87</v>
      </c>
      <c r="B68" s="16">
        <f>SUM(B69)</f>
        <v>16824</v>
      </c>
      <c r="C68" s="16">
        <v>5569</v>
      </c>
      <c r="D68" s="16">
        <v>8747</v>
      </c>
      <c r="E68" s="16">
        <v>2508</v>
      </c>
      <c r="F68" s="17">
        <v>0</v>
      </c>
    </row>
    <row r="69" spans="1:6" ht="15.75" x14ac:dyDescent="0.25">
      <c r="A69" s="1" t="s">
        <v>88</v>
      </c>
      <c r="B69" s="21">
        <f>SUM(C69:F69)</f>
        <v>16824</v>
      </c>
      <c r="C69" s="21">
        <v>5569</v>
      </c>
      <c r="D69" s="21">
        <v>8747</v>
      </c>
      <c r="E69" s="21">
        <v>2508</v>
      </c>
      <c r="F69" s="21">
        <v>0</v>
      </c>
    </row>
    <row r="70" spans="1:6" ht="15.75" x14ac:dyDescent="0.25">
      <c r="A70" s="10"/>
      <c r="B70" s="40"/>
      <c r="C70" s="40"/>
      <c r="D70" s="40"/>
      <c r="E70" s="40"/>
      <c r="F70" s="32"/>
    </row>
    <row r="71" spans="1:6" ht="15.75" x14ac:dyDescent="0.25">
      <c r="A71" s="95" t="s">
        <v>89</v>
      </c>
    </row>
  </sheetData>
  <mergeCells count="9">
    <mergeCell ref="A3:F3"/>
    <mergeCell ref="A4:F4"/>
    <mergeCell ref="A5:F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314BF-8044-4BC4-8F72-247CBD321054}">
  <dimension ref="A1:AA73"/>
  <sheetViews>
    <sheetView zoomScale="90" zoomScaleNormal="90" workbookViewId="0">
      <selection activeCell="A23" sqref="A23"/>
    </sheetView>
  </sheetViews>
  <sheetFormatPr baseColWidth="10" defaultColWidth="0" defaultRowHeight="15" x14ac:dyDescent="0.25"/>
  <cols>
    <col min="1" max="1" width="83.140625" customWidth="1"/>
    <col min="2" max="3" width="11.42578125" customWidth="1"/>
    <col min="4" max="4" width="15.140625" customWidth="1"/>
    <col min="5" max="5" width="18.85546875" customWidth="1"/>
    <col min="6" max="6" width="13.28515625" customWidth="1"/>
    <col min="7" max="7" width="16.42578125" customWidth="1"/>
    <col min="8" max="8" width="14.42578125" customWidth="1"/>
    <col min="9" max="11" width="11.42578125" customWidth="1"/>
    <col min="12" max="12" width="14.42578125" customWidth="1"/>
    <col min="13" max="13" width="18.42578125" customWidth="1"/>
    <col min="14" max="14" width="12.7109375" customWidth="1"/>
    <col min="15" max="15" width="15.28515625" customWidth="1"/>
    <col min="16" max="16" width="14.42578125" customWidth="1"/>
    <col min="17" max="18" width="14.28515625" customWidth="1"/>
    <col min="19" max="19" width="11.42578125" customWidth="1"/>
    <col min="20" max="20" width="14.28515625" customWidth="1"/>
    <col min="21" max="21" width="18.7109375" customWidth="1"/>
    <col min="22" max="22" width="12.42578125" customWidth="1"/>
    <col min="23" max="23" width="15.28515625" customWidth="1"/>
    <col min="24" max="24" width="14.85546875" customWidth="1"/>
    <col min="25" max="25" width="13.7109375" customWidth="1"/>
    <col min="26" max="26" width="14.28515625" customWidth="1"/>
    <col min="27" max="27" width="11.5703125" hidden="1" customWidth="1"/>
    <col min="28" max="16384" width="11.42578125" hidden="1"/>
  </cols>
  <sheetData>
    <row r="1" spans="1:26" ht="15.75" x14ac:dyDescent="0.25">
      <c r="A1" s="45" t="s">
        <v>395</v>
      </c>
      <c r="B1" s="4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9"/>
      <c r="B2" s="9"/>
      <c r="C2" s="1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x14ac:dyDescent="0.25">
      <c r="A3" s="164" t="s">
        <v>396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spans="1:26" ht="15.75" x14ac:dyDescent="0.25">
      <c r="A4" s="164" t="s">
        <v>29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</row>
    <row r="5" spans="1:26" ht="15.75" x14ac:dyDescent="0.25">
      <c r="A5" s="164" t="s">
        <v>397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</row>
    <row r="6" spans="1:26" ht="15.75" x14ac:dyDescent="0.25">
      <c r="A6" s="164" t="s">
        <v>93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</row>
    <row r="7" spans="1:26" ht="15.75" x14ac:dyDescent="0.25">
      <c r="A7" s="9"/>
      <c r="B7" s="9"/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.75" x14ac:dyDescent="0.25">
      <c r="A8" s="157" t="s">
        <v>31</v>
      </c>
      <c r="B8" s="198" t="s">
        <v>95</v>
      </c>
      <c r="C8" s="99"/>
      <c r="D8" s="197" t="s">
        <v>398</v>
      </c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</row>
    <row r="9" spans="1:26" ht="15.75" x14ac:dyDescent="0.25">
      <c r="A9" s="201"/>
      <c r="B9" s="199"/>
      <c r="C9" s="203" t="s">
        <v>95</v>
      </c>
      <c r="D9" s="197" t="s">
        <v>399</v>
      </c>
      <c r="E9" s="197"/>
      <c r="F9" s="197"/>
      <c r="G9" s="197"/>
      <c r="H9" s="197"/>
      <c r="I9" s="197"/>
      <c r="J9" s="197"/>
      <c r="K9" s="160" t="s">
        <v>95</v>
      </c>
      <c r="L9" s="197" t="s">
        <v>400</v>
      </c>
      <c r="M9" s="197"/>
      <c r="N9" s="197"/>
      <c r="O9" s="197"/>
      <c r="P9" s="197"/>
      <c r="Q9" s="197"/>
      <c r="R9" s="197"/>
      <c r="S9" s="160" t="s">
        <v>95</v>
      </c>
      <c r="T9" s="197" t="s">
        <v>401</v>
      </c>
      <c r="U9" s="197"/>
      <c r="V9" s="197"/>
      <c r="W9" s="197"/>
      <c r="X9" s="197"/>
      <c r="Y9" s="197"/>
      <c r="Z9" s="197"/>
    </row>
    <row r="10" spans="1:26" ht="19.149999999999999" customHeight="1" x14ac:dyDescent="0.25">
      <c r="A10" s="202"/>
      <c r="B10" s="200"/>
      <c r="C10" s="156"/>
      <c r="D10" s="143" t="s">
        <v>402</v>
      </c>
      <c r="E10" s="143" t="s">
        <v>403</v>
      </c>
      <c r="F10" s="143" t="s">
        <v>404</v>
      </c>
      <c r="G10" s="143" t="s">
        <v>359</v>
      </c>
      <c r="H10" s="143" t="s">
        <v>405</v>
      </c>
      <c r="I10" s="143" t="s">
        <v>406</v>
      </c>
      <c r="J10" s="143" t="s">
        <v>407</v>
      </c>
      <c r="K10" s="161"/>
      <c r="L10" s="144" t="s">
        <v>402</v>
      </c>
      <c r="M10" s="143" t="s">
        <v>403</v>
      </c>
      <c r="N10" s="143" t="s">
        <v>404</v>
      </c>
      <c r="O10" s="143" t="s">
        <v>359</v>
      </c>
      <c r="P10" s="143" t="s">
        <v>405</v>
      </c>
      <c r="Q10" s="143" t="s">
        <v>406</v>
      </c>
      <c r="R10" s="143" t="s">
        <v>407</v>
      </c>
      <c r="S10" s="161"/>
      <c r="T10" s="144" t="s">
        <v>402</v>
      </c>
      <c r="U10" s="143" t="s">
        <v>403</v>
      </c>
      <c r="V10" s="143" t="s">
        <v>404</v>
      </c>
      <c r="W10" s="143" t="s">
        <v>359</v>
      </c>
      <c r="X10" s="143" t="s">
        <v>405</v>
      </c>
      <c r="Y10" s="54" t="s">
        <v>406</v>
      </c>
      <c r="Z10" s="143" t="s">
        <v>407</v>
      </c>
    </row>
    <row r="11" spans="1:26" ht="15.75" x14ac:dyDescent="0.25">
      <c r="A11" s="37"/>
      <c r="B11" s="142"/>
      <c r="C11" s="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7"/>
      <c r="Z11" s="96"/>
    </row>
    <row r="12" spans="1:26" ht="15.75" x14ac:dyDescent="0.25">
      <c r="A12" s="27" t="s">
        <v>45</v>
      </c>
      <c r="B12" s="17">
        <f>+B14+B20+B23+B27+B30+B34+B38+B42+B46+B50+B54+B58+B62+B67+B70</f>
        <v>4109</v>
      </c>
      <c r="C12" s="16">
        <f>+C14+C20+C23+C27+C30+C34+C38+C42+C46+C50+C54+C58+C62+C67+C70</f>
        <v>847</v>
      </c>
      <c r="D12" s="16">
        <f t="shared" ref="D12:J12" si="0">+D14+D20+D23+D27+D30+D34+D38+D42+D46+D50+D54+D58+D62+D67+D70</f>
        <v>163</v>
      </c>
      <c r="E12" s="16">
        <f t="shared" si="0"/>
        <v>271</v>
      </c>
      <c r="F12" s="16">
        <f t="shared" si="0"/>
        <v>2</v>
      </c>
      <c r="G12" s="16">
        <f t="shared" si="0"/>
        <v>91</v>
      </c>
      <c r="H12" s="16">
        <f t="shared" si="0"/>
        <v>84</v>
      </c>
      <c r="I12" s="16">
        <f t="shared" si="0"/>
        <v>13</v>
      </c>
      <c r="J12" s="16">
        <f t="shared" si="0"/>
        <v>223</v>
      </c>
      <c r="K12" s="16">
        <f>+K14+K20+K23+K27+K30+K34+K38+K42+K46+K50+K54+K58+K62+K67+K70</f>
        <v>2317</v>
      </c>
      <c r="L12" s="16">
        <f t="shared" ref="L12:R12" si="1">+L14+L20+L23+L27+L30+L34+L38+L42+L46+L50+L54+L58+L62+L67+L70</f>
        <v>1234</v>
      </c>
      <c r="M12" s="16">
        <f t="shared" si="1"/>
        <v>364</v>
      </c>
      <c r="N12" s="16">
        <f t="shared" si="1"/>
        <v>1</v>
      </c>
      <c r="O12" s="16">
        <f t="shared" si="1"/>
        <v>169</v>
      </c>
      <c r="P12" s="16">
        <f t="shared" si="1"/>
        <v>75</v>
      </c>
      <c r="Q12" s="16">
        <f t="shared" si="1"/>
        <v>47</v>
      </c>
      <c r="R12" s="16">
        <f t="shared" si="1"/>
        <v>427</v>
      </c>
      <c r="S12" s="16">
        <f>+S14+S20+S23+S27+S30+S34+S38+S42+S46+S50+S54+S58+S62+S67+S70</f>
        <v>945</v>
      </c>
      <c r="T12" s="16">
        <f t="shared" ref="T12:Z12" si="2">+T14+T20+T23+T27+T30+T34+T38+T42+T46+T50+T54+T58+T62+T67+T70</f>
        <v>536</v>
      </c>
      <c r="U12" s="16">
        <f t="shared" si="2"/>
        <v>114</v>
      </c>
      <c r="V12" s="16">
        <f t="shared" si="2"/>
        <v>1</v>
      </c>
      <c r="W12" s="16">
        <f t="shared" si="2"/>
        <v>50</v>
      </c>
      <c r="X12" s="16">
        <f t="shared" si="2"/>
        <v>10</v>
      </c>
      <c r="Y12" s="17">
        <f t="shared" si="2"/>
        <v>13</v>
      </c>
      <c r="Z12" s="17">
        <f t="shared" si="2"/>
        <v>221</v>
      </c>
    </row>
    <row r="13" spans="1:26" ht="15.75" x14ac:dyDescent="0.25">
      <c r="A13" s="1"/>
      <c r="B13" s="2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  <c r="Z13" s="21"/>
    </row>
    <row r="14" spans="1:26" ht="15.75" x14ac:dyDescent="0.25">
      <c r="A14" s="46" t="s">
        <v>46</v>
      </c>
      <c r="B14" s="16">
        <v>559</v>
      </c>
      <c r="C14" s="16">
        <v>155</v>
      </c>
      <c r="D14" s="16">
        <f t="shared" ref="D14:J14" si="3">SUM(D15:D18)</f>
        <v>42</v>
      </c>
      <c r="E14" s="16">
        <f t="shared" si="3"/>
        <v>48</v>
      </c>
      <c r="F14" s="16">
        <f t="shared" si="3"/>
        <v>2</v>
      </c>
      <c r="G14" s="16">
        <f t="shared" si="3"/>
        <v>8</v>
      </c>
      <c r="H14" s="16">
        <f t="shared" si="3"/>
        <v>8</v>
      </c>
      <c r="I14" s="16">
        <f t="shared" si="3"/>
        <v>2</v>
      </c>
      <c r="J14" s="16">
        <f t="shared" si="3"/>
        <v>45</v>
      </c>
      <c r="K14" s="16">
        <f>SUM(K15:K18)</f>
        <v>311</v>
      </c>
      <c r="L14" s="16">
        <v>132</v>
      </c>
      <c r="M14" s="16">
        <v>86</v>
      </c>
      <c r="N14" s="16">
        <v>1</v>
      </c>
      <c r="O14" s="16">
        <v>16</v>
      </c>
      <c r="P14" s="16">
        <v>2</v>
      </c>
      <c r="Q14" s="16">
        <v>4</v>
      </c>
      <c r="R14" s="16">
        <v>70</v>
      </c>
      <c r="S14" s="16">
        <v>93</v>
      </c>
      <c r="T14" s="16">
        <v>43</v>
      </c>
      <c r="U14" s="16">
        <v>18</v>
      </c>
      <c r="V14" s="16">
        <v>1</v>
      </c>
      <c r="W14" s="16">
        <v>2</v>
      </c>
      <c r="X14" s="16">
        <v>3</v>
      </c>
      <c r="Y14" s="17">
        <v>2</v>
      </c>
      <c r="Z14" s="17">
        <v>24</v>
      </c>
    </row>
    <row r="15" spans="1:26" ht="15.75" x14ac:dyDescent="0.25">
      <c r="A15" s="1" t="s">
        <v>47</v>
      </c>
      <c r="B15" s="21">
        <v>292</v>
      </c>
      <c r="C15" s="21">
        <v>87</v>
      </c>
      <c r="D15" s="21">
        <v>27</v>
      </c>
      <c r="E15" s="21">
        <v>33</v>
      </c>
      <c r="F15" s="21">
        <v>1</v>
      </c>
      <c r="G15" s="21">
        <v>2</v>
      </c>
      <c r="H15" s="21">
        <v>7</v>
      </c>
      <c r="I15" s="21">
        <v>0</v>
      </c>
      <c r="J15" s="21">
        <v>17</v>
      </c>
      <c r="K15" s="21">
        <v>162</v>
      </c>
      <c r="L15" s="21">
        <v>81</v>
      </c>
      <c r="M15" s="21">
        <v>49</v>
      </c>
      <c r="N15" s="21">
        <v>1</v>
      </c>
      <c r="O15" s="21">
        <v>8</v>
      </c>
      <c r="P15" s="21">
        <v>0</v>
      </c>
      <c r="Q15" s="21">
        <v>2</v>
      </c>
      <c r="R15" s="21">
        <v>21</v>
      </c>
      <c r="S15" s="21">
        <v>43</v>
      </c>
      <c r="T15" s="21">
        <v>20</v>
      </c>
      <c r="U15" s="21">
        <v>10</v>
      </c>
      <c r="V15" s="21">
        <v>1</v>
      </c>
      <c r="W15" s="21">
        <v>1</v>
      </c>
      <c r="X15" s="21">
        <v>0</v>
      </c>
      <c r="Y15" s="21">
        <v>2</v>
      </c>
      <c r="Z15" s="21">
        <v>9</v>
      </c>
    </row>
    <row r="16" spans="1:26" ht="15.75" x14ac:dyDescent="0.25">
      <c r="A16" s="1" t="s">
        <v>48</v>
      </c>
      <c r="B16" s="21">
        <v>245</v>
      </c>
      <c r="C16" s="21">
        <v>54</v>
      </c>
      <c r="D16" s="21">
        <v>13</v>
      </c>
      <c r="E16" s="21">
        <v>8</v>
      </c>
      <c r="F16" s="21">
        <v>1</v>
      </c>
      <c r="G16" s="21">
        <v>6</v>
      </c>
      <c r="H16" s="21">
        <v>1</v>
      </c>
      <c r="I16" s="21">
        <v>1</v>
      </c>
      <c r="J16" s="21">
        <v>24</v>
      </c>
      <c r="K16" s="21">
        <v>149</v>
      </c>
      <c r="L16" s="21">
        <v>51</v>
      </c>
      <c r="M16" s="21">
        <v>37</v>
      </c>
      <c r="N16" s="21">
        <v>0</v>
      </c>
      <c r="O16" s="21">
        <v>8</v>
      </c>
      <c r="P16" s="21">
        <v>2</v>
      </c>
      <c r="Q16" s="21">
        <v>2</v>
      </c>
      <c r="R16" s="21">
        <v>49</v>
      </c>
      <c r="S16" s="21">
        <v>42</v>
      </c>
      <c r="T16" s="21">
        <v>22</v>
      </c>
      <c r="U16" s="21">
        <v>7</v>
      </c>
      <c r="V16" s="21">
        <v>0</v>
      </c>
      <c r="W16" s="21">
        <v>1</v>
      </c>
      <c r="X16" s="21">
        <v>0</v>
      </c>
      <c r="Y16" s="21">
        <v>0</v>
      </c>
      <c r="Z16" s="21">
        <v>12</v>
      </c>
    </row>
    <row r="17" spans="1:26" ht="15.75" x14ac:dyDescent="0.25">
      <c r="A17" s="1" t="s">
        <v>49</v>
      </c>
      <c r="B17" s="21">
        <v>1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1</v>
      </c>
      <c r="T17" s="21">
        <v>0</v>
      </c>
      <c r="U17" s="21">
        <v>1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</row>
    <row r="18" spans="1:26" ht="15.75" x14ac:dyDescent="0.25">
      <c r="A18" s="1" t="s">
        <v>50</v>
      </c>
      <c r="B18" s="21">
        <v>21</v>
      </c>
      <c r="C18" s="21">
        <v>14</v>
      </c>
      <c r="D18" s="21">
        <v>2</v>
      </c>
      <c r="E18" s="21">
        <v>7</v>
      </c>
      <c r="F18" s="21">
        <v>0</v>
      </c>
      <c r="G18" s="21">
        <v>0</v>
      </c>
      <c r="H18" s="21">
        <v>0</v>
      </c>
      <c r="I18" s="21">
        <v>1</v>
      </c>
      <c r="J18" s="21">
        <v>4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7</v>
      </c>
      <c r="T18" s="21">
        <v>1</v>
      </c>
      <c r="U18" s="21">
        <v>0</v>
      </c>
      <c r="V18" s="21">
        <v>0</v>
      </c>
      <c r="W18" s="21">
        <v>0</v>
      </c>
      <c r="X18" s="21">
        <v>3</v>
      </c>
      <c r="Y18" s="21">
        <v>0</v>
      </c>
      <c r="Z18" s="21">
        <v>3</v>
      </c>
    </row>
    <row r="19" spans="1:26" ht="15.75" x14ac:dyDescent="0.25">
      <c r="A19" s="26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x14ac:dyDescent="0.25">
      <c r="A20" s="46" t="s">
        <v>51</v>
      </c>
      <c r="B20" s="16">
        <v>470</v>
      </c>
      <c r="C20" s="16">
        <v>77</v>
      </c>
      <c r="D20" s="16">
        <v>5</v>
      </c>
      <c r="E20" s="16">
        <v>14</v>
      </c>
      <c r="F20" s="16">
        <v>0</v>
      </c>
      <c r="G20" s="16">
        <v>2</v>
      </c>
      <c r="H20" s="16">
        <v>3</v>
      </c>
      <c r="I20" s="16">
        <v>0</v>
      </c>
      <c r="J20" s="16">
        <v>53</v>
      </c>
      <c r="K20" s="16">
        <v>256</v>
      </c>
      <c r="L20" s="16">
        <v>100</v>
      </c>
      <c r="M20" s="16">
        <v>23</v>
      </c>
      <c r="N20" s="16">
        <v>0</v>
      </c>
      <c r="O20" s="16">
        <v>9</v>
      </c>
      <c r="P20" s="16">
        <v>0</v>
      </c>
      <c r="Q20" s="16">
        <v>1</v>
      </c>
      <c r="R20" s="16">
        <v>123</v>
      </c>
      <c r="S20" s="16">
        <v>137</v>
      </c>
      <c r="T20" s="16">
        <v>64</v>
      </c>
      <c r="U20" s="16">
        <v>13</v>
      </c>
      <c r="V20" s="16">
        <v>0</v>
      </c>
      <c r="W20" s="16">
        <v>7</v>
      </c>
      <c r="X20" s="16">
        <v>0</v>
      </c>
      <c r="Y20" s="17">
        <v>0</v>
      </c>
      <c r="Z20" s="17">
        <v>53</v>
      </c>
    </row>
    <row r="21" spans="1:26" ht="15.75" x14ac:dyDescent="0.25">
      <c r="A21" s="1" t="s">
        <v>52</v>
      </c>
      <c r="B21" s="21">
        <v>470</v>
      </c>
      <c r="C21" s="21">
        <v>77</v>
      </c>
      <c r="D21" s="21">
        <v>5</v>
      </c>
      <c r="E21" s="21">
        <v>14</v>
      </c>
      <c r="F21" s="21">
        <v>0</v>
      </c>
      <c r="G21" s="21">
        <v>2</v>
      </c>
      <c r="H21" s="21">
        <v>3</v>
      </c>
      <c r="I21" s="21">
        <v>0</v>
      </c>
      <c r="J21" s="21">
        <v>53</v>
      </c>
      <c r="K21" s="21">
        <v>256</v>
      </c>
      <c r="L21" s="21">
        <v>100</v>
      </c>
      <c r="M21" s="21">
        <v>23</v>
      </c>
      <c r="N21" s="21">
        <v>0</v>
      </c>
      <c r="O21" s="21">
        <v>9</v>
      </c>
      <c r="P21" s="21">
        <v>0</v>
      </c>
      <c r="Q21" s="21">
        <v>1</v>
      </c>
      <c r="R21" s="21">
        <v>123</v>
      </c>
      <c r="S21" s="21">
        <v>137</v>
      </c>
      <c r="T21" s="21">
        <v>64</v>
      </c>
      <c r="U21" s="21">
        <v>13</v>
      </c>
      <c r="V21" s="21">
        <v>0</v>
      </c>
      <c r="W21" s="21">
        <v>7</v>
      </c>
      <c r="X21" s="21">
        <v>0</v>
      </c>
      <c r="Y21" s="21">
        <v>0</v>
      </c>
      <c r="Z21" s="21">
        <v>53</v>
      </c>
    </row>
    <row r="22" spans="1:26" ht="15.75" x14ac:dyDescent="0.25">
      <c r="A22" s="26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x14ac:dyDescent="0.25">
      <c r="A23" s="46" t="s">
        <v>53</v>
      </c>
      <c r="B23" s="16">
        <v>74</v>
      </c>
      <c r="C23" s="16">
        <v>29</v>
      </c>
      <c r="D23" s="16">
        <v>5</v>
      </c>
      <c r="E23" s="16">
        <v>17</v>
      </c>
      <c r="F23" s="16">
        <v>0</v>
      </c>
      <c r="G23" s="16">
        <v>1</v>
      </c>
      <c r="H23" s="16">
        <v>1</v>
      </c>
      <c r="I23" s="16">
        <v>0</v>
      </c>
      <c r="J23" s="16">
        <v>5</v>
      </c>
      <c r="K23" s="16">
        <v>32</v>
      </c>
      <c r="L23" s="16">
        <v>12</v>
      </c>
      <c r="M23" s="16">
        <v>3</v>
      </c>
      <c r="N23" s="16">
        <v>0</v>
      </c>
      <c r="O23" s="16">
        <v>0</v>
      </c>
      <c r="P23" s="16">
        <v>6</v>
      </c>
      <c r="Q23" s="16">
        <v>4</v>
      </c>
      <c r="R23" s="16">
        <v>7</v>
      </c>
      <c r="S23" s="16">
        <v>13</v>
      </c>
      <c r="T23" s="16">
        <v>6</v>
      </c>
      <c r="U23" s="16">
        <v>2</v>
      </c>
      <c r="V23" s="16">
        <v>0</v>
      </c>
      <c r="W23" s="16">
        <v>0</v>
      </c>
      <c r="X23" s="16">
        <v>0</v>
      </c>
      <c r="Y23" s="17">
        <v>2</v>
      </c>
      <c r="Z23" s="17">
        <v>3</v>
      </c>
    </row>
    <row r="24" spans="1:26" ht="15.75" x14ac:dyDescent="0.25">
      <c r="A24" s="1" t="s">
        <v>54</v>
      </c>
      <c r="B24" s="21">
        <v>74</v>
      </c>
      <c r="C24" s="21">
        <v>29</v>
      </c>
      <c r="D24" s="21">
        <v>5</v>
      </c>
      <c r="E24" s="21">
        <v>17</v>
      </c>
      <c r="F24" s="21">
        <v>0</v>
      </c>
      <c r="G24" s="21">
        <v>1</v>
      </c>
      <c r="H24" s="21">
        <v>1</v>
      </c>
      <c r="I24" s="21">
        <v>0</v>
      </c>
      <c r="J24" s="21">
        <v>5</v>
      </c>
      <c r="K24" s="21">
        <v>32</v>
      </c>
      <c r="L24" s="21">
        <v>12</v>
      </c>
      <c r="M24" s="21">
        <v>3</v>
      </c>
      <c r="N24" s="21">
        <v>0</v>
      </c>
      <c r="O24" s="21">
        <v>0</v>
      </c>
      <c r="P24" s="21">
        <v>6</v>
      </c>
      <c r="Q24" s="21">
        <v>4</v>
      </c>
      <c r="R24" s="21">
        <v>7</v>
      </c>
      <c r="S24" s="21">
        <v>13</v>
      </c>
      <c r="T24" s="21">
        <v>6</v>
      </c>
      <c r="U24" s="21">
        <v>2</v>
      </c>
      <c r="V24" s="21">
        <v>0</v>
      </c>
      <c r="W24" s="21">
        <v>0</v>
      </c>
      <c r="X24" s="21">
        <v>0</v>
      </c>
      <c r="Y24" s="21">
        <v>2</v>
      </c>
      <c r="Z24" s="21">
        <v>3</v>
      </c>
    </row>
    <row r="25" spans="1:26" ht="15.75" x14ac:dyDescent="0.25">
      <c r="A25" s="1" t="s">
        <v>134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</row>
    <row r="26" spans="1:26" ht="15.75" x14ac:dyDescent="0.25">
      <c r="A26" s="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x14ac:dyDescent="0.25">
      <c r="A27" s="46" t="s">
        <v>56</v>
      </c>
      <c r="B27" s="16">
        <v>33</v>
      </c>
      <c r="C27" s="16">
        <v>5</v>
      </c>
      <c r="D27" s="16">
        <v>2</v>
      </c>
      <c r="E27" s="16">
        <v>1</v>
      </c>
      <c r="F27" s="16">
        <v>0</v>
      </c>
      <c r="G27" s="16">
        <v>0</v>
      </c>
      <c r="H27" s="16">
        <v>1</v>
      </c>
      <c r="I27" s="16">
        <v>0</v>
      </c>
      <c r="J27" s="16">
        <v>1</v>
      </c>
      <c r="K27" s="16">
        <v>9</v>
      </c>
      <c r="L27" s="16">
        <v>7</v>
      </c>
      <c r="M27" s="16">
        <v>1</v>
      </c>
      <c r="N27" s="16">
        <v>0</v>
      </c>
      <c r="O27" s="16">
        <v>0</v>
      </c>
      <c r="P27" s="16">
        <v>0</v>
      </c>
      <c r="Q27" s="16">
        <v>0</v>
      </c>
      <c r="R27" s="16">
        <v>1</v>
      </c>
      <c r="S27" s="16">
        <v>19</v>
      </c>
      <c r="T27" s="16">
        <v>14</v>
      </c>
      <c r="U27" s="16">
        <v>1</v>
      </c>
      <c r="V27" s="16">
        <v>0</v>
      </c>
      <c r="W27" s="16">
        <v>0</v>
      </c>
      <c r="X27" s="16">
        <v>0</v>
      </c>
      <c r="Y27" s="17">
        <v>0</v>
      </c>
      <c r="Z27" s="17">
        <v>4</v>
      </c>
    </row>
    <row r="28" spans="1:26" ht="15.75" x14ac:dyDescent="0.25">
      <c r="A28" s="1" t="s">
        <v>57</v>
      </c>
      <c r="B28" s="21">
        <v>33</v>
      </c>
      <c r="C28" s="21">
        <v>5</v>
      </c>
      <c r="D28" s="21">
        <v>2</v>
      </c>
      <c r="E28" s="21">
        <v>1</v>
      </c>
      <c r="F28" s="21">
        <v>0</v>
      </c>
      <c r="G28" s="21">
        <v>0</v>
      </c>
      <c r="H28" s="21">
        <v>1</v>
      </c>
      <c r="I28" s="21">
        <v>0</v>
      </c>
      <c r="J28" s="21">
        <v>1</v>
      </c>
      <c r="K28" s="21">
        <v>9</v>
      </c>
      <c r="L28" s="21">
        <v>7</v>
      </c>
      <c r="M28" s="21">
        <v>1</v>
      </c>
      <c r="N28" s="21">
        <v>0</v>
      </c>
      <c r="O28" s="21">
        <v>0</v>
      </c>
      <c r="P28" s="21">
        <v>0</v>
      </c>
      <c r="Q28" s="21">
        <v>0</v>
      </c>
      <c r="R28" s="21">
        <v>1</v>
      </c>
      <c r="S28" s="21">
        <v>19</v>
      </c>
      <c r="T28" s="21">
        <v>14</v>
      </c>
      <c r="U28" s="21">
        <v>1</v>
      </c>
      <c r="V28" s="21">
        <v>0</v>
      </c>
      <c r="W28" s="21">
        <v>0</v>
      </c>
      <c r="X28" s="21">
        <v>0</v>
      </c>
      <c r="Y28" s="21">
        <v>0</v>
      </c>
      <c r="Z28" s="21">
        <v>4</v>
      </c>
    </row>
    <row r="29" spans="1:26" ht="15.75" x14ac:dyDescent="0.25">
      <c r="A29" s="2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x14ac:dyDescent="0.25">
      <c r="A30" s="46" t="s">
        <v>58</v>
      </c>
      <c r="B30" s="16">
        <v>131</v>
      </c>
      <c r="C30" s="16">
        <v>43</v>
      </c>
      <c r="D30" s="16">
        <v>3</v>
      </c>
      <c r="E30" s="16">
        <v>21</v>
      </c>
      <c r="F30" s="16">
        <v>0</v>
      </c>
      <c r="G30" s="16">
        <v>1</v>
      </c>
      <c r="H30" s="16">
        <v>0</v>
      </c>
      <c r="I30" s="16">
        <v>2</v>
      </c>
      <c r="J30" s="16">
        <v>16</v>
      </c>
      <c r="K30" s="16">
        <v>60</v>
      </c>
      <c r="L30" s="16">
        <v>22</v>
      </c>
      <c r="M30" s="16">
        <v>14</v>
      </c>
      <c r="N30" s="16">
        <v>0</v>
      </c>
      <c r="O30" s="16">
        <v>1</v>
      </c>
      <c r="P30" s="16">
        <v>1</v>
      </c>
      <c r="Q30" s="16">
        <v>4</v>
      </c>
      <c r="R30" s="16">
        <v>18</v>
      </c>
      <c r="S30" s="16">
        <v>28</v>
      </c>
      <c r="T30" s="16">
        <v>14</v>
      </c>
      <c r="U30" s="16">
        <v>4</v>
      </c>
      <c r="V30" s="16">
        <v>0</v>
      </c>
      <c r="W30" s="16">
        <v>1</v>
      </c>
      <c r="X30" s="16">
        <v>0</v>
      </c>
      <c r="Y30" s="17">
        <v>2</v>
      </c>
      <c r="Z30" s="17">
        <v>7</v>
      </c>
    </row>
    <row r="31" spans="1:26" ht="15.75" x14ac:dyDescent="0.25">
      <c r="A31" s="1" t="s">
        <v>59</v>
      </c>
      <c r="B31" s="21">
        <v>85</v>
      </c>
      <c r="C31" s="21">
        <v>34</v>
      </c>
      <c r="D31" s="21">
        <v>1</v>
      </c>
      <c r="E31" s="21">
        <v>15</v>
      </c>
      <c r="F31" s="21">
        <v>0</v>
      </c>
      <c r="G31" s="21">
        <v>1</v>
      </c>
      <c r="H31" s="21">
        <v>0</v>
      </c>
      <c r="I31" s="21">
        <v>2</v>
      </c>
      <c r="J31" s="21">
        <v>15</v>
      </c>
      <c r="K31" s="21">
        <v>23</v>
      </c>
      <c r="L31" s="21">
        <v>5</v>
      </c>
      <c r="M31" s="21">
        <v>3</v>
      </c>
      <c r="N31" s="21">
        <v>0</v>
      </c>
      <c r="O31" s="21">
        <v>0</v>
      </c>
      <c r="P31" s="21">
        <v>0</v>
      </c>
      <c r="Q31" s="21">
        <v>1</v>
      </c>
      <c r="R31" s="21">
        <v>14</v>
      </c>
      <c r="S31" s="21">
        <v>28</v>
      </c>
      <c r="T31" s="21">
        <v>14</v>
      </c>
      <c r="U31" s="21">
        <v>4</v>
      </c>
      <c r="V31" s="21">
        <v>0</v>
      </c>
      <c r="W31" s="21">
        <v>1</v>
      </c>
      <c r="X31" s="21">
        <v>0</v>
      </c>
      <c r="Y31" s="21">
        <v>2</v>
      </c>
      <c r="Z31" s="21">
        <v>7</v>
      </c>
    </row>
    <row r="32" spans="1:26" ht="15.75" x14ac:dyDescent="0.25">
      <c r="A32" s="26" t="s">
        <v>60</v>
      </c>
      <c r="B32" s="21">
        <v>46</v>
      </c>
      <c r="C32" s="21">
        <v>9</v>
      </c>
      <c r="D32" s="21">
        <v>2</v>
      </c>
      <c r="E32" s="21">
        <v>6</v>
      </c>
      <c r="F32" s="21">
        <v>0</v>
      </c>
      <c r="G32" s="21">
        <v>0</v>
      </c>
      <c r="H32" s="21">
        <v>0</v>
      </c>
      <c r="I32" s="21">
        <v>0</v>
      </c>
      <c r="J32" s="21">
        <v>1</v>
      </c>
      <c r="K32" s="21">
        <v>37</v>
      </c>
      <c r="L32" s="21">
        <v>17</v>
      </c>
      <c r="M32" s="21">
        <v>11</v>
      </c>
      <c r="N32" s="21">
        <v>0</v>
      </c>
      <c r="O32" s="21">
        <v>1</v>
      </c>
      <c r="P32" s="21">
        <v>1</v>
      </c>
      <c r="Q32" s="21">
        <v>3</v>
      </c>
      <c r="R32" s="21">
        <v>4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</row>
    <row r="33" spans="1:26" ht="15.75" x14ac:dyDescent="0.25">
      <c r="A33" s="26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x14ac:dyDescent="0.25">
      <c r="A34" s="46" t="s">
        <v>61</v>
      </c>
      <c r="B34" s="16">
        <v>143</v>
      </c>
      <c r="C34" s="16">
        <v>17</v>
      </c>
      <c r="D34" s="16">
        <v>1</v>
      </c>
      <c r="E34" s="16">
        <v>5</v>
      </c>
      <c r="F34" s="16">
        <v>0</v>
      </c>
      <c r="G34" s="16">
        <v>1</v>
      </c>
      <c r="H34" s="16">
        <v>0</v>
      </c>
      <c r="I34" s="16">
        <v>1</v>
      </c>
      <c r="J34" s="16">
        <v>9</v>
      </c>
      <c r="K34" s="16">
        <v>61</v>
      </c>
      <c r="L34" s="16">
        <v>30</v>
      </c>
      <c r="M34" s="16">
        <v>14</v>
      </c>
      <c r="N34" s="16">
        <v>0</v>
      </c>
      <c r="O34" s="16">
        <v>0</v>
      </c>
      <c r="P34" s="16">
        <v>0</v>
      </c>
      <c r="Q34" s="16">
        <v>0</v>
      </c>
      <c r="R34" s="16">
        <v>17</v>
      </c>
      <c r="S34" s="16">
        <v>65</v>
      </c>
      <c r="T34" s="16">
        <v>29</v>
      </c>
      <c r="U34" s="16">
        <v>16</v>
      </c>
      <c r="V34" s="16">
        <v>0</v>
      </c>
      <c r="W34" s="16">
        <v>2</v>
      </c>
      <c r="X34" s="16">
        <v>0</v>
      </c>
      <c r="Y34" s="17">
        <v>1</v>
      </c>
      <c r="Z34" s="17">
        <v>17</v>
      </c>
    </row>
    <row r="35" spans="1:26" ht="15.75" x14ac:dyDescent="0.25">
      <c r="A35" s="1" t="s">
        <v>62</v>
      </c>
      <c r="B35" s="21">
        <v>3</v>
      </c>
      <c r="C35" s="21">
        <v>2</v>
      </c>
      <c r="D35" s="21">
        <v>0</v>
      </c>
      <c r="E35" s="21">
        <v>1</v>
      </c>
      <c r="F35" s="21">
        <v>0</v>
      </c>
      <c r="G35" s="21">
        <v>1</v>
      </c>
      <c r="H35" s="21">
        <v>0</v>
      </c>
      <c r="I35" s="21">
        <v>0</v>
      </c>
      <c r="J35" s="21">
        <v>0</v>
      </c>
      <c r="K35" s="21">
        <v>1</v>
      </c>
      <c r="L35" s="21">
        <v>1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</row>
    <row r="36" spans="1:26" ht="15.75" x14ac:dyDescent="0.25">
      <c r="A36" s="1" t="s">
        <v>63</v>
      </c>
      <c r="B36" s="21">
        <v>140</v>
      </c>
      <c r="C36" s="21">
        <v>15</v>
      </c>
      <c r="D36" s="21">
        <v>1</v>
      </c>
      <c r="E36" s="21">
        <v>4</v>
      </c>
      <c r="F36" s="21">
        <v>0</v>
      </c>
      <c r="G36" s="21">
        <v>0</v>
      </c>
      <c r="H36" s="21">
        <v>0</v>
      </c>
      <c r="I36" s="21">
        <v>1</v>
      </c>
      <c r="J36" s="21">
        <v>9</v>
      </c>
      <c r="K36" s="21">
        <v>60</v>
      </c>
      <c r="L36" s="21">
        <v>29</v>
      </c>
      <c r="M36" s="21">
        <v>14</v>
      </c>
      <c r="N36" s="21">
        <v>0</v>
      </c>
      <c r="O36" s="21">
        <v>0</v>
      </c>
      <c r="P36" s="21">
        <v>0</v>
      </c>
      <c r="Q36" s="21">
        <v>0</v>
      </c>
      <c r="R36" s="21">
        <v>17</v>
      </c>
      <c r="S36" s="21">
        <v>65</v>
      </c>
      <c r="T36" s="21">
        <v>29</v>
      </c>
      <c r="U36" s="21">
        <v>16</v>
      </c>
      <c r="V36" s="21">
        <v>0</v>
      </c>
      <c r="W36" s="21">
        <v>2</v>
      </c>
      <c r="X36" s="21">
        <v>0</v>
      </c>
      <c r="Y36" s="21">
        <v>1</v>
      </c>
      <c r="Z36" s="21">
        <v>17</v>
      </c>
    </row>
    <row r="37" spans="1:26" ht="15.75" x14ac:dyDescent="0.25">
      <c r="A37" s="26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x14ac:dyDescent="0.25">
      <c r="A38" s="46" t="s">
        <v>64</v>
      </c>
      <c r="B38" s="16">
        <v>536</v>
      </c>
      <c r="C38" s="16">
        <v>100</v>
      </c>
      <c r="D38" s="16">
        <v>27</v>
      </c>
      <c r="E38" s="16">
        <v>17</v>
      </c>
      <c r="F38" s="16">
        <v>0</v>
      </c>
      <c r="G38" s="16">
        <v>18</v>
      </c>
      <c r="H38" s="16">
        <v>28</v>
      </c>
      <c r="I38" s="16">
        <v>1</v>
      </c>
      <c r="J38" s="16">
        <v>9</v>
      </c>
      <c r="K38" s="16">
        <v>373</v>
      </c>
      <c r="L38" s="16">
        <v>220</v>
      </c>
      <c r="M38" s="16">
        <v>50</v>
      </c>
      <c r="N38" s="16">
        <v>0</v>
      </c>
      <c r="O38" s="16">
        <v>21</v>
      </c>
      <c r="P38" s="16">
        <v>54</v>
      </c>
      <c r="Q38" s="16">
        <v>8</v>
      </c>
      <c r="R38" s="16">
        <v>20</v>
      </c>
      <c r="S38" s="16">
        <v>63</v>
      </c>
      <c r="T38" s="16">
        <v>47</v>
      </c>
      <c r="U38" s="16">
        <v>9</v>
      </c>
      <c r="V38" s="16">
        <v>0</v>
      </c>
      <c r="W38" s="16">
        <v>0</v>
      </c>
      <c r="X38" s="16">
        <v>0</v>
      </c>
      <c r="Y38" s="17">
        <v>0</v>
      </c>
      <c r="Z38" s="17">
        <v>7</v>
      </c>
    </row>
    <row r="39" spans="1:26" ht="15.75" x14ac:dyDescent="0.25">
      <c r="A39" s="1" t="s">
        <v>65</v>
      </c>
      <c r="B39" s="21">
        <v>536</v>
      </c>
      <c r="C39" s="21">
        <v>100</v>
      </c>
      <c r="D39" s="21">
        <v>27</v>
      </c>
      <c r="E39" s="21">
        <v>17</v>
      </c>
      <c r="F39" s="21">
        <v>0</v>
      </c>
      <c r="G39" s="21">
        <v>18</v>
      </c>
      <c r="H39" s="21">
        <v>28</v>
      </c>
      <c r="I39" s="21">
        <v>1</v>
      </c>
      <c r="J39" s="21">
        <v>9</v>
      </c>
      <c r="K39" s="21">
        <v>373</v>
      </c>
      <c r="L39" s="21">
        <v>220</v>
      </c>
      <c r="M39" s="21">
        <v>50</v>
      </c>
      <c r="N39" s="21">
        <v>0</v>
      </c>
      <c r="O39" s="21">
        <v>21</v>
      </c>
      <c r="P39" s="21">
        <v>54</v>
      </c>
      <c r="Q39" s="21">
        <v>8</v>
      </c>
      <c r="R39" s="21">
        <v>20</v>
      </c>
      <c r="S39" s="21">
        <v>63</v>
      </c>
      <c r="T39" s="21">
        <v>47</v>
      </c>
      <c r="U39" s="21">
        <v>9</v>
      </c>
      <c r="V39" s="21">
        <v>0</v>
      </c>
      <c r="W39" s="21">
        <v>0</v>
      </c>
      <c r="X39" s="21">
        <v>0</v>
      </c>
      <c r="Y39" s="21">
        <v>0</v>
      </c>
      <c r="Z39" s="21">
        <v>7</v>
      </c>
    </row>
    <row r="40" spans="1:26" ht="15.75" x14ac:dyDescent="0.25">
      <c r="A40" s="1" t="s">
        <v>66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</row>
    <row r="41" spans="1:26" ht="15.75" x14ac:dyDescent="0.25">
      <c r="A41" s="26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x14ac:dyDescent="0.25">
      <c r="A42" s="46" t="s">
        <v>67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7">
        <v>0</v>
      </c>
      <c r="Z42" s="17">
        <v>0</v>
      </c>
    </row>
    <row r="43" spans="1:26" ht="15.75" x14ac:dyDescent="0.25">
      <c r="A43" s="1" t="s">
        <v>68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</row>
    <row r="44" spans="1:26" ht="15.75" x14ac:dyDescent="0.25">
      <c r="A44" s="1" t="s">
        <v>69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</row>
    <row r="45" spans="1:26" ht="15.75" x14ac:dyDescent="0.25">
      <c r="A45" s="26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x14ac:dyDescent="0.25">
      <c r="A46" s="46" t="s">
        <v>70</v>
      </c>
      <c r="B46" s="16">
        <v>286</v>
      </c>
      <c r="C46" s="16">
        <v>65</v>
      </c>
      <c r="D46" s="16">
        <v>22</v>
      </c>
      <c r="E46" s="16">
        <v>37</v>
      </c>
      <c r="F46" s="16">
        <v>0</v>
      </c>
      <c r="G46" s="16">
        <v>0</v>
      </c>
      <c r="H46" s="16">
        <v>1</v>
      </c>
      <c r="I46" s="16">
        <v>2</v>
      </c>
      <c r="J46" s="16">
        <v>3</v>
      </c>
      <c r="K46" s="16">
        <v>142</v>
      </c>
      <c r="L46" s="16">
        <v>102</v>
      </c>
      <c r="M46" s="16">
        <v>29</v>
      </c>
      <c r="N46" s="16">
        <v>0</v>
      </c>
      <c r="O46" s="16">
        <v>1</v>
      </c>
      <c r="P46" s="16">
        <v>4</v>
      </c>
      <c r="Q46" s="16">
        <v>0</v>
      </c>
      <c r="R46" s="16">
        <v>6</v>
      </c>
      <c r="S46" s="16">
        <v>79</v>
      </c>
      <c r="T46" s="16">
        <v>66</v>
      </c>
      <c r="U46" s="16">
        <v>7</v>
      </c>
      <c r="V46" s="16">
        <v>0</v>
      </c>
      <c r="W46" s="16">
        <v>0</v>
      </c>
      <c r="X46" s="16">
        <v>1</v>
      </c>
      <c r="Y46" s="17">
        <v>0</v>
      </c>
      <c r="Z46" s="17">
        <v>5</v>
      </c>
    </row>
    <row r="47" spans="1:26" ht="15.75" x14ac:dyDescent="0.25">
      <c r="A47" s="1" t="s">
        <v>71</v>
      </c>
      <c r="B47" s="21">
        <v>166</v>
      </c>
      <c r="C47" s="21">
        <v>8</v>
      </c>
      <c r="D47" s="21">
        <v>5</v>
      </c>
      <c r="E47" s="21">
        <v>1</v>
      </c>
      <c r="F47" s="21">
        <v>0</v>
      </c>
      <c r="G47" s="21">
        <v>0</v>
      </c>
      <c r="H47" s="21">
        <v>1</v>
      </c>
      <c r="I47" s="21">
        <v>0</v>
      </c>
      <c r="J47" s="21">
        <v>1</v>
      </c>
      <c r="K47" s="21">
        <v>107</v>
      </c>
      <c r="L47" s="21">
        <v>76</v>
      </c>
      <c r="M47" s="21">
        <v>21</v>
      </c>
      <c r="N47" s="21">
        <v>0</v>
      </c>
      <c r="O47" s="21">
        <v>1</v>
      </c>
      <c r="P47" s="21">
        <v>4</v>
      </c>
      <c r="Q47" s="21">
        <v>0</v>
      </c>
      <c r="R47" s="21">
        <v>5</v>
      </c>
      <c r="S47" s="21">
        <v>51</v>
      </c>
      <c r="T47" s="21">
        <v>42</v>
      </c>
      <c r="U47" s="21">
        <v>3</v>
      </c>
      <c r="V47" s="21">
        <v>0</v>
      </c>
      <c r="W47" s="21">
        <v>0</v>
      </c>
      <c r="X47" s="21">
        <v>1</v>
      </c>
      <c r="Y47" s="21">
        <v>0</v>
      </c>
      <c r="Z47" s="21">
        <v>5</v>
      </c>
    </row>
    <row r="48" spans="1:26" ht="15.75" x14ac:dyDescent="0.25">
      <c r="A48" s="1" t="s">
        <v>72</v>
      </c>
      <c r="B48" s="21">
        <v>120</v>
      </c>
      <c r="C48" s="21">
        <v>57</v>
      </c>
      <c r="D48" s="21">
        <v>17</v>
      </c>
      <c r="E48" s="21">
        <v>36</v>
      </c>
      <c r="F48" s="21">
        <v>0</v>
      </c>
      <c r="G48" s="21">
        <v>0</v>
      </c>
      <c r="H48" s="21">
        <v>0</v>
      </c>
      <c r="I48" s="21">
        <v>2</v>
      </c>
      <c r="J48" s="21">
        <v>2</v>
      </c>
      <c r="K48" s="21">
        <v>35</v>
      </c>
      <c r="L48" s="21">
        <v>26</v>
      </c>
      <c r="M48" s="21">
        <v>8</v>
      </c>
      <c r="N48" s="21">
        <v>0</v>
      </c>
      <c r="O48" s="21">
        <v>0</v>
      </c>
      <c r="P48" s="21">
        <v>0</v>
      </c>
      <c r="Q48" s="21">
        <v>0</v>
      </c>
      <c r="R48" s="21">
        <v>1</v>
      </c>
      <c r="S48" s="21">
        <v>28</v>
      </c>
      <c r="T48" s="21">
        <v>24</v>
      </c>
      <c r="U48" s="21">
        <v>4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</row>
    <row r="49" spans="1:26" ht="15.75" x14ac:dyDescent="0.25">
      <c r="A49" s="26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x14ac:dyDescent="0.25">
      <c r="A50" s="46" t="s">
        <v>73</v>
      </c>
      <c r="B50" s="16">
        <v>193</v>
      </c>
      <c r="C50" s="16">
        <v>44</v>
      </c>
      <c r="D50" s="16">
        <v>5</v>
      </c>
      <c r="E50" s="16">
        <v>29</v>
      </c>
      <c r="F50" s="16">
        <v>0</v>
      </c>
      <c r="G50" s="16">
        <v>0</v>
      </c>
      <c r="H50" s="16">
        <v>2</v>
      </c>
      <c r="I50" s="16">
        <v>2</v>
      </c>
      <c r="J50" s="16">
        <v>6</v>
      </c>
      <c r="K50" s="16">
        <v>98</v>
      </c>
      <c r="L50" s="16">
        <v>64</v>
      </c>
      <c r="M50" s="16">
        <v>22</v>
      </c>
      <c r="N50" s="16">
        <v>0</v>
      </c>
      <c r="O50" s="16">
        <v>1</v>
      </c>
      <c r="P50" s="16">
        <v>0</v>
      </c>
      <c r="Q50" s="16">
        <v>2</v>
      </c>
      <c r="R50" s="16">
        <v>9</v>
      </c>
      <c r="S50" s="16">
        <v>51</v>
      </c>
      <c r="T50" s="16">
        <v>21</v>
      </c>
      <c r="U50" s="16">
        <v>12</v>
      </c>
      <c r="V50" s="16">
        <v>0</v>
      </c>
      <c r="W50" s="16">
        <v>0</v>
      </c>
      <c r="X50" s="16">
        <v>1</v>
      </c>
      <c r="Y50" s="17">
        <v>4</v>
      </c>
      <c r="Z50" s="17">
        <v>13</v>
      </c>
    </row>
    <row r="51" spans="1:26" ht="15.75" x14ac:dyDescent="0.25">
      <c r="A51" s="1" t="s">
        <v>74</v>
      </c>
      <c r="B51" s="21">
        <v>43</v>
      </c>
      <c r="C51" s="21">
        <v>11</v>
      </c>
      <c r="D51" s="21">
        <v>0</v>
      </c>
      <c r="E51" s="21">
        <v>5</v>
      </c>
      <c r="F51" s="21">
        <v>0</v>
      </c>
      <c r="G51" s="21">
        <v>0</v>
      </c>
      <c r="H51" s="21">
        <v>0</v>
      </c>
      <c r="I51" s="21">
        <v>0</v>
      </c>
      <c r="J51" s="21">
        <v>6</v>
      </c>
      <c r="K51" s="21">
        <v>17</v>
      </c>
      <c r="L51" s="21">
        <v>6</v>
      </c>
      <c r="M51" s="21">
        <v>3</v>
      </c>
      <c r="N51" s="21">
        <v>0</v>
      </c>
      <c r="O51" s="21">
        <v>0</v>
      </c>
      <c r="P51" s="21">
        <v>0</v>
      </c>
      <c r="Q51" s="21">
        <v>0</v>
      </c>
      <c r="R51" s="21">
        <v>8</v>
      </c>
      <c r="S51" s="21">
        <v>15</v>
      </c>
      <c r="T51" s="21">
        <v>1</v>
      </c>
      <c r="U51" s="21">
        <v>2</v>
      </c>
      <c r="V51" s="21">
        <v>0</v>
      </c>
      <c r="W51" s="21">
        <v>0</v>
      </c>
      <c r="X51" s="21">
        <v>0</v>
      </c>
      <c r="Y51" s="21">
        <v>1</v>
      </c>
      <c r="Z51" s="21">
        <v>11</v>
      </c>
    </row>
    <row r="52" spans="1:26" ht="15.75" x14ac:dyDescent="0.25">
      <c r="A52" s="1" t="s">
        <v>75</v>
      </c>
      <c r="B52" s="21">
        <v>150</v>
      </c>
      <c r="C52" s="21">
        <v>33</v>
      </c>
      <c r="D52" s="21">
        <v>5</v>
      </c>
      <c r="E52" s="21">
        <v>24</v>
      </c>
      <c r="F52" s="21">
        <v>0</v>
      </c>
      <c r="G52" s="21">
        <v>0</v>
      </c>
      <c r="H52" s="21">
        <v>2</v>
      </c>
      <c r="I52" s="21">
        <v>2</v>
      </c>
      <c r="J52" s="21">
        <v>0</v>
      </c>
      <c r="K52" s="21">
        <v>81</v>
      </c>
      <c r="L52" s="21">
        <v>58</v>
      </c>
      <c r="M52" s="21">
        <v>19</v>
      </c>
      <c r="N52" s="21">
        <v>0</v>
      </c>
      <c r="O52" s="21">
        <v>1</v>
      </c>
      <c r="P52" s="21">
        <v>0</v>
      </c>
      <c r="Q52" s="21">
        <v>2</v>
      </c>
      <c r="R52" s="21">
        <v>1</v>
      </c>
      <c r="S52" s="21">
        <v>36</v>
      </c>
      <c r="T52" s="21">
        <v>20</v>
      </c>
      <c r="U52" s="21">
        <v>10</v>
      </c>
      <c r="V52" s="21">
        <v>0</v>
      </c>
      <c r="W52" s="21">
        <v>0</v>
      </c>
      <c r="X52" s="21">
        <v>1</v>
      </c>
      <c r="Y52" s="21">
        <v>3</v>
      </c>
      <c r="Z52" s="21">
        <v>2</v>
      </c>
    </row>
    <row r="53" spans="1:26" ht="15.75" x14ac:dyDescent="0.25">
      <c r="A53" s="26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x14ac:dyDescent="0.25">
      <c r="A54" s="46" t="s">
        <v>76</v>
      </c>
      <c r="B54" s="16">
        <v>556</v>
      </c>
      <c r="C54" s="16">
        <v>100</v>
      </c>
      <c r="D54" s="16">
        <v>16</v>
      </c>
      <c r="E54" s="16">
        <v>26</v>
      </c>
      <c r="F54" s="16">
        <v>0</v>
      </c>
      <c r="G54" s="16">
        <v>22</v>
      </c>
      <c r="H54" s="16">
        <v>29</v>
      </c>
      <c r="I54" s="16">
        <v>0</v>
      </c>
      <c r="J54" s="16">
        <v>7</v>
      </c>
      <c r="K54" s="16">
        <v>341</v>
      </c>
      <c r="L54" s="16">
        <v>228</v>
      </c>
      <c r="M54" s="16">
        <v>41</v>
      </c>
      <c r="N54" s="16">
        <v>0</v>
      </c>
      <c r="O54" s="16">
        <v>43</v>
      </c>
      <c r="P54" s="16">
        <v>6</v>
      </c>
      <c r="Q54" s="16">
        <v>4</v>
      </c>
      <c r="R54" s="16">
        <v>19</v>
      </c>
      <c r="S54" s="16">
        <v>115</v>
      </c>
      <c r="T54" s="16">
        <v>81</v>
      </c>
      <c r="U54" s="16">
        <v>9</v>
      </c>
      <c r="V54" s="16">
        <v>0</v>
      </c>
      <c r="W54" s="16">
        <v>10</v>
      </c>
      <c r="X54" s="16">
        <v>5</v>
      </c>
      <c r="Y54" s="17">
        <v>0</v>
      </c>
      <c r="Z54" s="17">
        <v>10</v>
      </c>
    </row>
    <row r="55" spans="1:26" ht="15.75" x14ac:dyDescent="0.25">
      <c r="A55" s="1" t="s">
        <v>77</v>
      </c>
      <c r="B55" s="21">
        <v>441</v>
      </c>
      <c r="C55" s="21">
        <v>75</v>
      </c>
      <c r="D55" s="21">
        <v>14</v>
      </c>
      <c r="E55" s="21">
        <v>16</v>
      </c>
      <c r="F55" s="21">
        <v>0</v>
      </c>
      <c r="G55" s="21">
        <v>22</v>
      </c>
      <c r="H55" s="21">
        <v>19</v>
      </c>
      <c r="I55" s="21">
        <v>0</v>
      </c>
      <c r="J55" s="21">
        <v>4</v>
      </c>
      <c r="K55" s="21">
        <v>264</v>
      </c>
      <c r="L55" s="21">
        <v>177</v>
      </c>
      <c r="M55" s="21">
        <v>23</v>
      </c>
      <c r="N55" s="21">
        <v>0</v>
      </c>
      <c r="O55" s="21">
        <v>37</v>
      </c>
      <c r="P55" s="21">
        <v>6</v>
      </c>
      <c r="Q55" s="21">
        <v>4</v>
      </c>
      <c r="R55" s="21">
        <v>17</v>
      </c>
      <c r="S55" s="21">
        <v>102</v>
      </c>
      <c r="T55" s="21">
        <v>72</v>
      </c>
      <c r="U55" s="21">
        <v>5</v>
      </c>
      <c r="V55" s="21">
        <v>0</v>
      </c>
      <c r="W55" s="21">
        <v>10</v>
      </c>
      <c r="X55" s="21">
        <v>5</v>
      </c>
      <c r="Y55" s="21">
        <v>0</v>
      </c>
      <c r="Z55" s="21">
        <v>10</v>
      </c>
    </row>
    <row r="56" spans="1:26" ht="15.75" x14ac:dyDescent="0.25">
      <c r="A56" s="44" t="s">
        <v>414</v>
      </c>
      <c r="B56" s="20">
        <v>115</v>
      </c>
      <c r="C56" s="21">
        <v>25</v>
      </c>
      <c r="D56" s="21">
        <v>2</v>
      </c>
      <c r="E56" s="21">
        <v>10</v>
      </c>
      <c r="F56" s="21">
        <v>0</v>
      </c>
      <c r="G56" s="21">
        <v>0</v>
      </c>
      <c r="H56" s="21">
        <v>10</v>
      </c>
      <c r="I56" s="21">
        <v>0</v>
      </c>
      <c r="J56" s="21">
        <v>3</v>
      </c>
      <c r="K56" s="21">
        <v>77</v>
      </c>
      <c r="L56" s="21">
        <v>51</v>
      </c>
      <c r="M56" s="21">
        <v>18</v>
      </c>
      <c r="N56" s="21">
        <v>0</v>
      </c>
      <c r="O56" s="21">
        <v>6</v>
      </c>
      <c r="P56" s="21">
        <v>0</v>
      </c>
      <c r="Q56" s="21">
        <v>0</v>
      </c>
      <c r="R56" s="21">
        <v>2</v>
      </c>
      <c r="S56" s="21">
        <v>13</v>
      </c>
      <c r="T56" s="21">
        <v>9</v>
      </c>
      <c r="U56" s="21">
        <v>4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</row>
    <row r="57" spans="1:26" ht="15.75" x14ac:dyDescent="0.25">
      <c r="A57" s="26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x14ac:dyDescent="0.25">
      <c r="A58" s="46" t="s">
        <v>78</v>
      </c>
      <c r="B58" s="16">
        <v>199</v>
      </c>
      <c r="C58" s="16">
        <v>19</v>
      </c>
      <c r="D58" s="16">
        <v>6</v>
      </c>
      <c r="E58" s="16">
        <v>0</v>
      </c>
      <c r="F58" s="16">
        <v>0</v>
      </c>
      <c r="G58" s="16">
        <v>10</v>
      </c>
      <c r="H58" s="16">
        <v>0</v>
      </c>
      <c r="I58" s="16">
        <v>0</v>
      </c>
      <c r="J58" s="16">
        <v>3</v>
      </c>
      <c r="K58" s="16">
        <v>136</v>
      </c>
      <c r="L58" s="16">
        <v>80</v>
      </c>
      <c r="M58" s="16">
        <v>0</v>
      </c>
      <c r="N58" s="16">
        <v>0</v>
      </c>
      <c r="O58" s="16">
        <v>29</v>
      </c>
      <c r="P58" s="16">
        <v>0</v>
      </c>
      <c r="Q58" s="16">
        <v>1</v>
      </c>
      <c r="R58" s="16">
        <v>26</v>
      </c>
      <c r="S58" s="16">
        <v>44</v>
      </c>
      <c r="T58" s="16">
        <v>29</v>
      </c>
      <c r="U58" s="16">
        <v>0</v>
      </c>
      <c r="V58" s="16">
        <v>0</v>
      </c>
      <c r="W58" s="16">
        <v>6</v>
      </c>
      <c r="X58" s="16">
        <v>0</v>
      </c>
      <c r="Y58" s="17">
        <v>1</v>
      </c>
      <c r="Z58" s="17">
        <v>8</v>
      </c>
    </row>
    <row r="59" spans="1:26" ht="15.75" x14ac:dyDescent="0.25">
      <c r="A59" s="1" t="s">
        <v>79</v>
      </c>
      <c r="B59" s="21">
        <v>199</v>
      </c>
      <c r="C59" s="21">
        <v>19</v>
      </c>
      <c r="D59" s="21">
        <v>6</v>
      </c>
      <c r="E59" s="21">
        <v>0</v>
      </c>
      <c r="F59" s="21">
        <v>0</v>
      </c>
      <c r="G59" s="21">
        <v>10</v>
      </c>
      <c r="H59" s="21">
        <v>0</v>
      </c>
      <c r="I59" s="21">
        <v>0</v>
      </c>
      <c r="J59" s="21">
        <v>3</v>
      </c>
      <c r="K59" s="21">
        <v>136</v>
      </c>
      <c r="L59" s="21">
        <v>80</v>
      </c>
      <c r="M59" s="21">
        <v>0</v>
      </c>
      <c r="N59" s="21">
        <v>0</v>
      </c>
      <c r="O59" s="21">
        <v>29</v>
      </c>
      <c r="P59" s="21">
        <v>0</v>
      </c>
      <c r="Q59" s="21">
        <v>1</v>
      </c>
      <c r="R59" s="21">
        <v>26</v>
      </c>
      <c r="S59" s="21">
        <v>44</v>
      </c>
      <c r="T59" s="21">
        <v>29</v>
      </c>
      <c r="U59" s="21">
        <v>0</v>
      </c>
      <c r="V59" s="21">
        <v>0</v>
      </c>
      <c r="W59" s="21">
        <v>6</v>
      </c>
      <c r="X59" s="21">
        <v>0</v>
      </c>
      <c r="Y59" s="21">
        <v>1</v>
      </c>
      <c r="Z59" s="21">
        <v>8</v>
      </c>
    </row>
    <row r="60" spans="1:26" ht="15.75" x14ac:dyDescent="0.25">
      <c r="A60" s="1" t="s">
        <v>80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Z60" s="21">
        <v>0</v>
      </c>
    </row>
    <row r="61" spans="1:26" ht="15.75" x14ac:dyDescent="0.25">
      <c r="A61" s="26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x14ac:dyDescent="0.25">
      <c r="A62" s="46" t="s">
        <v>81</v>
      </c>
      <c r="B62" s="16">
        <v>248</v>
      </c>
      <c r="C62" s="16">
        <v>19</v>
      </c>
      <c r="D62" s="16">
        <v>0</v>
      </c>
      <c r="E62" s="16">
        <v>5</v>
      </c>
      <c r="F62" s="16">
        <v>0</v>
      </c>
      <c r="G62" s="16">
        <v>3</v>
      </c>
      <c r="H62" s="16">
        <v>0</v>
      </c>
      <c r="I62" s="16">
        <v>0</v>
      </c>
      <c r="J62" s="16">
        <v>11</v>
      </c>
      <c r="K62" s="16">
        <v>179</v>
      </c>
      <c r="L62" s="16">
        <v>56</v>
      </c>
      <c r="M62" s="16">
        <v>24</v>
      </c>
      <c r="N62" s="16">
        <v>0</v>
      </c>
      <c r="O62" s="16">
        <v>23</v>
      </c>
      <c r="P62" s="16">
        <v>0</v>
      </c>
      <c r="Q62" s="16">
        <v>16</v>
      </c>
      <c r="R62" s="16">
        <v>60</v>
      </c>
      <c r="S62" s="16">
        <v>50</v>
      </c>
      <c r="T62" s="16">
        <v>8</v>
      </c>
      <c r="U62" s="16">
        <v>4</v>
      </c>
      <c r="V62" s="16">
        <v>0</v>
      </c>
      <c r="W62" s="16">
        <v>5</v>
      </c>
      <c r="X62" s="16">
        <v>0</v>
      </c>
      <c r="Y62" s="17">
        <v>0</v>
      </c>
      <c r="Z62" s="17">
        <v>33</v>
      </c>
    </row>
    <row r="63" spans="1:26" ht="15.75" x14ac:dyDescent="0.25">
      <c r="A63" s="1" t="s">
        <v>82</v>
      </c>
      <c r="B63" s="21">
        <v>195</v>
      </c>
      <c r="C63" s="21">
        <v>16</v>
      </c>
      <c r="D63" s="21">
        <v>0</v>
      </c>
      <c r="E63" s="21">
        <v>3</v>
      </c>
      <c r="F63" s="21">
        <v>0</v>
      </c>
      <c r="G63" s="21">
        <v>3</v>
      </c>
      <c r="H63" s="21">
        <v>0</v>
      </c>
      <c r="I63" s="21">
        <v>0</v>
      </c>
      <c r="J63" s="21">
        <v>10</v>
      </c>
      <c r="K63" s="21">
        <v>145</v>
      </c>
      <c r="L63" s="21">
        <v>52</v>
      </c>
      <c r="M63" s="21">
        <v>21</v>
      </c>
      <c r="N63" s="21">
        <v>0</v>
      </c>
      <c r="O63" s="21">
        <v>23</v>
      </c>
      <c r="P63" s="21">
        <v>0</v>
      </c>
      <c r="Q63" s="21">
        <v>8</v>
      </c>
      <c r="R63" s="21">
        <v>41</v>
      </c>
      <c r="S63" s="21">
        <v>34</v>
      </c>
      <c r="T63" s="21">
        <v>8</v>
      </c>
      <c r="U63" s="21">
        <v>4</v>
      </c>
      <c r="V63" s="21">
        <v>0</v>
      </c>
      <c r="W63" s="21">
        <v>3</v>
      </c>
      <c r="X63" s="21">
        <v>0</v>
      </c>
      <c r="Y63" s="21">
        <v>0</v>
      </c>
      <c r="Z63" s="21">
        <v>19</v>
      </c>
    </row>
    <row r="64" spans="1:26" ht="15.75" x14ac:dyDescent="0.25">
      <c r="A64" s="1" t="s">
        <v>83</v>
      </c>
      <c r="B64" s="21">
        <v>53</v>
      </c>
      <c r="C64" s="21">
        <v>3</v>
      </c>
      <c r="D64" s="21">
        <v>0</v>
      </c>
      <c r="E64" s="21">
        <v>2</v>
      </c>
      <c r="F64" s="21">
        <v>0</v>
      </c>
      <c r="G64" s="21">
        <v>0</v>
      </c>
      <c r="H64" s="21">
        <v>0</v>
      </c>
      <c r="I64" s="21">
        <v>0</v>
      </c>
      <c r="J64" s="21">
        <v>1</v>
      </c>
      <c r="K64" s="21">
        <v>34</v>
      </c>
      <c r="L64" s="21">
        <v>4</v>
      </c>
      <c r="M64" s="21">
        <v>3</v>
      </c>
      <c r="N64" s="21">
        <v>0</v>
      </c>
      <c r="O64" s="21">
        <v>0</v>
      </c>
      <c r="P64" s="21">
        <v>0</v>
      </c>
      <c r="Q64" s="21">
        <v>8</v>
      </c>
      <c r="R64" s="21">
        <v>19</v>
      </c>
      <c r="S64" s="21">
        <v>16</v>
      </c>
      <c r="T64" s="21">
        <v>0</v>
      </c>
      <c r="U64" s="21">
        <v>0</v>
      </c>
      <c r="V64" s="21">
        <v>0</v>
      </c>
      <c r="W64" s="21">
        <v>2</v>
      </c>
      <c r="X64" s="21">
        <v>0</v>
      </c>
      <c r="Y64" s="21">
        <v>0</v>
      </c>
      <c r="Z64" s="21">
        <v>14</v>
      </c>
    </row>
    <row r="65" spans="1:26" ht="15.75" x14ac:dyDescent="0.25">
      <c r="A65" s="1" t="s">
        <v>84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</row>
    <row r="66" spans="1:26" ht="15.75" x14ac:dyDescent="0.25">
      <c r="A66" s="26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x14ac:dyDescent="0.25">
      <c r="A67" s="46" t="s">
        <v>85</v>
      </c>
      <c r="B67" s="16">
        <v>288</v>
      </c>
      <c r="C67" s="16">
        <v>23</v>
      </c>
      <c r="D67" s="16">
        <v>9</v>
      </c>
      <c r="E67" s="16">
        <v>10</v>
      </c>
      <c r="F67" s="16">
        <v>0</v>
      </c>
      <c r="G67" s="16">
        <v>0</v>
      </c>
      <c r="H67" s="16">
        <v>0</v>
      </c>
      <c r="I67" s="16">
        <v>0</v>
      </c>
      <c r="J67" s="16">
        <v>4</v>
      </c>
      <c r="K67" s="16">
        <v>180</v>
      </c>
      <c r="L67" s="16">
        <v>123</v>
      </c>
      <c r="M67" s="16">
        <v>39</v>
      </c>
      <c r="N67" s="16">
        <v>0</v>
      </c>
      <c r="O67" s="16">
        <v>6</v>
      </c>
      <c r="P67" s="16">
        <v>0</v>
      </c>
      <c r="Q67" s="16">
        <v>0</v>
      </c>
      <c r="R67" s="16">
        <v>12</v>
      </c>
      <c r="S67" s="16">
        <v>85</v>
      </c>
      <c r="T67" s="16">
        <v>58</v>
      </c>
      <c r="U67" s="16">
        <v>12</v>
      </c>
      <c r="V67" s="16">
        <v>0</v>
      </c>
      <c r="W67" s="16">
        <v>0</v>
      </c>
      <c r="X67" s="16">
        <v>0</v>
      </c>
      <c r="Y67" s="17">
        <v>0</v>
      </c>
      <c r="Z67" s="17">
        <v>15</v>
      </c>
    </row>
    <row r="68" spans="1:26" ht="15.75" x14ac:dyDescent="0.25">
      <c r="A68" s="1" t="s">
        <v>86</v>
      </c>
      <c r="B68" s="21">
        <v>288</v>
      </c>
      <c r="C68" s="21">
        <v>23</v>
      </c>
      <c r="D68" s="21">
        <v>9</v>
      </c>
      <c r="E68" s="21">
        <v>10</v>
      </c>
      <c r="F68" s="21">
        <v>0</v>
      </c>
      <c r="G68" s="21">
        <v>0</v>
      </c>
      <c r="H68" s="21">
        <v>0</v>
      </c>
      <c r="I68" s="21">
        <v>0</v>
      </c>
      <c r="J68" s="21">
        <v>4</v>
      </c>
      <c r="K68" s="21">
        <v>180</v>
      </c>
      <c r="L68" s="21">
        <v>123</v>
      </c>
      <c r="M68" s="21">
        <v>39</v>
      </c>
      <c r="N68" s="21">
        <v>0</v>
      </c>
      <c r="O68" s="21">
        <v>6</v>
      </c>
      <c r="P68" s="21">
        <v>0</v>
      </c>
      <c r="Q68" s="21">
        <v>0</v>
      </c>
      <c r="R68" s="21">
        <v>12</v>
      </c>
      <c r="S68" s="21">
        <v>85</v>
      </c>
      <c r="T68" s="21">
        <v>58</v>
      </c>
      <c r="U68" s="21">
        <v>12</v>
      </c>
      <c r="V68" s="21">
        <v>0</v>
      </c>
      <c r="W68" s="21">
        <v>0</v>
      </c>
      <c r="X68" s="21">
        <v>0</v>
      </c>
      <c r="Y68" s="21">
        <v>0</v>
      </c>
      <c r="Z68" s="21">
        <v>15</v>
      </c>
    </row>
    <row r="69" spans="1:26" ht="15.75" x14ac:dyDescent="0.25">
      <c r="A69" s="26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x14ac:dyDescent="0.25">
      <c r="A70" s="46" t="s">
        <v>87</v>
      </c>
      <c r="B70" s="16">
        <v>393</v>
      </c>
      <c r="C70" s="16">
        <v>151</v>
      </c>
      <c r="D70" s="16">
        <v>20</v>
      </c>
      <c r="E70" s="16">
        <v>41</v>
      </c>
      <c r="F70" s="16">
        <v>0</v>
      </c>
      <c r="G70" s="16">
        <v>25</v>
      </c>
      <c r="H70" s="16">
        <v>11</v>
      </c>
      <c r="I70" s="16">
        <v>3</v>
      </c>
      <c r="J70" s="16">
        <v>51</v>
      </c>
      <c r="K70" s="16">
        <v>139</v>
      </c>
      <c r="L70" s="16">
        <v>58</v>
      </c>
      <c r="M70" s="16">
        <v>18</v>
      </c>
      <c r="N70" s="16">
        <v>0</v>
      </c>
      <c r="O70" s="16">
        <v>19</v>
      </c>
      <c r="P70" s="16">
        <v>2</v>
      </c>
      <c r="Q70" s="16">
        <v>3</v>
      </c>
      <c r="R70" s="16">
        <v>39</v>
      </c>
      <c r="S70" s="16">
        <v>103</v>
      </c>
      <c r="T70" s="16">
        <v>56</v>
      </c>
      <c r="U70" s="16">
        <v>7</v>
      </c>
      <c r="V70" s="16">
        <v>0</v>
      </c>
      <c r="W70" s="16">
        <v>17</v>
      </c>
      <c r="X70" s="16">
        <v>0</v>
      </c>
      <c r="Y70" s="17">
        <v>1</v>
      </c>
      <c r="Z70" s="17">
        <v>22</v>
      </c>
    </row>
    <row r="71" spans="1:26" ht="15.75" x14ac:dyDescent="0.25">
      <c r="A71" s="1" t="s">
        <v>88</v>
      </c>
      <c r="B71" s="21">
        <v>393</v>
      </c>
      <c r="C71" s="21">
        <v>151</v>
      </c>
      <c r="D71" s="21">
        <v>20</v>
      </c>
      <c r="E71" s="21">
        <v>41</v>
      </c>
      <c r="F71" s="21">
        <v>0</v>
      </c>
      <c r="G71" s="21">
        <v>25</v>
      </c>
      <c r="H71" s="21">
        <v>11</v>
      </c>
      <c r="I71" s="21">
        <v>3</v>
      </c>
      <c r="J71" s="21">
        <v>51</v>
      </c>
      <c r="K71" s="21">
        <v>139</v>
      </c>
      <c r="L71" s="21">
        <v>58</v>
      </c>
      <c r="M71" s="21">
        <v>18</v>
      </c>
      <c r="N71" s="21">
        <v>0</v>
      </c>
      <c r="O71" s="21">
        <v>19</v>
      </c>
      <c r="P71" s="21">
        <v>2</v>
      </c>
      <c r="Q71" s="21">
        <v>3</v>
      </c>
      <c r="R71" s="21">
        <v>39</v>
      </c>
      <c r="S71" s="21">
        <v>103</v>
      </c>
      <c r="T71" s="21">
        <v>56</v>
      </c>
      <c r="U71" s="21">
        <v>7</v>
      </c>
      <c r="V71" s="21">
        <v>0</v>
      </c>
      <c r="W71" s="21">
        <v>17</v>
      </c>
      <c r="X71" s="21">
        <v>0</v>
      </c>
      <c r="Y71" s="21">
        <v>1</v>
      </c>
      <c r="Z71" s="21">
        <v>22</v>
      </c>
    </row>
    <row r="72" spans="1:26" ht="15.75" x14ac:dyDescent="0.25">
      <c r="A72" s="10"/>
      <c r="B72" s="53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32"/>
    </row>
    <row r="73" spans="1:26" ht="15.75" x14ac:dyDescent="0.25">
      <c r="A73" s="1" t="s">
        <v>408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</sheetData>
  <mergeCells count="13">
    <mergeCell ref="A3:Z3"/>
    <mergeCell ref="A4:Z4"/>
    <mergeCell ref="A5:Z5"/>
    <mergeCell ref="A6:Z6"/>
    <mergeCell ref="D8:Z8"/>
    <mergeCell ref="L9:R9"/>
    <mergeCell ref="S9:S10"/>
    <mergeCell ref="T9:Z9"/>
    <mergeCell ref="B8:B10"/>
    <mergeCell ref="A8:A10"/>
    <mergeCell ref="C9:C10"/>
    <mergeCell ref="D9:J9"/>
    <mergeCell ref="K9:K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9936-D267-43B7-99EF-D80FB5241884}">
  <dimension ref="A1:M71"/>
  <sheetViews>
    <sheetView zoomScale="75" zoomScaleNormal="75" workbookViewId="0">
      <selection activeCell="Y9" sqref="Y9"/>
    </sheetView>
  </sheetViews>
  <sheetFormatPr baseColWidth="10" defaultColWidth="0" defaultRowHeight="15.75" x14ac:dyDescent="0.25"/>
  <cols>
    <col min="1" max="1" width="72.42578125" style="1" customWidth="1"/>
    <col min="2" max="2" width="15.5703125" style="1" customWidth="1"/>
    <col min="3" max="3" width="13.7109375" style="1" customWidth="1"/>
    <col min="4" max="4" width="16.28515625" style="1" customWidth="1"/>
    <col min="5" max="5" width="18.140625" style="1" customWidth="1"/>
    <col min="6" max="6" width="19.28515625" style="1" customWidth="1"/>
    <col min="7" max="7" width="14.28515625" style="1" customWidth="1"/>
    <col min="8" max="8" width="19.42578125" style="1" customWidth="1"/>
    <col min="9" max="10" width="11.5703125" style="1" customWidth="1"/>
    <col min="11" max="11" width="12.85546875" style="1" customWidth="1"/>
    <col min="12" max="12" width="14.42578125" style="1" customWidth="1"/>
    <col min="13" max="13" width="11.5703125" style="1" customWidth="1"/>
    <col min="14" max="16384" width="11.42578125" hidden="1"/>
  </cols>
  <sheetData>
    <row r="1" spans="1:13" x14ac:dyDescent="0.25">
      <c r="A1" s="4" t="s">
        <v>27</v>
      </c>
      <c r="M1" s="9"/>
    </row>
    <row r="2" spans="1:13" x14ac:dyDescent="0.25">
      <c r="A2" s="9"/>
      <c r="B2" s="9"/>
      <c r="C2" s="9"/>
      <c r="D2" s="9"/>
      <c r="E2" s="9"/>
      <c r="F2" s="9"/>
      <c r="G2" s="9"/>
      <c r="M2" s="9"/>
    </row>
    <row r="3" spans="1:13" x14ac:dyDescent="0.25">
      <c r="A3" s="164" t="s">
        <v>28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x14ac:dyDescent="0.25">
      <c r="A4" s="164" t="s">
        <v>29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3" x14ac:dyDescent="0.25">
      <c r="A5" s="164" t="s">
        <v>30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3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3" x14ac:dyDescent="0.25">
      <c r="A7" s="165" t="s">
        <v>31</v>
      </c>
      <c r="B7" s="160" t="s">
        <v>32</v>
      </c>
      <c r="C7" s="160" t="s">
        <v>33</v>
      </c>
      <c r="D7" s="160" t="s">
        <v>34</v>
      </c>
      <c r="E7" s="160" t="s">
        <v>35</v>
      </c>
      <c r="F7" s="160" t="s">
        <v>36</v>
      </c>
      <c r="G7" s="160" t="s">
        <v>37</v>
      </c>
      <c r="H7" s="160" t="s">
        <v>38</v>
      </c>
      <c r="I7" s="162" t="s">
        <v>39</v>
      </c>
      <c r="J7" s="163"/>
      <c r="K7" s="163"/>
      <c r="L7" s="163"/>
      <c r="M7" s="163"/>
    </row>
    <row r="8" spans="1:13" ht="47.25" x14ac:dyDescent="0.25">
      <c r="A8" s="166"/>
      <c r="B8" s="161"/>
      <c r="C8" s="161"/>
      <c r="D8" s="161"/>
      <c r="E8" s="161"/>
      <c r="F8" s="161"/>
      <c r="G8" s="161"/>
      <c r="H8" s="161"/>
      <c r="I8" s="12" t="s">
        <v>40</v>
      </c>
      <c r="J8" s="13" t="s">
        <v>41</v>
      </c>
      <c r="K8" s="13" t="s">
        <v>42</v>
      </c>
      <c r="L8" s="13" t="s">
        <v>43</v>
      </c>
      <c r="M8" s="14" t="s">
        <v>44</v>
      </c>
    </row>
    <row r="9" spans="1:13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8" t="s">
        <v>45</v>
      </c>
      <c r="B10" s="16">
        <f t="shared" ref="B10:M10" si="0">SUM(B12,B18,B21,B25,B28,B32,B36,B40,B44,B48,B52,B56,B60,B65,B68)</f>
        <v>20356</v>
      </c>
      <c r="C10" s="16">
        <f>SUM(C12,C18,C21,C25,C28,C32,C36,C40,C44,C48,C52,C56,C60,C65,C68)</f>
        <v>28577</v>
      </c>
      <c r="D10" s="16">
        <f t="shared" si="0"/>
        <v>26</v>
      </c>
      <c r="E10" s="16">
        <f t="shared" si="0"/>
        <v>2254</v>
      </c>
      <c r="F10" s="16">
        <f>SUM(F12,F18,F21,F25,F28,F32,F36,F40,F44,F48,F52,F56,F60,F65,F68)</f>
        <v>27259</v>
      </c>
      <c r="G10" s="16">
        <f t="shared" si="0"/>
        <v>2192</v>
      </c>
      <c r="H10" s="16">
        <f t="shared" si="0"/>
        <v>21762</v>
      </c>
      <c r="I10" s="16">
        <f t="shared" si="0"/>
        <v>21652</v>
      </c>
      <c r="J10" s="16">
        <f t="shared" si="0"/>
        <v>46</v>
      </c>
      <c r="K10" s="16">
        <f t="shared" si="0"/>
        <v>48</v>
      </c>
      <c r="L10" s="16">
        <f t="shared" si="0"/>
        <v>15</v>
      </c>
      <c r="M10" s="17">
        <f t="shared" si="0"/>
        <v>1</v>
      </c>
    </row>
    <row r="11" spans="1:13" x14ac:dyDescent="0.25">
      <c r="A11" s="19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5"/>
    </row>
    <row r="12" spans="1:13" x14ac:dyDescent="0.25">
      <c r="A12" s="22" t="s">
        <v>46</v>
      </c>
      <c r="B12" s="16">
        <f t="shared" ref="B12:M12" si="1">SUM(B13:B16)</f>
        <v>4166</v>
      </c>
      <c r="C12" s="16">
        <f>SUM(C13:C16)</f>
        <v>3852</v>
      </c>
      <c r="D12" s="16">
        <f t="shared" si="1"/>
        <v>2</v>
      </c>
      <c r="E12" s="16">
        <f t="shared" si="1"/>
        <v>416</v>
      </c>
      <c r="F12" s="16">
        <f t="shared" si="1"/>
        <v>3928</v>
      </c>
      <c r="G12" s="16">
        <f t="shared" si="1"/>
        <v>348</v>
      </c>
      <c r="H12" s="16">
        <f t="shared" si="1"/>
        <v>4160</v>
      </c>
      <c r="I12" s="16">
        <f t="shared" si="1"/>
        <v>4148</v>
      </c>
      <c r="J12" s="16">
        <f t="shared" si="1"/>
        <v>5</v>
      </c>
      <c r="K12" s="17">
        <f t="shared" si="1"/>
        <v>7</v>
      </c>
      <c r="L12" s="17">
        <f>SUM(L13:L16)</f>
        <v>0</v>
      </c>
      <c r="M12" s="17">
        <f t="shared" si="1"/>
        <v>0</v>
      </c>
    </row>
    <row r="13" spans="1:13" x14ac:dyDescent="0.25">
      <c r="A13" s="1" t="s">
        <v>47</v>
      </c>
      <c r="B13" s="20">
        <v>1506</v>
      </c>
      <c r="C13" s="20">
        <v>1288</v>
      </c>
      <c r="D13" s="20">
        <v>1</v>
      </c>
      <c r="E13" s="20">
        <v>134</v>
      </c>
      <c r="F13" s="20">
        <v>1266</v>
      </c>
      <c r="G13" s="20">
        <v>193</v>
      </c>
      <c r="H13" s="9">
        <v>1470</v>
      </c>
      <c r="I13" s="20">
        <v>1469</v>
      </c>
      <c r="J13" s="20">
        <v>0</v>
      </c>
      <c r="K13" s="20">
        <v>1</v>
      </c>
      <c r="L13" s="20">
        <v>0</v>
      </c>
      <c r="M13" s="21">
        <v>0</v>
      </c>
    </row>
    <row r="14" spans="1:13" x14ac:dyDescent="0.25">
      <c r="A14" s="1" t="s">
        <v>48</v>
      </c>
      <c r="B14" s="20">
        <v>1502</v>
      </c>
      <c r="C14" s="20">
        <v>1299</v>
      </c>
      <c r="D14" s="20">
        <v>0</v>
      </c>
      <c r="E14" s="20">
        <v>84</v>
      </c>
      <c r="F14" s="20">
        <v>1390</v>
      </c>
      <c r="G14" s="20">
        <v>92</v>
      </c>
      <c r="H14" s="9">
        <v>1403</v>
      </c>
      <c r="I14" s="20">
        <v>1398</v>
      </c>
      <c r="J14" s="20">
        <v>2</v>
      </c>
      <c r="K14" s="20">
        <v>3</v>
      </c>
      <c r="L14" s="20">
        <v>0</v>
      </c>
      <c r="M14" s="21">
        <v>0</v>
      </c>
    </row>
    <row r="15" spans="1:13" x14ac:dyDescent="0.25">
      <c r="A15" s="1" t="s">
        <v>49</v>
      </c>
      <c r="B15" s="20">
        <v>840</v>
      </c>
      <c r="C15" s="20">
        <v>952</v>
      </c>
      <c r="D15" s="20">
        <v>1</v>
      </c>
      <c r="E15" s="20">
        <v>92</v>
      </c>
      <c r="F15" s="20">
        <v>867</v>
      </c>
      <c r="G15" s="20">
        <v>20</v>
      </c>
      <c r="H15" s="9">
        <v>998</v>
      </c>
      <c r="I15" s="20">
        <v>996</v>
      </c>
      <c r="J15" s="20">
        <v>0</v>
      </c>
      <c r="K15" s="20">
        <v>2</v>
      </c>
      <c r="L15" s="20">
        <v>0</v>
      </c>
      <c r="M15" s="21">
        <v>0</v>
      </c>
    </row>
    <row r="16" spans="1:13" x14ac:dyDescent="0.25">
      <c r="A16" s="1" t="s">
        <v>50</v>
      </c>
      <c r="B16" s="20">
        <v>318</v>
      </c>
      <c r="C16" s="20">
        <v>313</v>
      </c>
      <c r="D16" s="20">
        <v>0</v>
      </c>
      <c r="E16" s="20">
        <v>106</v>
      </c>
      <c r="F16" s="20">
        <v>405</v>
      </c>
      <c r="G16" s="20">
        <v>43</v>
      </c>
      <c r="H16" s="9">
        <v>289</v>
      </c>
      <c r="I16" s="20">
        <v>285</v>
      </c>
      <c r="J16" s="20">
        <v>3</v>
      </c>
      <c r="K16" s="20">
        <v>1</v>
      </c>
      <c r="L16" s="20">
        <v>0</v>
      </c>
      <c r="M16" s="21">
        <v>0</v>
      </c>
    </row>
    <row r="17" spans="1:13" x14ac:dyDescent="0.25">
      <c r="A17" s="23"/>
      <c r="B17" s="20"/>
      <c r="C17" s="20"/>
      <c r="D17" s="20"/>
      <c r="E17" s="20"/>
      <c r="F17" s="20"/>
      <c r="G17" s="20"/>
      <c r="H17" s="4"/>
      <c r="I17" s="20"/>
      <c r="J17" s="20"/>
      <c r="K17" s="21"/>
      <c r="L17" s="21"/>
      <c r="M17" s="17"/>
    </row>
    <row r="18" spans="1:13" x14ac:dyDescent="0.25">
      <c r="A18" s="22" t="s">
        <v>51</v>
      </c>
      <c r="B18" s="16">
        <f t="shared" ref="B18:M18" si="2">SUM(B19)</f>
        <v>1642</v>
      </c>
      <c r="C18" s="16">
        <f t="shared" si="2"/>
        <v>2432</v>
      </c>
      <c r="D18" s="16">
        <f t="shared" si="2"/>
        <v>2</v>
      </c>
      <c r="E18" s="16">
        <f t="shared" si="2"/>
        <v>275</v>
      </c>
      <c r="F18" s="16">
        <f t="shared" si="2"/>
        <v>2173</v>
      </c>
      <c r="G18" s="16">
        <f t="shared" si="2"/>
        <v>383</v>
      </c>
      <c r="H18" s="16">
        <f t="shared" si="2"/>
        <v>1795</v>
      </c>
      <c r="I18" s="16">
        <f t="shared" si="2"/>
        <v>1787</v>
      </c>
      <c r="J18" s="16">
        <f t="shared" si="2"/>
        <v>0</v>
      </c>
      <c r="K18" s="17">
        <f t="shared" si="2"/>
        <v>8</v>
      </c>
      <c r="L18" s="17">
        <f t="shared" si="2"/>
        <v>0</v>
      </c>
      <c r="M18" s="17">
        <f t="shared" si="2"/>
        <v>0</v>
      </c>
    </row>
    <row r="19" spans="1:13" x14ac:dyDescent="0.25">
      <c r="A19" s="1" t="s">
        <v>52</v>
      </c>
      <c r="B19" s="20">
        <v>1642</v>
      </c>
      <c r="C19" s="20">
        <v>2432</v>
      </c>
      <c r="D19" s="20">
        <v>2</v>
      </c>
      <c r="E19" s="20">
        <v>275</v>
      </c>
      <c r="F19" s="20">
        <v>2173</v>
      </c>
      <c r="G19" s="20">
        <v>383</v>
      </c>
      <c r="H19" s="9">
        <v>1795</v>
      </c>
      <c r="I19" s="20">
        <v>1787</v>
      </c>
      <c r="J19" s="20">
        <v>0</v>
      </c>
      <c r="K19" s="20">
        <v>8</v>
      </c>
      <c r="L19" s="20">
        <v>0</v>
      </c>
      <c r="M19" s="21">
        <v>0</v>
      </c>
    </row>
    <row r="20" spans="1:13" x14ac:dyDescent="0.25">
      <c r="A20" s="23"/>
      <c r="B20" s="20"/>
      <c r="C20" s="20"/>
      <c r="D20" s="20"/>
      <c r="E20" s="20"/>
      <c r="F20" s="20"/>
      <c r="G20" s="20"/>
      <c r="H20" s="4"/>
      <c r="I20" s="20"/>
      <c r="J20" s="20"/>
      <c r="K20" s="21"/>
      <c r="L20" s="21"/>
      <c r="M20" s="17"/>
    </row>
    <row r="21" spans="1:13" x14ac:dyDescent="0.25">
      <c r="A21" s="22" t="s">
        <v>53</v>
      </c>
      <c r="B21" s="16">
        <f t="shared" ref="B21:M21" si="3">SUM(B22:B23)</f>
        <v>2262</v>
      </c>
      <c r="C21" s="16">
        <f t="shared" si="3"/>
        <v>2676</v>
      </c>
      <c r="D21" s="16">
        <f t="shared" si="3"/>
        <v>6</v>
      </c>
      <c r="E21" s="16">
        <f t="shared" si="3"/>
        <v>195</v>
      </c>
      <c r="F21" s="16">
        <f t="shared" si="3"/>
        <v>2368</v>
      </c>
      <c r="G21" s="16">
        <f t="shared" si="3"/>
        <v>81</v>
      </c>
      <c r="H21" s="16">
        <f t="shared" si="3"/>
        <v>2690</v>
      </c>
      <c r="I21" s="16">
        <f t="shared" si="3"/>
        <v>2677</v>
      </c>
      <c r="J21" s="16">
        <f t="shared" si="3"/>
        <v>10</v>
      </c>
      <c r="K21" s="17">
        <f t="shared" si="3"/>
        <v>3</v>
      </c>
      <c r="L21" s="17">
        <f t="shared" si="3"/>
        <v>0</v>
      </c>
      <c r="M21" s="17">
        <f t="shared" si="3"/>
        <v>0</v>
      </c>
    </row>
    <row r="22" spans="1:13" x14ac:dyDescent="0.25">
      <c r="A22" s="1" t="s">
        <v>54</v>
      </c>
      <c r="B22" s="20">
        <v>1359</v>
      </c>
      <c r="C22" s="20">
        <v>648</v>
      </c>
      <c r="D22" s="20">
        <v>0</v>
      </c>
      <c r="E22" s="20">
        <v>34</v>
      </c>
      <c r="F22" s="20">
        <v>522</v>
      </c>
      <c r="G22" s="20">
        <v>30</v>
      </c>
      <c r="H22" s="9">
        <v>1489</v>
      </c>
      <c r="I22" s="20">
        <v>1479</v>
      </c>
      <c r="J22" s="20">
        <v>7</v>
      </c>
      <c r="K22" s="20">
        <v>3</v>
      </c>
      <c r="L22" s="20">
        <v>0</v>
      </c>
      <c r="M22" s="21">
        <v>0</v>
      </c>
    </row>
    <row r="23" spans="1:13" x14ac:dyDescent="0.25">
      <c r="A23" s="1" t="s">
        <v>55</v>
      </c>
      <c r="B23" s="20">
        <v>903</v>
      </c>
      <c r="C23" s="20">
        <v>2028</v>
      </c>
      <c r="D23" s="20">
        <v>6</v>
      </c>
      <c r="E23" s="20">
        <v>161</v>
      </c>
      <c r="F23" s="20">
        <v>1846</v>
      </c>
      <c r="G23" s="20">
        <v>51</v>
      </c>
      <c r="H23" s="9">
        <v>1201</v>
      </c>
      <c r="I23" s="20">
        <v>1198</v>
      </c>
      <c r="J23" s="20">
        <v>3</v>
      </c>
      <c r="K23" s="20">
        <v>0</v>
      </c>
      <c r="L23" s="20">
        <v>0</v>
      </c>
      <c r="M23" s="21">
        <v>0</v>
      </c>
    </row>
    <row r="24" spans="1:13" x14ac:dyDescent="0.25">
      <c r="A24" s="19"/>
      <c r="B24" s="24"/>
      <c r="C24" s="20"/>
      <c r="D24" s="20"/>
      <c r="E24" s="20"/>
      <c r="F24" s="24"/>
      <c r="G24" s="24"/>
      <c r="I24" s="24"/>
      <c r="J24" s="24"/>
      <c r="K24" s="21"/>
      <c r="L24" s="25"/>
      <c r="M24" s="21"/>
    </row>
    <row r="25" spans="1:13" x14ac:dyDescent="0.25">
      <c r="A25" s="22" t="s">
        <v>56</v>
      </c>
      <c r="B25" s="16">
        <f t="shared" ref="B25:M25" si="4">SUM(B26)</f>
        <v>1822</v>
      </c>
      <c r="C25" s="16">
        <f t="shared" si="4"/>
        <v>2150</v>
      </c>
      <c r="D25" s="16">
        <f t="shared" si="4"/>
        <v>0</v>
      </c>
      <c r="E25" s="16">
        <f t="shared" si="4"/>
        <v>167</v>
      </c>
      <c r="F25" s="16">
        <f t="shared" si="4"/>
        <v>2153</v>
      </c>
      <c r="G25" s="16">
        <f t="shared" si="4"/>
        <v>280</v>
      </c>
      <c r="H25" s="16">
        <f t="shared" si="4"/>
        <v>1706</v>
      </c>
      <c r="I25" s="16">
        <f t="shared" si="4"/>
        <v>1706</v>
      </c>
      <c r="J25" s="16">
        <f t="shared" si="4"/>
        <v>0</v>
      </c>
      <c r="K25" s="17">
        <f t="shared" si="4"/>
        <v>0</v>
      </c>
      <c r="L25" s="17">
        <f t="shared" si="4"/>
        <v>0</v>
      </c>
      <c r="M25" s="17">
        <f t="shared" si="4"/>
        <v>0</v>
      </c>
    </row>
    <row r="26" spans="1:13" x14ac:dyDescent="0.25">
      <c r="A26" s="1" t="s">
        <v>57</v>
      </c>
      <c r="B26" s="20">
        <v>1822</v>
      </c>
      <c r="C26" s="20">
        <v>2150</v>
      </c>
      <c r="D26" s="20">
        <v>0</v>
      </c>
      <c r="E26" s="20">
        <v>167</v>
      </c>
      <c r="F26" s="20">
        <v>2153</v>
      </c>
      <c r="G26" s="20">
        <v>280</v>
      </c>
      <c r="H26" s="9">
        <v>1706</v>
      </c>
      <c r="I26" s="20">
        <v>1706</v>
      </c>
      <c r="J26" s="20">
        <v>0</v>
      </c>
      <c r="K26" s="20">
        <v>0</v>
      </c>
      <c r="L26" s="20">
        <v>0</v>
      </c>
      <c r="M26" s="21">
        <v>0</v>
      </c>
    </row>
    <row r="27" spans="1:13" x14ac:dyDescent="0.25">
      <c r="A27" s="23"/>
      <c r="B27" s="20"/>
      <c r="C27" s="20"/>
      <c r="D27" s="20"/>
      <c r="E27" s="20"/>
      <c r="F27" s="20"/>
      <c r="G27" s="20"/>
      <c r="H27" s="4"/>
      <c r="I27" s="20"/>
      <c r="J27" s="20"/>
      <c r="K27" s="21"/>
      <c r="L27" s="21"/>
      <c r="M27" s="17"/>
    </row>
    <row r="28" spans="1:13" x14ac:dyDescent="0.25">
      <c r="A28" s="22" t="s">
        <v>58</v>
      </c>
      <c r="B28" s="16">
        <f>SUM(B29:B30)</f>
        <v>614</v>
      </c>
      <c r="C28" s="16">
        <f>SUM(C29:C30)</f>
        <v>1347</v>
      </c>
      <c r="D28" s="16">
        <f>SUM(D29:D30)</f>
        <v>2</v>
      </c>
      <c r="E28" s="16">
        <f t="shared" ref="E28:M28" si="5">SUM(E29:E30)</f>
        <v>164</v>
      </c>
      <c r="F28" s="16">
        <f t="shared" si="5"/>
        <v>1222</v>
      </c>
      <c r="G28" s="16">
        <f t="shared" si="5"/>
        <v>102</v>
      </c>
      <c r="H28" s="16">
        <f t="shared" si="5"/>
        <v>803</v>
      </c>
      <c r="I28" s="16">
        <f t="shared" si="5"/>
        <v>798</v>
      </c>
      <c r="J28" s="16">
        <f t="shared" si="5"/>
        <v>0</v>
      </c>
      <c r="K28" s="17">
        <f t="shared" si="5"/>
        <v>5</v>
      </c>
      <c r="L28" s="17">
        <f t="shared" si="5"/>
        <v>0</v>
      </c>
      <c r="M28" s="17">
        <f t="shared" si="5"/>
        <v>0</v>
      </c>
    </row>
    <row r="29" spans="1:13" x14ac:dyDescent="0.25">
      <c r="A29" s="1" t="s">
        <v>59</v>
      </c>
      <c r="B29" s="20">
        <v>322</v>
      </c>
      <c r="C29" s="20">
        <v>1100</v>
      </c>
      <c r="D29" s="20">
        <v>2</v>
      </c>
      <c r="E29" s="20">
        <v>79</v>
      </c>
      <c r="F29" s="20">
        <v>866</v>
      </c>
      <c r="G29" s="20">
        <v>89</v>
      </c>
      <c r="H29" s="9">
        <v>548</v>
      </c>
      <c r="I29" s="20">
        <v>548</v>
      </c>
      <c r="J29" s="20">
        <v>0</v>
      </c>
      <c r="K29" s="20">
        <v>0</v>
      </c>
      <c r="L29" s="20">
        <v>0</v>
      </c>
      <c r="M29" s="21">
        <v>0</v>
      </c>
    </row>
    <row r="30" spans="1:13" x14ac:dyDescent="0.25">
      <c r="A30" s="26" t="s">
        <v>60</v>
      </c>
      <c r="B30" s="20">
        <v>292</v>
      </c>
      <c r="C30" s="20">
        <v>247</v>
      </c>
      <c r="D30" s="20">
        <v>0</v>
      </c>
      <c r="E30" s="20">
        <v>85</v>
      </c>
      <c r="F30" s="20">
        <v>356</v>
      </c>
      <c r="G30" s="20">
        <v>13</v>
      </c>
      <c r="H30" s="9">
        <v>255</v>
      </c>
      <c r="I30" s="20">
        <v>250</v>
      </c>
      <c r="J30" s="20">
        <v>0</v>
      </c>
      <c r="K30" s="20">
        <v>5</v>
      </c>
      <c r="L30" s="20">
        <v>0</v>
      </c>
      <c r="M30" s="21">
        <v>0</v>
      </c>
    </row>
    <row r="31" spans="1:13" x14ac:dyDescent="0.25">
      <c r="A31" s="23"/>
      <c r="B31" s="20"/>
      <c r="C31" s="20"/>
      <c r="D31" s="20"/>
      <c r="E31" s="20"/>
      <c r="F31" s="20"/>
      <c r="G31" s="20"/>
      <c r="H31" s="4"/>
      <c r="I31" s="20"/>
      <c r="J31" s="20"/>
      <c r="K31" s="21"/>
      <c r="L31" s="21"/>
      <c r="M31" s="21"/>
    </row>
    <row r="32" spans="1:13" x14ac:dyDescent="0.25">
      <c r="A32" s="22" t="s">
        <v>61</v>
      </c>
      <c r="B32" s="16">
        <f t="shared" ref="B32:M32" si="6">SUM(B33:B34)</f>
        <v>1043</v>
      </c>
      <c r="C32" s="16">
        <f t="shared" si="6"/>
        <v>1711</v>
      </c>
      <c r="D32" s="16">
        <f t="shared" si="6"/>
        <v>0</v>
      </c>
      <c r="E32" s="16">
        <f t="shared" si="6"/>
        <v>95</v>
      </c>
      <c r="F32" s="16">
        <f t="shared" si="6"/>
        <v>1584</v>
      </c>
      <c r="G32" s="16">
        <f t="shared" si="6"/>
        <v>107</v>
      </c>
      <c r="H32" s="16">
        <f t="shared" si="6"/>
        <v>1158</v>
      </c>
      <c r="I32" s="16">
        <f t="shared" si="6"/>
        <v>1137</v>
      </c>
      <c r="J32" s="16">
        <f t="shared" si="6"/>
        <v>5</v>
      </c>
      <c r="K32" s="17">
        <f t="shared" si="6"/>
        <v>1</v>
      </c>
      <c r="L32" s="17">
        <f t="shared" si="6"/>
        <v>14</v>
      </c>
      <c r="M32" s="17">
        <f t="shared" si="6"/>
        <v>1</v>
      </c>
    </row>
    <row r="33" spans="1:13" x14ac:dyDescent="0.25">
      <c r="A33" s="1" t="s">
        <v>62</v>
      </c>
      <c r="B33" s="20">
        <v>365</v>
      </c>
      <c r="C33" s="20">
        <v>989</v>
      </c>
      <c r="D33" s="20">
        <v>0</v>
      </c>
      <c r="E33" s="20">
        <v>35</v>
      </c>
      <c r="F33" s="20">
        <v>876</v>
      </c>
      <c r="G33" s="20">
        <v>41</v>
      </c>
      <c r="H33" s="9">
        <v>472</v>
      </c>
      <c r="I33" s="20">
        <v>470</v>
      </c>
      <c r="J33" s="20">
        <v>2</v>
      </c>
      <c r="K33" s="20">
        <v>0</v>
      </c>
      <c r="L33" s="20">
        <v>0</v>
      </c>
      <c r="M33" s="21">
        <v>0</v>
      </c>
    </row>
    <row r="34" spans="1:13" x14ac:dyDescent="0.25">
      <c r="A34" s="1" t="s">
        <v>63</v>
      </c>
      <c r="B34" s="20">
        <v>678</v>
      </c>
      <c r="C34" s="20">
        <v>722</v>
      </c>
      <c r="D34" s="20">
        <v>0</v>
      </c>
      <c r="E34" s="20">
        <v>60</v>
      </c>
      <c r="F34" s="20">
        <v>708</v>
      </c>
      <c r="G34" s="20">
        <v>66</v>
      </c>
      <c r="H34" s="9">
        <v>686</v>
      </c>
      <c r="I34" s="20">
        <v>667</v>
      </c>
      <c r="J34" s="20">
        <v>3</v>
      </c>
      <c r="K34" s="20">
        <v>1</v>
      </c>
      <c r="L34" s="20">
        <v>14</v>
      </c>
      <c r="M34" s="21">
        <v>1</v>
      </c>
    </row>
    <row r="35" spans="1:13" x14ac:dyDescent="0.25">
      <c r="A35" s="23"/>
      <c r="B35" s="20"/>
      <c r="C35" s="20"/>
      <c r="D35" s="20"/>
      <c r="E35" s="20"/>
      <c r="F35" s="20"/>
      <c r="G35" s="20"/>
      <c r="H35" s="4"/>
      <c r="I35" s="20"/>
      <c r="J35" s="20"/>
      <c r="K35" s="21"/>
      <c r="L35" s="21"/>
      <c r="M35" s="21"/>
    </row>
    <row r="36" spans="1:13" x14ac:dyDescent="0.25">
      <c r="A36" s="22" t="s">
        <v>64</v>
      </c>
      <c r="B36" s="16">
        <f t="shared" ref="B36:M36" si="7">SUM(B37:B38)</f>
        <v>2018</v>
      </c>
      <c r="C36" s="16">
        <f t="shared" si="7"/>
        <v>3739</v>
      </c>
      <c r="D36" s="16">
        <f t="shared" si="7"/>
        <v>2</v>
      </c>
      <c r="E36" s="16">
        <f t="shared" si="7"/>
        <v>61</v>
      </c>
      <c r="F36" s="16">
        <f t="shared" si="7"/>
        <v>3601</v>
      </c>
      <c r="G36" s="16">
        <f t="shared" si="7"/>
        <v>126</v>
      </c>
      <c r="H36" s="16">
        <f t="shared" si="7"/>
        <v>2093</v>
      </c>
      <c r="I36" s="16">
        <f t="shared" si="7"/>
        <v>2090</v>
      </c>
      <c r="J36" s="16">
        <f t="shared" si="7"/>
        <v>1</v>
      </c>
      <c r="K36" s="17">
        <f t="shared" si="7"/>
        <v>2</v>
      </c>
      <c r="L36" s="17">
        <f t="shared" si="7"/>
        <v>0</v>
      </c>
      <c r="M36" s="17">
        <f t="shared" si="7"/>
        <v>0</v>
      </c>
    </row>
    <row r="37" spans="1:13" x14ac:dyDescent="0.25">
      <c r="A37" s="1" t="s">
        <v>65</v>
      </c>
      <c r="B37" s="20">
        <v>1744</v>
      </c>
      <c r="C37" s="20">
        <v>3320</v>
      </c>
      <c r="D37" s="20">
        <v>0</v>
      </c>
      <c r="E37" s="20">
        <v>28</v>
      </c>
      <c r="F37" s="20">
        <v>3219</v>
      </c>
      <c r="G37" s="20">
        <v>126</v>
      </c>
      <c r="H37" s="9">
        <v>1747</v>
      </c>
      <c r="I37" s="20">
        <v>1746</v>
      </c>
      <c r="J37" s="20">
        <v>0</v>
      </c>
      <c r="K37" s="20">
        <v>1</v>
      </c>
      <c r="L37" s="20">
        <v>0</v>
      </c>
      <c r="M37" s="21">
        <v>0</v>
      </c>
    </row>
    <row r="38" spans="1:13" x14ac:dyDescent="0.25">
      <c r="A38" s="1" t="s">
        <v>66</v>
      </c>
      <c r="B38" s="20">
        <v>274</v>
      </c>
      <c r="C38" s="20">
        <v>419</v>
      </c>
      <c r="D38" s="20">
        <v>2</v>
      </c>
      <c r="E38" s="20">
        <v>33</v>
      </c>
      <c r="F38" s="20">
        <v>382</v>
      </c>
      <c r="G38" s="20">
        <v>0</v>
      </c>
      <c r="H38" s="9">
        <v>346</v>
      </c>
      <c r="I38" s="20">
        <v>344</v>
      </c>
      <c r="J38" s="20">
        <v>1</v>
      </c>
      <c r="K38" s="20">
        <v>1</v>
      </c>
      <c r="L38" s="20">
        <v>0</v>
      </c>
      <c r="M38" s="21">
        <v>0</v>
      </c>
    </row>
    <row r="39" spans="1:13" x14ac:dyDescent="0.25">
      <c r="A39" s="23"/>
      <c r="B39" s="20"/>
      <c r="C39" s="20"/>
      <c r="D39" s="20"/>
      <c r="E39" s="20"/>
      <c r="F39" s="20"/>
      <c r="G39" s="20"/>
      <c r="H39" s="4"/>
      <c r="I39" s="20"/>
      <c r="J39" s="20"/>
      <c r="K39" s="21"/>
      <c r="L39" s="21"/>
      <c r="M39" s="21"/>
    </row>
    <row r="40" spans="1:13" x14ac:dyDescent="0.25">
      <c r="A40" s="22" t="s">
        <v>67</v>
      </c>
      <c r="B40" s="16">
        <f t="shared" ref="B40:J40" si="8">SUM(B41:B42)</f>
        <v>2253</v>
      </c>
      <c r="C40" s="16">
        <f t="shared" si="8"/>
        <v>2924</v>
      </c>
      <c r="D40" s="16">
        <f t="shared" si="8"/>
        <v>1</v>
      </c>
      <c r="E40" s="16">
        <f t="shared" si="8"/>
        <v>248</v>
      </c>
      <c r="F40" s="16">
        <f t="shared" si="8"/>
        <v>2857</v>
      </c>
      <c r="G40" s="16">
        <f t="shared" si="8"/>
        <v>29</v>
      </c>
      <c r="H40" s="16">
        <f t="shared" si="8"/>
        <v>2540</v>
      </c>
      <c r="I40" s="16">
        <f t="shared" si="8"/>
        <v>2519</v>
      </c>
      <c r="J40" s="16">
        <f t="shared" si="8"/>
        <v>14</v>
      </c>
      <c r="K40" s="17">
        <f>SUM(K41:K42)</f>
        <v>7</v>
      </c>
      <c r="L40" s="17">
        <f>SUM(L41:L42)</f>
        <v>0</v>
      </c>
      <c r="M40" s="17">
        <f>SUM(M41:M42)</f>
        <v>0</v>
      </c>
    </row>
    <row r="41" spans="1:13" x14ac:dyDescent="0.25">
      <c r="A41" s="1" t="s">
        <v>68</v>
      </c>
      <c r="B41" s="20">
        <v>2055</v>
      </c>
      <c r="C41" s="20">
        <v>2577</v>
      </c>
      <c r="D41" s="20">
        <v>0</v>
      </c>
      <c r="E41" s="20">
        <v>240</v>
      </c>
      <c r="F41" s="20">
        <v>2552</v>
      </c>
      <c r="G41" s="20">
        <v>2</v>
      </c>
      <c r="H41" s="9">
        <v>2318</v>
      </c>
      <c r="I41" s="20">
        <v>2299</v>
      </c>
      <c r="J41" s="20">
        <v>12</v>
      </c>
      <c r="K41" s="20">
        <v>7</v>
      </c>
      <c r="L41" s="20">
        <v>0</v>
      </c>
      <c r="M41" s="21">
        <v>0</v>
      </c>
    </row>
    <row r="42" spans="1:13" x14ac:dyDescent="0.25">
      <c r="A42" s="1" t="s">
        <v>69</v>
      </c>
      <c r="B42" s="20">
        <v>198</v>
      </c>
      <c r="C42" s="20">
        <v>347</v>
      </c>
      <c r="D42" s="20">
        <v>1</v>
      </c>
      <c r="E42" s="20">
        <v>8</v>
      </c>
      <c r="F42" s="20">
        <v>305</v>
      </c>
      <c r="G42" s="20">
        <v>27</v>
      </c>
      <c r="H42" s="9">
        <v>222</v>
      </c>
      <c r="I42" s="20">
        <v>220</v>
      </c>
      <c r="J42" s="20">
        <v>2</v>
      </c>
      <c r="K42" s="20">
        <v>0</v>
      </c>
      <c r="L42" s="20">
        <v>0</v>
      </c>
      <c r="M42" s="21">
        <v>0</v>
      </c>
    </row>
    <row r="43" spans="1:13" x14ac:dyDescent="0.25">
      <c r="A43" s="23"/>
      <c r="B43" s="20"/>
      <c r="C43" s="20"/>
      <c r="D43" s="20"/>
      <c r="E43" s="20"/>
      <c r="F43" s="20"/>
      <c r="G43" s="20"/>
      <c r="H43" s="4"/>
      <c r="I43" s="20"/>
      <c r="J43" s="20"/>
      <c r="K43" s="21"/>
      <c r="L43" s="21"/>
      <c r="M43" s="17"/>
    </row>
    <row r="44" spans="1:13" x14ac:dyDescent="0.25">
      <c r="A44" s="22" t="s">
        <v>70</v>
      </c>
      <c r="B44" s="16">
        <f t="shared" ref="B44:M44" si="9">SUM(B45:B46)</f>
        <v>362</v>
      </c>
      <c r="C44" s="16">
        <f t="shared" si="9"/>
        <v>1210</v>
      </c>
      <c r="D44" s="16">
        <f t="shared" si="9"/>
        <v>0</v>
      </c>
      <c r="E44" s="16">
        <f t="shared" si="9"/>
        <v>57</v>
      </c>
      <c r="F44" s="16">
        <f t="shared" si="9"/>
        <v>1120</v>
      </c>
      <c r="G44" s="16">
        <f t="shared" si="9"/>
        <v>45</v>
      </c>
      <c r="H44" s="16">
        <f t="shared" si="9"/>
        <v>464</v>
      </c>
      <c r="I44" s="16">
        <f t="shared" si="9"/>
        <v>464</v>
      </c>
      <c r="J44" s="16">
        <f t="shared" si="9"/>
        <v>0</v>
      </c>
      <c r="K44" s="17">
        <f t="shared" si="9"/>
        <v>0</v>
      </c>
      <c r="L44" s="17">
        <f t="shared" si="9"/>
        <v>0</v>
      </c>
      <c r="M44" s="17">
        <f t="shared" si="9"/>
        <v>0</v>
      </c>
    </row>
    <row r="45" spans="1:13" x14ac:dyDescent="0.25">
      <c r="A45" s="1" t="s">
        <v>71</v>
      </c>
      <c r="B45" s="20">
        <v>213</v>
      </c>
      <c r="C45" s="20">
        <v>840</v>
      </c>
      <c r="D45" s="20">
        <v>0</v>
      </c>
      <c r="E45" s="20">
        <v>40</v>
      </c>
      <c r="F45" s="20">
        <v>762</v>
      </c>
      <c r="G45" s="20">
        <v>31</v>
      </c>
      <c r="H45" s="9">
        <v>300</v>
      </c>
      <c r="I45" s="20">
        <v>300</v>
      </c>
      <c r="J45" s="20">
        <v>0</v>
      </c>
      <c r="K45" s="20">
        <v>0</v>
      </c>
      <c r="L45" s="20">
        <v>0</v>
      </c>
      <c r="M45" s="21">
        <v>0</v>
      </c>
    </row>
    <row r="46" spans="1:13" x14ac:dyDescent="0.25">
      <c r="A46" s="1" t="s">
        <v>72</v>
      </c>
      <c r="B46" s="20">
        <v>149</v>
      </c>
      <c r="C46" s="20">
        <v>370</v>
      </c>
      <c r="D46" s="20">
        <v>0</v>
      </c>
      <c r="E46" s="20">
        <v>17</v>
      </c>
      <c r="F46" s="20">
        <v>358</v>
      </c>
      <c r="G46" s="20">
        <v>14</v>
      </c>
      <c r="H46" s="9">
        <v>164</v>
      </c>
      <c r="I46" s="20">
        <v>164</v>
      </c>
      <c r="J46" s="20">
        <v>0</v>
      </c>
      <c r="K46" s="20">
        <v>0</v>
      </c>
      <c r="L46" s="20">
        <v>0</v>
      </c>
      <c r="M46" s="21">
        <v>0</v>
      </c>
    </row>
    <row r="47" spans="1:13" x14ac:dyDescent="0.25">
      <c r="A47" s="23"/>
      <c r="B47" s="20"/>
      <c r="C47" s="20"/>
      <c r="D47" s="20"/>
      <c r="E47" s="20"/>
      <c r="F47" s="20"/>
      <c r="G47" s="20"/>
      <c r="H47" s="4"/>
      <c r="I47" s="20"/>
      <c r="J47" s="20"/>
      <c r="K47" s="21"/>
      <c r="L47" s="21"/>
      <c r="M47" s="17"/>
    </row>
    <row r="48" spans="1:13" x14ac:dyDescent="0.25">
      <c r="A48" s="22" t="s">
        <v>73</v>
      </c>
      <c r="B48" s="16">
        <f>SUM(B49:B50)</f>
        <v>691</v>
      </c>
      <c r="C48" s="16">
        <f>SUM(C49:C50)</f>
        <v>698</v>
      </c>
      <c r="D48" s="16">
        <f>SUM(D49:D50)</f>
        <v>8</v>
      </c>
      <c r="E48" s="16">
        <f t="shared" ref="E48:M48" si="10">SUM(E49:E50)</f>
        <v>90</v>
      </c>
      <c r="F48" s="16">
        <f t="shared" si="10"/>
        <v>719</v>
      </c>
      <c r="G48" s="16">
        <f t="shared" si="10"/>
        <v>73</v>
      </c>
      <c r="H48" s="16">
        <f t="shared" si="10"/>
        <v>695</v>
      </c>
      <c r="I48" s="16">
        <f t="shared" si="10"/>
        <v>690</v>
      </c>
      <c r="J48" s="16">
        <f t="shared" si="10"/>
        <v>1</v>
      </c>
      <c r="K48" s="17">
        <f t="shared" si="10"/>
        <v>3</v>
      </c>
      <c r="L48" s="17">
        <f t="shared" si="10"/>
        <v>1</v>
      </c>
      <c r="M48" s="17">
        <f t="shared" si="10"/>
        <v>0</v>
      </c>
    </row>
    <row r="49" spans="1:13" x14ac:dyDescent="0.25">
      <c r="A49" s="1" t="s">
        <v>74</v>
      </c>
      <c r="B49" s="20">
        <v>293</v>
      </c>
      <c r="C49" s="20">
        <v>322</v>
      </c>
      <c r="D49" s="20">
        <v>2</v>
      </c>
      <c r="E49" s="20">
        <v>14</v>
      </c>
      <c r="F49" s="20">
        <v>302</v>
      </c>
      <c r="G49" s="20">
        <v>60</v>
      </c>
      <c r="H49" s="9">
        <v>269</v>
      </c>
      <c r="I49" s="20">
        <v>268</v>
      </c>
      <c r="J49" s="20">
        <v>0</v>
      </c>
      <c r="K49" s="20">
        <v>1</v>
      </c>
      <c r="L49" s="20">
        <v>0</v>
      </c>
      <c r="M49" s="21">
        <v>0</v>
      </c>
    </row>
    <row r="50" spans="1:13" x14ac:dyDescent="0.25">
      <c r="A50" s="1" t="s">
        <v>75</v>
      </c>
      <c r="B50" s="20">
        <v>398</v>
      </c>
      <c r="C50" s="20">
        <v>376</v>
      </c>
      <c r="D50" s="20">
        <v>6</v>
      </c>
      <c r="E50" s="20">
        <v>76</v>
      </c>
      <c r="F50" s="20">
        <v>417</v>
      </c>
      <c r="G50" s="20">
        <v>13</v>
      </c>
      <c r="H50" s="9">
        <v>426</v>
      </c>
      <c r="I50" s="20">
        <v>422</v>
      </c>
      <c r="J50" s="20">
        <v>1</v>
      </c>
      <c r="K50" s="20">
        <v>2</v>
      </c>
      <c r="L50" s="20">
        <v>1</v>
      </c>
      <c r="M50" s="21">
        <v>0</v>
      </c>
    </row>
    <row r="51" spans="1:13" x14ac:dyDescent="0.25">
      <c r="A51" s="23"/>
      <c r="B51" s="20"/>
      <c r="C51" s="20"/>
      <c r="D51" s="20"/>
      <c r="E51" s="20"/>
      <c r="F51" s="20"/>
      <c r="G51" s="20"/>
      <c r="H51" s="4"/>
      <c r="I51" s="20"/>
      <c r="J51" s="20"/>
      <c r="K51" s="21"/>
      <c r="L51" s="21"/>
      <c r="M51" s="17"/>
    </row>
    <row r="52" spans="1:13" x14ac:dyDescent="0.25">
      <c r="A52" s="22" t="s">
        <v>76</v>
      </c>
      <c r="B52" s="16">
        <f t="shared" ref="B52:M52" si="11">SUM(B53:B54)</f>
        <v>797</v>
      </c>
      <c r="C52" s="16">
        <f t="shared" si="11"/>
        <v>1611</v>
      </c>
      <c r="D52" s="16">
        <f t="shared" si="11"/>
        <v>1</v>
      </c>
      <c r="E52" s="16">
        <f t="shared" si="11"/>
        <v>84</v>
      </c>
      <c r="F52" s="16">
        <f t="shared" si="11"/>
        <v>1564</v>
      </c>
      <c r="G52" s="16">
        <f t="shared" si="11"/>
        <v>136</v>
      </c>
      <c r="H52" s="16">
        <f t="shared" si="11"/>
        <v>793</v>
      </c>
      <c r="I52" s="16">
        <f t="shared" si="11"/>
        <v>785</v>
      </c>
      <c r="J52" s="16">
        <f t="shared" si="11"/>
        <v>4</v>
      </c>
      <c r="K52" s="17">
        <f t="shared" si="11"/>
        <v>4</v>
      </c>
      <c r="L52" s="17">
        <f t="shared" si="11"/>
        <v>0</v>
      </c>
      <c r="M52" s="17">
        <f t="shared" si="11"/>
        <v>0</v>
      </c>
    </row>
    <row r="53" spans="1:13" x14ac:dyDescent="0.25">
      <c r="A53" s="1" t="s">
        <v>77</v>
      </c>
      <c r="B53" s="20">
        <v>616</v>
      </c>
      <c r="C53" s="20">
        <v>1341</v>
      </c>
      <c r="D53" s="20">
        <v>0</v>
      </c>
      <c r="E53" s="20">
        <v>78</v>
      </c>
      <c r="F53" s="20">
        <v>1317</v>
      </c>
      <c r="G53" s="20">
        <v>135</v>
      </c>
      <c r="H53" s="9">
        <v>583</v>
      </c>
      <c r="I53" s="20">
        <v>577</v>
      </c>
      <c r="J53" s="20">
        <v>4</v>
      </c>
      <c r="K53" s="20">
        <v>2</v>
      </c>
      <c r="L53" s="20">
        <v>0</v>
      </c>
      <c r="M53" s="21">
        <v>0</v>
      </c>
    </row>
    <row r="54" spans="1:13" x14ac:dyDescent="0.25">
      <c r="A54" s="44" t="s">
        <v>414</v>
      </c>
      <c r="B54" s="20">
        <v>181</v>
      </c>
      <c r="C54" s="20">
        <v>270</v>
      </c>
      <c r="D54" s="20">
        <v>1</v>
      </c>
      <c r="E54" s="20">
        <v>6</v>
      </c>
      <c r="F54" s="20">
        <v>247</v>
      </c>
      <c r="G54" s="20">
        <v>1</v>
      </c>
      <c r="H54" s="9">
        <v>210</v>
      </c>
      <c r="I54" s="20">
        <v>208</v>
      </c>
      <c r="J54" s="20">
        <v>0</v>
      </c>
      <c r="K54" s="20">
        <v>2</v>
      </c>
      <c r="L54" s="20">
        <v>0</v>
      </c>
      <c r="M54" s="21">
        <v>0</v>
      </c>
    </row>
    <row r="55" spans="1:13" x14ac:dyDescent="0.25">
      <c r="A55" s="23"/>
      <c r="B55" s="20"/>
      <c r="C55" s="20"/>
      <c r="D55" s="20"/>
      <c r="E55" s="20"/>
      <c r="F55" s="20"/>
      <c r="G55" s="20"/>
      <c r="H55" s="4"/>
      <c r="I55" s="20"/>
      <c r="J55" s="20"/>
      <c r="K55" s="21"/>
      <c r="L55" s="21"/>
      <c r="M55" s="17"/>
    </row>
    <row r="56" spans="1:13" x14ac:dyDescent="0.25">
      <c r="A56" s="22" t="s">
        <v>78</v>
      </c>
      <c r="B56" s="16">
        <f t="shared" ref="B56:M56" si="12">SUM(B57:B58)</f>
        <v>582</v>
      </c>
      <c r="C56" s="16">
        <f t="shared" si="12"/>
        <v>1111</v>
      </c>
      <c r="D56" s="16">
        <f t="shared" si="12"/>
        <v>1</v>
      </c>
      <c r="E56" s="16">
        <f t="shared" si="12"/>
        <v>73</v>
      </c>
      <c r="F56" s="16">
        <f t="shared" si="12"/>
        <v>1038</v>
      </c>
      <c r="G56" s="16">
        <f t="shared" si="12"/>
        <v>81</v>
      </c>
      <c r="H56" s="16">
        <f t="shared" si="12"/>
        <v>648</v>
      </c>
      <c r="I56" s="16">
        <f t="shared" si="12"/>
        <v>643</v>
      </c>
      <c r="J56" s="16">
        <f t="shared" si="12"/>
        <v>5</v>
      </c>
      <c r="K56" s="17">
        <f t="shared" si="12"/>
        <v>0</v>
      </c>
      <c r="L56" s="17">
        <f t="shared" si="12"/>
        <v>0</v>
      </c>
      <c r="M56" s="17">
        <f t="shared" si="12"/>
        <v>0</v>
      </c>
    </row>
    <row r="57" spans="1:13" x14ac:dyDescent="0.25">
      <c r="A57" s="1" t="s">
        <v>79</v>
      </c>
      <c r="B57" s="20">
        <v>331</v>
      </c>
      <c r="C57" s="20">
        <v>910</v>
      </c>
      <c r="D57" s="20">
        <v>1</v>
      </c>
      <c r="E57" s="20">
        <v>66</v>
      </c>
      <c r="F57" s="20">
        <v>821</v>
      </c>
      <c r="G57" s="20">
        <v>81</v>
      </c>
      <c r="H57" s="9">
        <v>406</v>
      </c>
      <c r="I57" s="20">
        <v>406</v>
      </c>
      <c r="J57" s="20">
        <v>0</v>
      </c>
      <c r="K57" s="20">
        <v>0</v>
      </c>
      <c r="L57" s="20">
        <v>0</v>
      </c>
      <c r="M57" s="21">
        <v>0</v>
      </c>
    </row>
    <row r="58" spans="1:13" x14ac:dyDescent="0.25">
      <c r="A58" s="1" t="s">
        <v>80</v>
      </c>
      <c r="B58" s="20">
        <v>251</v>
      </c>
      <c r="C58" s="20">
        <v>201</v>
      </c>
      <c r="D58" s="20">
        <v>0</v>
      </c>
      <c r="E58" s="20">
        <v>7</v>
      </c>
      <c r="F58" s="20">
        <v>217</v>
      </c>
      <c r="G58" s="20">
        <v>0</v>
      </c>
      <c r="H58" s="9">
        <v>242</v>
      </c>
      <c r="I58" s="20">
        <v>237</v>
      </c>
      <c r="J58" s="20">
        <v>5</v>
      </c>
      <c r="K58" s="20">
        <v>0</v>
      </c>
      <c r="L58" s="20">
        <v>0</v>
      </c>
      <c r="M58" s="21">
        <v>0</v>
      </c>
    </row>
    <row r="59" spans="1:13" x14ac:dyDescent="0.25">
      <c r="A59" s="23"/>
      <c r="B59" s="20"/>
      <c r="C59" s="20"/>
      <c r="D59" s="20"/>
      <c r="E59" s="20"/>
      <c r="F59" s="20"/>
      <c r="G59" s="20"/>
      <c r="H59" s="4"/>
      <c r="I59" s="20"/>
      <c r="J59" s="20"/>
      <c r="K59" s="21"/>
      <c r="L59" s="21"/>
      <c r="M59" s="17"/>
    </row>
    <row r="60" spans="1:13" x14ac:dyDescent="0.25">
      <c r="A60" s="22" t="s">
        <v>81</v>
      </c>
      <c r="B60" s="16">
        <f t="shared" ref="B60:M60" si="13">SUM(B61:B63)</f>
        <v>849</v>
      </c>
      <c r="C60" s="16">
        <f t="shared" si="13"/>
        <v>1128</v>
      </c>
      <c r="D60" s="16">
        <f t="shared" si="13"/>
        <v>0</v>
      </c>
      <c r="E60" s="16">
        <f t="shared" si="13"/>
        <v>69</v>
      </c>
      <c r="F60" s="16">
        <f t="shared" si="13"/>
        <v>967</v>
      </c>
      <c r="G60" s="16">
        <f t="shared" si="13"/>
        <v>128</v>
      </c>
      <c r="H60" s="16">
        <f t="shared" si="13"/>
        <v>951</v>
      </c>
      <c r="I60" s="16">
        <f t="shared" si="13"/>
        <v>948</v>
      </c>
      <c r="J60" s="16">
        <f t="shared" si="13"/>
        <v>1</v>
      </c>
      <c r="K60" s="17">
        <f t="shared" si="13"/>
        <v>2</v>
      </c>
      <c r="L60" s="17">
        <f t="shared" si="13"/>
        <v>0</v>
      </c>
      <c r="M60" s="17">
        <f t="shared" si="13"/>
        <v>0</v>
      </c>
    </row>
    <row r="61" spans="1:13" x14ac:dyDescent="0.25">
      <c r="A61" s="1" t="s">
        <v>82</v>
      </c>
      <c r="B61" s="20">
        <v>599</v>
      </c>
      <c r="C61" s="20">
        <v>608</v>
      </c>
      <c r="D61" s="20">
        <v>0</v>
      </c>
      <c r="E61" s="20">
        <v>42</v>
      </c>
      <c r="F61" s="20">
        <v>482</v>
      </c>
      <c r="G61" s="20">
        <v>108</v>
      </c>
      <c r="H61" s="9">
        <v>659</v>
      </c>
      <c r="I61" s="20">
        <v>657</v>
      </c>
      <c r="J61" s="20">
        <v>1</v>
      </c>
      <c r="K61" s="20">
        <v>1</v>
      </c>
      <c r="L61" s="20">
        <v>0</v>
      </c>
      <c r="M61" s="21">
        <v>0</v>
      </c>
    </row>
    <row r="62" spans="1:13" x14ac:dyDescent="0.25">
      <c r="A62" s="1" t="s">
        <v>83</v>
      </c>
      <c r="B62" s="20">
        <v>135</v>
      </c>
      <c r="C62" s="20">
        <v>259</v>
      </c>
      <c r="D62" s="20">
        <v>0</v>
      </c>
      <c r="E62" s="20">
        <v>19</v>
      </c>
      <c r="F62" s="20">
        <v>218</v>
      </c>
      <c r="G62" s="20">
        <v>20</v>
      </c>
      <c r="H62" s="9">
        <v>175</v>
      </c>
      <c r="I62" s="20">
        <v>174</v>
      </c>
      <c r="J62" s="20">
        <v>0</v>
      </c>
      <c r="K62" s="20">
        <v>1</v>
      </c>
      <c r="L62" s="20">
        <v>0</v>
      </c>
      <c r="M62" s="21">
        <v>0</v>
      </c>
    </row>
    <row r="63" spans="1:13" x14ac:dyDescent="0.25">
      <c r="A63" s="1" t="s">
        <v>84</v>
      </c>
      <c r="B63" s="20">
        <v>115</v>
      </c>
      <c r="C63" s="20">
        <v>261</v>
      </c>
      <c r="D63" s="20">
        <v>0</v>
      </c>
      <c r="E63" s="20">
        <v>8</v>
      </c>
      <c r="F63" s="20">
        <v>267</v>
      </c>
      <c r="G63" s="20">
        <v>0</v>
      </c>
      <c r="H63" s="9">
        <v>117</v>
      </c>
      <c r="I63" s="20">
        <v>117</v>
      </c>
      <c r="J63" s="20">
        <v>0</v>
      </c>
      <c r="K63" s="20">
        <v>0</v>
      </c>
      <c r="L63" s="20">
        <v>0</v>
      </c>
      <c r="M63" s="21">
        <v>0</v>
      </c>
    </row>
    <row r="64" spans="1:13" x14ac:dyDescent="0.25">
      <c r="A64" s="23"/>
      <c r="B64" s="20"/>
      <c r="C64" s="20"/>
      <c r="D64" s="20"/>
      <c r="E64" s="20"/>
      <c r="F64" s="20"/>
      <c r="G64" s="20"/>
      <c r="H64" s="27"/>
      <c r="I64" s="20"/>
      <c r="J64" s="20"/>
      <c r="K64" s="21"/>
      <c r="L64" s="21"/>
      <c r="M64" s="17"/>
    </row>
    <row r="65" spans="1:13" x14ac:dyDescent="0.25">
      <c r="A65" s="22" t="s">
        <v>85</v>
      </c>
      <c r="B65" s="16">
        <f t="shared" ref="B65:M65" si="14">SUM(B66)</f>
        <v>489</v>
      </c>
      <c r="C65" s="16">
        <f t="shared" si="14"/>
        <v>851</v>
      </c>
      <c r="D65" s="16">
        <f t="shared" si="14"/>
        <v>0</v>
      </c>
      <c r="E65" s="16">
        <f t="shared" si="14"/>
        <v>158</v>
      </c>
      <c r="F65" s="16">
        <f t="shared" si="14"/>
        <v>919</v>
      </c>
      <c r="G65" s="16">
        <f t="shared" si="14"/>
        <v>205</v>
      </c>
      <c r="H65" s="16">
        <f t="shared" si="14"/>
        <v>374</v>
      </c>
      <c r="I65" s="16">
        <f t="shared" si="14"/>
        <v>374</v>
      </c>
      <c r="J65" s="16">
        <f t="shared" si="14"/>
        <v>0</v>
      </c>
      <c r="K65" s="17">
        <f t="shared" si="14"/>
        <v>0</v>
      </c>
      <c r="L65" s="17">
        <f t="shared" si="14"/>
        <v>0</v>
      </c>
      <c r="M65" s="17">
        <f t="shared" si="14"/>
        <v>0</v>
      </c>
    </row>
    <row r="66" spans="1:13" x14ac:dyDescent="0.25">
      <c r="A66" s="1" t="s">
        <v>86</v>
      </c>
      <c r="B66" s="20">
        <v>489</v>
      </c>
      <c r="C66" s="20">
        <v>851</v>
      </c>
      <c r="D66" s="20">
        <v>0</v>
      </c>
      <c r="E66" s="20">
        <v>158</v>
      </c>
      <c r="F66" s="20">
        <v>919</v>
      </c>
      <c r="G66" s="20">
        <v>205</v>
      </c>
      <c r="H66" s="9">
        <v>374</v>
      </c>
      <c r="I66" s="20">
        <v>374</v>
      </c>
      <c r="J66" s="20">
        <v>0</v>
      </c>
      <c r="K66" s="20">
        <v>0</v>
      </c>
      <c r="L66" s="20">
        <v>0</v>
      </c>
      <c r="M66" s="21">
        <v>0</v>
      </c>
    </row>
    <row r="67" spans="1:13" x14ac:dyDescent="0.25">
      <c r="A67" s="23"/>
      <c r="B67" s="20"/>
      <c r="C67" s="20"/>
      <c r="D67" s="20"/>
      <c r="E67" s="20"/>
      <c r="F67" s="20"/>
      <c r="G67" s="20"/>
      <c r="H67" s="26"/>
      <c r="I67" s="20"/>
      <c r="J67" s="20"/>
      <c r="K67" s="21"/>
      <c r="L67" s="21"/>
      <c r="M67" s="21"/>
    </row>
    <row r="68" spans="1:13" x14ac:dyDescent="0.25">
      <c r="A68" s="22" t="s">
        <v>87</v>
      </c>
      <c r="B68" s="16">
        <f t="shared" ref="B68:M68" si="15">SUM(B69)</f>
        <v>766</v>
      </c>
      <c r="C68" s="16">
        <f t="shared" si="15"/>
        <v>1137</v>
      </c>
      <c r="D68" s="16">
        <f t="shared" si="15"/>
        <v>1</v>
      </c>
      <c r="E68" s="16">
        <f t="shared" si="15"/>
        <v>102</v>
      </c>
      <c r="F68" s="16">
        <f t="shared" si="15"/>
        <v>1046</v>
      </c>
      <c r="G68" s="16">
        <f t="shared" si="15"/>
        <v>68</v>
      </c>
      <c r="H68" s="16">
        <f t="shared" si="15"/>
        <v>892</v>
      </c>
      <c r="I68" s="16">
        <f t="shared" si="15"/>
        <v>886</v>
      </c>
      <c r="J68" s="16">
        <f t="shared" si="15"/>
        <v>0</v>
      </c>
      <c r="K68" s="17">
        <f t="shared" si="15"/>
        <v>6</v>
      </c>
      <c r="L68" s="17">
        <f t="shared" si="15"/>
        <v>0</v>
      </c>
      <c r="M68" s="17">
        <f t="shared" si="15"/>
        <v>0</v>
      </c>
    </row>
    <row r="69" spans="1:13" x14ac:dyDescent="0.25">
      <c r="A69" s="1" t="s">
        <v>88</v>
      </c>
      <c r="B69" s="20">
        <v>766</v>
      </c>
      <c r="C69" s="20">
        <v>1137</v>
      </c>
      <c r="D69" s="20">
        <v>1</v>
      </c>
      <c r="E69" s="20">
        <v>102</v>
      </c>
      <c r="F69" s="20">
        <v>1046</v>
      </c>
      <c r="G69" s="20">
        <v>68</v>
      </c>
      <c r="H69" s="9">
        <v>892</v>
      </c>
      <c r="I69" s="20">
        <v>886</v>
      </c>
      <c r="J69" s="20">
        <v>0</v>
      </c>
      <c r="K69" s="20">
        <v>6</v>
      </c>
      <c r="L69" s="20">
        <v>0</v>
      </c>
      <c r="M69" s="21">
        <v>0</v>
      </c>
    </row>
    <row r="70" spans="1:13" x14ac:dyDescent="0.25">
      <c r="A70" s="28"/>
      <c r="B70" s="29"/>
      <c r="C70" s="29"/>
      <c r="D70" s="29"/>
      <c r="E70" s="29"/>
      <c r="F70" s="29"/>
      <c r="G70" s="29"/>
      <c r="H70" s="30"/>
      <c r="I70" s="29"/>
      <c r="J70" s="29"/>
      <c r="K70" s="31"/>
      <c r="L70" s="31"/>
      <c r="M70" s="32"/>
    </row>
    <row r="71" spans="1:13" x14ac:dyDescent="0.25">
      <c r="A71" s="33" t="s">
        <v>89</v>
      </c>
      <c r="M71" s="9"/>
    </row>
  </sheetData>
  <mergeCells count="12">
    <mergeCell ref="H7:H8"/>
    <mergeCell ref="I7:M7"/>
    <mergeCell ref="A3:M3"/>
    <mergeCell ref="A4:M4"/>
    <mergeCell ref="A5:M5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364A-0200-4F51-A46D-4A25FF20312C}">
  <dimension ref="A1:H73"/>
  <sheetViews>
    <sheetView zoomScale="75" zoomScaleNormal="75" workbookViewId="0">
      <selection activeCell="Y9" sqref="Y9"/>
    </sheetView>
  </sheetViews>
  <sheetFormatPr baseColWidth="10" defaultColWidth="0" defaultRowHeight="15" zeroHeight="1" x14ac:dyDescent="0.25"/>
  <cols>
    <col min="1" max="1" width="68.5703125" customWidth="1"/>
    <col min="2" max="2" width="13.7109375" customWidth="1"/>
    <col min="3" max="3" width="11.5703125" customWidth="1"/>
    <col min="4" max="4" width="14.28515625" customWidth="1"/>
    <col min="5" max="5" width="15.5703125" customWidth="1"/>
    <col min="6" max="7" width="11.5703125" customWidth="1"/>
    <col min="8" max="8" width="0" hidden="1" customWidth="1"/>
    <col min="9" max="16384" width="11.5703125" hidden="1"/>
  </cols>
  <sheetData>
    <row r="1" spans="1:7" ht="15.75" x14ac:dyDescent="0.25">
      <c r="A1" s="4" t="s">
        <v>90</v>
      </c>
      <c r="B1" s="1"/>
      <c r="C1" s="1"/>
      <c r="D1" s="1"/>
      <c r="E1" s="1"/>
      <c r="F1" s="1"/>
      <c r="G1" s="1"/>
    </row>
    <row r="2" spans="1:7" ht="15.75" x14ac:dyDescent="0.25">
      <c r="A2" s="9"/>
      <c r="B2" s="1"/>
      <c r="C2" s="1"/>
      <c r="D2" s="1"/>
      <c r="E2" s="1"/>
      <c r="F2" s="1"/>
      <c r="G2" s="1"/>
    </row>
    <row r="3" spans="1:7" ht="15.75" x14ac:dyDescent="0.25">
      <c r="A3" s="164" t="s">
        <v>91</v>
      </c>
      <c r="B3" s="164"/>
      <c r="C3" s="164"/>
      <c r="D3" s="164"/>
      <c r="E3" s="164"/>
      <c r="F3" s="164"/>
      <c r="G3" s="164"/>
    </row>
    <row r="4" spans="1:7" ht="15.75" x14ac:dyDescent="0.25">
      <c r="A4" s="164" t="s">
        <v>29</v>
      </c>
      <c r="B4" s="164"/>
      <c r="C4" s="164"/>
      <c r="D4" s="164"/>
      <c r="E4" s="164"/>
      <c r="F4" s="164"/>
      <c r="G4" s="164"/>
    </row>
    <row r="5" spans="1:7" ht="15.75" x14ac:dyDescent="0.25">
      <c r="A5" s="164" t="s">
        <v>92</v>
      </c>
      <c r="B5" s="164"/>
      <c r="C5" s="164"/>
      <c r="D5" s="164"/>
      <c r="E5" s="164"/>
      <c r="F5" s="164"/>
      <c r="G5" s="164"/>
    </row>
    <row r="6" spans="1:7" ht="15.75" x14ac:dyDescent="0.25">
      <c r="A6" s="164" t="s">
        <v>93</v>
      </c>
      <c r="B6" s="164"/>
      <c r="C6" s="164"/>
      <c r="D6" s="164"/>
      <c r="E6" s="164"/>
      <c r="F6" s="164"/>
      <c r="G6" s="164"/>
    </row>
    <row r="7" spans="1:7" ht="15.75" x14ac:dyDescent="0.25">
      <c r="A7" s="10"/>
      <c r="B7" s="10"/>
      <c r="C7" s="10"/>
      <c r="D7" s="10"/>
      <c r="E7" s="10"/>
      <c r="F7" s="10"/>
      <c r="G7" s="10"/>
    </row>
    <row r="8" spans="1:7" ht="15.75" x14ac:dyDescent="0.25">
      <c r="A8" s="165" t="s">
        <v>94</v>
      </c>
      <c r="B8" s="160" t="s">
        <v>95</v>
      </c>
      <c r="C8" s="162" t="s">
        <v>96</v>
      </c>
      <c r="D8" s="163"/>
      <c r="E8" s="163"/>
      <c r="F8" s="163"/>
      <c r="G8" s="163"/>
    </row>
    <row r="9" spans="1:7" ht="46.5" customHeight="1" x14ac:dyDescent="0.25">
      <c r="A9" s="166"/>
      <c r="B9" s="161"/>
      <c r="C9" s="34" t="s">
        <v>97</v>
      </c>
      <c r="D9" s="34" t="s">
        <v>98</v>
      </c>
      <c r="E9" s="34" t="s">
        <v>99</v>
      </c>
      <c r="F9" s="35" t="s">
        <v>100</v>
      </c>
      <c r="G9" s="36" t="s">
        <v>101</v>
      </c>
    </row>
    <row r="10" spans="1:7" ht="15.75" x14ac:dyDescent="0.25">
      <c r="A10" s="15"/>
      <c r="B10" s="16"/>
      <c r="C10" s="16"/>
      <c r="D10" s="16"/>
      <c r="E10" s="16"/>
      <c r="F10" s="16"/>
      <c r="G10" s="17"/>
    </row>
    <row r="11" spans="1:7" ht="15.75" x14ac:dyDescent="0.25">
      <c r="A11" s="18" t="s">
        <v>102</v>
      </c>
      <c r="B11" s="16">
        <v>21762</v>
      </c>
      <c r="C11" s="17">
        <v>16807</v>
      </c>
      <c r="D11" s="17">
        <v>2983</v>
      </c>
      <c r="E11" s="17">
        <v>1401</v>
      </c>
      <c r="F11" s="17">
        <v>311</v>
      </c>
      <c r="G11" s="17">
        <v>260</v>
      </c>
    </row>
    <row r="12" spans="1:7" ht="15.75" x14ac:dyDescent="0.25">
      <c r="A12" s="19"/>
      <c r="B12" s="1"/>
      <c r="C12" s="20"/>
      <c r="D12" s="20"/>
      <c r="E12" s="20"/>
      <c r="F12" s="21"/>
      <c r="G12" s="21"/>
    </row>
    <row r="13" spans="1:7" ht="15.75" x14ac:dyDescent="0.25">
      <c r="A13" s="22" t="s">
        <v>46</v>
      </c>
      <c r="B13" s="16">
        <v>4160</v>
      </c>
      <c r="C13" s="17">
        <v>3026</v>
      </c>
      <c r="D13" s="17">
        <v>676</v>
      </c>
      <c r="E13" s="17">
        <v>418</v>
      </c>
      <c r="F13" s="17">
        <v>40</v>
      </c>
      <c r="G13" s="17">
        <v>0</v>
      </c>
    </row>
    <row r="14" spans="1:7" ht="15.75" x14ac:dyDescent="0.25">
      <c r="A14" s="1" t="s">
        <v>103</v>
      </c>
      <c r="B14" s="38">
        <v>1470</v>
      </c>
      <c r="C14" s="20">
        <v>1232</v>
      </c>
      <c r="D14" s="20">
        <v>58</v>
      </c>
      <c r="E14" s="20">
        <v>166</v>
      </c>
      <c r="F14" s="20">
        <v>14</v>
      </c>
      <c r="G14" s="21">
        <v>0</v>
      </c>
    </row>
    <row r="15" spans="1:7" ht="15.75" x14ac:dyDescent="0.25">
      <c r="A15" s="1" t="s">
        <v>104</v>
      </c>
      <c r="B15" s="20">
        <v>1403</v>
      </c>
      <c r="C15" s="20">
        <v>1057</v>
      </c>
      <c r="D15" s="20">
        <v>183</v>
      </c>
      <c r="E15" s="20">
        <v>150</v>
      </c>
      <c r="F15" s="20">
        <v>13</v>
      </c>
      <c r="G15" s="21">
        <v>0</v>
      </c>
    </row>
    <row r="16" spans="1:7" ht="15.75" x14ac:dyDescent="0.25">
      <c r="A16" s="1" t="s">
        <v>105</v>
      </c>
      <c r="B16" s="20">
        <v>998</v>
      </c>
      <c r="C16" s="20">
        <v>598</v>
      </c>
      <c r="D16" s="20">
        <v>354</v>
      </c>
      <c r="E16" s="20">
        <v>46</v>
      </c>
      <c r="F16" s="20">
        <v>0</v>
      </c>
      <c r="G16" s="21">
        <v>0</v>
      </c>
    </row>
    <row r="17" spans="1:7" ht="15.75" x14ac:dyDescent="0.25">
      <c r="A17" s="1" t="s">
        <v>106</v>
      </c>
      <c r="B17" s="20">
        <v>289</v>
      </c>
      <c r="C17" s="20">
        <v>139</v>
      </c>
      <c r="D17" s="20">
        <v>81</v>
      </c>
      <c r="E17" s="20">
        <v>56</v>
      </c>
      <c r="F17" s="20">
        <v>13</v>
      </c>
      <c r="G17" s="21">
        <v>0</v>
      </c>
    </row>
    <row r="18" spans="1:7" ht="15.75" x14ac:dyDescent="0.25">
      <c r="A18" s="23"/>
      <c r="B18" s="20"/>
      <c r="C18" s="20"/>
      <c r="D18" s="20"/>
      <c r="E18" s="20"/>
      <c r="F18" s="21"/>
      <c r="G18" s="21"/>
    </row>
    <row r="19" spans="1:7" ht="15.75" x14ac:dyDescent="0.25">
      <c r="A19" s="22" t="s">
        <v>107</v>
      </c>
      <c r="B19" s="16">
        <v>1795</v>
      </c>
      <c r="C19" s="17">
        <v>1222</v>
      </c>
      <c r="D19" s="17">
        <v>403</v>
      </c>
      <c r="E19" s="17">
        <v>153</v>
      </c>
      <c r="F19" s="17">
        <v>17</v>
      </c>
      <c r="G19" s="17">
        <v>0</v>
      </c>
    </row>
    <row r="20" spans="1:7" ht="15.75" x14ac:dyDescent="0.25">
      <c r="A20" s="1" t="s">
        <v>108</v>
      </c>
      <c r="B20" s="20">
        <v>1795</v>
      </c>
      <c r="C20" s="20">
        <v>1222</v>
      </c>
      <c r="D20" s="20">
        <v>403</v>
      </c>
      <c r="E20" s="20">
        <v>153</v>
      </c>
      <c r="F20" s="20">
        <v>17</v>
      </c>
      <c r="G20" s="21">
        <v>0</v>
      </c>
    </row>
    <row r="21" spans="1:7" ht="15.75" x14ac:dyDescent="0.25">
      <c r="A21" s="23"/>
      <c r="B21" s="20"/>
      <c r="C21" s="21"/>
      <c r="D21" s="21"/>
      <c r="E21" s="21"/>
      <c r="F21" s="21"/>
      <c r="G21" s="21"/>
    </row>
    <row r="22" spans="1:7" ht="15.75" x14ac:dyDescent="0.25">
      <c r="A22" s="22" t="s">
        <v>53</v>
      </c>
      <c r="B22" s="16">
        <v>2690</v>
      </c>
      <c r="C22" s="17">
        <v>2203</v>
      </c>
      <c r="D22" s="17">
        <v>228</v>
      </c>
      <c r="E22" s="17">
        <v>180</v>
      </c>
      <c r="F22" s="17">
        <v>58</v>
      </c>
      <c r="G22" s="17">
        <v>21</v>
      </c>
    </row>
    <row r="23" spans="1:7" ht="15.75" x14ac:dyDescent="0.25">
      <c r="A23" s="1" t="s">
        <v>109</v>
      </c>
      <c r="B23" s="20">
        <v>1489</v>
      </c>
      <c r="C23" s="20">
        <v>1161</v>
      </c>
      <c r="D23" s="20">
        <v>154</v>
      </c>
      <c r="E23" s="20">
        <v>124</v>
      </c>
      <c r="F23" s="20">
        <v>29</v>
      </c>
      <c r="G23" s="21">
        <v>21</v>
      </c>
    </row>
    <row r="24" spans="1:7" ht="15.75" x14ac:dyDescent="0.25">
      <c r="A24" s="1" t="s">
        <v>110</v>
      </c>
      <c r="B24" s="20">
        <v>1201</v>
      </c>
      <c r="C24" s="20">
        <v>1042</v>
      </c>
      <c r="D24" s="20">
        <v>74</v>
      </c>
      <c r="E24" s="20">
        <v>56</v>
      </c>
      <c r="F24" s="20">
        <v>29</v>
      </c>
      <c r="G24" s="21">
        <v>0</v>
      </c>
    </row>
    <row r="25" spans="1:7" ht="15.75" x14ac:dyDescent="0.25">
      <c r="A25" s="19"/>
      <c r="B25" s="24"/>
      <c r="C25" s="21"/>
      <c r="D25" s="21"/>
      <c r="E25" s="21"/>
      <c r="F25" s="21"/>
      <c r="G25" s="21"/>
    </row>
    <row r="26" spans="1:7" ht="15.75" x14ac:dyDescent="0.25">
      <c r="A26" s="22" t="s">
        <v>56</v>
      </c>
      <c r="B26" s="16">
        <v>1706</v>
      </c>
      <c r="C26" s="17">
        <v>1672</v>
      </c>
      <c r="D26" s="17">
        <v>1</v>
      </c>
      <c r="E26" s="17">
        <v>10</v>
      </c>
      <c r="F26" s="17">
        <v>23</v>
      </c>
      <c r="G26" s="17">
        <v>0</v>
      </c>
    </row>
    <row r="27" spans="1:7" ht="15.75" x14ac:dyDescent="0.25">
      <c r="A27" s="1" t="s">
        <v>111</v>
      </c>
      <c r="B27" s="20">
        <v>1706</v>
      </c>
      <c r="C27" s="20">
        <v>1672</v>
      </c>
      <c r="D27" s="20">
        <v>1</v>
      </c>
      <c r="E27" s="20">
        <v>10</v>
      </c>
      <c r="F27" s="20">
        <v>23</v>
      </c>
      <c r="G27" s="21">
        <v>0</v>
      </c>
    </row>
    <row r="28" spans="1:7" ht="15.75" x14ac:dyDescent="0.25">
      <c r="A28" s="23"/>
      <c r="B28" s="20"/>
      <c r="C28" s="21"/>
      <c r="D28" s="21"/>
      <c r="E28" s="21"/>
      <c r="F28" s="21"/>
      <c r="G28" s="21"/>
    </row>
    <row r="29" spans="1:7" ht="15.75" x14ac:dyDescent="0.25">
      <c r="A29" s="22" t="s">
        <v>58</v>
      </c>
      <c r="B29" s="16">
        <v>803</v>
      </c>
      <c r="C29" s="17">
        <v>668</v>
      </c>
      <c r="D29" s="17">
        <v>45</v>
      </c>
      <c r="E29" s="17">
        <v>81</v>
      </c>
      <c r="F29" s="17">
        <v>9</v>
      </c>
      <c r="G29" s="17">
        <v>0</v>
      </c>
    </row>
    <row r="30" spans="1:7" ht="15.75" x14ac:dyDescent="0.25">
      <c r="A30" s="1" t="s">
        <v>112</v>
      </c>
      <c r="B30" s="20">
        <v>548</v>
      </c>
      <c r="C30" s="20">
        <v>479</v>
      </c>
      <c r="D30" s="20">
        <v>24</v>
      </c>
      <c r="E30" s="20">
        <v>44</v>
      </c>
      <c r="F30" s="20">
        <v>1</v>
      </c>
      <c r="G30" s="21">
        <v>0</v>
      </c>
    </row>
    <row r="31" spans="1:7" ht="15.75" x14ac:dyDescent="0.25">
      <c r="A31" s="26" t="s">
        <v>113</v>
      </c>
      <c r="B31" s="20">
        <v>255</v>
      </c>
      <c r="C31" s="20">
        <v>189</v>
      </c>
      <c r="D31" s="20">
        <v>21</v>
      </c>
      <c r="E31" s="20">
        <v>37</v>
      </c>
      <c r="F31" s="20">
        <v>8</v>
      </c>
      <c r="G31" s="21">
        <v>0</v>
      </c>
    </row>
    <row r="32" spans="1:7" ht="15.75" x14ac:dyDescent="0.25">
      <c r="A32" s="23"/>
      <c r="B32" s="20"/>
      <c r="C32" s="21"/>
      <c r="D32" s="21"/>
      <c r="E32" s="21"/>
      <c r="F32" s="21"/>
      <c r="G32" s="21"/>
    </row>
    <row r="33" spans="1:7" ht="15.75" x14ac:dyDescent="0.25">
      <c r="A33" s="22" t="s">
        <v>61</v>
      </c>
      <c r="B33" s="16">
        <v>1158</v>
      </c>
      <c r="C33" s="17">
        <v>938</v>
      </c>
      <c r="D33" s="17">
        <v>190</v>
      </c>
      <c r="E33" s="17">
        <v>17</v>
      </c>
      <c r="F33" s="17">
        <v>13</v>
      </c>
      <c r="G33" s="17">
        <v>0</v>
      </c>
    </row>
    <row r="34" spans="1:7" ht="15.75" x14ac:dyDescent="0.25">
      <c r="A34" s="1" t="s">
        <v>114</v>
      </c>
      <c r="B34" s="20">
        <v>472</v>
      </c>
      <c r="C34" s="20">
        <v>400</v>
      </c>
      <c r="D34" s="20">
        <v>68</v>
      </c>
      <c r="E34" s="20">
        <v>4</v>
      </c>
      <c r="F34" s="20">
        <v>0</v>
      </c>
      <c r="G34" s="21">
        <v>0</v>
      </c>
    </row>
    <row r="35" spans="1:7" ht="15.75" x14ac:dyDescent="0.25">
      <c r="A35" s="1" t="s">
        <v>115</v>
      </c>
      <c r="B35" s="20">
        <v>686</v>
      </c>
      <c r="C35" s="20">
        <v>538</v>
      </c>
      <c r="D35" s="20">
        <v>122</v>
      </c>
      <c r="E35" s="20">
        <v>13</v>
      </c>
      <c r="F35" s="20">
        <v>13</v>
      </c>
      <c r="G35" s="21">
        <v>0</v>
      </c>
    </row>
    <row r="36" spans="1:7" ht="15.75" x14ac:dyDescent="0.25">
      <c r="A36" s="23"/>
      <c r="B36" s="20"/>
      <c r="C36" s="21"/>
      <c r="D36" s="21"/>
      <c r="E36" s="21"/>
      <c r="F36" s="21"/>
      <c r="G36" s="21"/>
    </row>
    <row r="37" spans="1:7" ht="15.75" x14ac:dyDescent="0.25">
      <c r="A37" s="22" t="s">
        <v>64</v>
      </c>
      <c r="B37" s="16">
        <v>2093</v>
      </c>
      <c r="C37" s="17">
        <v>1797</v>
      </c>
      <c r="D37" s="17">
        <v>249</v>
      </c>
      <c r="E37" s="17">
        <v>38</v>
      </c>
      <c r="F37" s="17">
        <v>9</v>
      </c>
      <c r="G37" s="17">
        <v>0</v>
      </c>
    </row>
    <row r="38" spans="1:7" ht="15.75" x14ac:dyDescent="0.25">
      <c r="A38" s="1" t="s">
        <v>116</v>
      </c>
      <c r="B38" s="20">
        <v>1747</v>
      </c>
      <c r="C38" s="20">
        <v>1478</v>
      </c>
      <c r="D38" s="20">
        <v>225</v>
      </c>
      <c r="E38" s="20">
        <v>35</v>
      </c>
      <c r="F38" s="20">
        <v>9</v>
      </c>
      <c r="G38" s="21">
        <v>0</v>
      </c>
    </row>
    <row r="39" spans="1:7" ht="15.75" x14ac:dyDescent="0.25">
      <c r="A39" s="1" t="s">
        <v>117</v>
      </c>
      <c r="B39" s="20">
        <v>346</v>
      </c>
      <c r="C39" s="20">
        <v>319</v>
      </c>
      <c r="D39" s="20">
        <v>24</v>
      </c>
      <c r="E39" s="20">
        <v>3</v>
      </c>
      <c r="F39" s="20">
        <v>0</v>
      </c>
      <c r="G39" s="21">
        <v>0</v>
      </c>
    </row>
    <row r="40" spans="1:7" ht="15.75" x14ac:dyDescent="0.25">
      <c r="A40" s="23"/>
      <c r="B40" s="20"/>
      <c r="C40" s="21"/>
      <c r="D40" s="21"/>
      <c r="E40" s="21"/>
      <c r="F40" s="21"/>
      <c r="G40" s="21"/>
    </row>
    <row r="41" spans="1:7" ht="15.75" x14ac:dyDescent="0.25">
      <c r="A41" s="22" t="s">
        <v>67</v>
      </c>
      <c r="B41" s="16">
        <v>2540</v>
      </c>
      <c r="C41" s="17">
        <v>1633</v>
      </c>
      <c r="D41" s="17">
        <v>489</v>
      </c>
      <c r="E41" s="17">
        <v>317</v>
      </c>
      <c r="F41" s="17">
        <v>101</v>
      </c>
      <c r="G41" s="17">
        <v>0</v>
      </c>
    </row>
    <row r="42" spans="1:7" ht="15.75" x14ac:dyDescent="0.25">
      <c r="A42" s="1" t="s">
        <v>118</v>
      </c>
      <c r="B42" s="20">
        <v>2318</v>
      </c>
      <c r="C42" s="20">
        <v>1456</v>
      </c>
      <c r="D42" s="20">
        <v>475</v>
      </c>
      <c r="E42" s="20">
        <v>289</v>
      </c>
      <c r="F42" s="20">
        <v>98</v>
      </c>
      <c r="G42" s="21">
        <v>0</v>
      </c>
    </row>
    <row r="43" spans="1:7" ht="15.75" x14ac:dyDescent="0.25">
      <c r="A43" s="1" t="s">
        <v>119</v>
      </c>
      <c r="B43" s="20">
        <v>222</v>
      </c>
      <c r="C43" s="20">
        <v>177</v>
      </c>
      <c r="D43" s="20">
        <v>14</v>
      </c>
      <c r="E43" s="20">
        <v>28</v>
      </c>
      <c r="F43" s="20">
        <v>3</v>
      </c>
      <c r="G43" s="21">
        <v>0</v>
      </c>
    </row>
    <row r="44" spans="1:7" ht="15.75" x14ac:dyDescent="0.25">
      <c r="A44" s="23"/>
      <c r="B44" s="20"/>
      <c r="C44" s="21"/>
      <c r="D44" s="21"/>
      <c r="E44" s="21"/>
      <c r="F44" s="21"/>
      <c r="G44" s="21"/>
    </row>
    <row r="45" spans="1:7" ht="15.75" x14ac:dyDescent="0.25">
      <c r="A45" s="22" t="s">
        <v>70</v>
      </c>
      <c r="B45" s="16">
        <v>464</v>
      </c>
      <c r="C45" s="17">
        <v>172</v>
      </c>
      <c r="D45" s="17">
        <v>31</v>
      </c>
      <c r="E45" s="17">
        <v>21</v>
      </c>
      <c r="F45" s="17">
        <v>1</v>
      </c>
      <c r="G45" s="17">
        <v>239</v>
      </c>
    </row>
    <row r="46" spans="1:7" ht="15.75" x14ac:dyDescent="0.25">
      <c r="A46" s="1" t="s">
        <v>120</v>
      </c>
      <c r="B46" s="20">
        <v>300</v>
      </c>
      <c r="C46" s="20">
        <v>19</v>
      </c>
      <c r="D46" s="20">
        <v>26</v>
      </c>
      <c r="E46" s="20">
        <v>16</v>
      </c>
      <c r="F46" s="20">
        <v>0</v>
      </c>
      <c r="G46" s="21">
        <v>239</v>
      </c>
    </row>
    <row r="47" spans="1:7" ht="15.75" x14ac:dyDescent="0.25">
      <c r="A47" s="1" t="s">
        <v>121</v>
      </c>
      <c r="B47" s="20">
        <v>164</v>
      </c>
      <c r="C47" s="20">
        <v>153</v>
      </c>
      <c r="D47" s="20">
        <v>5</v>
      </c>
      <c r="E47" s="20">
        <v>5</v>
      </c>
      <c r="F47" s="20">
        <v>1</v>
      </c>
      <c r="G47" s="21">
        <v>0</v>
      </c>
    </row>
    <row r="48" spans="1:7" ht="15.75" x14ac:dyDescent="0.25">
      <c r="A48" s="23"/>
      <c r="B48" s="20"/>
      <c r="C48" s="21"/>
      <c r="D48" s="21"/>
      <c r="E48" s="21"/>
      <c r="F48" s="21"/>
      <c r="G48" s="21"/>
    </row>
    <row r="49" spans="1:7" ht="15.75" x14ac:dyDescent="0.25">
      <c r="A49" s="22" t="s">
        <v>73</v>
      </c>
      <c r="B49" s="16">
        <v>695</v>
      </c>
      <c r="C49" s="17">
        <v>501</v>
      </c>
      <c r="D49" s="17">
        <v>176</v>
      </c>
      <c r="E49" s="17">
        <v>18</v>
      </c>
      <c r="F49" s="17">
        <v>0</v>
      </c>
      <c r="G49" s="17">
        <v>0</v>
      </c>
    </row>
    <row r="50" spans="1:7" ht="15.75" x14ac:dyDescent="0.25">
      <c r="A50" s="1" t="s">
        <v>74</v>
      </c>
      <c r="B50" s="20">
        <v>269</v>
      </c>
      <c r="C50" s="20">
        <v>191</v>
      </c>
      <c r="D50" s="20">
        <v>77</v>
      </c>
      <c r="E50" s="20">
        <v>1</v>
      </c>
      <c r="F50" s="20">
        <v>0</v>
      </c>
      <c r="G50" s="21">
        <v>0</v>
      </c>
    </row>
    <row r="51" spans="1:7" ht="15.75" x14ac:dyDescent="0.25">
      <c r="A51" s="1" t="s">
        <v>122</v>
      </c>
      <c r="B51" s="20">
        <v>426</v>
      </c>
      <c r="C51" s="20">
        <v>310</v>
      </c>
      <c r="D51" s="20">
        <v>99</v>
      </c>
      <c r="E51" s="20">
        <v>17</v>
      </c>
      <c r="F51" s="20">
        <v>0</v>
      </c>
      <c r="G51" s="21">
        <v>0</v>
      </c>
    </row>
    <row r="52" spans="1:7" ht="15.75" x14ac:dyDescent="0.25">
      <c r="A52" s="23"/>
      <c r="B52" s="20"/>
      <c r="C52" s="21"/>
      <c r="D52" s="21"/>
      <c r="E52" s="21"/>
      <c r="F52" s="21"/>
      <c r="G52" s="21"/>
    </row>
    <row r="53" spans="1:7" ht="15.75" x14ac:dyDescent="0.25">
      <c r="A53" s="22" t="s">
        <v>76</v>
      </c>
      <c r="B53" s="16">
        <v>793</v>
      </c>
      <c r="C53" s="17">
        <v>626</v>
      </c>
      <c r="D53" s="17">
        <v>69</v>
      </c>
      <c r="E53" s="17">
        <v>95</v>
      </c>
      <c r="F53" s="17">
        <v>3</v>
      </c>
      <c r="G53" s="17">
        <v>0</v>
      </c>
    </row>
    <row r="54" spans="1:7" ht="15.75" x14ac:dyDescent="0.25">
      <c r="A54" s="1" t="s">
        <v>123</v>
      </c>
      <c r="B54" s="20">
        <v>583</v>
      </c>
      <c r="C54" s="20">
        <v>461</v>
      </c>
      <c r="D54" s="20">
        <v>52</v>
      </c>
      <c r="E54" s="20">
        <v>68</v>
      </c>
      <c r="F54" s="20">
        <v>2</v>
      </c>
      <c r="G54" s="21">
        <v>0</v>
      </c>
    </row>
    <row r="55" spans="1:7" ht="15.75" x14ac:dyDescent="0.25">
      <c r="A55" s="44" t="s">
        <v>414</v>
      </c>
      <c r="B55" s="20">
        <v>210</v>
      </c>
      <c r="C55" s="20">
        <v>165</v>
      </c>
      <c r="D55" s="20">
        <v>17</v>
      </c>
      <c r="E55" s="20">
        <v>27</v>
      </c>
      <c r="F55" s="20">
        <v>1</v>
      </c>
      <c r="G55" s="21">
        <v>0</v>
      </c>
    </row>
    <row r="56" spans="1:7" ht="15.75" x14ac:dyDescent="0.25">
      <c r="A56" s="23"/>
      <c r="B56" s="20"/>
      <c r="C56" s="21"/>
      <c r="D56" s="21"/>
      <c r="E56" s="21"/>
      <c r="F56" s="21"/>
      <c r="G56" s="21"/>
    </row>
    <row r="57" spans="1:7" ht="15.75" x14ac:dyDescent="0.25">
      <c r="A57" s="22" t="s">
        <v>78</v>
      </c>
      <c r="B57" s="16">
        <v>648</v>
      </c>
      <c r="C57" s="17">
        <v>532</v>
      </c>
      <c r="D57" s="17">
        <v>69</v>
      </c>
      <c r="E57" s="17">
        <v>31</v>
      </c>
      <c r="F57" s="17">
        <v>16</v>
      </c>
      <c r="G57" s="17">
        <v>0</v>
      </c>
    </row>
    <row r="58" spans="1:7" ht="15.75" x14ac:dyDescent="0.25">
      <c r="A58" s="1" t="s">
        <v>124</v>
      </c>
      <c r="B58" s="20">
        <v>406</v>
      </c>
      <c r="C58" s="20">
        <v>384</v>
      </c>
      <c r="D58" s="20">
        <v>7</v>
      </c>
      <c r="E58" s="20">
        <v>3</v>
      </c>
      <c r="F58" s="20">
        <v>12</v>
      </c>
      <c r="G58" s="21">
        <v>0</v>
      </c>
    </row>
    <row r="59" spans="1:7" ht="15.75" x14ac:dyDescent="0.25">
      <c r="A59" s="1" t="s">
        <v>125</v>
      </c>
      <c r="B59" s="20">
        <v>242</v>
      </c>
      <c r="C59" s="20">
        <v>148</v>
      </c>
      <c r="D59" s="20">
        <v>62</v>
      </c>
      <c r="E59" s="20">
        <v>28</v>
      </c>
      <c r="F59" s="20">
        <v>4</v>
      </c>
      <c r="G59" s="21">
        <v>0</v>
      </c>
    </row>
    <row r="60" spans="1:7" ht="15.75" x14ac:dyDescent="0.25">
      <c r="A60" s="23"/>
      <c r="B60" s="20"/>
      <c r="C60" s="21"/>
      <c r="D60" s="21"/>
      <c r="E60" s="21"/>
      <c r="F60" s="21"/>
      <c r="G60" s="21"/>
    </row>
    <row r="61" spans="1:7" ht="15.75" x14ac:dyDescent="0.25">
      <c r="A61" s="22" t="s">
        <v>81</v>
      </c>
      <c r="B61" s="16">
        <v>951</v>
      </c>
      <c r="C61" s="17">
        <v>725</v>
      </c>
      <c r="D61" s="17">
        <v>197</v>
      </c>
      <c r="E61" s="17">
        <v>16</v>
      </c>
      <c r="F61" s="17">
        <v>13</v>
      </c>
      <c r="G61" s="17">
        <v>0</v>
      </c>
    </row>
    <row r="62" spans="1:7" ht="15.75" x14ac:dyDescent="0.25">
      <c r="A62" s="1" t="s">
        <v>126</v>
      </c>
      <c r="B62" s="20">
        <v>659</v>
      </c>
      <c r="C62" s="20">
        <v>489</v>
      </c>
      <c r="D62" s="20">
        <v>149</v>
      </c>
      <c r="E62" s="20">
        <v>10</v>
      </c>
      <c r="F62" s="20">
        <v>11</v>
      </c>
      <c r="G62" s="21">
        <v>0</v>
      </c>
    </row>
    <row r="63" spans="1:7" ht="15.75" x14ac:dyDescent="0.25">
      <c r="A63" s="1" t="s">
        <v>127</v>
      </c>
      <c r="B63" s="20">
        <v>175</v>
      </c>
      <c r="C63" s="20">
        <v>138</v>
      </c>
      <c r="D63" s="20">
        <v>35</v>
      </c>
      <c r="E63" s="20">
        <v>2</v>
      </c>
      <c r="F63" s="20">
        <v>0</v>
      </c>
      <c r="G63" s="21">
        <v>0</v>
      </c>
    </row>
    <row r="64" spans="1:7" ht="15.75" x14ac:dyDescent="0.25">
      <c r="A64" s="1" t="s">
        <v>128</v>
      </c>
      <c r="B64" s="20">
        <v>117</v>
      </c>
      <c r="C64" s="20">
        <v>98</v>
      </c>
      <c r="D64" s="20">
        <v>13</v>
      </c>
      <c r="E64" s="20">
        <v>4</v>
      </c>
      <c r="F64" s="20">
        <v>2</v>
      </c>
      <c r="G64" s="21">
        <v>0</v>
      </c>
    </row>
    <row r="65" spans="1:7" ht="15.75" x14ac:dyDescent="0.25">
      <c r="A65" s="23"/>
      <c r="B65" s="20"/>
      <c r="C65" s="21"/>
      <c r="D65" s="21"/>
      <c r="E65" s="21"/>
      <c r="F65" s="21"/>
      <c r="G65" s="21"/>
    </row>
    <row r="66" spans="1:7" ht="15.75" x14ac:dyDescent="0.25">
      <c r="A66" s="22" t="s">
        <v>85</v>
      </c>
      <c r="B66" s="16">
        <v>374</v>
      </c>
      <c r="C66" s="17">
        <v>364</v>
      </c>
      <c r="D66" s="17">
        <v>6</v>
      </c>
      <c r="E66" s="17">
        <v>1</v>
      </c>
      <c r="F66" s="17">
        <v>3</v>
      </c>
      <c r="G66" s="17">
        <v>0</v>
      </c>
    </row>
    <row r="67" spans="1:7" ht="15.75" x14ac:dyDescent="0.25">
      <c r="A67" s="1" t="s">
        <v>129</v>
      </c>
      <c r="B67" s="20">
        <v>374</v>
      </c>
      <c r="C67" s="20">
        <v>364</v>
      </c>
      <c r="D67" s="20">
        <v>6</v>
      </c>
      <c r="E67" s="20">
        <v>1</v>
      </c>
      <c r="F67" s="20">
        <v>3</v>
      </c>
      <c r="G67" s="21">
        <v>0</v>
      </c>
    </row>
    <row r="68" spans="1:7" ht="15.75" x14ac:dyDescent="0.25">
      <c r="A68" s="23"/>
      <c r="B68" s="20"/>
      <c r="C68" s="21"/>
      <c r="D68" s="21"/>
      <c r="E68" s="21"/>
      <c r="F68" s="21"/>
      <c r="G68" s="21"/>
    </row>
    <row r="69" spans="1:7" ht="15.75" x14ac:dyDescent="0.25">
      <c r="A69" s="22" t="s">
        <v>130</v>
      </c>
      <c r="B69" s="16">
        <v>892</v>
      </c>
      <c r="C69" s="17">
        <v>728</v>
      </c>
      <c r="D69" s="17">
        <v>154</v>
      </c>
      <c r="E69" s="17">
        <v>5</v>
      </c>
      <c r="F69" s="17">
        <v>5</v>
      </c>
      <c r="G69" s="17">
        <v>0</v>
      </c>
    </row>
    <row r="70" spans="1:7" ht="15.75" x14ac:dyDescent="0.25">
      <c r="A70" s="1" t="s">
        <v>131</v>
      </c>
      <c r="B70" s="20">
        <v>892</v>
      </c>
      <c r="C70" s="20">
        <v>728</v>
      </c>
      <c r="D70" s="20">
        <v>154</v>
      </c>
      <c r="E70" s="20">
        <v>5</v>
      </c>
      <c r="F70" s="20">
        <v>5</v>
      </c>
      <c r="G70" s="21">
        <v>0</v>
      </c>
    </row>
    <row r="71" spans="1:7" ht="15.75" x14ac:dyDescent="0.25">
      <c r="A71" s="28"/>
      <c r="B71" s="29"/>
      <c r="C71" s="29"/>
      <c r="D71" s="29"/>
      <c r="E71" s="29"/>
      <c r="F71" s="29"/>
      <c r="G71" s="11"/>
    </row>
    <row r="72" spans="1:7" ht="31.15" customHeight="1" x14ac:dyDescent="0.25">
      <c r="A72" s="167" t="s">
        <v>132</v>
      </c>
      <c r="B72" s="167"/>
      <c r="C72" s="167"/>
      <c r="D72" s="167"/>
      <c r="E72" s="167"/>
      <c r="F72" s="167"/>
      <c r="G72" s="167"/>
    </row>
    <row r="73" spans="1:7" ht="15.75" x14ac:dyDescent="0.25">
      <c r="A73" s="33" t="s">
        <v>89</v>
      </c>
      <c r="B73" s="1"/>
      <c r="C73" s="1"/>
      <c r="D73" s="1"/>
      <c r="E73" s="1"/>
      <c r="F73" s="1"/>
      <c r="G73" s="1"/>
    </row>
  </sheetData>
  <mergeCells count="8">
    <mergeCell ref="A72:G72"/>
    <mergeCell ref="A3:G3"/>
    <mergeCell ref="A4:G4"/>
    <mergeCell ref="A5:G5"/>
    <mergeCell ref="A6:G6"/>
    <mergeCell ref="A8:A9"/>
    <mergeCell ref="B8:B9"/>
    <mergeCell ref="C8:G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135-19CE-44E7-A23B-546C36389780}">
  <dimension ref="A1:M55"/>
  <sheetViews>
    <sheetView tabSelected="1" zoomScale="80" zoomScaleNormal="80" workbookViewId="0">
      <pane ySplit="10" topLeftCell="A11" activePane="bottomLeft" state="frozen"/>
      <selection pane="bottomLeft" activeCell="A26" sqref="A26"/>
    </sheetView>
  </sheetViews>
  <sheetFormatPr baseColWidth="10" defaultColWidth="0" defaultRowHeight="15" zeroHeight="1" x14ac:dyDescent="0.25"/>
  <cols>
    <col min="1" max="1" width="62.140625" bestFit="1" customWidth="1"/>
    <col min="2" max="13" width="16.42578125" customWidth="1"/>
    <col min="14" max="16384" width="11.42578125" hidden="1"/>
  </cols>
  <sheetData>
    <row r="1" spans="1:13" ht="15.75" x14ac:dyDescent="0.25">
      <c r="A1" s="4" t="s">
        <v>417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9"/>
      <c r="B2" s="9"/>
      <c r="C2" s="9"/>
      <c r="D2" s="9"/>
      <c r="E2" s="9"/>
      <c r="F2" s="9"/>
      <c r="G2" s="9"/>
      <c r="H2" s="1"/>
      <c r="I2" s="1"/>
      <c r="J2" s="1"/>
      <c r="K2" s="1"/>
      <c r="L2" s="1"/>
      <c r="M2" s="1"/>
    </row>
    <row r="3" spans="1:13" ht="15.75" x14ac:dyDescent="0.25">
      <c r="A3" s="164" t="s">
        <v>418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ht="15.75" x14ac:dyDescent="0.25">
      <c r="A4" s="164" t="s">
        <v>419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3" ht="15.75" x14ac:dyDescent="0.25">
      <c r="A5" s="164" t="s">
        <v>30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3" ht="15.75" x14ac:dyDescent="0.25">
      <c r="A6" s="1"/>
      <c r="B6" s="1"/>
      <c r="C6" s="37"/>
      <c r="D6" s="1"/>
      <c r="E6" s="1"/>
      <c r="F6" s="37"/>
      <c r="G6" s="37"/>
      <c r="H6" s="1"/>
      <c r="I6" s="1"/>
      <c r="J6" s="1"/>
      <c r="K6" s="1"/>
      <c r="L6" s="1"/>
      <c r="M6" s="1"/>
    </row>
    <row r="7" spans="1:13" ht="15.75" x14ac:dyDescent="0.25">
      <c r="A7" s="160" t="s">
        <v>420</v>
      </c>
      <c r="B7" s="160" t="s">
        <v>32</v>
      </c>
      <c r="C7" s="160" t="s">
        <v>33</v>
      </c>
      <c r="D7" s="160" t="s">
        <v>421</v>
      </c>
      <c r="E7" s="160" t="s">
        <v>422</v>
      </c>
      <c r="F7" s="160" t="s">
        <v>36</v>
      </c>
      <c r="G7" s="160" t="s">
        <v>37</v>
      </c>
      <c r="H7" s="160" t="s">
        <v>38</v>
      </c>
      <c r="I7" s="162" t="s">
        <v>39</v>
      </c>
      <c r="J7" s="163"/>
      <c r="K7" s="163"/>
      <c r="L7" s="163"/>
      <c r="M7" s="163"/>
    </row>
    <row r="8" spans="1:13" ht="47.25" x14ac:dyDescent="0.25">
      <c r="A8" s="161"/>
      <c r="B8" s="161"/>
      <c r="C8" s="161"/>
      <c r="D8" s="161"/>
      <c r="E8" s="161"/>
      <c r="F8" s="161"/>
      <c r="G8" s="161"/>
      <c r="H8" s="161"/>
      <c r="I8" s="149" t="s">
        <v>40</v>
      </c>
      <c r="J8" s="13" t="s">
        <v>41</v>
      </c>
      <c r="K8" s="13" t="s">
        <v>42</v>
      </c>
      <c r="L8" s="13" t="s">
        <v>43</v>
      </c>
      <c r="M8" s="14" t="s">
        <v>44</v>
      </c>
    </row>
    <row r="9" spans="1:13" ht="15.75" x14ac:dyDescent="0.25">
      <c r="A9" s="15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150"/>
    </row>
    <row r="10" spans="1:13" ht="15.75" x14ac:dyDescent="0.25">
      <c r="A10" s="18" t="s">
        <v>102</v>
      </c>
      <c r="B10" s="16">
        <f>B12+B22+B29+B33+B37+B43+B51</f>
        <v>20356</v>
      </c>
      <c r="C10" s="16">
        <f>C12+C22+C29+C33+C37+C43+C51</f>
        <v>28577</v>
      </c>
      <c r="D10" s="16">
        <f t="shared" ref="D10:M10" si="0">D12+D22+D29+D33+D37+D43+D51</f>
        <v>26</v>
      </c>
      <c r="E10" s="16">
        <f t="shared" si="0"/>
        <v>2254</v>
      </c>
      <c r="F10" s="16">
        <f t="shared" si="0"/>
        <v>27259</v>
      </c>
      <c r="G10" s="16">
        <f t="shared" si="0"/>
        <v>2192</v>
      </c>
      <c r="H10" s="16">
        <f t="shared" si="0"/>
        <v>21762</v>
      </c>
      <c r="I10" s="16">
        <f t="shared" si="0"/>
        <v>21652</v>
      </c>
      <c r="J10" s="16">
        <f t="shared" si="0"/>
        <v>46</v>
      </c>
      <c r="K10" s="16">
        <f t="shared" si="0"/>
        <v>48</v>
      </c>
      <c r="L10" s="16">
        <f t="shared" si="0"/>
        <v>15</v>
      </c>
      <c r="M10" s="17">
        <f t="shared" si="0"/>
        <v>1</v>
      </c>
    </row>
    <row r="11" spans="1:13" ht="15.75" x14ac:dyDescent="0.25">
      <c r="A11" s="1"/>
      <c r="B11" s="21"/>
      <c r="C11" s="21"/>
      <c r="D11" s="21"/>
      <c r="E11" s="21"/>
      <c r="F11" s="21"/>
      <c r="G11" s="21"/>
      <c r="H11" s="25"/>
      <c r="I11" s="21"/>
      <c r="J11" s="21"/>
      <c r="K11" s="25"/>
      <c r="L11" s="25"/>
      <c r="M11" s="25"/>
    </row>
    <row r="12" spans="1:13" ht="15.75" x14ac:dyDescent="0.25">
      <c r="A12" s="22" t="s">
        <v>133</v>
      </c>
      <c r="B12" s="16">
        <f>SUM(B13:B20)</f>
        <v>8401</v>
      </c>
      <c r="C12" s="16">
        <f t="shared" ref="C12:M12" si="1">SUM(C13:C20)</f>
        <v>9870</v>
      </c>
      <c r="D12" s="16">
        <f t="shared" si="1"/>
        <v>11</v>
      </c>
      <c r="E12" s="16">
        <f t="shared" si="1"/>
        <v>952</v>
      </c>
      <c r="F12" s="16">
        <f t="shared" si="1"/>
        <v>9290</v>
      </c>
      <c r="G12" s="16">
        <f t="shared" si="1"/>
        <v>893</v>
      </c>
      <c r="H12" s="16">
        <f t="shared" si="1"/>
        <v>9051</v>
      </c>
      <c r="I12" s="16">
        <f t="shared" si="1"/>
        <v>9018</v>
      </c>
      <c r="J12" s="16">
        <f t="shared" si="1"/>
        <v>15</v>
      </c>
      <c r="K12" s="16">
        <f t="shared" si="1"/>
        <v>18</v>
      </c>
      <c r="L12" s="16">
        <f t="shared" si="1"/>
        <v>0</v>
      </c>
      <c r="M12" s="17">
        <f t="shared" si="1"/>
        <v>0</v>
      </c>
    </row>
    <row r="13" spans="1:13" ht="15.75" x14ac:dyDescent="0.25">
      <c r="A13" s="23" t="s">
        <v>47</v>
      </c>
      <c r="B13" s="20">
        <f>+'[1]C-1'!D13</f>
        <v>1506</v>
      </c>
      <c r="C13" s="20">
        <f>+'[1]C-1'!BK13</f>
        <v>1288</v>
      </c>
      <c r="D13" s="20">
        <f>+'[1]C-1'!BL13</f>
        <v>1</v>
      </c>
      <c r="E13" s="20">
        <f>+'[1]C-1'!BM13</f>
        <v>134</v>
      </c>
      <c r="F13" s="20">
        <f>+'[1]C-1'!BN13</f>
        <v>1266</v>
      </c>
      <c r="G13" s="20">
        <f>+'[1]C-1'!BO13</f>
        <v>193</v>
      </c>
      <c r="H13" s="20">
        <f>B13+C13+D13+E13-F13-G13</f>
        <v>1470</v>
      </c>
      <c r="I13" s="20">
        <f>+'[1]C-1'!BB13</f>
        <v>1469</v>
      </c>
      <c r="J13" s="20">
        <f>+'[1]C-1'!BC13</f>
        <v>0</v>
      </c>
      <c r="K13" s="20">
        <f>+'[1]C-1'!BD13</f>
        <v>1</v>
      </c>
      <c r="L13" s="20">
        <f>+'[1]C-1'!BF13</f>
        <v>0</v>
      </c>
      <c r="M13" s="21">
        <f>+'[1]C-1'!BG13</f>
        <v>0</v>
      </c>
    </row>
    <row r="14" spans="1:13" ht="15.75" x14ac:dyDescent="0.25">
      <c r="A14" s="23" t="s">
        <v>48</v>
      </c>
      <c r="B14" s="20">
        <f>+'[1]C-1'!D14</f>
        <v>1502</v>
      </c>
      <c r="C14" s="20">
        <f>+'[1]C-1'!BK14</f>
        <v>1299</v>
      </c>
      <c r="D14" s="20">
        <f>+'[1]C-1'!BL14</f>
        <v>0</v>
      </c>
      <c r="E14" s="20">
        <f>+'[1]C-1'!BM14</f>
        <v>84</v>
      </c>
      <c r="F14" s="20">
        <f>+'[1]C-1'!BN14</f>
        <v>1390</v>
      </c>
      <c r="G14" s="20">
        <f>+'[1]C-1'!BO14</f>
        <v>92</v>
      </c>
      <c r="H14" s="20">
        <f t="shared" ref="H14:H20" si="2">B14+C14+D14+E14-F14-G14</f>
        <v>1403</v>
      </c>
      <c r="I14" s="20">
        <f>+'[1]C-1'!BB14</f>
        <v>1398</v>
      </c>
      <c r="J14" s="20">
        <f>+'[1]C-1'!BC14</f>
        <v>2</v>
      </c>
      <c r="K14" s="20">
        <f>+'[1]C-1'!BD14</f>
        <v>3</v>
      </c>
      <c r="L14" s="20">
        <f>+'[1]C-1'!BF14</f>
        <v>0</v>
      </c>
      <c r="M14" s="21">
        <f>+'[1]C-1'!BG14</f>
        <v>0</v>
      </c>
    </row>
    <row r="15" spans="1:13" ht="15.75" x14ac:dyDescent="0.25">
      <c r="A15" s="23" t="s">
        <v>49</v>
      </c>
      <c r="B15" s="20">
        <f>+'[1]C-1'!D15</f>
        <v>840</v>
      </c>
      <c r="C15" s="20">
        <f>+'[1]C-1'!BK15</f>
        <v>952</v>
      </c>
      <c r="D15" s="20">
        <f>+'[1]C-1'!BL15</f>
        <v>1</v>
      </c>
      <c r="E15" s="20">
        <f>+'[1]C-1'!BM15</f>
        <v>92</v>
      </c>
      <c r="F15" s="20">
        <f>+'[1]C-1'!BN15</f>
        <v>867</v>
      </c>
      <c r="G15" s="20">
        <f>+'[1]C-1'!BO15</f>
        <v>20</v>
      </c>
      <c r="H15" s="20">
        <f t="shared" si="2"/>
        <v>998</v>
      </c>
      <c r="I15" s="20">
        <f>+'[1]C-1'!BB15</f>
        <v>996</v>
      </c>
      <c r="J15" s="20">
        <f>+'[1]C-1'!BC15</f>
        <v>0</v>
      </c>
      <c r="K15" s="20">
        <f>+'[1]C-1'!BD15</f>
        <v>2</v>
      </c>
      <c r="L15" s="20">
        <f>+'[1]C-1'!BF15</f>
        <v>0</v>
      </c>
      <c r="M15" s="21">
        <f>+'[1]C-1'!BG15</f>
        <v>0</v>
      </c>
    </row>
    <row r="16" spans="1:13" ht="15.75" x14ac:dyDescent="0.25">
      <c r="A16" s="23" t="s">
        <v>50</v>
      </c>
      <c r="B16" s="20">
        <f>+'[1]C-1'!D16</f>
        <v>318</v>
      </c>
      <c r="C16" s="20">
        <f>+'[1]C-1'!BK16</f>
        <v>313</v>
      </c>
      <c r="D16" s="20">
        <f>+'[1]C-1'!BL16</f>
        <v>0</v>
      </c>
      <c r="E16" s="20">
        <f>+'[1]C-1'!BM16</f>
        <v>106</v>
      </c>
      <c r="F16" s="20">
        <f>+'[1]C-1'!BN16</f>
        <v>405</v>
      </c>
      <c r="G16" s="20">
        <f>+'[1]C-1'!BO16</f>
        <v>43</v>
      </c>
      <c r="H16" s="20">
        <f t="shared" si="2"/>
        <v>289</v>
      </c>
      <c r="I16" s="20">
        <f>+'[1]C-1'!BB16</f>
        <v>285</v>
      </c>
      <c r="J16" s="20">
        <f>+'[1]C-1'!BC16</f>
        <v>3</v>
      </c>
      <c r="K16" s="20">
        <f>+'[1]C-1'!BD16</f>
        <v>1</v>
      </c>
      <c r="L16" s="20">
        <f>+'[1]C-1'!BF16</f>
        <v>0</v>
      </c>
      <c r="M16" s="21">
        <f>+'[1]C-1'!BG16</f>
        <v>0</v>
      </c>
    </row>
    <row r="17" spans="1:13" ht="15.75" x14ac:dyDescent="0.25">
      <c r="A17" s="23" t="s">
        <v>52</v>
      </c>
      <c r="B17" s="20">
        <f>+'[1]C-1'!D19</f>
        <v>1642</v>
      </c>
      <c r="C17" s="20">
        <f>+'[1]C-1'!BK19</f>
        <v>2432</v>
      </c>
      <c r="D17" s="20">
        <f>+'[1]C-1'!BL19</f>
        <v>2</v>
      </c>
      <c r="E17" s="20">
        <f>+'[1]C-1'!BM19</f>
        <v>275</v>
      </c>
      <c r="F17" s="20">
        <f>+'[1]C-1'!BN19</f>
        <v>2173</v>
      </c>
      <c r="G17" s="20">
        <f>+'[1]C-1'!BO19</f>
        <v>383</v>
      </c>
      <c r="H17" s="20">
        <f t="shared" si="2"/>
        <v>1795</v>
      </c>
      <c r="I17" s="20">
        <f>+'[1]C-1'!BB19</f>
        <v>1787</v>
      </c>
      <c r="J17" s="20">
        <f>+'[1]C-1'!BC19</f>
        <v>0</v>
      </c>
      <c r="K17" s="20">
        <f>+'[1]C-1'!BD19</f>
        <v>8</v>
      </c>
      <c r="L17" s="20">
        <f>+'[1]C-1'!BF19</f>
        <v>0</v>
      </c>
      <c r="M17" s="21">
        <f>+'[1]C-1'!BG19</f>
        <v>0</v>
      </c>
    </row>
    <row r="18" spans="1:13" ht="15.75" x14ac:dyDescent="0.25">
      <c r="A18" s="42" t="s">
        <v>54</v>
      </c>
      <c r="B18" s="20">
        <f>'[1]C-1'!D22</f>
        <v>1359</v>
      </c>
      <c r="C18" s="20">
        <f>+'[1]C-1'!BK22</f>
        <v>648</v>
      </c>
      <c r="D18" s="20">
        <f>+'[1]C-1'!BL22</f>
        <v>0</v>
      </c>
      <c r="E18" s="20">
        <f>+'[1]C-1'!BM22</f>
        <v>34</v>
      </c>
      <c r="F18" s="20">
        <f>+'[1]C-1'!BN22</f>
        <v>522</v>
      </c>
      <c r="G18" s="20">
        <f>+'[1]C-1'!BO22</f>
        <v>30</v>
      </c>
      <c r="H18" s="20">
        <f t="shared" si="2"/>
        <v>1489</v>
      </c>
      <c r="I18" s="20">
        <f>+'[1]C-1'!BB22</f>
        <v>1479</v>
      </c>
      <c r="J18" s="20">
        <f>+'[1]C-1'!BC22</f>
        <v>7</v>
      </c>
      <c r="K18" s="20">
        <f>+'[1]C-1'!BD22</f>
        <v>3</v>
      </c>
      <c r="L18" s="20">
        <f>+'[1]C-1'!BF22</f>
        <v>0</v>
      </c>
      <c r="M18" s="21">
        <f>+'[1]C-1'!BG22</f>
        <v>0</v>
      </c>
    </row>
    <row r="19" spans="1:13" ht="15.75" x14ac:dyDescent="0.25">
      <c r="A19" s="23" t="s">
        <v>134</v>
      </c>
      <c r="B19" s="20">
        <f>+'[1]C-1'!D23</f>
        <v>903</v>
      </c>
      <c r="C19" s="20">
        <f>+'[1]C-1'!BK23</f>
        <v>2028</v>
      </c>
      <c r="D19" s="20">
        <f>+'[1]C-1'!BL23</f>
        <v>6</v>
      </c>
      <c r="E19" s="20">
        <f>+'[1]C-1'!BM23</f>
        <v>161</v>
      </c>
      <c r="F19" s="20">
        <f>+'[1]C-1'!BN23</f>
        <v>1846</v>
      </c>
      <c r="G19" s="20">
        <f>+'[1]C-1'!BO23</f>
        <v>51</v>
      </c>
      <c r="H19" s="20">
        <f t="shared" si="2"/>
        <v>1201</v>
      </c>
      <c r="I19" s="20">
        <f>+'[1]C-1'!BB23</f>
        <v>1198</v>
      </c>
      <c r="J19" s="20">
        <f>+'[1]C-1'!BC23</f>
        <v>3</v>
      </c>
      <c r="K19" s="20">
        <f>+'[1]C-1'!BD23</f>
        <v>0</v>
      </c>
      <c r="L19" s="20">
        <f>+'[1]C-1'!BF23</f>
        <v>0</v>
      </c>
      <c r="M19" s="21">
        <f>+'[1]C-1'!BG23</f>
        <v>0</v>
      </c>
    </row>
    <row r="20" spans="1:13" ht="15.75" x14ac:dyDescent="0.25">
      <c r="A20" s="23" t="s">
        <v>79</v>
      </c>
      <c r="B20" s="20">
        <f>+'[1]C-1'!D57</f>
        <v>331</v>
      </c>
      <c r="C20" s="20">
        <f>+'[1]C-1'!BK57</f>
        <v>910</v>
      </c>
      <c r="D20" s="20">
        <f>+'[1]C-1'!BL57</f>
        <v>1</v>
      </c>
      <c r="E20" s="20">
        <f>+'[1]C-1'!BM57</f>
        <v>66</v>
      </c>
      <c r="F20" s="20">
        <f>+'[1]C-1'!BN57</f>
        <v>821</v>
      </c>
      <c r="G20" s="20">
        <f>+'[1]C-1'!BO57</f>
        <v>81</v>
      </c>
      <c r="H20" s="20">
        <f t="shared" si="2"/>
        <v>406</v>
      </c>
      <c r="I20" s="20">
        <f>+'[1]C-1'!BB57</f>
        <v>406</v>
      </c>
      <c r="J20" s="20">
        <f>+'[1]C-1'!BC57</f>
        <v>0</v>
      </c>
      <c r="K20" s="20">
        <f>+'[1]C-1'!BD57</f>
        <v>0</v>
      </c>
      <c r="L20" s="20">
        <f>+'[1]C-1'!BF57</f>
        <v>0</v>
      </c>
      <c r="M20" s="21">
        <f>+'[1]C-1'!BG57</f>
        <v>0</v>
      </c>
    </row>
    <row r="21" spans="1:13" ht="15.75" x14ac:dyDescent="0.25">
      <c r="A21" s="19"/>
      <c r="B21" s="24"/>
      <c r="C21" s="20"/>
      <c r="D21" s="20"/>
      <c r="E21" s="20"/>
      <c r="F21" s="24"/>
      <c r="G21" s="24"/>
      <c r="H21" s="24"/>
      <c r="I21" s="24"/>
      <c r="J21" s="20"/>
      <c r="K21" s="151"/>
      <c r="L21" s="151"/>
      <c r="M21" s="25"/>
    </row>
    <row r="22" spans="1:13" ht="15.75" x14ac:dyDescent="0.25">
      <c r="A22" s="22" t="s">
        <v>135</v>
      </c>
      <c r="B22" s="16">
        <f>SUM(B23:B27)</f>
        <v>3479</v>
      </c>
      <c r="C22" s="16">
        <f t="shared" ref="C22:M22" si="3">SUM(C23:C27)</f>
        <v>5208</v>
      </c>
      <c r="D22" s="16">
        <f t="shared" si="3"/>
        <v>2</v>
      </c>
      <c r="E22" s="16">
        <f t="shared" si="3"/>
        <v>426</v>
      </c>
      <c r="F22" s="16">
        <f t="shared" si="3"/>
        <v>4959</v>
      </c>
      <c r="G22" s="16">
        <f t="shared" si="3"/>
        <v>489</v>
      </c>
      <c r="H22" s="16">
        <f t="shared" si="3"/>
        <v>3667</v>
      </c>
      <c r="I22" s="16">
        <f t="shared" si="3"/>
        <v>3641</v>
      </c>
      <c r="J22" s="16">
        <f t="shared" si="3"/>
        <v>5</v>
      </c>
      <c r="K22" s="16">
        <f t="shared" si="3"/>
        <v>6</v>
      </c>
      <c r="L22" s="16">
        <f t="shared" si="3"/>
        <v>14</v>
      </c>
      <c r="M22" s="17">
        <f t="shared" si="3"/>
        <v>1</v>
      </c>
    </row>
    <row r="23" spans="1:13" ht="15.75" x14ac:dyDescent="0.25">
      <c r="A23" s="23" t="s">
        <v>57</v>
      </c>
      <c r="B23" s="20">
        <f>'[1]C-1'!D26</f>
        <v>1822</v>
      </c>
      <c r="C23" s="20">
        <f>+'[1]C-1'!BK26</f>
        <v>2150</v>
      </c>
      <c r="D23" s="20">
        <f>+'[1]C-1'!BL26</f>
        <v>0</v>
      </c>
      <c r="E23" s="20">
        <f>+'[1]C-1'!BM26</f>
        <v>167</v>
      </c>
      <c r="F23" s="20">
        <f>+'[1]C-1'!BN26</f>
        <v>2153</v>
      </c>
      <c r="G23" s="20">
        <f>+'[1]C-1'!BO26</f>
        <v>280</v>
      </c>
      <c r="H23" s="20">
        <f>B23+C23+D23+E23-F23-G23</f>
        <v>1706</v>
      </c>
      <c r="I23" s="20">
        <f>+'[1]C-1'!BB26</f>
        <v>1706</v>
      </c>
      <c r="J23" s="20">
        <f>+'[1]C-1'!BC26</f>
        <v>0</v>
      </c>
      <c r="K23" s="20">
        <f>+'[1]C-1'!BD26</f>
        <v>0</v>
      </c>
      <c r="L23" s="20">
        <f>+'[1]C-1'!BF26</f>
        <v>0</v>
      </c>
      <c r="M23" s="21">
        <f>+'[1]C-1'!BG26</f>
        <v>0</v>
      </c>
    </row>
    <row r="24" spans="1:13" ht="15.75" x14ac:dyDescent="0.25">
      <c r="A24" s="23" t="s">
        <v>59</v>
      </c>
      <c r="B24" s="20">
        <f>+'[1]C-1'!D29</f>
        <v>322</v>
      </c>
      <c r="C24" s="20">
        <f>+'[1]C-1'!BK29</f>
        <v>1100</v>
      </c>
      <c r="D24" s="20">
        <f>+'[1]C-1'!BL29</f>
        <v>2</v>
      </c>
      <c r="E24" s="20">
        <f>+'[1]C-1'!BM29</f>
        <v>79</v>
      </c>
      <c r="F24" s="20">
        <f>+'[1]C-1'!BN29</f>
        <v>866</v>
      </c>
      <c r="G24" s="20">
        <f>+'[1]C-1'!BO29</f>
        <v>89</v>
      </c>
      <c r="H24" s="20">
        <f>B24+C24+D24+E24-F24-G24</f>
        <v>548</v>
      </c>
      <c r="I24" s="20">
        <f>+'[1]C-1'!BB29</f>
        <v>548</v>
      </c>
      <c r="J24" s="20">
        <f>+'[1]C-1'!BC29</f>
        <v>0</v>
      </c>
      <c r="K24" s="20">
        <f>+'[1]C-1'!BD29</f>
        <v>0</v>
      </c>
      <c r="L24" s="20">
        <f>+'[1]C-1'!BF29</f>
        <v>0</v>
      </c>
      <c r="M24" s="21">
        <f>+'[1]C-1'!BG29</f>
        <v>0</v>
      </c>
    </row>
    <row r="25" spans="1:13" ht="15.75" x14ac:dyDescent="0.25">
      <c r="A25" s="26" t="s">
        <v>60</v>
      </c>
      <c r="B25" s="20">
        <f>+'[1]C-1'!D30</f>
        <v>292</v>
      </c>
      <c r="C25" s="20">
        <f>+'[1]C-1'!BK30</f>
        <v>247</v>
      </c>
      <c r="D25" s="20">
        <f>+'[1]C-1'!BL30</f>
        <v>0</v>
      </c>
      <c r="E25" s="20">
        <f>+'[1]C-1'!BM30</f>
        <v>85</v>
      </c>
      <c r="F25" s="20">
        <f>+'[1]C-1'!BN30</f>
        <v>356</v>
      </c>
      <c r="G25" s="20">
        <f>+'[1]C-1'!BO30</f>
        <v>13</v>
      </c>
      <c r="H25" s="20">
        <f>B25+C25+D25+E25-F25-G25</f>
        <v>255</v>
      </c>
      <c r="I25" s="20">
        <f>+'[1]C-1'!BB30</f>
        <v>250</v>
      </c>
      <c r="J25" s="20">
        <f>+'[1]C-1'!BC30</f>
        <v>0</v>
      </c>
      <c r="K25" s="20">
        <f>+'[1]C-1'!BD30</f>
        <v>5</v>
      </c>
      <c r="L25" s="20">
        <f>+'[1]C-1'!BF30</f>
        <v>0</v>
      </c>
      <c r="M25" s="21">
        <f>+'[1]C-1'!BG30</f>
        <v>0</v>
      </c>
    </row>
    <row r="26" spans="1:13" ht="15.75" x14ac:dyDescent="0.25">
      <c r="A26" s="23" t="s">
        <v>62</v>
      </c>
      <c r="B26" s="20">
        <f>+'[1]C-1'!D33</f>
        <v>365</v>
      </c>
      <c r="C26" s="20">
        <f>+'[1]C-1'!BK33</f>
        <v>989</v>
      </c>
      <c r="D26" s="20">
        <f>+'[1]C-1'!BL33</f>
        <v>0</v>
      </c>
      <c r="E26" s="20">
        <f>+'[1]C-1'!BM33</f>
        <v>35</v>
      </c>
      <c r="F26" s="20">
        <f>+'[1]C-1'!BN33</f>
        <v>876</v>
      </c>
      <c r="G26" s="20">
        <f>+'[1]C-1'!BO33</f>
        <v>41</v>
      </c>
      <c r="H26" s="20">
        <f>B26+C26+D26+E26-F26-G26</f>
        <v>472</v>
      </c>
      <c r="I26" s="20">
        <f>+'[1]C-1'!BB33</f>
        <v>470</v>
      </c>
      <c r="J26" s="20">
        <f>+'[1]C-1'!BC33</f>
        <v>2</v>
      </c>
      <c r="K26" s="20">
        <f>+'[1]C-1'!BD33</f>
        <v>0</v>
      </c>
      <c r="L26" s="20">
        <f>+'[1]C-1'!BF33</f>
        <v>0</v>
      </c>
      <c r="M26" s="21">
        <f>+'[1]C-1'!BG33</f>
        <v>0</v>
      </c>
    </row>
    <row r="27" spans="1:13" ht="15.75" x14ac:dyDescent="0.25">
      <c r="A27" s="23" t="s">
        <v>63</v>
      </c>
      <c r="B27" s="20">
        <f>+'[1]C-1'!D34</f>
        <v>678</v>
      </c>
      <c r="C27" s="20">
        <f>+'[1]C-1'!BK34</f>
        <v>722</v>
      </c>
      <c r="D27" s="20">
        <f>+'[1]C-1'!BL34</f>
        <v>0</v>
      </c>
      <c r="E27" s="20">
        <f>+'[1]C-1'!BM34</f>
        <v>60</v>
      </c>
      <c r="F27" s="20">
        <f>+'[1]C-1'!BN34</f>
        <v>708</v>
      </c>
      <c r="G27" s="20">
        <f>+'[1]C-1'!BO34</f>
        <v>66</v>
      </c>
      <c r="H27" s="20">
        <f>+'[1]C-1'!BP34</f>
        <v>686</v>
      </c>
      <c r="I27" s="20">
        <f>+'[1]C-1'!BB34</f>
        <v>667</v>
      </c>
      <c r="J27" s="20">
        <f>+'[1]C-1'!BC34</f>
        <v>3</v>
      </c>
      <c r="K27" s="20">
        <f>+'[1]C-1'!BD34</f>
        <v>1</v>
      </c>
      <c r="L27" s="20">
        <f>+'[1]C-1'!BF34</f>
        <v>14</v>
      </c>
      <c r="M27" s="21">
        <f>+'[1]C-1'!BG34</f>
        <v>1</v>
      </c>
    </row>
    <row r="28" spans="1:13" ht="15.75" x14ac:dyDescent="0.25">
      <c r="A28" s="23"/>
      <c r="B28" s="20"/>
      <c r="C28" s="20"/>
      <c r="D28" s="20"/>
      <c r="E28" s="20"/>
      <c r="F28" s="20"/>
      <c r="G28" s="20"/>
      <c r="H28" s="20"/>
      <c r="I28" s="20"/>
      <c r="J28" s="20"/>
      <c r="K28" s="151"/>
      <c r="L28" s="151"/>
      <c r="M28" s="152"/>
    </row>
    <row r="29" spans="1:13" ht="15.75" x14ac:dyDescent="0.25">
      <c r="A29" s="22" t="s">
        <v>136</v>
      </c>
      <c r="B29" s="16">
        <f>SUM(B30:B31)</f>
        <v>2018</v>
      </c>
      <c r="C29" s="16">
        <f t="shared" ref="C29:M29" si="4">SUM(C30:C31)</f>
        <v>3739</v>
      </c>
      <c r="D29" s="16">
        <f t="shared" si="4"/>
        <v>2</v>
      </c>
      <c r="E29" s="16">
        <f t="shared" si="4"/>
        <v>61</v>
      </c>
      <c r="F29" s="16">
        <f t="shared" si="4"/>
        <v>3601</v>
      </c>
      <c r="G29" s="16">
        <f t="shared" si="4"/>
        <v>126</v>
      </c>
      <c r="H29" s="16">
        <f t="shared" si="4"/>
        <v>2093</v>
      </c>
      <c r="I29" s="16">
        <f t="shared" si="4"/>
        <v>2090</v>
      </c>
      <c r="J29" s="16">
        <f t="shared" si="4"/>
        <v>1</v>
      </c>
      <c r="K29" s="16">
        <f t="shared" si="4"/>
        <v>2</v>
      </c>
      <c r="L29" s="16">
        <f t="shared" si="4"/>
        <v>0</v>
      </c>
      <c r="M29" s="17">
        <f t="shared" si="4"/>
        <v>0</v>
      </c>
    </row>
    <row r="30" spans="1:13" ht="15.75" x14ac:dyDescent="0.25">
      <c r="A30" s="23" t="s">
        <v>65</v>
      </c>
      <c r="B30" s="20">
        <f>+'[1]C-1'!D37</f>
        <v>1744</v>
      </c>
      <c r="C30" s="20">
        <f>+'[1]C-1'!E37+'[1]C-1'!T37+'[1]C-1'!AH37+'[1]C-1'!AV37</f>
        <v>3320</v>
      </c>
      <c r="D30" s="20">
        <f>+'[1]C-1'!F37+'[1]C-1'!U37+'[1]C-1'!AI37+'[1]C-1'!AW37</f>
        <v>0</v>
      </c>
      <c r="E30" s="20">
        <f>+'[1]C-1'!G37+'[1]C-1'!V37+'[1]C-1'!AJ37+'[1]C-1'!AX37</f>
        <v>28</v>
      </c>
      <c r="F30" s="20">
        <f>+'[1]C-1'!H37+'[1]C-1'!W37+'[1]C-1'!AK37+'[1]C-1'!AY37</f>
        <v>3219</v>
      </c>
      <c r="G30" s="20">
        <f>+'[1]C-1'!I37+'[1]C-1'!X37+'[1]C-1'!AL37+'[1]C-1'!AZ37</f>
        <v>126</v>
      </c>
      <c r="H30" s="20">
        <f>B30+C30+D30+E30-F30-G30</f>
        <v>1747</v>
      </c>
      <c r="I30" s="20">
        <f>+'[1]C-1'!BB37</f>
        <v>1746</v>
      </c>
      <c r="J30" s="20">
        <f>+'[1]C-1'!BC37</f>
        <v>0</v>
      </c>
      <c r="K30" s="20">
        <f>+'[1]C-1'!BD37</f>
        <v>1</v>
      </c>
      <c r="L30" s="20">
        <f>+'[1]C-1'!BF37</f>
        <v>0</v>
      </c>
      <c r="M30" s="21">
        <f>+'[1]C-1'!BG37</f>
        <v>0</v>
      </c>
    </row>
    <row r="31" spans="1:13" ht="15.75" x14ac:dyDescent="0.25">
      <c r="A31" s="23" t="s">
        <v>66</v>
      </c>
      <c r="B31" s="20">
        <f>+'[1]C-1'!D38</f>
        <v>274</v>
      </c>
      <c r="C31" s="20">
        <f>+'[1]C-1'!E38+'[1]C-1'!T38+'[1]C-1'!AH38+'[1]C-1'!AV38</f>
        <v>419</v>
      </c>
      <c r="D31" s="20">
        <f>+'[1]C-1'!F38+'[1]C-1'!U38+'[1]C-1'!AI38+'[1]C-1'!AW38</f>
        <v>2</v>
      </c>
      <c r="E31" s="20">
        <f>+'[1]C-1'!G38+'[1]C-1'!V38+'[1]C-1'!AJ38+'[1]C-1'!AX38</f>
        <v>33</v>
      </c>
      <c r="F31" s="20">
        <f>+'[1]C-1'!H38+'[1]C-1'!W38+'[1]C-1'!AK38+'[1]C-1'!AY38</f>
        <v>382</v>
      </c>
      <c r="G31" s="20">
        <f>+'[1]C-1'!I38+'[1]C-1'!X38+'[1]C-1'!AL38+'[1]C-1'!AZ38</f>
        <v>0</v>
      </c>
      <c r="H31" s="20">
        <f>B31+C31+D31+E31-F31-G31</f>
        <v>346</v>
      </c>
      <c r="I31" s="20">
        <f>+'[1]C-1'!BB38</f>
        <v>344</v>
      </c>
      <c r="J31" s="20">
        <f>+'[1]C-1'!BC38</f>
        <v>1</v>
      </c>
      <c r="K31" s="20">
        <f>+'[1]C-1'!BD38</f>
        <v>1</v>
      </c>
      <c r="L31" s="20">
        <f>+'[1]C-1'!BF38</f>
        <v>0</v>
      </c>
      <c r="M31" s="21">
        <f>+'[1]C-1'!BG38</f>
        <v>0</v>
      </c>
    </row>
    <row r="32" spans="1:13" ht="15.75" x14ac:dyDescent="0.25">
      <c r="A32" s="23"/>
      <c r="B32" s="20"/>
      <c r="C32" s="20"/>
      <c r="D32" s="20"/>
      <c r="E32" s="20"/>
      <c r="F32" s="20"/>
      <c r="G32" s="20"/>
      <c r="H32" s="20"/>
      <c r="I32" s="20"/>
      <c r="J32" s="20"/>
      <c r="K32" s="151"/>
      <c r="L32" s="151"/>
      <c r="M32" s="152"/>
    </row>
    <row r="33" spans="1:13" ht="15.75" x14ac:dyDescent="0.25">
      <c r="A33" s="22" t="s">
        <v>137</v>
      </c>
      <c r="B33" s="16">
        <f>SUM(B34:B35)</f>
        <v>2253</v>
      </c>
      <c r="C33" s="16">
        <f t="shared" ref="C33:M33" si="5">SUM(C34:C35)</f>
        <v>2924</v>
      </c>
      <c r="D33" s="16">
        <f t="shared" si="5"/>
        <v>1</v>
      </c>
      <c r="E33" s="16">
        <f t="shared" si="5"/>
        <v>248</v>
      </c>
      <c r="F33" s="16">
        <f t="shared" si="5"/>
        <v>2857</v>
      </c>
      <c r="G33" s="16">
        <f t="shared" si="5"/>
        <v>29</v>
      </c>
      <c r="H33" s="16">
        <f t="shared" si="5"/>
        <v>2540</v>
      </c>
      <c r="I33" s="16">
        <f t="shared" si="5"/>
        <v>2519</v>
      </c>
      <c r="J33" s="16">
        <f t="shared" si="5"/>
        <v>14</v>
      </c>
      <c r="K33" s="16">
        <f t="shared" si="5"/>
        <v>7</v>
      </c>
      <c r="L33" s="16">
        <f t="shared" si="5"/>
        <v>0</v>
      </c>
      <c r="M33" s="17">
        <f t="shared" si="5"/>
        <v>0</v>
      </c>
    </row>
    <row r="34" spans="1:13" ht="15.75" x14ac:dyDescent="0.25">
      <c r="A34" s="23" t="s">
        <v>68</v>
      </c>
      <c r="B34" s="20">
        <f>+'[1]C-1'!D41</f>
        <v>2055</v>
      </c>
      <c r="C34" s="20">
        <f>+'[1]C-1'!E41+'[1]C-1'!T41+'[1]C-1'!AH41+'[1]C-1'!AV41</f>
        <v>2577</v>
      </c>
      <c r="D34" s="20">
        <f>+'[1]C-1'!F41+'[1]C-1'!U41+'[1]C-1'!AI41+'[1]C-1'!AW41</f>
        <v>0</v>
      </c>
      <c r="E34" s="20">
        <f>+'[1]C-1'!G41+'[1]C-1'!V41+'[1]C-1'!AJ41+'[1]C-1'!AX41</f>
        <v>240</v>
      </c>
      <c r="F34" s="20">
        <f>+'[1]C-1'!H41+'[1]C-1'!W41+'[1]C-1'!AK41+'[1]C-1'!AY41</f>
        <v>2552</v>
      </c>
      <c r="G34" s="20">
        <f>+'[1]C-1'!I41+'[1]C-1'!X41+'[1]C-1'!AL41+'[1]C-1'!AZ41</f>
        <v>2</v>
      </c>
      <c r="H34" s="20">
        <f>B34+C34+D34+E34-F34-G34</f>
        <v>2318</v>
      </c>
      <c r="I34" s="20">
        <f>+'[1]C-1'!BB41</f>
        <v>2299</v>
      </c>
      <c r="J34" s="20">
        <f>+'[1]C-1'!BC41</f>
        <v>12</v>
      </c>
      <c r="K34" s="20">
        <f>+'[1]C-1'!BD41</f>
        <v>7</v>
      </c>
      <c r="L34" s="20">
        <f>+'[1]C-1'!BF41</f>
        <v>0</v>
      </c>
      <c r="M34" s="21">
        <f>+'[1]C-1'!BG41</f>
        <v>0</v>
      </c>
    </row>
    <row r="35" spans="1:13" ht="15.75" x14ac:dyDescent="0.25">
      <c r="A35" s="1" t="s">
        <v>69</v>
      </c>
      <c r="B35" s="20">
        <f>+'[1]C-1'!D42</f>
        <v>198</v>
      </c>
      <c r="C35" s="20">
        <f>+'[1]C-1'!E42+'[1]C-1'!T42+'[1]C-1'!AH42+'[1]C-1'!AV42</f>
        <v>347</v>
      </c>
      <c r="D35" s="20">
        <f>+'[1]C-1'!F42+'[1]C-1'!U42+'[1]C-1'!AI42+'[1]C-1'!AW42</f>
        <v>1</v>
      </c>
      <c r="E35" s="20">
        <f>+'[1]C-1'!G42+'[1]C-1'!V42+'[1]C-1'!AJ42+'[1]C-1'!AX42</f>
        <v>8</v>
      </c>
      <c r="F35" s="20">
        <f>+'[1]C-1'!H42+'[1]C-1'!W42+'[1]C-1'!AK42+'[1]C-1'!AY42</f>
        <v>305</v>
      </c>
      <c r="G35" s="20">
        <f>+'[1]C-1'!I42+'[1]C-1'!X42+'[1]C-1'!AL42+'[1]C-1'!AZ42</f>
        <v>27</v>
      </c>
      <c r="H35" s="20">
        <f>B35+C35+D35+E35-F35-G35</f>
        <v>222</v>
      </c>
      <c r="I35" s="20">
        <f>+'[1]C-1'!BB42</f>
        <v>220</v>
      </c>
      <c r="J35" s="20">
        <f>+'[1]C-1'!BC42</f>
        <v>2</v>
      </c>
      <c r="K35" s="20">
        <f>+'[1]C-1'!BD42</f>
        <v>0</v>
      </c>
      <c r="L35" s="20">
        <f>+'[1]C-1'!BF42</f>
        <v>0</v>
      </c>
      <c r="M35" s="21">
        <f>+'[1]C-1'!BG42</f>
        <v>0</v>
      </c>
    </row>
    <row r="36" spans="1:13" ht="15.75" x14ac:dyDescent="0.25">
      <c r="A36" s="23"/>
      <c r="B36" s="20"/>
      <c r="C36" s="20"/>
      <c r="D36" s="20"/>
      <c r="E36" s="20"/>
      <c r="F36" s="20"/>
      <c r="G36" s="20"/>
      <c r="H36" s="20"/>
      <c r="I36" s="20"/>
      <c r="J36" s="20"/>
      <c r="K36" s="151"/>
      <c r="L36" s="151"/>
      <c r="M36" s="152"/>
    </row>
    <row r="37" spans="1:13" ht="15.75" x14ac:dyDescent="0.25">
      <c r="A37" s="22" t="s">
        <v>138</v>
      </c>
      <c r="B37" s="16">
        <f>SUM(B38:B41)</f>
        <v>1053</v>
      </c>
      <c r="C37" s="16">
        <f t="shared" ref="C37:M37" si="6">SUM(C38:C41)</f>
        <v>1908</v>
      </c>
      <c r="D37" s="16">
        <f t="shared" si="6"/>
        <v>8</v>
      </c>
      <c r="E37" s="16">
        <f t="shared" si="6"/>
        <v>147</v>
      </c>
      <c r="F37" s="16">
        <f t="shared" si="6"/>
        <v>1839</v>
      </c>
      <c r="G37" s="16">
        <f t="shared" si="6"/>
        <v>118</v>
      </c>
      <c r="H37" s="16">
        <f t="shared" si="6"/>
        <v>1159</v>
      </c>
      <c r="I37" s="16">
        <f t="shared" si="6"/>
        <v>1154</v>
      </c>
      <c r="J37" s="16">
        <f t="shared" si="6"/>
        <v>1</v>
      </c>
      <c r="K37" s="16">
        <f t="shared" si="6"/>
        <v>3</v>
      </c>
      <c r="L37" s="16">
        <f t="shared" si="6"/>
        <v>1</v>
      </c>
      <c r="M37" s="17">
        <f t="shared" si="6"/>
        <v>0</v>
      </c>
    </row>
    <row r="38" spans="1:13" ht="15.75" x14ac:dyDescent="0.25">
      <c r="A38" s="1" t="s">
        <v>71</v>
      </c>
      <c r="B38" s="20">
        <f>+'[1]C-1'!D45</f>
        <v>213</v>
      </c>
      <c r="C38" s="20">
        <f>+'[1]C-1'!E45+'[1]C-1'!T45+'[1]C-1'!AH45+'[1]C-1'!AV45</f>
        <v>840</v>
      </c>
      <c r="D38" s="20">
        <f>+'[1]C-1'!F45+'[1]C-1'!U45+'[1]C-1'!AI45+'[1]C-1'!AW45</f>
        <v>0</v>
      </c>
      <c r="E38" s="20">
        <f>+'[1]C-1'!G45+'[1]C-1'!V45+'[1]C-1'!AJ45+'[1]C-1'!AX45</f>
        <v>40</v>
      </c>
      <c r="F38" s="20">
        <f>+'[1]C-1'!H45+'[1]C-1'!W45+'[1]C-1'!AK45+'[1]C-1'!AY45</f>
        <v>762</v>
      </c>
      <c r="G38" s="20">
        <f>+'[1]C-1'!I45+'[1]C-1'!X45+'[1]C-1'!AL45+'[1]C-1'!AZ45</f>
        <v>31</v>
      </c>
      <c r="H38" s="20">
        <f>B38+C38+D38+E38-F38-G38</f>
        <v>300</v>
      </c>
      <c r="I38" s="20">
        <f>+'[1]C-1'!BB45</f>
        <v>300</v>
      </c>
      <c r="J38" s="20">
        <f>+'[1]C-1'!BC45</f>
        <v>0</v>
      </c>
      <c r="K38" s="20">
        <f>+'[1]C-1'!BD45</f>
        <v>0</v>
      </c>
      <c r="L38" s="20">
        <f>+'[1]C-1'!BF45</f>
        <v>0</v>
      </c>
      <c r="M38" s="21">
        <f>+'[1]C-1'!BG45</f>
        <v>0</v>
      </c>
    </row>
    <row r="39" spans="1:13" ht="15.75" x14ac:dyDescent="0.25">
      <c r="A39" s="1" t="s">
        <v>72</v>
      </c>
      <c r="B39" s="20">
        <f>+'[1]C-1'!D46</f>
        <v>149</v>
      </c>
      <c r="C39" s="20">
        <f>+'[1]C-1'!E46+'[1]C-1'!T46+'[1]C-1'!AH46+'[1]C-1'!AV46</f>
        <v>370</v>
      </c>
      <c r="D39" s="20">
        <f>+'[1]C-1'!F46+'[1]C-1'!U46+'[1]C-1'!AI46+'[1]C-1'!AW46</f>
        <v>0</v>
      </c>
      <c r="E39" s="20">
        <f>+'[1]C-1'!G46+'[1]C-1'!V46+'[1]C-1'!AJ46+'[1]C-1'!AX46</f>
        <v>17</v>
      </c>
      <c r="F39" s="20">
        <f>+'[1]C-1'!H46+'[1]C-1'!W46+'[1]C-1'!AK46+'[1]C-1'!AY46</f>
        <v>358</v>
      </c>
      <c r="G39" s="20">
        <f>+'[1]C-1'!I46+'[1]C-1'!X46+'[1]C-1'!AL46+'[1]C-1'!AZ46</f>
        <v>14</v>
      </c>
      <c r="H39" s="20">
        <f>B39+C39+D39+E39-F39-G39</f>
        <v>164</v>
      </c>
      <c r="I39" s="20">
        <f>+'[1]C-1'!BB46</f>
        <v>164</v>
      </c>
      <c r="J39" s="20">
        <f>+'[1]C-1'!BC46</f>
        <v>0</v>
      </c>
      <c r="K39" s="20">
        <f>+'[1]C-1'!BD46</f>
        <v>0</v>
      </c>
      <c r="L39" s="20">
        <f>+'[1]C-1'!BF46</f>
        <v>0</v>
      </c>
      <c r="M39" s="21">
        <f>+'[1]C-1'!BG46</f>
        <v>0</v>
      </c>
    </row>
    <row r="40" spans="1:13" ht="15.75" x14ac:dyDescent="0.25">
      <c r="A40" s="1" t="s">
        <v>74</v>
      </c>
      <c r="B40" s="20">
        <f>+'[1]C-1'!D49</f>
        <v>293</v>
      </c>
      <c r="C40" s="20">
        <f>+'[1]C-1'!E49+'[1]C-1'!T49+'[1]C-1'!AH49+'[1]C-1'!AV49</f>
        <v>322</v>
      </c>
      <c r="D40" s="20">
        <f>+'[1]C-1'!F49+'[1]C-1'!U49+'[1]C-1'!AI49+'[1]C-1'!AW49</f>
        <v>2</v>
      </c>
      <c r="E40" s="20">
        <f>+'[1]C-1'!G49+'[1]C-1'!V49+'[1]C-1'!AJ49+'[1]C-1'!AX49</f>
        <v>14</v>
      </c>
      <c r="F40" s="20">
        <f>+'[1]C-1'!H49+'[1]C-1'!W49+'[1]C-1'!AK49+'[1]C-1'!AY49</f>
        <v>302</v>
      </c>
      <c r="G40" s="20">
        <f>+'[1]C-1'!I49+'[1]C-1'!X49+'[1]C-1'!AL49+'[1]C-1'!AZ49</f>
        <v>60</v>
      </c>
      <c r="H40" s="20">
        <f>B40+C40+D40+E40-F40-G40</f>
        <v>269</v>
      </c>
      <c r="I40" s="20">
        <f>+'[1]C-1'!BB49</f>
        <v>268</v>
      </c>
      <c r="J40" s="20">
        <f>+'[1]C-1'!BC49</f>
        <v>0</v>
      </c>
      <c r="K40" s="20">
        <f>+'[1]C-1'!BD49</f>
        <v>1</v>
      </c>
      <c r="L40" s="20">
        <f>+'[1]C-1'!BF49</f>
        <v>0</v>
      </c>
      <c r="M40" s="21">
        <f>+'[1]C-1'!BG49</f>
        <v>0</v>
      </c>
    </row>
    <row r="41" spans="1:13" ht="15.75" x14ac:dyDescent="0.25">
      <c r="A41" s="1" t="s">
        <v>75</v>
      </c>
      <c r="B41" s="20">
        <f>+'[1]C-1'!D50</f>
        <v>398</v>
      </c>
      <c r="C41" s="20">
        <f>+'[1]C-1'!E50+'[1]C-1'!T50+'[1]C-1'!AH50+'[1]C-1'!AV50</f>
        <v>376</v>
      </c>
      <c r="D41" s="20">
        <f>+'[1]C-1'!F50+'[1]C-1'!U50+'[1]C-1'!AI50+'[1]C-1'!AW50</f>
        <v>6</v>
      </c>
      <c r="E41" s="20">
        <f>+'[1]C-1'!G50+'[1]C-1'!V50+'[1]C-1'!AJ50+'[1]C-1'!AX50</f>
        <v>76</v>
      </c>
      <c r="F41" s="20">
        <f>+'[1]C-1'!H50+'[1]C-1'!W50+'[1]C-1'!AK50+'[1]C-1'!AY50</f>
        <v>417</v>
      </c>
      <c r="G41" s="20">
        <f>+'[1]C-1'!I50+'[1]C-1'!X50+'[1]C-1'!AL50+'[1]C-1'!AZ50</f>
        <v>13</v>
      </c>
      <c r="H41" s="20">
        <f>B41+C41+D41+E41-F41-G41</f>
        <v>426</v>
      </c>
      <c r="I41" s="20">
        <f>+'[1]C-1'!BB50</f>
        <v>422</v>
      </c>
      <c r="J41" s="20">
        <f>+'[1]C-1'!BC50</f>
        <v>1</v>
      </c>
      <c r="K41" s="20">
        <f>+'[1]C-1'!BD50</f>
        <v>2</v>
      </c>
      <c r="L41" s="20">
        <f>+'[1]C-1'!BF50</f>
        <v>1</v>
      </c>
      <c r="M41" s="21">
        <f>+'[1]C-1'!BG50</f>
        <v>0</v>
      </c>
    </row>
    <row r="42" spans="1:13" ht="15.75" x14ac:dyDescent="0.25">
      <c r="A42" s="23"/>
      <c r="B42" s="20"/>
      <c r="C42" s="20"/>
      <c r="D42" s="20"/>
      <c r="E42" s="20"/>
      <c r="F42" s="20"/>
      <c r="G42" s="20"/>
      <c r="H42" s="20"/>
      <c r="I42" s="20"/>
      <c r="J42" s="20"/>
      <c r="K42" s="151"/>
      <c r="L42" s="151"/>
      <c r="M42" s="152"/>
    </row>
    <row r="43" spans="1:13" ht="15.75" x14ac:dyDescent="0.25">
      <c r="A43" s="22" t="s">
        <v>139</v>
      </c>
      <c r="B43" s="16">
        <f>SUM(B44:B49)</f>
        <v>1897</v>
      </c>
      <c r="C43" s="16">
        <f t="shared" ref="C43:M43" si="7">SUM(C44:C49)</f>
        <v>2940</v>
      </c>
      <c r="D43" s="16">
        <f t="shared" si="7"/>
        <v>1</v>
      </c>
      <c r="E43" s="16">
        <f t="shared" si="7"/>
        <v>160</v>
      </c>
      <c r="F43" s="16">
        <f t="shared" si="7"/>
        <v>2748</v>
      </c>
      <c r="G43" s="16">
        <f t="shared" si="7"/>
        <v>264</v>
      </c>
      <c r="H43" s="16">
        <f t="shared" si="7"/>
        <v>1986</v>
      </c>
      <c r="I43" s="16">
        <f t="shared" si="7"/>
        <v>1970</v>
      </c>
      <c r="J43" s="16">
        <f t="shared" si="7"/>
        <v>10</v>
      </c>
      <c r="K43" s="16">
        <f t="shared" si="7"/>
        <v>6</v>
      </c>
      <c r="L43" s="16">
        <f t="shared" si="7"/>
        <v>0</v>
      </c>
      <c r="M43" s="17">
        <f t="shared" si="7"/>
        <v>0</v>
      </c>
    </row>
    <row r="44" spans="1:13" ht="15.75" x14ac:dyDescent="0.25">
      <c r="A44" s="1" t="s">
        <v>77</v>
      </c>
      <c r="B44" s="20">
        <f>+'[1]C-1'!D53</f>
        <v>616</v>
      </c>
      <c r="C44" s="20">
        <f>+'[1]C-1'!E53+'[1]C-1'!T53+'[1]C-1'!AH53+'[1]C-1'!AV53</f>
        <v>1341</v>
      </c>
      <c r="D44" s="20">
        <f>+'[1]C-1'!F53+'[1]C-1'!U53+'[1]C-1'!AI53+'[1]C-1'!AW53</f>
        <v>0</v>
      </c>
      <c r="E44" s="20">
        <f>+'[1]C-1'!G53+'[1]C-1'!V53+'[1]C-1'!AJ53+'[1]C-1'!AX53</f>
        <v>78</v>
      </c>
      <c r="F44" s="20">
        <f>+'[1]C-1'!H53+'[1]C-1'!W53+'[1]C-1'!AK53+'[1]C-1'!AY53</f>
        <v>1317</v>
      </c>
      <c r="G44" s="20">
        <f>+'[1]C-1'!I53+'[1]C-1'!X53+'[1]C-1'!AL53+'[1]C-1'!AZ53</f>
        <v>135</v>
      </c>
      <c r="H44" s="20">
        <f t="shared" ref="H44:H49" si="8">B44+C44+D44+E44-F44-G44</f>
        <v>583</v>
      </c>
      <c r="I44" s="20">
        <f>+'[1]C-1'!BB53</f>
        <v>577</v>
      </c>
      <c r="J44" s="20">
        <f>+'[1]C-1'!BC53</f>
        <v>4</v>
      </c>
      <c r="K44" s="20">
        <f>+'[1]C-1'!BD53</f>
        <v>2</v>
      </c>
      <c r="L44" s="20">
        <f>+'[1]C-1'!BF53</f>
        <v>0</v>
      </c>
      <c r="M44" s="21">
        <f>+'[1]C-1'!BG53</f>
        <v>0</v>
      </c>
    </row>
    <row r="45" spans="1:13" ht="15.75" x14ac:dyDescent="0.25">
      <c r="A45" s="44" t="s">
        <v>414</v>
      </c>
      <c r="B45" s="20">
        <f>+'[1]C-1'!D54</f>
        <v>181</v>
      </c>
      <c r="C45" s="20">
        <f>+'[1]C-1'!E54+'[1]C-1'!T54+'[1]C-1'!AH54+'[1]C-1'!AV54</f>
        <v>270</v>
      </c>
      <c r="D45" s="20">
        <f>+'[1]C-1'!F54+'[1]C-1'!U54+'[1]C-1'!AI54+'[1]C-1'!AW54</f>
        <v>1</v>
      </c>
      <c r="E45" s="20">
        <f>+'[1]C-1'!G54+'[1]C-1'!V54+'[1]C-1'!AJ54+'[1]C-1'!AX54</f>
        <v>6</v>
      </c>
      <c r="F45" s="20">
        <f>+'[1]C-1'!H54+'[1]C-1'!W54+'[1]C-1'!AK54+'[1]C-1'!AY54</f>
        <v>247</v>
      </c>
      <c r="G45" s="20">
        <f>+'[1]C-1'!I54+'[1]C-1'!X54+'[1]C-1'!AL54+'[1]C-1'!AZ54</f>
        <v>1</v>
      </c>
      <c r="H45" s="20">
        <f t="shared" si="8"/>
        <v>210</v>
      </c>
      <c r="I45" s="20">
        <f>+'[1]C-1'!BB54</f>
        <v>208</v>
      </c>
      <c r="J45" s="20">
        <f>+'[1]C-1'!BC54</f>
        <v>0</v>
      </c>
      <c r="K45" s="20">
        <f>+'[1]C-1'!BD54</f>
        <v>2</v>
      </c>
      <c r="L45" s="20">
        <f>+'[1]C-1'!BF54</f>
        <v>0</v>
      </c>
      <c r="M45" s="21">
        <f>+'[1]C-1'!BG54</f>
        <v>0</v>
      </c>
    </row>
    <row r="46" spans="1:13" ht="15.75" x14ac:dyDescent="0.25">
      <c r="A46" s="1" t="s">
        <v>80</v>
      </c>
      <c r="B46" s="20">
        <f>+'[1]C-1'!D58</f>
        <v>251</v>
      </c>
      <c r="C46" s="20">
        <f>+'[1]C-1'!E58+'[1]C-1'!T58+'[1]C-1'!AH58+'[1]C-1'!AV58</f>
        <v>201</v>
      </c>
      <c r="D46" s="20">
        <f>+'[1]C-1'!F58+'[1]C-1'!U58+'[1]C-1'!AI58+'[1]C-1'!AW58</f>
        <v>0</v>
      </c>
      <c r="E46" s="20">
        <f>+'[1]C-1'!G58+'[1]C-1'!V58+'[1]C-1'!AJ58+'[1]C-1'!AX58</f>
        <v>7</v>
      </c>
      <c r="F46" s="20">
        <f>+'[1]C-1'!H58+'[1]C-1'!W58+'[1]C-1'!AK58+'[1]C-1'!AY58</f>
        <v>217</v>
      </c>
      <c r="G46" s="20">
        <f>+'[1]C-1'!I58+'[1]C-1'!X58+'[1]C-1'!AL58+'[1]C-1'!AZ58</f>
        <v>0</v>
      </c>
      <c r="H46" s="20">
        <f t="shared" si="8"/>
        <v>242</v>
      </c>
      <c r="I46" s="20">
        <f>+'[1]C-1'!BB58</f>
        <v>237</v>
      </c>
      <c r="J46" s="20">
        <f>+'[1]C-1'!BC58</f>
        <v>5</v>
      </c>
      <c r="K46" s="20">
        <f>+'[1]C-1'!BD58</f>
        <v>0</v>
      </c>
      <c r="L46" s="20">
        <f>+'[1]C-1'!BF58</f>
        <v>0</v>
      </c>
      <c r="M46" s="21">
        <f>+'[1]C-1'!BG58</f>
        <v>0</v>
      </c>
    </row>
    <row r="47" spans="1:13" ht="15.75" x14ac:dyDescent="0.25">
      <c r="A47" s="23" t="s">
        <v>82</v>
      </c>
      <c r="B47" s="20">
        <f>+'[1]C-1'!D61</f>
        <v>599</v>
      </c>
      <c r="C47" s="20">
        <f>'[1]C-1'!E61+'[1]C-1'!T61+'[1]C-1'!AH61+'[1]C-1'!AV61</f>
        <v>608</v>
      </c>
      <c r="D47" s="20">
        <f>'[1]C-1'!F61+'[1]C-1'!U61+'[1]C-1'!AI61+'[1]C-1'!AW61</f>
        <v>0</v>
      </c>
      <c r="E47" s="20">
        <f>'[1]C-1'!G61+'[1]C-1'!V61+'[1]C-1'!AJ61+'[1]C-1'!AX61</f>
        <v>42</v>
      </c>
      <c r="F47" s="20">
        <f>'[1]C-1'!H61+'[1]C-1'!W61+'[1]C-1'!AK61+'[1]C-1'!AY61</f>
        <v>482</v>
      </c>
      <c r="G47" s="20">
        <f>'[1]C-1'!I61+'[1]C-1'!X61+'[1]C-1'!AL61+'[1]C-1'!AZ61</f>
        <v>108</v>
      </c>
      <c r="H47" s="20">
        <f t="shared" si="8"/>
        <v>659</v>
      </c>
      <c r="I47" s="20">
        <f>+'[1]C-1'!BB61</f>
        <v>657</v>
      </c>
      <c r="J47" s="20">
        <f>+'[1]C-1'!BC61</f>
        <v>1</v>
      </c>
      <c r="K47" s="20">
        <f>+'[1]C-1'!BD61</f>
        <v>1</v>
      </c>
      <c r="L47" s="20">
        <f>+'[1]C-1'!BF61</f>
        <v>0</v>
      </c>
      <c r="M47" s="21">
        <f>+'[1]C-1'!BG61</f>
        <v>0</v>
      </c>
    </row>
    <row r="48" spans="1:13" ht="15.75" x14ac:dyDescent="0.25">
      <c r="A48" s="23" t="s">
        <v>83</v>
      </c>
      <c r="B48" s="20">
        <f>+'[1]C-1'!D62</f>
        <v>135</v>
      </c>
      <c r="C48" s="20">
        <f>'[1]C-1'!E62+'[1]C-1'!T62+'[1]C-1'!AH62+'[1]C-1'!AV62</f>
        <v>259</v>
      </c>
      <c r="D48" s="20">
        <f>'[1]C-1'!F62+'[1]C-1'!U62+'[1]C-1'!AI62+'[1]C-1'!AW62</f>
        <v>0</v>
      </c>
      <c r="E48" s="20">
        <f>'[1]C-1'!G62+'[1]C-1'!V62+'[1]C-1'!AJ62+'[1]C-1'!AX62</f>
        <v>19</v>
      </c>
      <c r="F48" s="20">
        <f>'[1]C-1'!H62+'[1]C-1'!W62+'[1]C-1'!AK62+'[1]C-1'!AY62</f>
        <v>218</v>
      </c>
      <c r="G48" s="20">
        <f>'[1]C-1'!I62+'[1]C-1'!X62+'[1]C-1'!AL62+'[1]C-1'!AZ62</f>
        <v>20</v>
      </c>
      <c r="H48" s="20">
        <f t="shared" si="8"/>
        <v>175</v>
      </c>
      <c r="I48" s="20">
        <f>+'[1]C-1'!BB62</f>
        <v>174</v>
      </c>
      <c r="J48" s="20">
        <f>+'[1]C-1'!BC62</f>
        <v>0</v>
      </c>
      <c r="K48" s="20">
        <f>+'[1]C-1'!BD62</f>
        <v>1</v>
      </c>
      <c r="L48" s="20">
        <f>+'[1]C-1'!BF62</f>
        <v>0</v>
      </c>
      <c r="M48" s="21">
        <f>+'[1]C-1'!BG62</f>
        <v>0</v>
      </c>
    </row>
    <row r="49" spans="1:13" ht="15.75" x14ac:dyDescent="0.25">
      <c r="A49" s="23" t="s">
        <v>84</v>
      </c>
      <c r="B49" s="20">
        <f>+'[1]C-1'!D63</f>
        <v>115</v>
      </c>
      <c r="C49" s="20">
        <f>'[1]C-1'!E63+'[1]C-1'!T63+'[1]C-1'!AH63+'[1]C-1'!AV63</f>
        <v>261</v>
      </c>
      <c r="D49" s="20">
        <f>'[1]C-1'!F63+'[1]C-1'!U63+'[1]C-1'!AI63+'[1]C-1'!AW63</f>
        <v>0</v>
      </c>
      <c r="E49" s="20">
        <f>'[1]C-1'!G63+'[1]C-1'!V63+'[1]C-1'!AJ63+'[1]C-1'!AX63</f>
        <v>8</v>
      </c>
      <c r="F49" s="20">
        <f>'[1]C-1'!H63+'[1]C-1'!W63+'[1]C-1'!AK63+'[1]C-1'!AY63</f>
        <v>267</v>
      </c>
      <c r="G49" s="20">
        <f>'[1]C-1'!I63+'[1]C-1'!X63+'[1]C-1'!AL63+'[1]C-1'!AZ63</f>
        <v>0</v>
      </c>
      <c r="H49" s="20">
        <f t="shared" si="8"/>
        <v>117</v>
      </c>
      <c r="I49" s="20">
        <f>+'[1]C-1'!BB63</f>
        <v>117</v>
      </c>
      <c r="J49" s="20">
        <f>+'[1]C-1'!BC63</f>
        <v>0</v>
      </c>
      <c r="K49" s="20">
        <f>+'[1]C-1'!BD63</f>
        <v>0</v>
      </c>
      <c r="L49" s="20">
        <f>+'[1]C-1'!BF63</f>
        <v>0</v>
      </c>
      <c r="M49" s="21">
        <f>+'[1]C-1'!BG63</f>
        <v>0</v>
      </c>
    </row>
    <row r="50" spans="1:13" ht="15.75" x14ac:dyDescent="0.25">
      <c r="A50" s="23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1"/>
    </row>
    <row r="51" spans="1:13" ht="15.75" x14ac:dyDescent="0.25">
      <c r="A51" s="22" t="s">
        <v>140</v>
      </c>
      <c r="B51" s="16">
        <f>SUM(B52:B53)</f>
        <v>1255</v>
      </c>
      <c r="C51" s="16">
        <f t="shared" ref="C51:M51" si="9">SUM(C52:C53)</f>
        <v>1988</v>
      </c>
      <c r="D51" s="16">
        <f t="shared" si="9"/>
        <v>1</v>
      </c>
      <c r="E51" s="16">
        <f t="shared" si="9"/>
        <v>260</v>
      </c>
      <c r="F51" s="16">
        <f t="shared" si="9"/>
        <v>1965</v>
      </c>
      <c r="G51" s="16">
        <f t="shared" si="9"/>
        <v>273</v>
      </c>
      <c r="H51" s="16">
        <f t="shared" si="9"/>
        <v>1266</v>
      </c>
      <c r="I51" s="16">
        <f t="shared" si="9"/>
        <v>1260</v>
      </c>
      <c r="J51" s="16">
        <f t="shared" si="9"/>
        <v>0</v>
      </c>
      <c r="K51" s="16">
        <f t="shared" si="9"/>
        <v>6</v>
      </c>
      <c r="L51" s="16">
        <f t="shared" si="9"/>
        <v>0</v>
      </c>
      <c r="M51" s="17">
        <f t="shared" si="9"/>
        <v>0</v>
      </c>
    </row>
    <row r="52" spans="1:13" ht="15.75" x14ac:dyDescent="0.25">
      <c r="A52" s="1" t="s">
        <v>86</v>
      </c>
      <c r="B52" s="20">
        <f>+'[1]C-1'!D66</f>
        <v>489</v>
      </c>
      <c r="C52" s="20">
        <f>+'[1]C-1'!E66+'[1]C-1'!T66+'[1]C-1'!AH66+'[1]C-1'!AV66</f>
        <v>851</v>
      </c>
      <c r="D52" s="20">
        <f>+'[1]C-1'!F66+'[1]C-1'!U66+'[1]C-1'!AI66+'[1]C-1'!AW66</f>
        <v>0</v>
      </c>
      <c r="E52" s="20">
        <f>+'[1]C-1'!G66+'[1]C-1'!V66+'[1]C-1'!AJ66+'[1]C-1'!AX66</f>
        <v>158</v>
      </c>
      <c r="F52" s="20">
        <f>+'[1]C-1'!H66+'[1]C-1'!W66+'[1]C-1'!AK66+'[1]C-1'!AY66</f>
        <v>919</v>
      </c>
      <c r="G52" s="20">
        <f>+'[1]C-1'!I66+'[1]C-1'!X66+'[1]C-1'!AL66+'[1]C-1'!AZ66</f>
        <v>205</v>
      </c>
      <c r="H52" s="20">
        <f>B52+C52+D52+E52-F52-G52</f>
        <v>374</v>
      </c>
      <c r="I52" s="20">
        <f>+'[1]C-1'!BB66</f>
        <v>374</v>
      </c>
      <c r="J52" s="20">
        <f>+'[1]C-1'!BC66</f>
        <v>0</v>
      </c>
      <c r="K52" s="20">
        <f>+'[1]C-1'!BD66</f>
        <v>0</v>
      </c>
      <c r="L52" s="20">
        <f>+'[1]C-1'!BF66</f>
        <v>0</v>
      </c>
      <c r="M52" s="21">
        <f>+'[1]C-1'!BG66</f>
        <v>0</v>
      </c>
    </row>
    <row r="53" spans="1:13" ht="15.75" x14ac:dyDescent="0.25">
      <c r="A53" s="1" t="s">
        <v>88</v>
      </c>
      <c r="B53" s="20">
        <f>+'[1]C-1'!D69</f>
        <v>766</v>
      </c>
      <c r="C53" s="20">
        <f>+'[1]C-1'!E69+'[1]C-1'!T69+'[1]C-1'!AH69+'[1]C-1'!AV69</f>
        <v>1137</v>
      </c>
      <c r="D53" s="20">
        <f>+'[1]C-1'!F69+'[1]C-1'!U69+'[1]C-1'!AI69+'[1]C-1'!AW69</f>
        <v>1</v>
      </c>
      <c r="E53" s="20">
        <f>+'[1]C-1'!G69+'[1]C-1'!V69+'[1]C-1'!AJ69+'[1]C-1'!AX69</f>
        <v>102</v>
      </c>
      <c r="F53" s="20">
        <f>+'[1]C-1'!H69+'[1]C-1'!W69+'[1]C-1'!AK69+'[1]C-1'!AY69</f>
        <v>1046</v>
      </c>
      <c r="G53" s="20">
        <f>+'[1]C-1'!I69+'[1]C-1'!X69+'[1]C-1'!AL69+'[1]C-1'!AZ69</f>
        <v>68</v>
      </c>
      <c r="H53" s="20">
        <f>B53+C53+D53+E53-F53-G53</f>
        <v>892</v>
      </c>
      <c r="I53" s="20">
        <f>+'[1]C-1'!BB69</f>
        <v>886</v>
      </c>
      <c r="J53" s="20">
        <f>+'[1]C-1'!BC69</f>
        <v>0</v>
      </c>
      <c r="K53" s="20">
        <f>+'[1]C-1'!BD69</f>
        <v>6</v>
      </c>
      <c r="L53" s="20">
        <f>+'[1]C-1'!BF69</f>
        <v>0</v>
      </c>
      <c r="M53" s="21">
        <f>+'[1]C-1'!BG69</f>
        <v>0</v>
      </c>
    </row>
    <row r="54" spans="1:13" ht="15.75" x14ac:dyDescent="0.25">
      <c r="A54" s="28"/>
      <c r="B54" s="29"/>
      <c r="C54" s="29"/>
      <c r="D54" s="29"/>
      <c r="E54" s="29"/>
      <c r="F54" s="29"/>
      <c r="G54" s="29"/>
      <c r="H54" s="29"/>
      <c r="I54" s="29"/>
      <c r="J54" s="29"/>
      <c r="K54" s="30"/>
      <c r="L54" s="30"/>
      <c r="M54" s="153"/>
    </row>
    <row r="55" spans="1:13" ht="15.75" x14ac:dyDescent="0.25">
      <c r="A55" s="33" t="s">
        <v>89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12">
    <mergeCell ref="H7:H8"/>
    <mergeCell ref="I7:M7"/>
    <mergeCell ref="A3:M3"/>
    <mergeCell ref="A4:M4"/>
    <mergeCell ref="A5:M5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3406-41C4-41B8-9861-2EB21C4A3F97}">
  <dimension ref="A1:K102"/>
  <sheetViews>
    <sheetView zoomScale="75" zoomScaleNormal="75" workbookViewId="0">
      <selection activeCell="A33" sqref="A33"/>
    </sheetView>
  </sheetViews>
  <sheetFormatPr baseColWidth="10" defaultColWidth="0" defaultRowHeight="15.75" zeroHeight="1" x14ac:dyDescent="0.25"/>
  <cols>
    <col min="1" max="1" width="70.85546875" style="1" customWidth="1"/>
    <col min="2" max="7" width="15.7109375" style="1" customWidth="1"/>
    <col min="8" max="8" width="24.42578125" style="1" hidden="1" customWidth="1"/>
    <col min="9" max="9" width="11.42578125" style="1" hidden="1" customWidth="1"/>
    <col min="10" max="11" width="0" style="1" hidden="1" customWidth="1"/>
    <col min="12" max="16384" width="11.42578125" style="1" hidden="1"/>
  </cols>
  <sheetData>
    <row r="1" spans="1:8" x14ac:dyDescent="0.25">
      <c r="A1" s="4" t="s">
        <v>141</v>
      </c>
    </row>
    <row r="2" spans="1:8" x14ac:dyDescent="0.25">
      <c r="A2" s="9"/>
    </row>
    <row r="3" spans="1:8" x14ac:dyDescent="0.25">
      <c r="A3" s="164" t="s">
        <v>142</v>
      </c>
      <c r="B3" s="164"/>
      <c r="C3" s="164"/>
      <c r="D3" s="164"/>
      <c r="E3" s="164"/>
      <c r="F3" s="164"/>
      <c r="G3" s="164"/>
      <c r="H3" s="4"/>
    </row>
    <row r="4" spans="1:8" x14ac:dyDescent="0.25">
      <c r="A4" s="164" t="s">
        <v>412</v>
      </c>
      <c r="B4" s="164"/>
      <c r="C4" s="164"/>
      <c r="D4" s="164"/>
      <c r="E4" s="164"/>
      <c r="F4" s="164"/>
      <c r="G4" s="164"/>
    </row>
    <row r="5" spans="1:8" x14ac:dyDescent="0.25">
      <c r="A5" s="164" t="s">
        <v>143</v>
      </c>
      <c r="B5" s="164"/>
      <c r="C5" s="164"/>
      <c r="D5" s="164"/>
      <c r="E5" s="164"/>
      <c r="F5" s="164"/>
      <c r="G5" s="164"/>
    </row>
    <row r="6" spans="1:8" x14ac:dyDescent="0.25">
      <c r="A6" s="164" t="s">
        <v>30</v>
      </c>
      <c r="B6" s="164"/>
      <c r="C6" s="164"/>
      <c r="D6" s="164"/>
      <c r="E6" s="164"/>
      <c r="F6" s="164"/>
      <c r="G6" s="164"/>
    </row>
    <row r="7" spans="1:8" x14ac:dyDescent="0.25">
      <c r="C7" s="10"/>
      <c r="D7" s="10"/>
      <c r="E7" s="10"/>
      <c r="F7" s="10"/>
      <c r="G7" s="10"/>
    </row>
    <row r="8" spans="1:8" x14ac:dyDescent="0.25">
      <c r="A8" s="170" t="s">
        <v>413</v>
      </c>
      <c r="B8" s="173" t="s">
        <v>415</v>
      </c>
      <c r="C8" s="169" t="s">
        <v>144</v>
      </c>
      <c r="D8" s="156"/>
      <c r="E8" s="156"/>
      <c r="F8" s="156"/>
      <c r="G8" s="156"/>
    </row>
    <row r="9" spans="1:8" x14ac:dyDescent="0.25">
      <c r="A9" s="171"/>
      <c r="B9" s="174"/>
      <c r="C9" s="176" t="s">
        <v>97</v>
      </c>
      <c r="D9" s="176" t="s">
        <v>98</v>
      </c>
      <c r="E9" s="176" t="s">
        <v>99</v>
      </c>
      <c r="F9" s="160" t="s">
        <v>100</v>
      </c>
      <c r="G9" s="168" t="s">
        <v>101</v>
      </c>
    </row>
    <row r="10" spans="1:8" x14ac:dyDescent="0.25">
      <c r="A10" s="172"/>
      <c r="B10" s="175"/>
      <c r="C10" s="177"/>
      <c r="D10" s="177"/>
      <c r="E10" s="177"/>
      <c r="F10" s="161"/>
      <c r="G10" s="169"/>
    </row>
    <row r="11" spans="1:8" x14ac:dyDescent="0.25">
      <c r="A11" s="15"/>
      <c r="B11" s="16"/>
      <c r="C11" s="16"/>
      <c r="D11" s="16"/>
      <c r="E11" s="16"/>
      <c r="F11" s="16"/>
      <c r="G11" s="17"/>
    </row>
    <row r="12" spans="1:8" x14ac:dyDescent="0.25">
      <c r="A12" s="18" t="s">
        <v>102</v>
      </c>
      <c r="B12" s="16">
        <f t="shared" ref="B12:G12" si="0">B14+B24+B31+B35+B39+B45+B53</f>
        <v>21762</v>
      </c>
      <c r="C12" s="17">
        <f t="shared" si="0"/>
        <v>16807</v>
      </c>
      <c r="D12" s="17">
        <f t="shared" si="0"/>
        <v>2983</v>
      </c>
      <c r="E12" s="17">
        <f t="shared" si="0"/>
        <v>1401</v>
      </c>
      <c r="F12" s="17">
        <f t="shared" si="0"/>
        <v>311</v>
      </c>
      <c r="G12" s="17">
        <f t="shared" si="0"/>
        <v>260</v>
      </c>
    </row>
    <row r="13" spans="1:8" x14ac:dyDescent="0.25">
      <c r="B13" s="25"/>
      <c r="C13" s="21"/>
      <c r="D13" s="21"/>
      <c r="E13" s="21"/>
      <c r="F13" s="21"/>
      <c r="G13" s="25"/>
    </row>
    <row r="14" spans="1:8" x14ac:dyDescent="0.25">
      <c r="A14" s="22" t="s">
        <v>133</v>
      </c>
      <c r="B14" s="16">
        <f t="shared" ref="B14:G14" si="1">SUM(B15:B22)</f>
        <v>9051</v>
      </c>
      <c r="C14" s="16">
        <f t="shared" si="1"/>
        <v>6835</v>
      </c>
      <c r="D14" s="16">
        <f t="shared" si="1"/>
        <v>1314</v>
      </c>
      <c r="E14" s="16">
        <f t="shared" si="1"/>
        <v>754</v>
      </c>
      <c r="F14" s="17">
        <f t="shared" si="1"/>
        <v>127</v>
      </c>
      <c r="G14" s="17">
        <f t="shared" si="1"/>
        <v>21</v>
      </c>
    </row>
    <row r="15" spans="1:8" s="4" customFormat="1" x14ac:dyDescent="0.25">
      <c r="A15" s="23" t="s">
        <v>47</v>
      </c>
      <c r="B15" s="20">
        <f>SUM(C15:G15)</f>
        <v>1470</v>
      </c>
      <c r="C15" s="20">
        <f>+'[1]C-2'!AC14</f>
        <v>1232</v>
      </c>
      <c r="D15" s="20">
        <f>+'[1]C-2'!AD14</f>
        <v>58</v>
      </c>
      <c r="E15" s="20">
        <f>+'[1]C-2'!AE14</f>
        <v>166</v>
      </c>
      <c r="F15" s="20">
        <f>+'[1]C-2'!AF14</f>
        <v>14</v>
      </c>
      <c r="G15" s="21">
        <f>+'[1]C-2'!AG14</f>
        <v>0</v>
      </c>
    </row>
    <row r="16" spans="1:8" s="4" customFormat="1" x14ac:dyDescent="0.25">
      <c r="A16" s="23" t="s">
        <v>48</v>
      </c>
      <c r="B16" s="20">
        <f t="shared" ref="B16:B22" si="2">SUM(C16:G16)</f>
        <v>1403</v>
      </c>
      <c r="C16" s="20">
        <f>+'[1]C-2'!AC15</f>
        <v>1057</v>
      </c>
      <c r="D16" s="20">
        <f>+'[1]C-2'!AD15</f>
        <v>183</v>
      </c>
      <c r="E16" s="20">
        <f>+'[1]C-2'!AE15</f>
        <v>150</v>
      </c>
      <c r="F16" s="20">
        <f>+'[1]C-2'!AF15</f>
        <v>13</v>
      </c>
      <c r="G16" s="21">
        <f>+'[1]C-2'!AG15</f>
        <v>0</v>
      </c>
    </row>
    <row r="17" spans="1:11" s="4" customFormat="1" x14ac:dyDescent="0.25">
      <c r="A17" s="23" t="s">
        <v>49</v>
      </c>
      <c r="B17" s="20">
        <f t="shared" si="2"/>
        <v>998</v>
      </c>
      <c r="C17" s="20">
        <f>+'[1]C-2'!AC16</f>
        <v>598</v>
      </c>
      <c r="D17" s="20">
        <f>+'[1]C-2'!AD16</f>
        <v>354</v>
      </c>
      <c r="E17" s="20">
        <f>+'[1]C-2'!AE16</f>
        <v>46</v>
      </c>
      <c r="F17" s="20">
        <f>+'[1]C-2'!AF16</f>
        <v>0</v>
      </c>
      <c r="G17" s="21">
        <f>+'[1]C-2'!AG16</f>
        <v>0</v>
      </c>
    </row>
    <row r="18" spans="1:11" s="4" customFormat="1" x14ac:dyDescent="0.25">
      <c r="A18" s="23" t="s">
        <v>145</v>
      </c>
      <c r="B18" s="20">
        <f t="shared" si="2"/>
        <v>289</v>
      </c>
      <c r="C18" s="20">
        <f>+'[1]C-2'!AC17</f>
        <v>139</v>
      </c>
      <c r="D18" s="20">
        <f>+'[1]C-2'!AD17</f>
        <v>81</v>
      </c>
      <c r="E18" s="20">
        <f>+'[1]C-2'!AE17</f>
        <v>56</v>
      </c>
      <c r="F18" s="20">
        <f>+'[1]C-2'!AF17</f>
        <v>13</v>
      </c>
      <c r="G18" s="21">
        <f>+'[1]C-2'!AG17</f>
        <v>0</v>
      </c>
    </row>
    <row r="19" spans="1:11" s="4" customFormat="1" x14ac:dyDescent="0.25">
      <c r="A19" s="23" t="s">
        <v>52</v>
      </c>
      <c r="B19" s="20">
        <f t="shared" si="2"/>
        <v>1795</v>
      </c>
      <c r="C19" s="20">
        <f>+'[1]C-2'!AC20</f>
        <v>1222</v>
      </c>
      <c r="D19" s="20">
        <f>+'[1]C-2'!AD20</f>
        <v>403</v>
      </c>
      <c r="E19" s="20">
        <f>+'[1]C-2'!AE20</f>
        <v>153</v>
      </c>
      <c r="F19" s="20">
        <f>+'[1]C-2'!AF20</f>
        <v>17</v>
      </c>
      <c r="G19" s="21">
        <f>+'[1]C-2'!AG20</f>
        <v>0</v>
      </c>
    </row>
    <row r="20" spans="1:11" s="4" customFormat="1" x14ac:dyDescent="0.25">
      <c r="A20" s="42" t="s">
        <v>109</v>
      </c>
      <c r="B20" s="20">
        <f t="shared" si="2"/>
        <v>1489</v>
      </c>
      <c r="C20" s="20">
        <f>+'[1]C-2'!AC23</f>
        <v>1161</v>
      </c>
      <c r="D20" s="20">
        <f>+'[1]C-2'!AD23</f>
        <v>154</v>
      </c>
      <c r="E20" s="20">
        <f>+'[1]C-2'!AE23</f>
        <v>124</v>
      </c>
      <c r="F20" s="20">
        <f>+'[1]C-2'!AF23</f>
        <v>29</v>
      </c>
      <c r="G20" s="21">
        <f>+'[1]C-2'!AG23</f>
        <v>21</v>
      </c>
    </row>
    <row r="21" spans="1:11" s="4" customFormat="1" x14ac:dyDescent="0.25">
      <c r="A21" s="23" t="s">
        <v>146</v>
      </c>
      <c r="B21" s="20">
        <f t="shared" si="2"/>
        <v>1201</v>
      </c>
      <c r="C21" s="20">
        <f>+'[1]C-2'!AC24</f>
        <v>1042</v>
      </c>
      <c r="D21" s="20">
        <f>+'[1]C-2'!AD24</f>
        <v>74</v>
      </c>
      <c r="E21" s="20">
        <f>+'[1]C-2'!AE24</f>
        <v>56</v>
      </c>
      <c r="F21" s="20">
        <f>+'[1]C-2'!AF24</f>
        <v>29</v>
      </c>
      <c r="G21" s="21">
        <f>+'[1]C-2'!AG24</f>
        <v>0</v>
      </c>
    </row>
    <row r="22" spans="1:11" s="4" customFormat="1" x14ac:dyDescent="0.25">
      <c r="A22" s="23" t="s">
        <v>79</v>
      </c>
      <c r="B22" s="20">
        <f t="shared" si="2"/>
        <v>406</v>
      </c>
      <c r="C22" s="20">
        <f>+'[1]C-2'!AC58</f>
        <v>384</v>
      </c>
      <c r="D22" s="20">
        <f>+'[1]C-2'!AD58</f>
        <v>7</v>
      </c>
      <c r="E22" s="20">
        <f>+'[1]C-2'!AE58</f>
        <v>3</v>
      </c>
      <c r="F22" s="20">
        <f>+'[1]C-2'!AF58</f>
        <v>12</v>
      </c>
      <c r="G22" s="21">
        <f>+'[1]C-2'!AG58</f>
        <v>0</v>
      </c>
    </row>
    <row r="23" spans="1:11" x14ac:dyDescent="0.25">
      <c r="A23" s="19"/>
      <c r="B23" s="24"/>
      <c r="C23" s="21"/>
      <c r="D23" s="21"/>
      <c r="E23" s="21"/>
      <c r="F23" s="20"/>
      <c r="H23" s="4"/>
      <c r="I23" s="4"/>
      <c r="J23" s="4"/>
      <c r="K23" s="4"/>
    </row>
    <row r="24" spans="1:11" s="4" customFormat="1" x14ac:dyDescent="0.25">
      <c r="A24" s="22" t="s">
        <v>135</v>
      </c>
      <c r="B24" s="16">
        <f t="shared" ref="B24:G24" si="3">SUM(B25:B29)</f>
        <v>3667</v>
      </c>
      <c r="C24" s="16">
        <f t="shared" si="3"/>
        <v>3278</v>
      </c>
      <c r="D24" s="16">
        <f t="shared" si="3"/>
        <v>236</v>
      </c>
      <c r="E24" s="16">
        <f t="shared" si="3"/>
        <v>108</v>
      </c>
      <c r="F24" s="17">
        <f t="shared" si="3"/>
        <v>45</v>
      </c>
      <c r="G24" s="17">
        <f t="shared" si="3"/>
        <v>0</v>
      </c>
    </row>
    <row r="25" spans="1:11" s="4" customFormat="1" x14ac:dyDescent="0.25">
      <c r="A25" s="23" t="s">
        <v>57</v>
      </c>
      <c r="B25" s="20">
        <f>SUM(C25:G25)</f>
        <v>1706</v>
      </c>
      <c r="C25" s="20">
        <f>+'[1]C-2'!AC27</f>
        <v>1672</v>
      </c>
      <c r="D25" s="20">
        <f>+'[1]C-2'!AD27</f>
        <v>1</v>
      </c>
      <c r="E25" s="20">
        <f>+'[1]C-2'!AE27</f>
        <v>10</v>
      </c>
      <c r="F25" s="20">
        <f>+'[1]C-2'!AF27</f>
        <v>23</v>
      </c>
      <c r="G25" s="21">
        <f>+'[1]C-2'!AG27</f>
        <v>0</v>
      </c>
    </row>
    <row r="26" spans="1:11" s="4" customFormat="1" x14ac:dyDescent="0.25">
      <c r="A26" s="23" t="s">
        <v>59</v>
      </c>
      <c r="B26" s="20">
        <f>SUM(C26:G26)</f>
        <v>548</v>
      </c>
      <c r="C26" s="20">
        <f>+'[1]C-2'!AC30</f>
        <v>479</v>
      </c>
      <c r="D26" s="20">
        <f>+'[1]C-2'!AD30</f>
        <v>24</v>
      </c>
      <c r="E26" s="20">
        <f>+'[1]C-2'!AE30</f>
        <v>44</v>
      </c>
      <c r="F26" s="20">
        <f>+'[1]C-2'!AF30</f>
        <v>1</v>
      </c>
      <c r="G26" s="21">
        <f>+'[1]C-2'!AG30</f>
        <v>0</v>
      </c>
    </row>
    <row r="27" spans="1:11" s="4" customFormat="1" x14ac:dyDescent="0.25">
      <c r="A27" s="26" t="s">
        <v>60</v>
      </c>
      <c r="B27" s="20">
        <f>SUM(C27:G27)</f>
        <v>255</v>
      </c>
      <c r="C27" s="20">
        <f>+'[1]C-2'!AC31</f>
        <v>189</v>
      </c>
      <c r="D27" s="20">
        <f>+'[1]C-2'!AD31</f>
        <v>21</v>
      </c>
      <c r="E27" s="20">
        <f>+'[1]C-2'!AE31</f>
        <v>37</v>
      </c>
      <c r="F27" s="20">
        <f>+'[1]C-2'!AF31</f>
        <v>8</v>
      </c>
      <c r="G27" s="21">
        <f>+'[1]C-2'!AG31</f>
        <v>0</v>
      </c>
    </row>
    <row r="28" spans="1:11" s="4" customFormat="1" x14ac:dyDescent="0.25">
      <c r="A28" s="23" t="s">
        <v>62</v>
      </c>
      <c r="B28" s="20">
        <f>SUM(C28:G28)</f>
        <v>472</v>
      </c>
      <c r="C28" s="20">
        <f>+'[1]C-2'!AC34</f>
        <v>400</v>
      </c>
      <c r="D28" s="20">
        <f>+'[1]C-2'!AD34</f>
        <v>68</v>
      </c>
      <c r="E28" s="20">
        <f>+'[1]C-2'!AE34</f>
        <v>4</v>
      </c>
      <c r="F28" s="20">
        <f>+'[1]C-2'!AF34</f>
        <v>0</v>
      </c>
      <c r="G28" s="21">
        <f>+'[1]C-2'!AG34</f>
        <v>0</v>
      </c>
    </row>
    <row r="29" spans="1:11" s="4" customFormat="1" x14ac:dyDescent="0.25">
      <c r="A29" s="23" t="s">
        <v>63</v>
      </c>
      <c r="B29" s="20">
        <f>SUM(C29:G29)</f>
        <v>686</v>
      </c>
      <c r="C29" s="20">
        <f>+'[1]C-2'!AC35</f>
        <v>538</v>
      </c>
      <c r="D29" s="20">
        <f>+'[1]C-2'!AD35</f>
        <v>122</v>
      </c>
      <c r="E29" s="20">
        <f>+'[1]C-2'!AE35</f>
        <v>13</v>
      </c>
      <c r="F29" s="20">
        <f>+'[1]C-2'!AF35</f>
        <v>13</v>
      </c>
      <c r="G29" s="21">
        <f>+'[1]C-2'!AG35</f>
        <v>0</v>
      </c>
    </row>
    <row r="30" spans="1:11" s="4" customFormat="1" x14ac:dyDescent="0.25">
      <c r="A30" s="23"/>
      <c r="B30" s="20"/>
      <c r="C30" s="21"/>
      <c r="D30" s="21"/>
      <c r="E30" s="21"/>
      <c r="F30" s="21"/>
      <c r="G30" s="21"/>
    </row>
    <row r="31" spans="1:11" x14ac:dyDescent="0.25">
      <c r="A31" s="22" t="s">
        <v>136</v>
      </c>
      <c r="B31" s="16">
        <f t="shared" ref="B31:G31" si="4">SUM(B32:B33)</f>
        <v>2093</v>
      </c>
      <c r="C31" s="16">
        <f t="shared" si="4"/>
        <v>1797</v>
      </c>
      <c r="D31" s="16">
        <f t="shared" si="4"/>
        <v>249</v>
      </c>
      <c r="E31" s="16">
        <f t="shared" si="4"/>
        <v>38</v>
      </c>
      <c r="F31" s="17">
        <f t="shared" si="4"/>
        <v>9</v>
      </c>
      <c r="G31" s="17">
        <f t="shared" si="4"/>
        <v>0</v>
      </c>
      <c r="H31" s="4"/>
      <c r="I31" s="4"/>
      <c r="J31" s="4"/>
      <c r="K31" s="4"/>
    </row>
    <row r="32" spans="1:11" s="4" customFormat="1" x14ac:dyDescent="0.25">
      <c r="A32" s="23" t="s">
        <v>65</v>
      </c>
      <c r="B32" s="20">
        <f>SUM(C32:G32)</f>
        <v>1747</v>
      </c>
      <c r="C32" s="20">
        <f>+'[1]C-2'!AC38</f>
        <v>1478</v>
      </c>
      <c r="D32" s="20">
        <f>+'[1]C-2'!AD38</f>
        <v>225</v>
      </c>
      <c r="E32" s="20">
        <f>+'[1]C-2'!AE38</f>
        <v>35</v>
      </c>
      <c r="F32" s="20">
        <f>+'[1]C-2'!AF38</f>
        <v>9</v>
      </c>
      <c r="G32" s="21">
        <f>+'[1]C-2'!AG38</f>
        <v>0</v>
      </c>
    </row>
    <row r="33" spans="1:11" s="4" customFormat="1" x14ac:dyDescent="0.25">
      <c r="A33" s="23" t="s">
        <v>66</v>
      </c>
      <c r="B33" s="20">
        <f>SUM(C33:G33)</f>
        <v>346</v>
      </c>
      <c r="C33" s="20">
        <f>+'[1]C-2'!AC39</f>
        <v>319</v>
      </c>
      <c r="D33" s="20">
        <f>+'[1]C-2'!AD39</f>
        <v>24</v>
      </c>
      <c r="E33" s="20">
        <f>+'[1]C-2'!AE39</f>
        <v>3</v>
      </c>
      <c r="F33" s="20">
        <f>+'[1]C-2'!AF39</f>
        <v>0</v>
      </c>
      <c r="G33" s="21">
        <f>+'[1]C-2'!AG39</f>
        <v>0</v>
      </c>
    </row>
    <row r="34" spans="1:11" s="4" customFormat="1" x14ac:dyDescent="0.25">
      <c r="A34" s="23"/>
      <c r="B34" s="20"/>
      <c r="C34" s="21"/>
      <c r="D34" s="21"/>
      <c r="E34" s="21"/>
      <c r="F34" s="21"/>
      <c r="G34" s="21"/>
    </row>
    <row r="35" spans="1:11" s="4" customFormat="1" x14ac:dyDescent="0.25">
      <c r="A35" s="22" t="s">
        <v>137</v>
      </c>
      <c r="B35" s="16">
        <f t="shared" ref="B35:G35" si="5">SUM(B36:B37)</f>
        <v>2540</v>
      </c>
      <c r="C35" s="16">
        <f t="shared" si="5"/>
        <v>1633</v>
      </c>
      <c r="D35" s="16">
        <f t="shared" si="5"/>
        <v>489</v>
      </c>
      <c r="E35" s="16">
        <f t="shared" si="5"/>
        <v>317</v>
      </c>
      <c r="F35" s="17">
        <f t="shared" si="5"/>
        <v>101</v>
      </c>
      <c r="G35" s="17">
        <f t="shared" si="5"/>
        <v>0</v>
      </c>
    </row>
    <row r="36" spans="1:11" s="4" customFormat="1" x14ac:dyDescent="0.25">
      <c r="A36" s="23" t="s">
        <v>68</v>
      </c>
      <c r="B36" s="20">
        <f>SUM(C36:G36)</f>
        <v>2318</v>
      </c>
      <c r="C36" s="20">
        <f>+'[1]C-2'!AC42</f>
        <v>1456</v>
      </c>
      <c r="D36" s="20">
        <f>+'[1]C-2'!AD42</f>
        <v>475</v>
      </c>
      <c r="E36" s="20">
        <f>+'[1]C-2'!AE42</f>
        <v>289</v>
      </c>
      <c r="F36" s="20">
        <f>+'[1]C-2'!AF42</f>
        <v>98</v>
      </c>
      <c r="G36" s="21">
        <f>+'[1]C-2'!AG42</f>
        <v>0</v>
      </c>
    </row>
    <row r="37" spans="1:11" s="4" customFormat="1" x14ac:dyDescent="0.25">
      <c r="A37" s="1" t="s">
        <v>69</v>
      </c>
      <c r="B37" s="20">
        <f>SUM(C37:G37)</f>
        <v>222</v>
      </c>
      <c r="C37" s="20">
        <f>+'[1]C-2'!AC43</f>
        <v>177</v>
      </c>
      <c r="D37" s="20">
        <f>+'[1]C-2'!AD43</f>
        <v>14</v>
      </c>
      <c r="E37" s="20">
        <f>+'[1]C-2'!AE43</f>
        <v>28</v>
      </c>
      <c r="F37" s="20">
        <f>+'[1]C-2'!AF43</f>
        <v>3</v>
      </c>
      <c r="G37" s="21">
        <f>+'[1]C-2'!AG43</f>
        <v>0</v>
      </c>
    </row>
    <row r="38" spans="1:11" s="4" customFormat="1" x14ac:dyDescent="0.25">
      <c r="A38" s="23"/>
      <c r="B38" s="20"/>
      <c r="C38" s="21"/>
      <c r="D38" s="21"/>
      <c r="E38" s="21"/>
      <c r="F38" s="21"/>
      <c r="G38" s="21"/>
    </row>
    <row r="39" spans="1:11" s="4" customFormat="1" x14ac:dyDescent="0.25">
      <c r="A39" s="22" t="s">
        <v>138</v>
      </c>
      <c r="B39" s="16">
        <f t="shared" ref="B39:G39" si="6">SUM(B40:B43)</f>
        <v>1159</v>
      </c>
      <c r="C39" s="16">
        <f t="shared" si="6"/>
        <v>673</v>
      </c>
      <c r="D39" s="16">
        <f t="shared" si="6"/>
        <v>207</v>
      </c>
      <c r="E39" s="16">
        <f t="shared" si="6"/>
        <v>39</v>
      </c>
      <c r="F39" s="17">
        <f t="shared" si="6"/>
        <v>1</v>
      </c>
      <c r="G39" s="17">
        <f t="shared" si="6"/>
        <v>239</v>
      </c>
    </row>
    <row r="40" spans="1:11" s="4" customFormat="1" x14ac:dyDescent="0.25">
      <c r="A40" s="1" t="s">
        <v>71</v>
      </c>
      <c r="B40" s="20">
        <f>SUM(C40:G40)</f>
        <v>300</v>
      </c>
      <c r="C40" s="20">
        <f>+'[1]C-2'!AC46</f>
        <v>19</v>
      </c>
      <c r="D40" s="20">
        <f>+'[1]C-2'!AD46</f>
        <v>26</v>
      </c>
      <c r="E40" s="20">
        <f>+'[1]C-2'!AE46</f>
        <v>16</v>
      </c>
      <c r="F40" s="20">
        <f>+'[1]C-2'!AF46</f>
        <v>0</v>
      </c>
      <c r="G40" s="21">
        <f>+'[1]C-2'!AG46</f>
        <v>239</v>
      </c>
    </row>
    <row r="41" spans="1:11" s="4" customFormat="1" x14ac:dyDescent="0.25">
      <c r="A41" s="1" t="s">
        <v>72</v>
      </c>
      <c r="B41" s="20">
        <f>SUM(C41:G41)</f>
        <v>164</v>
      </c>
      <c r="C41" s="20">
        <f>+'[1]C-2'!AC47</f>
        <v>153</v>
      </c>
      <c r="D41" s="20">
        <f>+'[1]C-2'!AD47</f>
        <v>5</v>
      </c>
      <c r="E41" s="20">
        <f>+'[1]C-2'!AE47</f>
        <v>5</v>
      </c>
      <c r="F41" s="20">
        <f>+'[1]C-2'!AF47</f>
        <v>1</v>
      </c>
      <c r="G41" s="21">
        <f>+'[1]C-2'!AG47</f>
        <v>0</v>
      </c>
    </row>
    <row r="42" spans="1:11" s="4" customFormat="1" x14ac:dyDescent="0.25">
      <c r="A42" s="1" t="s">
        <v>74</v>
      </c>
      <c r="B42" s="20">
        <f>SUM(C42:G42)</f>
        <v>269</v>
      </c>
      <c r="C42" s="20">
        <f>+'[1]C-2'!AC50</f>
        <v>191</v>
      </c>
      <c r="D42" s="20">
        <f>+'[1]C-2'!AD50</f>
        <v>77</v>
      </c>
      <c r="E42" s="20">
        <f>+'[1]C-2'!AE50</f>
        <v>1</v>
      </c>
      <c r="F42" s="20">
        <f>+'[1]C-2'!AF50</f>
        <v>0</v>
      </c>
      <c r="G42" s="21">
        <f>+'[1]C-2'!AG50</f>
        <v>0</v>
      </c>
    </row>
    <row r="43" spans="1:11" s="4" customFormat="1" x14ac:dyDescent="0.25">
      <c r="A43" s="1" t="s">
        <v>75</v>
      </c>
      <c r="B43" s="20">
        <f>SUM(C43:G43)</f>
        <v>426</v>
      </c>
      <c r="C43" s="20">
        <f>+'[1]C-2'!AC51</f>
        <v>310</v>
      </c>
      <c r="D43" s="20">
        <f>+'[1]C-2'!AD51</f>
        <v>99</v>
      </c>
      <c r="E43" s="20">
        <f>+'[1]C-2'!AE51</f>
        <v>17</v>
      </c>
      <c r="F43" s="20">
        <f>+'[1]C-2'!AF51</f>
        <v>0</v>
      </c>
      <c r="G43" s="21">
        <f>+'[1]C-2'!AG51</f>
        <v>0</v>
      </c>
    </row>
    <row r="44" spans="1:11" s="4" customFormat="1" x14ac:dyDescent="0.25">
      <c r="A44" s="23"/>
      <c r="B44" s="20"/>
      <c r="C44" s="21"/>
      <c r="D44" s="21"/>
      <c r="E44" s="21"/>
      <c r="F44" s="21"/>
      <c r="G44" s="21"/>
    </row>
    <row r="45" spans="1:11" s="4" customFormat="1" x14ac:dyDescent="0.25">
      <c r="A45" s="22" t="s">
        <v>139</v>
      </c>
      <c r="B45" s="16">
        <f t="shared" ref="B45:G45" si="7">SUM(B46:B51)</f>
        <v>1986</v>
      </c>
      <c r="C45" s="16">
        <f t="shared" si="7"/>
        <v>1499</v>
      </c>
      <c r="D45" s="16">
        <f t="shared" si="7"/>
        <v>328</v>
      </c>
      <c r="E45" s="16">
        <f t="shared" si="7"/>
        <v>139</v>
      </c>
      <c r="F45" s="17">
        <f t="shared" si="7"/>
        <v>20</v>
      </c>
      <c r="G45" s="17">
        <f t="shared" si="7"/>
        <v>0</v>
      </c>
    </row>
    <row r="46" spans="1:11" s="4" customFormat="1" x14ac:dyDescent="0.25">
      <c r="A46" s="1" t="s">
        <v>77</v>
      </c>
      <c r="B46" s="20">
        <f t="shared" ref="B46:B51" si="8">SUM(C46:G46)</f>
        <v>583</v>
      </c>
      <c r="C46" s="20">
        <f>+'[1]C-2'!AC54</f>
        <v>461</v>
      </c>
      <c r="D46" s="20">
        <f>+'[1]C-2'!AD54</f>
        <v>52</v>
      </c>
      <c r="E46" s="20">
        <f>+'[1]C-2'!AE54</f>
        <v>68</v>
      </c>
      <c r="F46" s="20">
        <f>+'[1]C-2'!AF54</f>
        <v>2</v>
      </c>
      <c r="G46" s="21">
        <f>+'[1]C-2'!AG54</f>
        <v>0</v>
      </c>
    </row>
    <row r="47" spans="1:11" s="4" customFormat="1" x14ac:dyDescent="0.25">
      <c r="A47" s="44" t="s">
        <v>414</v>
      </c>
      <c r="B47" s="20">
        <f t="shared" si="8"/>
        <v>210</v>
      </c>
      <c r="C47" s="20">
        <f>+'[1]C-2'!AC55</f>
        <v>165</v>
      </c>
      <c r="D47" s="20">
        <f>+'[1]C-2'!AD55</f>
        <v>17</v>
      </c>
      <c r="E47" s="20">
        <f>+'[1]C-2'!AE55</f>
        <v>27</v>
      </c>
      <c r="F47" s="20">
        <f>+'[1]C-2'!AF55</f>
        <v>1</v>
      </c>
      <c r="G47" s="21">
        <f>+'[1]C-2'!AG55</f>
        <v>0</v>
      </c>
    </row>
    <row r="48" spans="1:11" s="43" customFormat="1" x14ac:dyDescent="0.25">
      <c r="A48" s="1" t="s">
        <v>80</v>
      </c>
      <c r="B48" s="20">
        <f t="shared" si="8"/>
        <v>242</v>
      </c>
      <c r="C48" s="20">
        <f>+'[1]C-2'!AC59</f>
        <v>148</v>
      </c>
      <c r="D48" s="20">
        <f>+'[1]C-2'!AD59</f>
        <v>62</v>
      </c>
      <c r="E48" s="20">
        <f>+'[1]C-2'!AE59</f>
        <v>28</v>
      </c>
      <c r="F48" s="20">
        <f>+'[1]C-2'!AF59</f>
        <v>4</v>
      </c>
      <c r="G48" s="21">
        <f>+'[1]C-2'!AG59</f>
        <v>0</v>
      </c>
      <c r="H48" s="4"/>
      <c r="I48" s="4"/>
      <c r="J48" s="4"/>
      <c r="K48" s="4"/>
    </row>
    <row r="49" spans="1:11" s="43" customFormat="1" x14ac:dyDescent="0.25">
      <c r="A49" s="23" t="s">
        <v>82</v>
      </c>
      <c r="B49" s="20">
        <f t="shared" si="8"/>
        <v>659</v>
      </c>
      <c r="C49" s="20">
        <f>+'[1]C-2'!AC62</f>
        <v>489</v>
      </c>
      <c r="D49" s="20">
        <f>+'[1]C-2'!AD62</f>
        <v>149</v>
      </c>
      <c r="E49" s="20">
        <f>+'[1]C-2'!AE62</f>
        <v>10</v>
      </c>
      <c r="F49" s="20">
        <f>+'[1]C-2'!AF62</f>
        <v>11</v>
      </c>
      <c r="G49" s="21">
        <f>+'[1]C-2'!AG62</f>
        <v>0</v>
      </c>
      <c r="H49" s="4"/>
      <c r="I49" s="4"/>
      <c r="J49" s="4"/>
      <c r="K49" s="4"/>
    </row>
    <row r="50" spans="1:11" s="4" customFormat="1" x14ac:dyDescent="0.25">
      <c r="A50" s="23" t="s">
        <v>83</v>
      </c>
      <c r="B50" s="20">
        <f t="shared" si="8"/>
        <v>175</v>
      </c>
      <c r="C50" s="20">
        <f>+'[1]C-2'!AC63</f>
        <v>138</v>
      </c>
      <c r="D50" s="20">
        <f>+'[1]C-2'!AD63</f>
        <v>35</v>
      </c>
      <c r="E50" s="20">
        <f>+'[1]C-2'!AE63</f>
        <v>2</v>
      </c>
      <c r="F50" s="20">
        <f>+'[1]C-2'!AF63</f>
        <v>0</v>
      </c>
      <c r="G50" s="21">
        <f>+'[1]C-2'!AG63</f>
        <v>0</v>
      </c>
    </row>
    <row r="51" spans="1:11" s="4" customFormat="1" x14ac:dyDescent="0.25">
      <c r="A51" s="23" t="s">
        <v>84</v>
      </c>
      <c r="B51" s="20">
        <f t="shared" si="8"/>
        <v>117</v>
      </c>
      <c r="C51" s="20">
        <f>+'[1]C-2'!AC64</f>
        <v>98</v>
      </c>
      <c r="D51" s="20">
        <f>+'[1]C-2'!AD64</f>
        <v>13</v>
      </c>
      <c r="E51" s="20">
        <f>+'[1]C-2'!AE64</f>
        <v>4</v>
      </c>
      <c r="F51" s="20">
        <f>+'[1]C-2'!AF64</f>
        <v>2</v>
      </c>
      <c r="G51" s="21">
        <f>+'[1]C-2'!AG64</f>
        <v>0</v>
      </c>
    </row>
    <row r="52" spans="1:11" s="27" customFormat="1" x14ac:dyDescent="0.25">
      <c r="A52" s="23"/>
      <c r="B52" s="20"/>
      <c r="C52" s="21"/>
      <c r="D52" s="21"/>
      <c r="E52" s="21"/>
      <c r="F52" s="21"/>
      <c r="G52" s="21"/>
      <c r="H52" s="4"/>
      <c r="I52" s="4"/>
      <c r="J52" s="4"/>
      <c r="K52" s="4"/>
    </row>
    <row r="53" spans="1:11" s="27" customFormat="1" x14ac:dyDescent="0.25">
      <c r="A53" s="22" t="s">
        <v>140</v>
      </c>
      <c r="B53" s="16">
        <f t="shared" ref="B53:G53" si="9">SUM(B54:B55)</f>
        <v>1266</v>
      </c>
      <c r="C53" s="16">
        <f t="shared" si="9"/>
        <v>1092</v>
      </c>
      <c r="D53" s="16">
        <f t="shared" si="9"/>
        <v>160</v>
      </c>
      <c r="E53" s="16">
        <f t="shared" si="9"/>
        <v>6</v>
      </c>
      <c r="F53" s="17">
        <f t="shared" si="9"/>
        <v>8</v>
      </c>
      <c r="G53" s="17">
        <f t="shared" si="9"/>
        <v>0</v>
      </c>
      <c r="H53" s="4"/>
      <c r="I53" s="4"/>
      <c r="J53" s="4"/>
      <c r="K53" s="4"/>
    </row>
    <row r="54" spans="1:11" s="26" customFormat="1" x14ac:dyDescent="0.25">
      <c r="A54" s="1" t="s">
        <v>86</v>
      </c>
      <c r="B54" s="20">
        <f>SUM(C54:G54)</f>
        <v>374</v>
      </c>
      <c r="C54" s="20">
        <f>+'[1]C-2'!AC67</f>
        <v>364</v>
      </c>
      <c r="D54" s="20">
        <f>+'[1]C-2'!AD67</f>
        <v>6</v>
      </c>
      <c r="E54" s="20">
        <f>+'[1]C-2'!AE67</f>
        <v>1</v>
      </c>
      <c r="F54" s="20">
        <f>+'[1]C-2'!AF67</f>
        <v>3</v>
      </c>
      <c r="G54" s="21">
        <f>+'[1]C-2'!AG67</f>
        <v>0</v>
      </c>
      <c r="H54" s="4"/>
      <c r="I54" s="4"/>
      <c r="J54" s="4"/>
      <c r="K54" s="4"/>
    </row>
    <row r="55" spans="1:11" s="26" customFormat="1" x14ac:dyDescent="0.25">
      <c r="A55" s="1" t="s">
        <v>88</v>
      </c>
      <c r="B55" s="20">
        <f>SUM(C55:G55)</f>
        <v>892</v>
      </c>
      <c r="C55" s="20">
        <f>+'[1]C-2'!AC70</f>
        <v>728</v>
      </c>
      <c r="D55" s="20">
        <f>+'[1]C-2'!AD70</f>
        <v>154</v>
      </c>
      <c r="E55" s="20">
        <f>+'[1]C-2'!AE70</f>
        <v>5</v>
      </c>
      <c r="F55" s="20">
        <f>+'[1]C-2'!AF70</f>
        <v>5</v>
      </c>
      <c r="G55" s="21">
        <f>+'[1]C-2'!AG70</f>
        <v>0</v>
      </c>
      <c r="H55" s="4"/>
      <c r="I55" s="4"/>
      <c r="J55" s="4"/>
      <c r="K55" s="4"/>
    </row>
    <row r="56" spans="1:11" s="4" customFormat="1" x14ac:dyDescent="0.25">
      <c r="A56" s="28"/>
      <c r="B56" s="29"/>
      <c r="C56" s="31"/>
      <c r="D56" s="31"/>
      <c r="E56" s="31"/>
      <c r="F56" s="31"/>
      <c r="G56" s="31"/>
    </row>
    <row r="57" spans="1:11" x14ac:dyDescent="0.25">
      <c r="A57" s="1" t="s">
        <v>132</v>
      </c>
    </row>
    <row r="58" spans="1:11" x14ac:dyDescent="0.25">
      <c r="A58" s="33" t="s">
        <v>89</v>
      </c>
    </row>
    <row r="59" spans="1:11" hidden="1" x14ac:dyDescent="0.25"/>
    <row r="60" spans="1:11" hidden="1" x14ac:dyDescent="0.25"/>
    <row r="61" spans="1:11" hidden="1" x14ac:dyDescent="0.25"/>
    <row r="62" spans="1:11" hidden="1" x14ac:dyDescent="0.25"/>
    <row r="63" spans="1:11" hidden="1" x14ac:dyDescent="0.25"/>
    <row r="64" spans="1:11" hidden="1" x14ac:dyDescent="0.25"/>
    <row r="65" spans="1:6" hidden="1" x14ac:dyDescent="0.25"/>
    <row r="66" spans="1:6" hidden="1" x14ac:dyDescent="0.25"/>
    <row r="67" spans="1:6" hidden="1" x14ac:dyDescent="0.25"/>
    <row r="68" spans="1:6" hidden="1" x14ac:dyDescent="0.25"/>
    <row r="69" spans="1:6" s="9" customFormat="1" hidden="1" x14ac:dyDescent="0.25">
      <c r="A69" s="1"/>
      <c r="B69" s="1"/>
      <c r="C69" s="1"/>
      <c r="D69" s="1"/>
      <c r="E69" s="1"/>
      <c r="F69" s="1"/>
    </row>
    <row r="70" spans="1:6" s="9" customFormat="1" hidden="1" x14ac:dyDescent="0.25">
      <c r="A70" s="1"/>
      <c r="B70" s="1"/>
      <c r="C70" s="1"/>
      <c r="D70" s="1"/>
      <c r="E70" s="1"/>
      <c r="F70" s="1"/>
    </row>
    <row r="71" spans="1:6" s="9" customFormat="1" hidden="1" x14ac:dyDescent="0.25">
      <c r="A71" s="1"/>
      <c r="B71" s="1"/>
      <c r="C71" s="1"/>
      <c r="D71" s="1"/>
      <c r="E71" s="1"/>
      <c r="F71" s="1"/>
    </row>
    <row r="72" spans="1:6" s="9" customFormat="1" hidden="1" x14ac:dyDescent="0.25">
      <c r="A72" s="1"/>
      <c r="B72" s="1"/>
      <c r="C72" s="1"/>
      <c r="D72" s="1"/>
      <c r="E72" s="1"/>
      <c r="F72" s="1"/>
    </row>
    <row r="73" spans="1:6" s="9" customFormat="1" hidden="1" x14ac:dyDescent="0.25">
      <c r="A73" s="1"/>
      <c r="B73" s="1"/>
      <c r="C73" s="1"/>
      <c r="D73" s="1"/>
      <c r="E73" s="1"/>
      <c r="F73" s="1"/>
    </row>
    <row r="74" spans="1:6" s="9" customFormat="1" hidden="1" x14ac:dyDescent="0.25">
      <c r="A74" s="1"/>
      <c r="B74" s="1"/>
      <c r="C74" s="1"/>
      <c r="D74" s="1"/>
      <c r="E74" s="1"/>
      <c r="F74" s="1"/>
    </row>
    <row r="75" spans="1:6" s="9" customFormat="1" hidden="1" x14ac:dyDescent="0.25">
      <c r="A75" s="1"/>
      <c r="B75" s="1"/>
      <c r="C75" s="1"/>
      <c r="D75" s="1"/>
      <c r="E75" s="1"/>
      <c r="F75" s="1"/>
    </row>
    <row r="76" spans="1:6" s="9" customFormat="1" hidden="1" x14ac:dyDescent="0.25">
      <c r="A76" s="1"/>
      <c r="B76" s="1"/>
      <c r="C76" s="1"/>
      <c r="D76" s="1"/>
      <c r="E76" s="1"/>
      <c r="F76" s="1"/>
    </row>
    <row r="77" spans="1:6" s="9" customFormat="1" hidden="1" x14ac:dyDescent="0.25">
      <c r="A77" s="1"/>
      <c r="B77" s="1"/>
      <c r="C77" s="1"/>
      <c r="D77" s="1"/>
      <c r="E77" s="1"/>
      <c r="F77" s="1"/>
    </row>
    <row r="78" spans="1:6" s="9" customFormat="1" hidden="1" x14ac:dyDescent="0.25">
      <c r="A78" s="1"/>
      <c r="B78" s="1"/>
      <c r="C78" s="1"/>
      <c r="D78" s="1"/>
      <c r="E78" s="1"/>
      <c r="F78" s="1"/>
    </row>
    <row r="79" spans="1:6" s="9" customFormat="1" hidden="1" x14ac:dyDescent="0.25">
      <c r="A79" s="1"/>
      <c r="B79" s="1"/>
      <c r="C79" s="1"/>
      <c r="D79" s="1"/>
      <c r="E79" s="1"/>
      <c r="F79" s="1"/>
    </row>
    <row r="80" spans="1:6" s="9" customFormat="1" hidden="1" x14ac:dyDescent="0.25">
      <c r="A80" s="1"/>
      <c r="B80" s="1"/>
      <c r="C80" s="1"/>
      <c r="D80" s="1"/>
      <c r="E80" s="1"/>
      <c r="F80" s="1"/>
    </row>
    <row r="81" spans="1:6" s="9" customFormat="1" hidden="1" x14ac:dyDescent="0.25">
      <c r="A81" s="1"/>
      <c r="B81" s="1"/>
      <c r="C81" s="1"/>
      <c r="D81" s="1"/>
      <c r="E81" s="1"/>
      <c r="F81" s="1"/>
    </row>
    <row r="82" spans="1:6" s="9" customFormat="1" hidden="1" x14ac:dyDescent="0.25">
      <c r="A82" s="1"/>
      <c r="B82" s="1"/>
      <c r="C82" s="1"/>
      <c r="D82" s="1"/>
      <c r="E82" s="1"/>
      <c r="F82" s="1"/>
    </row>
    <row r="83" spans="1:6" s="9" customFormat="1" hidden="1" x14ac:dyDescent="0.25">
      <c r="A83" s="1"/>
      <c r="B83" s="1"/>
      <c r="C83" s="1"/>
      <c r="D83" s="1"/>
      <c r="E83" s="1"/>
      <c r="F83" s="1"/>
    </row>
    <row r="84" spans="1:6" s="9" customFormat="1" hidden="1" x14ac:dyDescent="0.25">
      <c r="A84" s="1"/>
      <c r="B84" s="1"/>
      <c r="C84" s="1"/>
      <c r="D84" s="1"/>
      <c r="E84" s="1"/>
      <c r="F84" s="1"/>
    </row>
    <row r="85" spans="1:6" s="9" customFormat="1" hidden="1" x14ac:dyDescent="0.25">
      <c r="A85" s="1"/>
      <c r="B85" s="1"/>
      <c r="C85" s="1"/>
      <c r="D85" s="1"/>
      <c r="E85" s="1"/>
      <c r="F85" s="1"/>
    </row>
    <row r="86" spans="1:6" s="9" customFormat="1" hidden="1" x14ac:dyDescent="0.25">
      <c r="A86" s="1"/>
      <c r="B86" s="1"/>
      <c r="C86" s="1"/>
      <c r="D86" s="1"/>
      <c r="E86" s="1"/>
      <c r="F86" s="1"/>
    </row>
    <row r="87" spans="1:6" s="9" customFormat="1" hidden="1" x14ac:dyDescent="0.25">
      <c r="A87" s="1"/>
      <c r="B87" s="1"/>
      <c r="C87" s="1"/>
      <c r="D87" s="1"/>
      <c r="E87" s="1"/>
      <c r="F87" s="1"/>
    </row>
    <row r="88" spans="1:6" s="9" customFormat="1" hidden="1" x14ac:dyDescent="0.25">
      <c r="A88" s="1"/>
      <c r="B88" s="1"/>
      <c r="C88" s="1"/>
      <c r="D88" s="1"/>
      <c r="E88" s="1"/>
      <c r="F88" s="1"/>
    </row>
    <row r="89" spans="1:6" s="9" customFormat="1" hidden="1" x14ac:dyDescent="0.25">
      <c r="A89" s="1"/>
      <c r="B89" s="1"/>
      <c r="C89" s="1"/>
      <c r="D89" s="1"/>
      <c r="E89" s="1"/>
      <c r="F89" s="1"/>
    </row>
    <row r="90" spans="1:6" s="9" customFormat="1" hidden="1" x14ac:dyDescent="0.25">
      <c r="A90" s="1"/>
      <c r="B90" s="1"/>
      <c r="C90" s="1"/>
      <c r="D90" s="1"/>
      <c r="E90" s="1"/>
      <c r="F90" s="1"/>
    </row>
    <row r="91" spans="1:6" s="9" customFormat="1" hidden="1" x14ac:dyDescent="0.25">
      <c r="A91" s="1"/>
      <c r="B91" s="1"/>
      <c r="C91" s="1"/>
      <c r="D91" s="1"/>
      <c r="E91" s="1"/>
      <c r="F91" s="1"/>
    </row>
    <row r="92" spans="1:6" s="9" customFormat="1" hidden="1" x14ac:dyDescent="0.25">
      <c r="A92" s="1"/>
      <c r="B92" s="1"/>
      <c r="C92" s="1"/>
      <c r="D92" s="1"/>
      <c r="E92" s="1"/>
      <c r="F92" s="1"/>
    </row>
    <row r="93" spans="1:6" s="9" customFormat="1" hidden="1" x14ac:dyDescent="0.25">
      <c r="A93" s="1"/>
      <c r="B93" s="1"/>
      <c r="C93" s="1"/>
      <c r="D93" s="1"/>
      <c r="E93" s="1"/>
      <c r="F93" s="1"/>
    </row>
    <row r="94" spans="1:6" s="9" customFormat="1" hidden="1" x14ac:dyDescent="0.25">
      <c r="A94" s="1"/>
      <c r="B94" s="1"/>
      <c r="C94" s="1"/>
      <c r="D94" s="1"/>
      <c r="E94" s="1"/>
      <c r="F94" s="1"/>
    </row>
    <row r="95" spans="1:6" s="9" customFormat="1" hidden="1" x14ac:dyDescent="0.25">
      <c r="A95" s="1"/>
      <c r="B95" s="1"/>
      <c r="C95" s="1"/>
      <c r="D95" s="1"/>
      <c r="E95" s="1"/>
      <c r="F95" s="1"/>
    </row>
    <row r="96" spans="1:6" s="9" customFormat="1" hidden="1" x14ac:dyDescent="0.25">
      <c r="A96" s="1"/>
      <c r="B96" s="1"/>
      <c r="C96" s="1"/>
      <c r="D96" s="1"/>
      <c r="E96" s="1"/>
      <c r="F96" s="1"/>
    </row>
    <row r="97" spans="1:6" s="9" customFormat="1" hidden="1" x14ac:dyDescent="0.25">
      <c r="A97" s="1"/>
      <c r="B97" s="1"/>
      <c r="C97" s="1"/>
      <c r="D97" s="1"/>
      <c r="E97" s="1"/>
      <c r="F97" s="1"/>
    </row>
    <row r="98" spans="1:6" s="9" customFormat="1" hidden="1" x14ac:dyDescent="0.25">
      <c r="A98" s="1"/>
      <c r="B98" s="1"/>
      <c r="C98" s="1"/>
      <c r="D98" s="1"/>
      <c r="E98" s="1"/>
      <c r="F98" s="1"/>
    </row>
    <row r="99" spans="1:6" s="9" customFormat="1" hidden="1" x14ac:dyDescent="0.25">
      <c r="A99" s="1"/>
      <c r="B99" s="1"/>
      <c r="C99" s="1"/>
      <c r="D99" s="1"/>
      <c r="E99" s="1"/>
      <c r="F99" s="1"/>
    </row>
    <row r="100" spans="1:6" s="9" customFormat="1" hidden="1" x14ac:dyDescent="0.25">
      <c r="A100" s="1"/>
      <c r="B100" s="1"/>
      <c r="C100" s="1"/>
      <c r="D100" s="1"/>
      <c r="E100" s="1"/>
      <c r="F100" s="1"/>
    </row>
    <row r="101" spans="1:6" s="9" customFormat="1" hidden="1" x14ac:dyDescent="0.25">
      <c r="A101" s="1"/>
      <c r="B101" s="1"/>
      <c r="C101" s="1"/>
      <c r="D101" s="1"/>
      <c r="E101" s="1"/>
      <c r="F101" s="1"/>
    </row>
    <row r="102" spans="1:6" ht="15.75" hidden="1" customHeight="1" x14ac:dyDescent="0.25"/>
  </sheetData>
  <mergeCells count="12">
    <mergeCell ref="F9:F10"/>
    <mergeCell ref="G9:G10"/>
    <mergeCell ref="A3:G3"/>
    <mergeCell ref="A4:G4"/>
    <mergeCell ref="A5:G5"/>
    <mergeCell ref="A6:G6"/>
    <mergeCell ref="A8:A10"/>
    <mergeCell ref="B8:B10"/>
    <mergeCell ref="C8:G8"/>
    <mergeCell ref="C9:C10"/>
    <mergeCell ref="D9:D10"/>
    <mergeCell ref="E9:E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3FC9-DF27-46B5-ACF5-1886488699A4}">
  <dimension ref="A1:KR72"/>
  <sheetViews>
    <sheetView topLeftCell="T1" zoomScale="80" zoomScaleNormal="80" workbookViewId="0">
      <selection activeCell="Y9" sqref="Y9"/>
    </sheetView>
  </sheetViews>
  <sheetFormatPr baseColWidth="10" defaultColWidth="0" defaultRowHeight="15" zeroHeight="1" x14ac:dyDescent="0.25"/>
  <cols>
    <col min="1" max="1" width="80.28515625" customWidth="1"/>
    <col min="2" max="2" width="11.5703125" customWidth="1"/>
    <col min="3" max="3" width="15.85546875" customWidth="1"/>
    <col min="4" max="5" width="11.5703125" customWidth="1"/>
    <col min="6" max="6" width="15.140625" customWidth="1"/>
    <col min="7" max="7" width="15.5703125" customWidth="1"/>
    <col min="8" max="8" width="15.85546875" customWidth="1"/>
    <col min="9" max="10" width="11.5703125" customWidth="1"/>
    <col min="11" max="12" width="16.5703125" customWidth="1"/>
    <col min="13" max="13" width="11.5703125" customWidth="1"/>
    <col min="14" max="14" width="14.5703125" customWidth="1"/>
    <col min="15" max="15" width="14.28515625" customWidth="1"/>
    <col min="16" max="16" width="15.140625" customWidth="1"/>
    <col min="17" max="17" width="15.28515625" customWidth="1"/>
    <col min="18" max="18" width="16.28515625" customWidth="1"/>
    <col min="19" max="19" width="15.140625" customWidth="1"/>
    <col min="20" max="20" width="16.28515625" customWidth="1"/>
    <col min="21" max="21" width="15.7109375" customWidth="1"/>
    <col min="22" max="22" width="15.85546875" customWidth="1"/>
    <col min="23" max="23" width="18.5703125" customWidth="1"/>
    <col min="24" max="24" width="15.7109375" customWidth="1"/>
    <col min="25" max="28" width="11.5703125" customWidth="1"/>
    <col min="29" max="29" width="16.5703125" customWidth="1"/>
    <col min="30" max="30" width="15.7109375" customWidth="1"/>
    <col min="31" max="31" width="15.28515625" customWidth="1"/>
    <col min="32" max="32" width="15.5703125" customWidth="1"/>
    <col min="33" max="33" width="11.5703125" customWidth="1"/>
    <col min="34" max="34" width="18.42578125" customWidth="1"/>
    <col min="35" max="38" width="11.5703125" customWidth="1"/>
    <col min="39" max="39" width="15.85546875" customWidth="1"/>
    <col min="40" max="40" width="16.5703125" customWidth="1"/>
    <col min="41" max="41" width="11.5703125" customWidth="1"/>
    <col min="42" max="42" width="15.85546875" customWidth="1"/>
    <col min="43" max="43" width="16.42578125" customWidth="1"/>
    <col min="44" max="44" width="11.5703125" customWidth="1"/>
    <col min="45" max="301" width="11.5703125" hidden="1" customWidth="1"/>
    <col min="302" max="304" width="0" hidden="1" customWidth="1"/>
    <col min="305" max="16384" width="11.5703125" hidden="1"/>
  </cols>
  <sheetData>
    <row r="1" spans="1:44" ht="15.75" x14ac:dyDescent="0.25">
      <c r="A1" s="45" t="s">
        <v>147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ht="15.75" x14ac:dyDescent="0.25">
      <c r="A2" s="46"/>
      <c r="B2" s="9"/>
      <c r="C2" s="9"/>
      <c r="D2" s="9"/>
      <c r="E2" s="9"/>
      <c r="F2" s="9"/>
      <c r="G2" s="9"/>
      <c r="H2" s="9"/>
      <c r="I2" s="9"/>
      <c r="J2" s="9"/>
      <c r="K2" s="9"/>
      <c r="L2" s="9">
        <v>3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4" ht="15.75" x14ac:dyDescent="0.25">
      <c r="A3" s="164" t="s">
        <v>148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</row>
    <row r="4" spans="1:44" ht="15.75" x14ac:dyDescent="0.25">
      <c r="A4" s="164" t="s">
        <v>29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1:44" ht="15.75" x14ac:dyDescent="0.25">
      <c r="A5" s="164" t="s">
        <v>149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</row>
    <row r="6" spans="1:44" ht="15.75" x14ac:dyDescent="0.25">
      <c r="A6" s="164" t="s">
        <v>93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</row>
    <row r="7" spans="1:44" ht="15.75" x14ac:dyDescent="0.25">
      <c r="A7" s="2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1"/>
    </row>
    <row r="8" spans="1:44" ht="15.75" x14ac:dyDescent="0.25">
      <c r="A8" s="170" t="s">
        <v>31</v>
      </c>
      <c r="B8" s="182" t="s">
        <v>95</v>
      </c>
      <c r="C8" s="181" t="s">
        <v>150</v>
      </c>
      <c r="D8" s="181"/>
      <c r="E8" s="181"/>
      <c r="F8" s="181"/>
      <c r="G8" s="181"/>
      <c r="H8" s="181"/>
      <c r="I8" s="181"/>
      <c r="J8" s="54"/>
      <c r="K8" s="181" t="s">
        <v>151</v>
      </c>
      <c r="L8" s="181"/>
      <c r="M8" s="181"/>
      <c r="N8" s="181"/>
      <c r="O8" s="181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8" t="s">
        <v>152</v>
      </c>
      <c r="AA8" s="179"/>
      <c r="AB8" s="179"/>
      <c r="AC8" s="180"/>
      <c r="AD8" s="181" t="s">
        <v>153</v>
      </c>
      <c r="AE8" s="181"/>
      <c r="AF8" s="181"/>
      <c r="AG8" s="181"/>
      <c r="AH8" s="181"/>
      <c r="AI8" s="181"/>
      <c r="AJ8" s="181"/>
      <c r="AK8" s="181"/>
      <c r="AL8" s="181"/>
      <c r="AM8" s="181" t="s">
        <v>154</v>
      </c>
      <c r="AN8" s="181"/>
      <c r="AO8" s="181"/>
      <c r="AP8" s="181"/>
      <c r="AQ8" s="178"/>
      <c r="AR8" s="178"/>
    </row>
    <row r="9" spans="1:44" ht="63" x14ac:dyDescent="0.25">
      <c r="A9" s="172"/>
      <c r="B9" s="182"/>
      <c r="C9" s="35" t="s">
        <v>155</v>
      </c>
      <c r="D9" s="35" t="s">
        <v>156</v>
      </c>
      <c r="E9" s="35" t="s">
        <v>157</v>
      </c>
      <c r="F9" s="35" t="s">
        <v>158</v>
      </c>
      <c r="G9" s="35" t="s">
        <v>159</v>
      </c>
      <c r="H9" s="35" t="s">
        <v>160</v>
      </c>
      <c r="I9" s="35" t="s">
        <v>161</v>
      </c>
      <c r="J9" s="35" t="s">
        <v>162</v>
      </c>
      <c r="K9" s="35" t="s">
        <v>163</v>
      </c>
      <c r="L9" s="35" t="s">
        <v>164</v>
      </c>
      <c r="M9" s="35" t="s">
        <v>165</v>
      </c>
      <c r="N9" s="35" t="s">
        <v>166</v>
      </c>
      <c r="O9" s="35" t="s">
        <v>167</v>
      </c>
      <c r="P9" s="35" t="s">
        <v>168</v>
      </c>
      <c r="Q9" s="35" t="s">
        <v>169</v>
      </c>
      <c r="R9" s="35" t="s">
        <v>170</v>
      </c>
      <c r="S9" s="35" t="s">
        <v>171</v>
      </c>
      <c r="T9" s="36" t="s">
        <v>172</v>
      </c>
      <c r="U9" s="35" t="s">
        <v>173</v>
      </c>
      <c r="V9" s="47" t="s">
        <v>174</v>
      </c>
      <c r="W9" s="35" t="s">
        <v>175</v>
      </c>
      <c r="X9" s="35" t="s">
        <v>195</v>
      </c>
      <c r="Y9" s="35" t="s">
        <v>176</v>
      </c>
      <c r="Z9" s="35" t="s">
        <v>177</v>
      </c>
      <c r="AA9" s="35" t="s">
        <v>178</v>
      </c>
      <c r="AB9" s="35" t="s">
        <v>179</v>
      </c>
      <c r="AC9" s="35" t="s">
        <v>180</v>
      </c>
      <c r="AD9" s="35" t="s">
        <v>181</v>
      </c>
      <c r="AE9" s="35" t="s">
        <v>182</v>
      </c>
      <c r="AF9" s="35" t="s">
        <v>183</v>
      </c>
      <c r="AG9" s="35" t="s">
        <v>184</v>
      </c>
      <c r="AH9" s="35" t="s">
        <v>185</v>
      </c>
      <c r="AI9" s="35" t="s">
        <v>186</v>
      </c>
      <c r="AJ9" s="35" t="s">
        <v>416</v>
      </c>
      <c r="AK9" s="35" t="s">
        <v>187</v>
      </c>
      <c r="AL9" s="35" t="s">
        <v>188</v>
      </c>
      <c r="AM9" s="35" t="s">
        <v>189</v>
      </c>
      <c r="AN9" s="36" t="s">
        <v>190</v>
      </c>
      <c r="AO9" s="36" t="s">
        <v>191</v>
      </c>
      <c r="AP9" s="35" t="s">
        <v>192</v>
      </c>
      <c r="AQ9" s="35" t="s">
        <v>193</v>
      </c>
      <c r="AR9" s="36" t="s">
        <v>194</v>
      </c>
    </row>
    <row r="10" spans="1:44" ht="15.75" x14ac:dyDescent="0.25">
      <c r="A10" s="37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8"/>
    </row>
    <row r="11" spans="1:44" ht="15.75" x14ac:dyDescent="0.25">
      <c r="A11" s="27" t="s">
        <v>45</v>
      </c>
      <c r="B11" s="17">
        <f>SUM(B13,B19,B22,B26,B29,B33,B37,B41,B45,B49,B53,B57,B61,B66,B69)</f>
        <v>28577</v>
      </c>
      <c r="C11" s="16">
        <f t="shared" ref="C11:AP11" si="0">SUM(C13,C19,C22,C26,C29,C33,C37,C41,C45,C49,C53,C57,C61,C66,C69)</f>
        <v>101</v>
      </c>
      <c r="D11" s="16">
        <f t="shared" si="0"/>
        <v>3012</v>
      </c>
      <c r="E11" s="16">
        <f t="shared" si="0"/>
        <v>946</v>
      </c>
      <c r="F11" s="16">
        <f t="shared" si="0"/>
        <v>2</v>
      </c>
      <c r="G11" s="16">
        <f t="shared" si="0"/>
        <v>514</v>
      </c>
      <c r="H11" s="16">
        <f t="shared" si="0"/>
        <v>211</v>
      </c>
      <c r="I11" s="16">
        <f>SUM(I13,I19,I22,I26,I29,I33,I37,I41,I45,I49,I53,I57,I61,I66,I69)</f>
        <v>12</v>
      </c>
      <c r="J11" s="16">
        <f t="shared" si="0"/>
        <v>355</v>
      </c>
      <c r="K11" s="16">
        <f t="shared" si="0"/>
        <v>2305</v>
      </c>
      <c r="L11" s="16">
        <f>SUM(L13,L19,L22,L26,L29,L33,L37,L41,L45,L49,L53,L57,L61,L66,L69)</f>
        <v>1</v>
      </c>
      <c r="M11" s="16">
        <f t="shared" si="0"/>
        <v>286</v>
      </c>
      <c r="N11" s="16">
        <f>SUM(N13,N19,N22,N26,N29,N33,N37,N41,N45,N49,N53,N57,N61,N66,N69)</f>
        <v>2</v>
      </c>
      <c r="O11" s="16">
        <f t="shared" si="0"/>
        <v>28</v>
      </c>
      <c r="P11" s="16">
        <f t="shared" si="0"/>
        <v>699</v>
      </c>
      <c r="Q11" s="16">
        <f t="shared" si="0"/>
        <v>52</v>
      </c>
      <c r="R11" s="16">
        <f>SUM(R13,R19,R22,R26,R29,R33,R37,R41,R45,R49,R53,R57,R61,R66,R69)</f>
        <v>3</v>
      </c>
      <c r="S11" s="16">
        <f t="shared" si="0"/>
        <v>401</v>
      </c>
      <c r="T11" s="16">
        <f t="shared" si="0"/>
        <v>500</v>
      </c>
      <c r="U11" s="16">
        <f t="shared" si="0"/>
        <v>632</v>
      </c>
      <c r="V11" s="16">
        <f t="shared" si="0"/>
        <v>59</v>
      </c>
      <c r="W11" s="16">
        <f t="shared" si="0"/>
        <v>494</v>
      </c>
      <c r="X11" s="16">
        <f t="shared" si="0"/>
        <v>273</v>
      </c>
      <c r="Y11" s="16">
        <f t="shared" si="0"/>
        <v>67</v>
      </c>
      <c r="Z11" s="16">
        <f t="shared" si="0"/>
        <v>368</v>
      </c>
      <c r="AA11" s="16">
        <f t="shared" si="0"/>
        <v>11</v>
      </c>
      <c r="AB11" s="16">
        <f t="shared" si="0"/>
        <v>450</v>
      </c>
      <c r="AC11" s="16">
        <f t="shared" si="0"/>
        <v>18</v>
      </c>
      <c r="AD11" s="16">
        <f t="shared" si="0"/>
        <v>10889</v>
      </c>
      <c r="AE11" s="16">
        <f t="shared" si="0"/>
        <v>139</v>
      </c>
      <c r="AF11" s="16">
        <f t="shared" si="0"/>
        <v>1154</v>
      </c>
      <c r="AG11" s="16">
        <f t="shared" si="0"/>
        <v>7</v>
      </c>
      <c r="AH11" s="16">
        <f t="shared" si="0"/>
        <v>1095</v>
      </c>
      <c r="AI11" s="16">
        <f t="shared" si="0"/>
        <v>49</v>
      </c>
      <c r="AJ11" s="16">
        <f>SUM(AJ13,AJ19,AJ22,AJ26,AJ29,AJ33,AJ37,AJ41,AJ45,AJ49,AJ53,AJ57,AJ61,AJ66,AJ69)</f>
        <v>909</v>
      </c>
      <c r="AK11" s="16">
        <f t="shared" si="0"/>
        <v>7</v>
      </c>
      <c r="AL11" s="16">
        <f t="shared" si="0"/>
        <v>410</v>
      </c>
      <c r="AM11" s="16">
        <f t="shared" si="0"/>
        <v>415</v>
      </c>
      <c r="AN11" s="16">
        <f t="shared" si="0"/>
        <v>1358</v>
      </c>
      <c r="AO11" s="16">
        <f>SUM(AO13,AO19,AO22,AO26,AO29,AO33,AO37,AO41,AO45,AO49,AO53,AO57,AO61,AO66,AO69)</f>
        <v>15</v>
      </c>
      <c r="AP11" s="16">
        <f t="shared" si="0"/>
        <v>68</v>
      </c>
      <c r="AQ11" s="16">
        <f>SUM(AQ13,AQ19,AQ22,AQ26,AQ29,AQ33,AQ37,AQ41,AQ45,AQ49,AQ53,AQ57,AQ61,AQ66,AQ69)</f>
        <v>21</v>
      </c>
      <c r="AR11" s="17">
        <f>SUM(AR13,AR19,AR22,AR26,AR29,AR33,AR37,AR41,AR45,AR49,AR53,AR57,AR61,AR66,AR69)</f>
        <v>239</v>
      </c>
    </row>
    <row r="12" spans="1:44" ht="15.75" x14ac:dyDescent="0.25">
      <c r="A12" s="1"/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  <c r="AR12" s="21"/>
    </row>
    <row r="13" spans="1:44" ht="15.75" x14ac:dyDescent="0.25">
      <c r="A13" s="22" t="s">
        <v>46</v>
      </c>
      <c r="B13" s="17">
        <v>3852</v>
      </c>
      <c r="C13" s="16">
        <v>92</v>
      </c>
      <c r="D13" s="16">
        <v>318</v>
      </c>
      <c r="E13" s="16">
        <v>120</v>
      </c>
      <c r="F13" s="16">
        <v>1</v>
      </c>
      <c r="G13" s="16">
        <v>48</v>
      </c>
      <c r="H13" s="16">
        <v>27</v>
      </c>
      <c r="I13" s="16">
        <v>2</v>
      </c>
      <c r="J13" s="16">
        <v>51</v>
      </c>
      <c r="K13" s="16">
        <v>275</v>
      </c>
      <c r="L13" s="16">
        <v>0</v>
      </c>
      <c r="M13" s="16">
        <v>115</v>
      </c>
      <c r="N13" s="16">
        <v>1</v>
      </c>
      <c r="O13" s="16">
        <v>2</v>
      </c>
      <c r="P13" s="16">
        <v>133</v>
      </c>
      <c r="Q13" s="16">
        <v>12</v>
      </c>
      <c r="R13" s="16">
        <v>3</v>
      </c>
      <c r="S13" s="16">
        <v>149</v>
      </c>
      <c r="T13" s="16">
        <v>36</v>
      </c>
      <c r="U13" s="16">
        <v>71</v>
      </c>
      <c r="V13" s="16">
        <v>6</v>
      </c>
      <c r="W13" s="16">
        <v>47</v>
      </c>
      <c r="X13" s="16">
        <v>27</v>
      </c>
      <c r="Y13" s="16">
        <v>6</v>
      </c>
      <c r="Z13" s="16">
        <v>16</v>
      </c>
      <c r="AA13" s="16">
        <v>1</v>
      </c>
      <c r="AB13" s="16">
        <v>63</v>
      </c>
      <c r="AC13" s="16">
        <v>4</v>
      </c>
      <c r="AD13" s="16">
        <v>1257</v>
      </c>
      <c r="AE13" s="16">
        <v>0</v>
      </c>
      <c r="AF13" s="16">
        <v>172</v>
      </c>
      <c r="AG13" s="16">
        <v>0</v>
      </c>
      <c r="AH13" s="16">
        <v>111</v>
      </c>
      <c r="AI13" s="16">
        <v>15</v>
      </c>
      <c r="AJ13" s="16">
        <v>320</v>
      </c>
      <c r="AK13" s="16">
        <v>0</v>
      </c>
      <c r="AL13" s="16">
        <v>82</v>
      </c>
      <c r="AM13" s="16">
        <v>107</v>
      </c>
      <c r="AN13" s="16">
        <v>74</v>
      </c>
      <c r="AO13" s="16">
        <v>3</v>
      </c>
      <c r="AP13" s="16">
        <v>9</v>
      </c>
      <c r="AQ13" s="16">
        <v>21</v>
      </c>
      <c r="AR13" s="17">
        <v>55</v>
      </c>
    </row>
    <row r="14" spans="1:44" x14ac:dyDescent="0.25">
      <c r="A14" s="50" t="s">
        <v>47</v>
      </c>
      <c r="B14" s="51">
        <v>1288</v>
      </c>
      <c r="C14" s="52">
        <v>50</v>
      </c>
      <c r="D14" s="52">
        <v>143</v>
      </c>
      <c r="E14" s="52">
        <v>38</v>
      </c>
      <c r="F14" s="52">
        <v>0</v>
      </c>
      <c r="G14" s="52">
        <v>17</v>
      </c>
      <c r="H14" s="52">
        <v>12</v>
      </c>
      <c r="I14" s="52">
        <v>0</v>
      </c>
      <c r="J14" s="52">
        <v>19</v>
      </c>
      <c r="K14" s="52">
        <v>106</v>
      </c>
      <c r="L14" s="52">
        <v>0</v>
      </c>
      <c r="M14" s="52">
        <v>5</v>
      </c>
      <c r="N14" s="52">
        <v>0</v>
      </c>
      <c r="O14" s="52">
        <v>1</v>
      </c>
      <c r="P14" s="52">
        <v>46</v>
      </c>
      <c r="Q14" s="52">
        <v>8</v>
      </c>
      <c r="R14" s="52">
        <v>0</v>
      </c>
      <c r="S14" s="52">
        <v>2</v>
      </c>
      <c r="T14" s="52">
        <v>14</v>
      </c>
      <c r="U14" s="52">
        <v>36</v>
      </c>
      <c r="V14" s="52">
        <v>4</v>
      </c>
      <c r="W14" s="52">
        <v>14</v>
      </c>
      <c r="X14" s="52">
        <v>11</v>
      </c>
      <c r="Y14" s="52">
        <v>3</v>
      </c>
      <c r="Z14" s="52">
        <v>0</v>
      </c>
      <c r="AA14" s="52">
        <v>0</v>
      </c>
      <c r="AB14" s="52">
        <v>0</v>
      </c>
      <c r="AC14" s="52">
        <v>0</v>
      </c>
      <c r="AD14" s="52">
        <v>565</v>
      </c>
      <c r="AE14" s="52">
        <v>0</v>
      </c>
      <c r="AF14" s="52">
        <v>71</v>
      </c>
      <c r="AG14" s="52">
        <v>0</v>
      </c>
      <c r="AH14" s="52">
        <v>47</v>
      </c>
      <c r="AI14" s="52">
        <v>1</v>
      </c>
      <c r="AJ14" s="52">
        <v>1</v>
      </c>
      <c r="AK14" s="52">
        <v>0</v>
      </c>
      <c r="AL14" s="52">
        <v>6</v>
      </c>
      <c r="AM14" s="52">
        <v>23</v>
      </c>
      <c r="AN14" s="52">
        <v>28</v>
      </c>
      <c r="AO14" s="52">
        <v>1</v>
      </c>
      <c r="AP14" s="52">
        <v>2</v>
      </c>
      <c r="AQ14" s="51">
        <v>7</v>
      </c>
      <c r="AR14" s="51">
        <v>7</v>
      </c>
    </row>
    <row r="15" spans="1:44" ht="15.75" x14ac:dyDescent="0.25">
      <c r="A15" s="1" t="s">
        <v>48</v>
      </c>
      <c r="B15" s="21">
        <v>1299</v>
      </c>
      <c r="C15" s="20">
        <v>42</v>
      </c>
      <c r="D15" s="20">
        <v>142</v>
      </c>
      <c r="E15" s="20">
        <v>45</v>
      </c>
      <c r="F15" s="20">
        <v>1</v>
      </c>
      <c r="G15" s="20">
        <v>18</v>
      </c>
      <c r="H15" s="20">
        <v>11</v>
      </c>
      <c r="I15" s="20">
        <v>1</v>
      </c>
      <c r="J15" s="20">
        <v>30</v>
      </c>
      <c r="K15" s="20">
        <v>92</v>
      </c>
      <c r="L15" s="20">
        <v>0</v>
      </c>
      <c r="M15" s="20">
        <v>5</v>
      </c>
      <c r="N15" s="20">
        <v>1</v>
      </c>
      <c r="O15" s="20">
        <v>0</v>
      </c>
      <c r="P15" s="20">
        <v>51</v>
      </c>
      <c r="Q15" s="20">
        <v>3</v>
      </c>
      <c r="R15" s="20">
        <v>0</v>
      </c>
      <c r="S15" s="20">
        <v>2</v>
      </c>
      <c r="T15" s="20">
        <v>16</v>
      </c>
      <c r="U15" s="20">
        <v>25</v>
      </c>
      <c r="V15" s="20">
        <v>1</v>
      </c>
      <c r="W15" s="20">
        <v>26</v>
      </c>
      <c r="X15" s="20">
        <v>14</v>
      </c>
      <c r="Y15" s="20">
        <v>2</v>
      </c>
      <c r="Z15" s="20">
        <v>0</v>
      </c>
      <c r="AA15" s="20">
        <v>1</v>
      </c>
      <c r="AB15" s="20">
        <v>0</v>
      </c>
      <c r="AC15" s="20">
        <v>0</v>
      </c>
      <c r="AD15" s="20">
        <v>577</v>
      </c>
      <c r="AE15" s="20">
        <v>0</v>
      </c>
      <c r="AF15" s="20">
        <v>73</v>
      </c>
      <c r="AG15" s="20">
        <v>0</v>
      </c>
      <c r="AH15" s="20">
        <v>47</v>
      </c>
      <c r="AI15" s="20">
        <v>0</v>
      </c>
      <c r="AJ15" s="20">
        <v>0</v>
      </c>
      <c r="AK15" s="20">
        <v>0</v>
      </c>
      <c r="AL15" s="20">
        <v>7</v>
      </c>
      <c r="AM15" s="20">
        <v>24</v>
      </c>
      <c r="AN15" s="20">
        <v>27</v>
      </c>
      <c r="AO15" s="20">
        <v>2</v>
      </c>
      <c r="AP15" s="20">
        <v>2</v>
      </c>
      <c r="AQ15" s="21">
        <v>7</v>
      </c>
      <c r="AR15" s="21">
        <v>4</v>
      </c>
    </row>
    <row r="16" spans="1:44" ht="15.75" x14ac:dyDescent="0.25">
      <c r="A16" s="1" t="s">
        <v>49</v>
      </c>
      <c r="B16" s="21">
        <v>952</v>
      </c>
      <c r="C16" s="20">
        <v>0</v>
      </c>
      <c r="D16" s="20">
        <v>0</v>
      </c>
      <c r="E16" s="20">
        <v>20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42</v>
      </c>
      <c r="L16" s="20">
        <v>0</v>
      </c>
      <c r="M16" s="20">
        <v>103</v>
      </c>
      <c r="N16" s="20">
        <v>0</v>
      </c>
      <c r="O16" s="20">
        <v>0</v>
      </c>
      <c r="P16" s="20">
        <v>31</v>
      </c>
      <c r="Q16" s="20">
        <v>1</v>
      </c>
      <c r="R16" s="20">
        <v>3</v>
      </c>
      <c r="S16" s="20">
        <v>145</v>
      </c>
      <c r="T16" s="20">
        <v>3</v>
      </c>
      <c r="U16" s="20">
        <v>1</v>
      </c>
      <c r="V16" s="20">
        <v>1</v>
      </c>
      <c r="W16" s="20">
        <v>0</v>
      </c>
      <c r="X16" s="20">
        <v>2</v>
      </c>
      <c r="Y16" s="20">
        <v>0</v>
      </c>
      <c r="Z16" s="20">
        <v>16</v>
      </c>
      <c r="AA16" s="20">
        <v>0</v>
      </c>
      <c r="AB16" s="20">
        <v>63</v>
      </c>
      <c r="AC16" s="20">
        <v>4</v>
      </c>
      <c r="AD16" s="20">
        <v>0</v>
      </c>
      <c r="AE16" s="20">
        <v>0</v>
      </c>
      <c r="AF16" s="20">
        <v>0</v>
      </c>
      <c r="AG16" s="20">
        <v>0</v>
      </c>
      <c r="AH16" s="20">
        <v>6</v>
      </c>
      <c r="AI16" s="20">
        <v>14</v>
      </c>
      <c r="AJ16" s="20">
        <v>319</v>
      </c>
      <c r="AK16" s="20">
        <v>0</v>
      </c>
      <c r="AL16" s="20">
        <v>66</v>
      </c>
      <c r="AM16" s="20">
        <v>59</v>
      </c>
      <c r="AN16" s="20">
        <v>0</v>
      </c>
      <c r="AO16" s="20">
        <v>0</v>
      </c>
      <c r="AP16" s="20">
        <v>5</v>
      </c>
      <c r="AQ16" s="21">
        <v>7</v>
      </c>
      <c r="AR16" s="21">
        <v>41</v>
      </c>
    </row>
    <row r="17" spans="1:44" ht="15.75" x14ac:dyDescent="0.25">
      <c r="A17" s="1" t="s">
        <v>50</v>
      </c>
      <c r="B17" s="21">
        <v>313</v>
      </c>
      <c r="C17" s="20">
        <v>0</v>
      </c>
      <c r="D17" s="20">
        <v>33</v>
      </c>
      <c r="E17" s="20">
        <v>17</v>
      </c>
      <c r="F17" s="20">
        <v>0</v>
      </c>
      <c r="G17" s="20">
        <v>13</v>
      </c>
      <c r="H17" s="20">
        <v>4</v>
      </c>
      <c r="I17" s="20">
        <v>1</v>
      </c>
      <c r="J17" s="20">
        <v>2</v>
      </c>
      <c r="K17" s="20">
        <v>35</v>
      </c>
      <c r="L17" s="20">
        <v>0</v>
      </c>
      <c r="M17" s="20">
        <v>2</v>
      </c>
      <c r="N17" s="20">
        <v>0</v>
      </c>
      <c r="O17" s="20">
        <v>1</v>
      </c>
      <c r="P17" s="20">
        <v>5</v>
      </c>
      <c r="Q17" s="20">
        <v>0</v>
      </c>
      <c r="R17" s="20">
        <v>0</v>
      </c>
      <c r="S17" s="20">
        <v>0</v>
      </c>
      <c r="T17" s="20">
        <v>3</v>
      </c>
      <c r="U17" s="20">
        <v>9</v>
      </c>
      <c r="V17" s="20">
        <v>0</v>
      </c>
      <c r="W17" s="20">
        <v>7</v>
      </c>
      <c r="X17" s="20">
        <v>0</v>
      </c>
      <c r="Y17" s="20">
        <v>1</v>
      </c>
      <c r="Z17" s="20">
        <v>0</v>
      </c>
      <c r="AA17" s="20">
        <v>0</v>
      </c>
      <c r="AB17" s="20">
        <v>0</v>
      </c>
      <c r="AC17" s="20">
        <v>0</v>
      </c>
      <c r="AD17" s="20">
        <v>115</v>
      </c>
      <c r="AE17" s="20">
        <v>0</v>
      </c>
      <c r="AF17" s="20">
        <v>28</v>
      </c>
      <c r="AG17" s="20">
        <v>0</v>
      </c>
      <c r="AH17" s="20">
        <v>11</v>
      </c>
      <c r="AI17" s="20">
        <v>0</v>
      </c>
      <c r="AJ17" s="20">
        <v>0</v>
      </c>
      <c r="AK17" s="20">
        <v>0</v>
      </c>
      <c r="AL17" s="20">
        <v>3</v>
      </c>
      <c r="AM17" s="20">
        <v>1</v>
      </c>
      <c r="AN17" s="20">
        <v>19</v>
      </c>
      <c r="AO17" s="20">
        <v>0</v>
      </c>
      <c r="AP17" s="20">
        <v>0</v>
      </c>
      <c r="AQ17" s="21">
        <v>0</v>
      </c>
      <c r="AR17" s="21">
        <v>3</v>
      </c>
    </row>
    <row r="18" spans="1:44" ht="15.75" x14ac:dyDescent="0.25">
      <c r="A18" s="23"/>
      <c r="B18" s="2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1"/>
      <c r="AR18" s="21"/>
    </row>
    <row r="19" spans="1:44" ht="15.75" x14ac:dyDescent="0.25">
      <c r="A19" s="22" t="s">
        <v>51</v>
      </c>
      <c r="B19" s="17">
        <v>2432</v>
      </c>
      <c r="C19" s="16">
        <v>2</v>
      </c>
      <c r="D19" s="16">
        <v>317</v>
      </c>
      <c r="E19" s="16">
        <v>72</v>
      </c>
      <c r="F19" s="16">
        <v>0</v>
      </c>
      <c r="G19" s="16">
        <v>40</v>
      </c>
      <c r="H19" s="16">
        <v>31</v>
      </c>
      <c r="I19" s="16">
        <v>1</v>
      </c>
      <c r="J19" s="16">
        <v>23</v>
      </c>
      <c r="K19" s="16">
        <v>241</v>
      </c>
      <c r="L19" s="16">
        <v>0</v>
      </c>
      <c r="M19" s="16">
        <v>5</v>
      </c>
      <c r="N19" s="16">
        <v>0</v>
      </c>
      <c r="O19" s="16">
        <v>2</v>
      </c>
      <c r="P19" s="16">
        <v>53</v>
      </c>
      <c r="Q19" s="16">
        <v>0</v>
      </c>
      <c r="R19" s="16">
        <v>0</v>
      </c>
      <c r="S19" s="16">
        <v>3</v>
      </c>
      <c r="T19" s="16">
        <v>36</v>
      </c>
      <c r="U19" s="16">
        <v>37</v>
      </c>
      <c r="V19" s="16">
        <v>4</v>
      </c>
      <c r="W19" s="16">
        <v>30</v>
      </c>
      <c r="X19" s="16">
        <v>13</v>
      </c>
      <c r="Y19" s="16">
        <v>7</v>
      </c>
      <c r="Z19" s="16">
        <v>0</v>
      </c>
      <c r="AA19" s="16">
        <v>1</v>
      </c>
      <c r="AB19" s="16">
        <v>0</v>
      </c>
      <c r="AC19" s="16">
        <v>0</v>
      </c>
      <c r="AD19" s="16">
        <v>941</v>
      </c>
      <c r="AE19" s="16">
        <v>135</v>
      </c>
      <c r="AF19" s="16">
        <v>136</v>
      </c>
      <c r="AG19" s="16">
        <v>0</v>
      </c>
      <c r="AH19" s="16">
        <v>104</v>
      </c>
      <c r="AI19" s="16">
        <v>1</v>
      </c>
      <c r="AJ19" s="16">
        <v>3</v>
      </c>
      <c r="AK19" s="16">
        <v>1</v>
      </c>
      <c r="AL19" s="16">
        <v>13</v>
      </c>
      <c r="AM19" s="16">
        <v>50</v>
      </c>
      <c r="AN19" s="16">
        <v>54</v>
      </c>
      <c r="AO19" s="16">
        <v>9</v>
      </c>
      <c r="AP19" s="16">
        <v>14</v>
      </c>
      <c r="AQ19" s="16">
        <v>0</v>
      </c>
      <c r="AR19" s="17">
        <v>53</v>
      </c>
    </row>
    <row r="20" spans="1:44" x14ac:dyDescent="0.25">
      <c r="A20" s="50" t="s">
        <v>52</v>
      </c>
      <c r="B20" s="51">
        <v>2432</v>
      </c>
      <c r="C20" s="52">
        <v>2</v>
      </c>
      <c r="D20" s="52">
        <v>317</v>
      </c>
      <c r="E20" s="52">
        <v>72</v>
      </c>
      <c r="F20" s="52">
        <v>0</v>
      </c>
      <c r="G20" s="52">
        <v>40</v>
      </c>
      <c r="H20" s="52">
        <v>31</v>
      </c>
      <c r="I20" s="52">
        <v>1</v>
      </c>
      <c r="J20" s="52">
        <v>23</v>
      </c>
      <c r="K20" s="52">
        <v>241</v>
      </c>
      <c r="L20" s="52">
        <v>0</v>
      </c>
      <c r="M20" s="52">
        <v>5</v>
      </c>
      <c r="N20" s="52">
        <v>0</v>
      </c>
      <c r="O20" s="52">
        <v>2</v>
      </c>
      <c r="P20" s="52">
        <v>53</v>
      </c>
      <c r="Q20" s="52">
        <v>0</v>
      </c>
      <c r="R20" s="52">
        <v>0</v>
      </c>
      <c r="S20" s="52">
        <v>3</v>
      </c>
      <c r="T20" s="52">
        <v>36</v>
      </c>
      <c r="U20" s="52">
        <v>37</v>
      </c>
      <c r="V20" s="52">
        <v>4</v>
      </c>
      <c r="W20" s="52">
        <v>30</v>
      </c>
      <c r="X20" s="52">
        <v>13</v>
      </c>
      <c r="Y20" s="52">
        <v>7</v>
      </c>
      <c r="Z20" s="52">
        <v>0</v>
      </c>
      <c r="AA20" s="52">
        <v>1</v>
      </c>
      <c r="AB20" s="52">
        <v>0</v>
      </c>
      <c r="AC20" s="52">
        <v>0</v>
      </c>
      <c r="AD20" s="52">
        <v>941</v>
      </c>
      <c r="AE20" s="52">
        <v>135</v>
      </c>
      <c r="AF20" s="52">
        <v>136</v>
      </c>
      <c r="AG20" s="52">
        <v>0</v>
      </c>
      <c r="AH20" s="52">
        <v>104</v>
      </c>
      <c r="AI20" s="52">
        <v>1</v>
      </c>
      <c r="AJ20" s="52">
        <v>3</v>
      </c>
      <c r="AK20" s="52">
        <v>1</v>
      </c>
      <c r="AL20" s="52">
        <v>13</v>
      </c>
      <c r="AM20" s="52">
        <v>50</v>
      </c>
      <c r="AN20" s="52">
        <v>54</v>
      </c>
      <c r="AO20" s="52">
        <v>9</v>
      </c>
      <c r="AP20" s="52">
        <v>14</v>
      </c>
      <c r="AQ20" s="51">
        <v>0</v>
      </c>
      <c r="AR20" s="51">
        <v>53</v>
      </c>
    </row>
    <row r="21" spans="1:44" ht="15.75" x14ac:dyDescent="0.25">
      <c r="A21" s="23"/>
      <c r="B21" s="2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1"/>
      <c r="AR21" s="21"/>
    </row>
    <row r="22" spans="1:44" ht="15.75" x14ac:dyDescent="0.25">
      <c r="A22" s="22" t="s">
        <v>53</v>
      </c>
      <c r="B22" s="17">
        <v>2676</v>
      </c>
      <c r="C22" s="16">
        <v>3</v>
      </c>
      <c r="D22" s="16">
        <v>282</v>
      </c>
      <c r="E22" s="16">
        <v>87</v>
      </c>
      <c r="F22" s="16">
        <v>0</v>
      </c>
      <c r="G22" s="16">
        <v>48</v>
      </c>
      <c r="H22" s="16">
        <v>22</v>
      </c>
      <c r="I22" s="16">
        <v>3</v>
      </c>
      <c r="J22" s="16">
        <v>20</v>
      </c>
      <c r="K22" s="16">
        <v>226</v>
      </c>
      <c r="L22" s="16">
        <v>0</v>
      </c>
      <c r="M22" s="16">
        <v>3</v>
      </c>
      <c r="N22" s="16">
        <v>0</v>
      </c>
      <c r="O22" s="16">
        <v>0</v>
      </c>
      <c r="P22" s="16">
        <v>35</v>
      </c>
      <c r="Q22" s="16">
        <v>1</v>
      </c>
      <c r="R22" s="16">
        <v>0</v>
      </c>
      <c r="S22" s="16">
        <v>2</v>
      </c>
      <c r="T22" s="16">
        <v>37</v>
      </c>
      <c r="U22" s="16">
        <v>53</v>
      </c>
      <c r="V22" s="16">
        <v>5</v>
      </c>
      <c r="W22" s="16">
        <v>49</v>
      </c>
      <c r="X22" s="16">
        <v>38</v>
      </c>
      <c r="Y22" s="16">
        <v>1</v>
      </c>
      <c r="Z22" s="16">
        <v>0</v>
      </c>
      <c r="AA22" s="16">
        <v>0</v>
      </c>
      <c r="AB22" s="16">
        <v>1</v>
      </c>
      <c r="AC22" s="16">
        <v>0</v>
      </c>
      <c r="AD22" s="16">
        <v>1253</v>
      </c>
      <c r="AE22" s="16">
        <v>2</v>
      </c>
      <c r="AF22" s="16">
        <v>186</v>
      </c>
      <c r="AG22" s="16">
        <v>0</v>
      </c>
      <c r="AH22" s="16">
        <v>118</v>
      </c>
      <c r="AI22" s="16">
        <v>0</v>
      </c>
      <c r="AJ22" s="16">
        <v>0</v>
      </c>
      <c r="AK22" s="16">
        <v>0</v>
      </c>
      <c r="AL22" s="16">
        <v>4</v>
      </c>
      <c r="AM22" s="16">
        <v>39</v>
      </c>
      <c r="AN22" s="16">
        <v>143</v>
      </c>
      <c r="AO22" s="16">
        <v>0</v>
      </c>
      <c r="AP22" s="16">
        <v>9</v>
      </c>
      <c r="AQ22" s="16">
        <v>0</v>
      </c>
      <c r="AR22" s="17">
        <v>6</v>
      </c>
    </row>
    <row r="23" spans="1:44" ht="15.75" x14ac:dyDescent="0.25">
      <c r="A23" s="1" t="s">
        <v>54</v>
      </c>
      <c r="B23" s="21">
        <v>648</v>
      </c>
      <c r="C23" s="20">
        <v>2</v>
      </c>
      <c r="D23" s="20">
        <v>69</v>
      </c>
      <c r="E23" s="20">
        <v>37</v>
      </c>
      <c r="F23" s="20">
        <v>0</v>
      </c>
      <c r="G23" s="20">
        <v>21</v>
      </c>
      <c r="H23" s="20">
        <v>6</v>
      </c>
      <c r="I23" s="20">
        <v>3</v>
      </c>
      <c r="J23" s="20">
        <v>3</v>
      </c>
      <c r="K23" s="20">
        <v>82</v>
      </c>
      <c r="L23" s="20">
        <v>0</v>
      </c>
      <c r="M23" s="20">
        <v>1</v>
      </c>
      <c r="N23" s="20">
        <v>0</v>
      </c>
      <c r="O23" s="20">
        <v>0</v>
      </c>
      <c r="P23" s="20">
        <v>11</v>
      </c>
      <c r="Q23" s="20">
        <v>0</v>
      </c>
      <c r="R23" s="20">
        <v>0</v>
      </c>
      <c r="S23" s="20">
        <v>0</v>
      </c>
      <c r="T23" s="20">
        <v>23</v>
      </c>
      <c r="U23" s="20">
        <v>23</v>
      </c>
      <c r="V23" s="20">
        <v>1</v>
      </c>
      <c r="W23" s="20">
        <v>11</v>
      </c>
      <c r="X23" s="20">
        <v>16</v>
      </c>
      <c r="Y23" s="20">
        <v>0</v>
      </c>
      <c r="Z23" s="20">
        <v>0</v>
      </c>
      <c r="AA23" s="20">
        <v>0</v>
      </c>
      <c r="AB23" s="20">
        <v>1</v>
      </c>
      <c r="AC23" s="20">
        <v>0</v>
      </c>
      <c r="AD23" s="20">
        <v>206</v>
      </c>
      <c r="AE23" s="20">
        <v>1</v>
      </c>
      <c r="AF23" s="20">
        <v>45</v>
      </c>
      <c r="AG23" s="20">
        <v>0</v>
      </c>
      <c r="AH23" s="20">
        <v>40</v>
      </c>
      <c r="AI23" s="20">
        <v>0</v>
      </c>
      <c r="AJ23" s="20">
        <v>0</v>
      </c>
      <c r="AK23" s="20">
        <v>0</v>
      </c>
      <c r="AL23" s="20">
        <v>3</v>
      </c>
      <c r="AM23" s="20">
        <v>9</v>
      </c>
      <c r="AN23" s="20">
        <v>30</v>
      </c>
      <c r="AO23" s="20">
        <v>0</v>
      </c>
      <c r="AP23" s="20">
        <v>0</v>
      </c>
      <c r="AQ23" s="21">
        <v>0</v>
      </c>
      <c r="AR23" s="21">
        <v>4</v>
      </c>
    </row>
    <row r="24" spans="1:44" x14ac:dyDescent="0.25">
      <c r="A24" s="50" t="s">
        <v>134</v>
      </c>
      <c r="B24" s="51">
        <v>2028</v>
      </c>
      <c r="C24" s="52">
        <v>1</v>
      </c>
      <c r="D24" s="52">
        <v>213</v>
      </c>
      <c r="E24" s="52">
        <v>50</v>
      </c>
      <c r="F24" s="52">
        <v>0</v>
      </c>
      <c r="G24" s="52">
        <v>27</v>
      </c>
      <c r="H24" s="52">
        <v>16</v>
      </c>
      <c r="I24" s="52">
        <v>0</v>
      </c>
      <c r="J24" s="52">
        <v>17</v>
      </c>
      <c r="K24" s="52">
        <v>144</v>
      </c>
      <c r="L24" s="52">
        <v>0</v>
      </c>
      <c r="M24" s="52">
        <v>2</v>
      </c>
      <c r="N24" s="52">
        <v>0</v>
      </c>
      <c r="O24" s="52">
        <v>0</v>
      </c>
      <c r="P24" s="52">
        <v>24</v>
      </c>
      <c r="Q24" s="52">
        <v>1</v>
      </c>
      <c r="R24" s="52">
        <v>0</v>
      </c>
      <c r="S24" s="52">
        <v>2</v>
      </c>
      <c r="T24" s="52">
        <v>14</v>
      </c>
      <c r="U24" s="52">
        <v>30</v>
      </c>
      <c r="V24" s="52">
        <v>4</v>
      </c>
      <c r="W24" s="52">
        <v>38</v>
      </c>
      <c r="X24" s="52">
        <v>22</v>
      </c>
      <c r="Y24" s="52">
        <v>1</v>
      </c>
      <c r="Z24" s="52">
        <v>0</v>
      </c>
      <c r="AA24" s="52">
        <v>0</v>
      </c>
      <c r="AB24" s="52">
        <v>0</v>
      </c>
      <c r="AC24" s="52">
        <v>0</v>
      </c>
      <c r="AD24" s="52">
        <v>1047</v>
      </c>
      <c r="AE24" s="52">
        <v>1</v>
      </c>
      <c r="AF24" s="52">
        <v>141</v>
      </c>
      <c r="AG24" s="52">
        <v>0</v>
      </c>
      <c r="AH24" s="52">
        <v>78</v>
      </c>
      <c r="AI24" s="52">
        <v>0</v>
      </c>
      <c r="AJ24" s="52">
        <v>0</v>
      </c>
      <c r="AK24" s="52">
        <v>0</v>
      </c>
      <c r="AL24" s="52">
        <v>1</v>
      </c>
      <c r="AM24" s="52">
        <v>30</v>
      </c>
      <c r="AN24" s="52">
        <v>113</v>
      </c>
      <c r="AO24" s="52">
        <v>0</v>
      </c>
      <c r="AP24" s="52">
        <v>9</v>
      </c>
      <c r="AQ24" s="51">
        <v>0</v>
      </c>
      <c r="AR24" s="51">
        <v>2</v>
      </c>
    </row>
    <row r="25" spans="1:44" ht="15.75" x14ac:dyDescent="0.25">
      <c r="A25" s="19"/>
      <c r="B25" s="21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1"/>
      <c r="AR25" s="21"/>
    </row>
    <row r="26" spans="1:44" ht="15.75" x14ac:dyDescent="0.25">
      <c r="A26" s="22" t="s">
        <v>56</v>
      </c>
      <c r="B26" s="17">
        <v>2150</v>
      </c>
      <c r="C26" s="16">
        <v>0</v>
      </c>
      <c r="D26" s="16">
        <v>228</v>
      </c>
      <c r="E26" s="16">
        <v>59</v>
      </c>
      <c r="F26" s="16">
        <v>0</v>
      </c>
      <c r="G26" s="16">
        <v>33</v>
      </c>
      <c r="H26" s="16">
        <v>21</v>
      </c>
      <c r="I26" s="16">
        <v>1</v>
      </c>
      <c r="J26" s="16">
        <v>28</v>
      </c>
      <c r="K26" s="16">
        <v>179</v>
      </c>
      <c r="L26" s="16">
        <v>0</v>
      </c>
      <c r="M26" s="16">
        <v>15</v>
      </c>
      <c r="N26" s="16">
        <v>0</v>
      </c>
      <c r="O26" s="16">
        <v>1</v>
      </c>
      <c r="P26" s="16">
        <v>41</v>
      </c>
      <c r="Q26" s="16">
        <v>5</v>
      </c>
      <c r="R26" s="16">
        <v>0</v>
      </c>
      <c r="S26" s="16">
        <v>22</v>
      </c>
      <c r="T26" s="16">
        <v>35</v>
      </c>
      <c r="U26" s="16">
        <v>39</v>
      </c>
      <c r="V26" s="16">
        <v>8</v>
      </c>
      <c r="W26" s="16">
        <v>27</v>
      </c>
      <c r="X26" s="16">
        <v>17</v>
      </c>
      <c r="Y26" s="16">
        <v>2</v>
      </c>
      <c r="Z26" s="16">
        <v>0</v>
      </c>
      <c r="AA26" s="16">
        <v>1</v>
      </c>
      <c r="AB26" s="16">
        <v>65</v>
      </c>
      <c r="AC26" s="16">
        <v>0</v>
      </c>
      <c r="AD26" s="16">
        <v>940</v>
      </c>
      <c r="AE26" s="16">
        <v>0</v>
      </c>
      <c r="AF26" s="16">
        <v>67</v>
      </c>
      <c r="AG26" s="16">
        <v>0</v>
      </c>
      <c r="AH26" s="16">
        <v>89</v>
      </c>
      <c r="AI26" s="16">
        <v>1</v>
      </c>
      <c r="AJ26" s="16">
        <v>50</v>
      </c>
      <c r="AK26" s="16">
        <v>4</v>
      </c>
      <c r="AL26" s="16">
        <v>17</v>
      </c>
      <c r="AM26" s="16">
        <v>21</v>
      </c>
      <c r="AN26" s="16">
        <v>79</v>
      </c>
      <c r="AO26" s="16">
        <v>0</v>
      </c>
      <c r="AP26" s="16">
        <v>18</v>
      </c>
      <c r="AQ26" s="16">
        <v>0</v>
      </c>
      <c r="AR26" s="17">
        <v>37</v>
      </c>
    </row>
    <row r="27" spans="1:44" ht="15.75" x14ac:dyDescent="0.25">
      <c r="A27" s="1" t="s">
        <v>57</v>
      </c>
      <c r="B27" s="21">
        <v>2150</v>
      </c>
      <c r="C27" s="20">
        <v>0</v>
      </c>
      <c r="D27" s="20">
        <v>228</v>
      </c>
      <c r="E27" s="20">
        <v>59</v>
      </c>
      <c r="F27" s="20">
        <v>0</v>
      </c>
      <c r="G27" s="20">
        <v>33</v>
      </c>
      <c r="H27" s="20">
        <v>21</v>
      </c>
      <c r="I27" s="20">
        <v>1</v>
      </c>
      <c r="J27" s="20">
        <v>28</v>
      </c>
      <c r="K27" s="20">
        <v>179</v>
      </c>
      <c r="L27" s="20">
        <v>0</v>
      </c>
      <c r="M27" s="20">
        <v>15</v>
      </c>
      <c r="N27" s="20">
        <v>0</v>
      </c>
      <c r="O27" s="20">
        <v>1</v>
      </c>
      <c r="P27" s="20">
        <v>41</v>
      </c>
      <c r="Q27" s="20">
        <v>5</v>
      </c>
      <c r="R27" s="20">
        <v>0</v>
      </c>
      <c r="S27" s="20">
        <v>22</v>
      </c>
      <c r="T27" s="20">
        <v>35</v>
      </c>
      <c r="U27" s="20">
        <v>39</v>
      </c>
      <c r="V27" s="20">
        <v>8</v>
      </c>
      <c r="W27" s="20">
        <v>27</v>
      </c>
      <c r="X27" s="20">
        <v>17</v>
      </c>
      <c r="Y27" s="20">
        <v>2</v>
      </c>
      <c r="Z27" s="20">
        <v>0</v>
      </c>
      <c r="AA27" s="20">
        <v>1</v>
      </c>
      <c r="AB27" s="20">
        <v>65</v>
      </c>
      <c r="AC27" s="20">
        <v>0</v>
      </c>
      <c r="AD27" s="20">
        <v>940</v>
      </c>
      <c r="AE27" s="20">
        <v>0</v>
      </c>
      <c r="AF27" s="20">
        <v>67</v>
      </c>
      <c r="AG27" s="20">
        <v>0</v>
      </c>
      <c r="AH27" s="20">
        <v>89</v>
      </c>
      <c r="AI27" s="20">
        <v>1</v>
      </c>
      <c r="AJ27" s="20">
        <v>50</v>
      </c>
      <c r="AK27" s="20">
        <v>4</v>
      </c>
      <c r="AL27" s="20">
        <v>17</v>
      </c>
      <c r="AM27" s="20">
        <v>21</v>
      </c>
      <c r="AN27" s="20">
        <v>79</v>
      </c>
      <c r="AO27" s="20">
        <v>0</v>
      </c>
      <c r="AP27" s="20">
        <v>18</v>
      </c>
      <c r="AQ27" s="21">
        <v>0</v>
      </c>
      <c r="AR27" s="21">
        <v>37</v>
      </c>
    </row>
    <row r="28" spans="1:44" ht="15.75" x14ac:dyDescent="0.25">
      <c r="A28" s="23"/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1"/>
      <c r="AR28" s="21"/>
    </row>
    <row r="29" spans="1:44" ht="15.75" x14ac:dyDescent="0.25">
      <c r="A29" s="22" t="s">
        <v>58</v>
      </c>
      <c r="B29" s="17">
        <v>1347</v>
      </c>
      <c r="C29" s="16">
        <v>2</v>
      </c>
      <c r="D29" s="16">
        <v>109</v>
      </c>
      <c r="E29" s="16">
        <v>85</v>
      </c>
      <c r="F29" s="16">
        <v>0</v>
      </c>
      <c r="G29" s="16">
        <v>28</v>
      </c>
      <c r="H29" s="16">
        <v>5</v>
      </c>
      <c r="I29" s="16">
        <v>3</v>
      </c>
      <c r="J29" s="16">
        <v>15</v>
      </c>
      <c r="K29" s="16">
        <v>107</v>
      </c>
      <c r="L29" s="16">
        <v>0</v>
      </c>
      <c r="M29" s="16">
        <v>7</v>
      </c>
      <c r="N29" s="16">
        <v>0</v>
      </c>
      <c r="O29" s="16">
        <v>2</v>
      </c>
      <c r="P29" s="16">
        <v>33</v>
      </c>
      <c r="Q29" s="16">
        <v>0</v>
      </c>
      <c r="R29" s="16">
        <v>0</v>
      </c>
      <c r="S29" s="16">
        <v>26</v>
      </c>
      <c r="T29" s="16">
        <v>21</v>
      </c>
      <c r="U29" s="16">
        <v>28</v>
      </c>
      <c r="V29" s="16">
        <v>5</v>
      </c>
      <c r="W29" s="16">
        <v>32</v>
      </c>
      <c r="X29" s="16">
        <v>13</v>
      </c>
      <c r="Y29" s="16">
        <v>3</v>
      </c>
      <c r="Z29" s="16">
        <v>0</v>
      </c>
      <c r="AA29" s="16">
        <v>1</v>
      </c>
      <c r="AB29" s="16">
        <v>24</v>
      </c>
      <c r="AC29" s="16">
        <v>0</v>
      </c>
      <c r="AD29" s="16">
        <v>546</v>
      </c>
      <c r="AE29" s="16">
        <v>0</v>
      </c>
      <c r="AF29" s="16">
        <v>51</v>
      </c>
      <c r="AG29" s="16">
        <v>0</v>
      </c>
      <c r="AH29" s="16">
        <v>46</v>
      </c>
      <c r="AI29" s="16">
        <v>3</v>
      </c>
      <c r="AJ29" s="16">
        <v>72</v>
      </c>
      <c r="AK29" s="16">
        <v>1</v>
      </c>
      <c r="AL29" s="16">
        <v>29</v>
      </c>
      <c r="AM29" s="16">
        <v>12</v>
      </c>
      <c r="AN29" s="16">
        <v>34</v>
      </c>
      <c r="AO29" s="16">
        <v>0</v>
      </c>
      <c r="AP29" s="16">
        <v>0</v>
      </c>
      <c r="AQ29" s="16">
        <v>0</v>
      </c>
      <c r="AR29" s="17">
        <v>4</v>
      </c>
    </row>
    <row r="30" spans="1:44" x14ac:dyDescent="0.25">
      <c r="A30" s="50" t="s">
        <v>59</v>
      </c>
      <c r="B30" s="51">
        <v>1100</v>
      </c>
      <c r="C30" s="52">
        <v>1</v>
      </c>
      <c r="D30" s="52">
        <v>83</v>
      </c>
      <c r="E30" s="52">
        <v>61</v>
      </c>
      <c r="F30" s="52">
        <v>0</v>
      </c>
      <c r="G30" s="52">
        <v>21</v>
      </c>
      <c r="H30" s="52">
        <v>2</v>
      </c>
      <c r="I30" s="52">
        <v>0</v>
      </c>
      <c r="J30" s="52">
        <v>15</v>
      </c>
      <c r="K30" s="52">
        <v>77</v>
      </c>
      <c r="L30" s="52">
        <v>0</v>
      </c>
      <c r="M30" s="52">
        <v>5</v>
      </c>
      <c r="N30" s="52">
        <v>0</v>
      </c>
      <c r="O30" s="52">
        <v>2</v>
      </c>
      <c r="P30" s="52">
        <v>31</v>
      </c>
      <c r="Q30" s="52">
        <v>0</v>
      </c>
      <c r="R30" s="52">
        <v>0</v>
      </c>
      <c r="S30" s="52">
        <v>13</v>
      </c>
      <c r="T30" s="52">
        <v>15</v>
      </c>
      <c r="U30" s="52">
        <v>23</v>
      </c>
      <c r="V30" s="52">
        <v>5</v>
      </c>
      <c r="W30" s="52">
        <v>28</v>
      </c>
      <c r="X30" s="52">
        <v>12</v>
      </c>
      <c r="Y30" s="52">
        <v>3</v>
      </c>
      <c r="Z30" s="52">
        <v>0</v>
      </c>
      <c r="AA30" s="52">
        <v>1</v>
      </c>
      <c r="AB30" s="52">
        <v>20</v>
      </c>
      <c r="AC30" s="52">
        <v>0</v>
      </c>
      <c r="AD30" s="52">
        <v>475</v>
      </c>
      <c r="AE30" s="52">
        <v>0</v>
      </c>
      <c r="AF30" s="52">
        <v>41</v>
      </c>
      <c r="AG30" s="52">
        <v>0</v>
      </c>
      <c r="AH30" s="52">
        <v>39</v>
      </c>
      <c r="AI30" s="52">
        <v>3</v>
      </c>
      <c r="AJ30" s="52">
        <v>70</v>
      </c>
      <c r="AK30" s="52">
        <v>1</v>
      </c>
      <c r="AL30" s="52">
        <v>25</v>
      </c>
      <c r="AM30" s="52">
        <v>11</v>
      </c>
      <c r="AN30" s="52">
        <v>15</v>
      </c>
      <c r="AO30" s="52">
        <v>0</v>
      </c>
      <c r="AP30" s="52">
        <v>0</v>
      </c>
      <c r="AQ30" s="51">
        <v>0</v>
      </c>
      <c r="AR30" s="51">
        <v>2</v>
      </c>
    </row>
    <row r="31" spans="1:44" ht="15.75" x14ac:dyDescent="0.25">
      <c r="A31" s="26" t="s">
        <v>60</v>
      </c>
      <c r="B31" s="51">
        <v>247</v>
      </c>
      <c r="C31" s="20">
        <v>1</v>
      </c>
      <c r="D31" s="20">
        <v>26</v>
      </c>
      <c r="E31" s="20">
        <v>24</v>
      </c>
      <c r="F31" s="20">
        <v>0</v>
      </c>
      <c r="G31" s="20">
        <v>7</v>
      </c>
      <c r="H31" s="20">
        <v>3</v>
      </c>
      <c r="I31" s="20">
        <v>3</v>
      </c>
      <c r="J31" s="20">
        <v>0</v>
      </c>
      <c r="K31" s="20">
        <v>30</v>
      </c>
      <c r="L31" s="20">
        <v>0</v>
      </c>
      <c r="M31" s="20">
        <v>2</v>
      </c>
      <c r="N31" s="20">
        <v>0</v>
      </c>
      <c r="O31" s="20">
        <v>0</v>
      </c>
      <c r="P31" s="20">
        <v>2</v>
      </c>
      <c r="Q31" s="20">
        <v>0</v>
      </c>
      <c r="R31" s="20">
        <v>0</v>
      </c>
      <c r="S31" s="20">
        <v>13</v>
      </c>
      <c r="T31" s="20">
        <v>6</v>
      </c>
      <c r="U31" s="20">
        <v>5</v>
      </c>
      <c r="V31" s="20">
        <v>0</v>
      </c>
      <c r="W31" s="20">
        <v>4</v>
      </c>
      <c r="X31" s="20">
        <v>1</v>
      </c>
      <c r="Y31" s="20">
        <v>0</v>
      </c>
      <c r="Z31" s="20">
        <v>0</v>
      </c>
      <c r="AA31" s="20">
        <v>0</v>
      </c>
      <c r="AB31" s="20">
        <v>4</v>
      </c>
      <c r="AC31" s="20">
        <v>0</v>
      </c>
      <c r="AD31" s="20">
        <v>71</v>
      </c>
      <c r="AE31" s="20">
        <v>0</v>
      </c>
      <c r="AF31" s="20">
        <v>10</v>
      </c>
      <c r="AG31" s="20">
        <v>0</v>
      </c>
      <c r="AH31" s="20">
        <v>7</v>
      </c>
      <c r="AI31" s="20">
        <v>0</v>
      </c>
      <c r="AJ31" s="20">
        <v>2</v>
      </c>
      <c r="AK31" s="20">
        <v>0</v>
      </c>
      <c r="AL31" s="20">
        <v>4</v>
      </c>
      <c r="AM31" s="20">
        <v>1</v>
      </c>
      <c r="AN31" s="20">
        <v>19</v>
      </c>
      <c r="AO31" s="20">
        <v>0</v>
      </c>
      <c r="AP31" s="20">
        <v>0</v>
      </c>
      <c r="AQ31" s="21">
        <v>0</v>
      </c>
      <c r="AR31" s="21">
        <v>2</v>
      </c>
    </row>
    <row r="32" spans="1:44" ht="15.75" x14ac:dyDescent="0.25">
      <c r="A32" s="23"/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1"/>
      <c r="AR32" s="21"/>
    </row>
    <row r="33" spans="1:44" ht="15.75" x14ac:dyDescent="0.25">
      <c r="A33" s="22" t="s">
        <v>61</v>
      </c>
      <c r="B33" s="17">
        <v>1711</v>
      </c>
      <c r="C33" s="16">
        <v>0</v>
      </c>
      <c r="D33" s="16">
        <v>168</v>
      </c>
      <c r="E33" s="16">
        <v>63</v>
      </c>
      <c r="F33" s="16">
        <v>0</v>
      </c>
      <c r="G33" s="16">
        <v>31</v>
      </c>
      <c r="H33" s="16">
        <v>14</v>
      </c>
      <c r="I33" s="16">
        <v>0</v>
      </c>
      <c r="J33" s="16">
        <v>24</v>
      </c>
      <c r="K33" s="16">
        <v>162</v>
      </c>
      <c r="L33" s="16">
        <v>0</v>
      </c>
      <c r="M33" s="16">
        <v>17</v>
      </c>
      <c r="N33" s="16">
        <v>0</v>
      </c>
      <c r="O33" s="16">
        <v>2</v>
      </c>
      <c r="P33" s="16">
        <v>25</v>
      </c>
      <c r="Q33" s="16">
        <v>1</v>
      </c>
      <c r="R33" s="16">
        <v>0</v>
      </c>
      <c r="S33" s="16">
        <v>13</v>
      </c>
      <c r="T33" s="16">
        <v>32</v>
      </c>
      <c r="U33" s="16">
        <v>56</v>
      </c>
      <c r="V33" s="16">
        <v>2</v>
      </c>
      <c r="W33" s="16">
        <v>24</v>
      </c>
      <c r="X33" s="16">
        <v>8</v>
      </c>
      <c r="Y33" s="16">
        <v>22</v>
      </c>
      <c r="Z33" s="16">
        <v>15</v>
      </c>
      <c r="AA33" s="16">
        <v>0</v>
      </c>
      <c r="AB33" s="16">
        <v>4</v>
      </c>
      <c r="AC33" s="16">
        <v>0</v>
      </c>
      <c r="AD33" s="16">
        <v>676</v>
      </c>
      <c r="AE33" s="16">
        <v>0</v>
      </c>
      <c r="AF33" s="16">
        <v>105</v>
      </c>
      <c r="AG33" s="16">
        <v>0</v>
      </c>
      <c r="AH33" s="16">
        <v>60</v>
      </c>
      <c r="AI33" s="16">
        <v>3</v>
      </c>
      <c r="AJ33" s="16">
        <v>44</v>
      </c>
      <c r="AK33" s="16">
        <v>0</v>
      </c>
      <c r="AL33" s="16">
        <v>42</v>
      </c>
      <c r="AM33" s="16">
        <v>26</v>
      </c>
      <c r="AN33" s="16">
        <v>68</v>
      </c>
      <c r="AO33" s="16">
        <v>0</v>
      </c>
      <c r="AP33" s="16">
        <v>0</v>
      </c>
      <c r="AQ33" s="16">
        <v>0</v>
      </c>
      <c r="AR33" s="17">
        <v>4</v>
      </c>
    </row>
    <row r="34" spans="1:44" ht="15.75" x14ac:dyDescent="0.25">
      <c r="A34" s="1" t="s">
        <v>62</v>
      </c>
      <c r="B34" s="21">
        <v>989</v>
      </c>
      <c r="C34" s="20">
        <v>0</v>
      </c>
      <c r="D34" s="20">
        <v>83</v>
      </c>
      <c r="E34" s="20">
        <v>33</v>
      </c>
      <c r="F34" s="20">
        <v>0</v>
      </c>
      <c r="G34" s="20">
        <v>13</v>
      </c>
      <c r="H34" s="20">
        <v>7</v>
      </c>
      <c r="I34" s="20">
        <v>0</v>
      </c>
      <c r="J34" s="20">
        <v>13</v>
      </c>
      <c r="K34" s="20">
        <v>80</v>
      </c>
      <c r="L34" s="20">
        <v>0</v>
      </c>
      <c r="M34" s="20">
        <v>7</v>
      </c>
      <c r="N34" s="20">
        <v>0</v>
      </c>
      <c r="O34" s="20">
        <v>2</v>
      </c>
      <c r="P34" s="20">
        <v>14</v>
      </c>
      <c r="Q34" s="20">
        <v>1</v>
      </c>
      <c r="R34" s="20">
        <v>0</v>
      </c>
      <c r="S34" s="20">
        <v>9</v>
      </c>
      <c r="T34" s="20">
        <v>16</v>
      </c>
      <c r="U34" s="20">
        <v>28</v>
      </c>
      <c r="V34" s="20">
        <v>1</v>
      </c>
      <c r="W34" s="20">
        <v>14</v>
      </c>
      <c r="X34" s="20">
        <v>3</v>
      </c>
      <c r="Y34" s="20">
        <v>22</v>
      </c>
      <c r="Z34" s="20">
        <v>15</v>
      </c>
      <c r="AA34" s="20">
        <v>0</v>
      </c>
      <c r="AB34" s="20">
        <v>4</v>
      </c>
      <c r="AC34" s="20">
        <v>0</v>
      </c>
      <c r="AD34" s="20">
        <v>440</v>
      </c>
      <c r="AE34" s="20">
        <v>0</v>
      </c>
      <c r="AF34" s="20">
        <v>69</v>
      </c>
      <c r="AG34" s="20">
        <v>0</v>
      </c>
      <c r="AH34" s="20">
        <v>32</v>
      </c>
      <c r="AI34" s="20">
        <v>3</v>
      </c>
      <c r="AJ34" s="20">
        <v>22</v>
      </c>
      <c r="AK34" s="20">
        <v>0</v>
      </c>
      <c r="AL34" s="20">
        <v>24</v>
      </c>
      <c r="AM34" s="20">
        <v>10</v>
      </c>
      <c r="AN34" s="20">
        <v>21</v>
      </c>
      <c r="AO34" s="20">
        <v>0</v>
      </c>
      <c r="AP34" s="20">
        <v>0</v>
      </c>
      <c r="AQ34" s="21">
        <v>0</v>
      </c>
      <c r="AR34" s="21">
        <v>3</v>
      </c>
    </row>
    <row r="35" spans="1:44" ht="15.75" x14ac:dyDescent="0.25">
      <c r="A35" s="1" t="s">
        <v>63</v>
      </c>
      <c r="B35" s="21">
        <v>722</v>
      </c>
      <c r="C35" s="20">
        <v>0</v>
      </c>
      <c r="D35" s="20">
        <v>85</v>
      </c>
      <c r="E35" s="20">
        <v>30</v>
      </c>
      <c r="F35" s="20">
        <v>0</v>
      </c>
      <c r="G35" s="20">
        <v>18</v>
      </c>
      <c r="H35" s="20">
        <v>7</v>
      </c>
      <c r="I35" s="20">
        <v>0</v>
      </c>
      <c r="J35" s="20">
        <v>11</v>
      </c>
      <c r="K35" s="20">
        <v>82</v>
      </c>
      <c r="L35" s="20">
        <v>0</v>
      </c>
      <c r="M35" s="20">
        <v>10</v>
      </c>
      <c r="N35" s="20">
        <v>0</v>
      </c>
      <c r="O35" s="20">
        <v>0</v>
      </c>
      <c r="P35" s="20">
        <v>11</v>
      </c>
      <c r="Q35" s="20">
        <v>0</v>
      </c>
      <c r="R35" s="20">
        <v>0</v>
      </c>
      <c r="S35" s="20">
        <v>4</v>
      </c>
      <c r="T35" s="20">
        <v>16</v>
      </c>
      <c r="U35" s="20">
        <v>28</v>
      </c>
      <c r="V35" s="20">
        <v>1</v>
      </c>
      <c r="W35" s="20">
        <v>10</v>
      </c>
      <c r="X35" s="20">
        <v>5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236</v>
      </c>
      <c r="AE35" s="20">
        <v>0</v>
      </c>
      <c r="AF35" s="20">
        <v>36</v>
      </c>
      <c r="AG35" s="20">
        <v>0</v>
      </c>
      <c r="AH35" s="20">
        <v>28</v>
      </c>
      <c r="AI35" s="20">
        <v>0</v>
      </c>
      <c r="AJ35" s="20">
        <v>22</v>
      </c>
      <c r="AK35" s="20">
        <v>0</v>
      </c>
      <c r="AL35" s="20">
        <v>18</v>
      </c>
      <c r="AM35" s="20">
        <v>16</v>
      </c>
      <c r="AN35" s="20">
        <v>47</v>
      </c>
      <c r="AO35" s="20">
        <v>0</v>
      </c>
      <c r="AP35" s="20">
        <v>0</v>
      </c>
      <c r="AQ35" s="21">
        <v>0</v>
      </c>
      <c r="AR35" s="21">
        <v>1</v>
      </c>
    </row>
    <row r="36" spans="1:44" ht="15.75" x14ac:dyDescent="0.25">
      <c r="A36" s="23"/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1"/>
      <c r="AR36" s="21"/>
    </row>
    <row r="37" spans="1:44" ht="15.75" x14ac:dyDescent="0.25">
      <c r="A37" s="22" t="s">
        <v>64</v>
      </c>
      <c r="B37" s="17">
        <v>3739</v>
      </c>
      <c r="C37" s="16">
        <v>1</v>
      </c>
      <c r="D37" s="16">
        <v>449</v>
      </c>
      <c r="E37" s="16">
        <v>88</v>
      </c>
      <c r="F37" s="16">
        <v>0</v>
      </c>
      <c r="G37" s="16">
        <v>63</v>
      </c>
      <c r="H37" s="16">
        <v>23</v>
      </c>
      <c r="I37" s="16">
        <v>0</v>
      </c>
      <c r="J37" s="16">
        <v>30</v>
      </c>
      <c r="K37" s="16">
        <v>291</v>
      </c>
      <c r="L37" s="16">
        <v>0</v>
      </c>
      <c r="M37" s="16">
        <v>39</v>
      </c>
      <c r="N37" s="16">
        <v>0</v>
      </c>
      <c r="O37" s="16">
        <v>0</v>
      </c>
      <c r="P37" s="16">
        <v>113</v>
      </c>
      <c r="Q37" s="16">
        <v>2</v>
      </c>
      <c r="R37" s="16">
        <v>0</v>
      </c>
      <c r="S37" s="16">
        <v>49</v>
      </c>
      <c r="T37" s="16">
        <v>52</v>
      </c>
      <c r="U37" s="16">
        <v>62</v>
      </c>
      <c r="V37" s="16">
        <v>11</v>
      </c>
      <c r="W37" s="16">
        <v>79</v>
      </c>
      <c r="X37" s="16">
        <v>36</v>
      </c>
      <c r="Y37" s="16">
        <v>9</v>
      </c>
      <c r="Z37" s="16">
        <v>161</v>
      </c>
      <c r="AA37" s="16">
        <v>1</v>
      </c>
      <c r="AB37" s="16">
        <v>10</v>
      </c>
      <c r="AC37" s="16">
        <v>5</v>
      </c>
      <c r="AD37" s="16">
        <v>1369</v>
      </c>
      <c r="AE37" s="16">
        <v>0</v>
      </c>
      <c r="AF37" s="16">
        <v>108</v>
      </c>
      <c r="AG37" s="16">
        <v>0</v>
      </c>
      <c r="AH37" s="16">
        <v>142</v>
      </c>
      <c r="AI37" s="16">
        <v>0</v>
      </c>
      <c r="AJ37" s="16">
        <v>84</v>
      </c>
      <c r="AK37" s="16">
        <v>0</v>
      </c>
      <c r="AL37" s="16">
        <v>69</v>
      </c>
      <c r="AM37" s="16">
        <v>71</v>
      </c>
      <c r="AN37" s="16">
        <v>296</v>
      </c>
      <c r="AO37" s="16">
        <v>0</v>
      </c>
      <c r="AP37" s="16">
        <v>4</v>
      </c>
      <c r="AQ37" s="16">
        <v>0</v>
      </c>
      <c r="AR37" s="17">
        <v>22</v>
      </c>
    </row>
    <row r="38" spans="1:44" ht="15.75" x14ac:dyDescent="0.25">
      <c r="A38" s="1" t="s">
        <v>65</v>
      </c>
      <c r="B38" s="21">
        <v>3320</v>
      </c>
      <c r="C38" s="20">
        <v>1</v>
      </c>
      <c r="D38" s="20">
        <v>399</v>
      </c>
      <c r="E38" s="20">
        <v>77</v>
      </c>
      <c r="F38" s="20">
        <v>0</v>
      </c>
      <c r="G38" s="20">
        <v>45</v>
      </c>
      <c r="H38" s="20">
        <v>19</v>
      </c>
      <c r="I38" s="20">
        <v>0</v>
      </c>
      <c r="J38" s="20">
        <v>27</v>
      </c>
      <c r="K38" s="20">
        <v>260</v>
      </c>
      <c r="L38" s="20">
        <v>0</v>
      </c>
      <c r="M38" s="20">
        <v>37</v>
      </c>
      <c r="N38" s="20">
        <v>0</v>
      </c>
      <c r="O38" s="20">
        <v>0</v>
      </c>
      <c r="P38" s="20">
        <v>112</v>
      </c>
      <c r="Q38" s="20">
        <v>2</v>
      </c>
      <c r="R38" s="20">
        <v>0</v>
      </c>
      <c r="S38" s="20">
        <v>42</v>
      </c>
      <c r="T38" s="20">
        <v>46</v>
      </c>
      <c r="U38" s="20">
        <v>50</v>
      </c>
      <c r="V38" s="20">
        <v>9</v>
      </c>
      <c r="W38" s="20">
        <v>71</v>
      </c>
      <c r="X38" s="20">
        <v>35</v>
      </c>
      <c r="Y38" s="20">
        <v>8</v>
      </c>
      <c r="Z38" s="20">
        <v>161</v>
      </c>
      <c r="AA38" s="20">
        <v>1</v>
      </c>
      <c r="AB38" s="20">
        <v>7</v>
      </c>
      <c r="AC38" s="20">
        <v>4</v>
      </c>
      <c r="AD38" s="20">
        <v>1236</v>
      </c>
      <c r="AE38" s="20">
        <v>0</v>
      </c>
      <c r="AF38" s="20">
        <v>80</v>
      </c>
      <c r="AG38" s="20">
        <v>0</v>
      </c>
      <c r="AH38" s="20">
        <v>115</v>
      </c>
      <c r="AI38" s="20">
        <v>0</v>
      </c>
      <c r="AJ38" s="20">
        <v>74</v>
      </c>
      <c r="AK38" s="20">
        <v>0</v>
      </c>
      <c r="AL38" s="20">
        <v>53</v>
      </c>
      <c r="AM38" s="20">
        <v>66</v>
      </c>
      <c r="AN38" s="20">
        <v>259</v>
      </c>
      <c r="AO38" s="20">
        <v>0</v>
      </c>
      <c r="AP38" s="20">
        <v>4</v>
      </c>
      <c r="AQ38" s="21">
        <v>0</v>
      </c>
      <c r="AR38" s="21">
        <v>20</v>
      </c>
    </row>
    <row r="39" spans="1:44" x14ac:dyDescent="0.25">
      <c r="A39" s="50" t="s">
        <v>66</v>
      </c>
      <c r="B39" s="51">
        <v>419</v>
      </c>
      <c r="C39" s="52">
        <v>0</v>
      </c>
      <c r="D39" s="52">
        <v>50</v>
      </c>
      <c r="E39" s="52">
        <v>11</v>
      </c>
      <c r="F39" s="52">
        <v>0</v>
      </c>
      <c r="G39" s="52">
        <v>18</v>
      </c>
      <c r="H39" s="52">
        <v>4</v>
      </c>
      <c r="I39" s="52">
        <v>0</v>
      </c>
      <c r="J39" s="52">
        <v>3</v>
      </c>
      <c r="K39" s="52">
        <v>31</v>
      </c>
      <c r="L39" s="52">
        <v>0</v>
      </c>
      <c r="M39" s="52">
        <v>2</v>
      </c>
      <c r="N39" s="52">
        <v>0</v>
      </c>
      <c r="O39" s="52">
        <v>0</v>
      </c>
      <c r="P39" s="52">
        <v>1</v>
      </c>
      <c r="Q39" s="52">
        <v>0</v>
      </c>
      <c r="R39" s="52">
        <v>0</v>
      </c>
      <c r="S39" s="52">
        <v>7</v>
      </c>
      <c r="T39" s="52">
        <v>6</v>
      </c>
      <c r="U39" s="52">
        <v>12</v>
      </c>
      <c r="V39" s="52">
        <v>2</v>
      </c>
      <c r="W39" s="52">
        <v>8</v>
      </c>
      <c r="X39" s="52">
        <v>1</v>
      </c>
      <c r="Y39" s="52">
        <v>1</v>
      </c>
      <c r="Z39" s="52">
        <v>0</v>
      </c>
      <c r="AA39" s="52">
        <v>0</v>
      </c>
      <c r="AB39" s="52">
        <v>3</v>
      </c>
      <c r="AC39" s="52">
        <v>1</v>
      </c>
      <c r="AD39" s="52">
        <v>133</v>
      </c>
      <c r="AE39" s="52">
        <v>0</v>
      </c>
      <c r="AF39" s="52">
        <v>28</v>
      </c>
      <c r="AG39" s="52">
        <v>0</v>
      </c>
      <c r="AH39" s="52">
        <v>27</v>
      </c>
      <c r="AI39" s="52">
        <v>0</v>
      </c>
      <c r="AJ39" s="52">
        <v>10</v>
      </c>
      <c r="AK39" s="52">
        <v>0</v>
      </c>
      <c r="AL39" s="52">
        <v>16</v>
      </c>
      <c r="AM39" s="52">
        <v>5</v>
      </c>
      <c r="AN39" s="52">
        <v>37</v>
      </c>
      <c r="AO39" s="52">
        <v>0</v>
      </c>
      <c r="AP39" s="52">
        <v>0</v>
      </c>
      <c r="AQ39" s="51">
        <v>0</v>
      </c>
      <c r="AR39" s="51">
        <v>2</v>
      </c>
    </row>
    <row r="40" spans="1:44" ht="15.75" x14ac:dyDescent="0.25">
      <c r="A40" s="23"/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1"/>
      <c r="AR40" s="21"/>
    </row>
    <row r="41" spans="1:44" ht="15.75" x14ac:dyDescent="0.25">
      <c r="A41" s="22" t="s">
        <v>67</v>
      </c>
      <c r="B41" s="17">
        <v>2924</v>
      </c>
      <c r="C41" s="16">
        <v>0</v>
      </c>
      <c r="D41" s="16">
        <v>278</v>
      </c>
      <c r="E41" s="16">
        <v>95</v>
      </c>
      <c r="F41" s="16">
        <v>0</v>
      </c>
      <c r="G41" s="16">
        <v>44</v>
      </c>
      <c r="H41" s="16">
        <v>23</v>
      </c>
      <c r="I41" s="16">
        <v>1</v>
      </c>
      <c r="J41" s="16">
        <v>57</v>
      </c>
      <c r="K41" s="16">
        <v>271</v>
      </c>
      <c r="L41" s="16">
        <v>0</v>
      </c>
      <c r="M41" s="16">
        <v>36</v>
      </c>
      <c r="N41" s="16">
        <v>0</v>
      </c>
      <c r="O41" s="16">
        <v>4</v>
      </c>
      <c r="P41" s="16">
        <v>115</v>
      </c>
      <c r="Q41" s="16">
        <v>17</v>
      </c>
      <c r="R41" s="16">
        <v>0</v>
      </c>
      <c r="S41" s="16">
        <v>15</v>
      </c>
      <c r="T41" s="16">
        <v>51</v>
      </c>
      <c r="U41" s="16">
        <v>57</v>
      </c>
      <c r="V41" s="16">
        <v>4</v>
      </c>
      <c r="W41" s="16">
        <v>32</v>
      </c>
      <c r="X41" s="16">
        <v>25</v>
      </c>
      <c r="Y41" s="16">
        <v>7</v>
      </c>
      <c r="Z41" s="16">
        <v>73</v>
      </c>
      <c r="AA41" s="16">
        <v>0</v>
      </c>
      <c r="AB41" s="16">
        <v>21</v>
      </c>
      <c r="AC41" s="16">
        <v>1</v>
      </c>
      <c r="AD41" s="16">
        <v>1207</v>
      </c>
      <c r="AE41" s="16">
        <v>0</v>
      </c>
      <c r="AF41" s="16">
        <v>129</v>
      </c>
      <c r="AG41" s="16">
        <v>0</v>
      </c>
      <c r="AH41" s="16">
        <v>104</v>
      </c>
      <c r="AI41" s="16">
        <v>6</v>
      </c>
      <c r="AJ41" s="16">
        <v>58</v>
      </c>
      <c r="AK41" s="16">
        <v>0</v>
      </c>
      <c r="AL41" s="16">
        <v>24</v>
      </c>
      <c r="AM41" s="16">
        <v>39</v>
      </c>
      <c r="AN41" s="16">
        <v>97</v>
      </c>
      <c r="AO41" s="16">
        <v>0</v>
      </c>
      <c r="AP41" s="16">
        <v>11</v>
      </c>
      <c r="AQ41" s="16">
        <v>0</v>
      </c>
      <c r="AR41" s="17">
        <v>22</v>
      </c>
    </row>
    <row r="42" spans="1:44" ht="15.75" x14ac:dyDescent="0.25">
      <c r="A42" s="1" t="s">
        <v>68</v>
      </c>
      <c r="B42" s="21">
        <v>2577</v>
      </c>
      <c r="C42" s="20">
        <v>0</v>
      </c>
      <c r="D42" s="20">
        <v>257</v>
      </c>
      <c r="E42" s="20">
        <v>84</v>
      </c>
      <c r="F42" s="20">
        <v>0</v>
      </c>
      <c r="G42" s="20">
        <v>37</v>
      </c>
      <c r="H42" s="20">
        <v>21</v>
      </c>
      <c r="I42" s="20">
        <v>1</v>
      </c>
      <c r="J42" s="20">
        <v>47</v>
      </c>
      <c r="K42" s="20">
        <v>256</v>
      </c>
      <c r="L42" s="20">
        <v>0</v>
      </c>
      <c r="M42" s="20">
        <v>34</v>
      </c>
      <c r="N42" s="20">
        <v>0</v>
      </c>
      <c r="O42" s="20">
        <v>4</v>
      </c>
      <c r="P42" s="20">
        <v>108</v>
      </c>
      <c r="Q42" s="20">
        <v>17</v>
      </c>
      <c r="R42" s="20">
        <v>0</v>
      </c>
      <c r="S42" s="20">
        <v>15</v>
      </c>
      <c r="T42" s="20">
        <v>48</v>
      </c>
      <c r="U42" s="20">
        <v>50</v>
      </c>
      <c r="V42" s="20">
        <v>2</v>
      </c>
      <c r="W42" s="20">
        <v>29</v>
      </c>
      <c r="X42" s="20">
        <v>22</v>
      </c>
      <c r="Y42" s="20">
        <v>7</v>
      </c>
      <c r="Z42" s="20">
        <v>34</v>
      </c>
      <c r="AA42" s="20">
        <v>0</v>
      </c>
      <c r="AB42" s="20">
        <v>14</v>
      </c>
      <c r="AC42" s="20">
        <v>1</v>
      </c>
      <c r="AD42" s="20">
        <v>1080</v>
      </c>
      <c r="AE42" s="20">
        <v>0</v>
      </c>
      <c r="AF42" s="20">
        <v>115</v>
      </c>
      <c r="AG42" s="20">
        <v>0</v>
      </c>
      <c r="AH42" s="20">
        <v>92</v>
      </c>
      <c r="AI42" s="20">
        <v>5</v>
      </c>
      <c r="AJ42" s="20">
        <v>39</v>
      </c>
      <c r="AK42" s="20">
        <v>0</v>
      </c>
      <c r="AL42" s="20">
        <v>15</v>
      </c>
      <c r="AM42" s="20">
        <v>38</v>
      </c>
      <c r="AN42" s="20">
        <v>72</v>
      </c>
      <c r="AO42" s="20">
        <v>0</v>
      </c>
      <c r="AP42" s="20">
        <v>11</v>
      </c>
      <c r="AQ42" s="21">
        <v>0</v>
      </c>
      <c r="AR42" s="21">
        <v>22</v>
      </c>
    </row>
    <row r="43" spans="1:44" ht="15.75" x14ac:dyDescent="0.25">
      <c r="A43" s="1" t="s">
        <v>69</v>
      </c>
      <c r="B43" s="21">
        <v>347</v>
      </c>
      <c r="C43" s="20">
        <v>0</v>
      </c>
      <c r="D43" s="20">
        <v>21</v>
      </c>
      <c r="E43" s="20">
        <v>11</v>
      </c>
      <c r="F43" s="20">
        <v>0</v>
      </c>
      <c r="G43" s="20">
        <v>7</v>
      </c>
      <c r="H43" s="20">
        <v>2</v>
      </c>
      <c r="I43" s="20">
        <v>0</v>
      </c>
      <c r="J43" s="20">
        <v>10</v>
      </c>
      <c r="K43" s="20">
        <v>15</v>
      </c>
      <c r="L43" s="20">
        <v>0</v>
      </c>
      <c r="M43" s="20">
        <v>2</v>
      </c>
      <c r="N43" s="20">
        <v>0</v>
      </c>
      <c r="O43" s="20">
        <v>0</v>
      </c>
      <c r="P43" s="20">
        <v>7</v>
      </c>
      <c r="Q43" s="20">
        <v>0</v>
      </c>
      <c r="R43" s="20">
        <v>0</v>
      </c>
      <c r="S43" s="20">
        <v>0</v>
      </c>
      <c r="T43" s="20">
        <v>3</v>
      </c>
      <c r="U43" s="20">
        <v>7</v>
      </c>
      <c r="V43" s="20">
        <v>2</v>
      </c>
      <c r="W43" s="20">
        <v>3</v>
      </c>
      <c r="X43" s="20">
        <v>3</v>
      </c>
      <c r="Y43" s="20">
        <v>0</v>
      </c>
      <c r="Z43" s="20">
        <v>39</v>
      </c>
      <c r="AA43" s="20">
        <v>0</v>
      </c>
      <c r="AB43" s="20">
        <v>7</v>
      </c>
      <c r="AC43" s="20">
        <v>0</v>
      </c>
      <c r="AD43" s="20">
        <v>127</v>
      </c>
      <c r="AE43" s="20">
        <v>0</v>
      </c>
      <c r="AF43" s="20">
        <v>14</v>
      </c>
      <c r="AG43" s="20">
        <v>0</v>
      </c>
      <c r="AH43" s="20">
        <v>12</v>
      </c>
      <c r="AI43" s="20">
        <v>1</v>
      </c>
      <c r="AJ43" s="20">
        <v>19</v>
      </c>
      <c r="AK43" s="20">
        <v>0</v>
      </c>
      <c r="AL43" s="20">
        <v>9</v>
      </c>
      <c r="AM43" s="20">
        <v>1</v>
      </c>
      <c r="AN43" s="20">
        <v>25</v>
      </c>
      <c r="AO43" s="20">
        <v>0</v>
      </c>
      <c r="AP43" s="20">
        <v>0</v>
      </c>
      <c r="AQ43" s="21">
        <v>0</v>
      </c>
      <c r="AR43" s="21">
        <v>0</v>
      </c>
    </row>
    <row r="44" spans="1:44" ht="15.75" x14ac:dyDescent="0.25">
      <c r="A44" s="23"/>
      <c r="B44" s="2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1"/>
      <c r="AR44" s="21"/>
    </row>
    <row r="45" spans="1:44" ht="15.75" x14ac:dyDescent="0.25">
      <c r="A45" s="22" t="s">
        <v>70</v>
      </c>
      <c r="B45" s="17">
        <v>1210</v>
      </c>
      <c r="C45" s="16">
        <v>0</v>
      </c>
      <c r="D45" s="16">
        <v>152</v>
      </c>
      <c r="E45" s="16">
        <v>60</v>
      </c>
      <c r="F45" s="16">
        <v>0</v>
      </c>
      <c r="G45" s="16">
        <v>44</v>
      </c>
      <c r="H45" s="16">
        <v>9</v>
      </c>
      <c r="I45" s="16">
        <v>0</v>
      </c>
      <c r="J45" s="16">
        <v>20</v>
      </c>
      <c r="K45" s="16">
        <v>97</v>
      </c>
      <c r="L45" s="16">
        <v>0</v>
      </c>
      <c r="M45" s="16">
        <v>8</v>
      </c>
      <c r="N45" s="16">
        <v>0</v>
      </c>
      <c r="O45" s="16">
        <v>0</v>
      </c>
      <c r="P45" s="16">
        <v>24</v>
      </c>
      <c r="Q45" s="16">
        <v>0</v>
      </c>
      <c r="R45" s="16">
        <v>0</v>
      </c>
      <c r="S45" s="16">
        <v>17</v>
      </c>
      <c r="T45" s="16">
        <v>47</v>
      </c>
      <c r="U45" s="16">
        <v>35</v>
      </c>
      <c r="V45" s="16">
        <v>1</v>
      </c>
      <c r="W45" s="16">
        <v>38</v>
      </c>
      <c r="X45" s="16">
        <v>9</v>
      </c>
      <c r="Y45" s="16">
        <v>0</v>
      </c>
      <c r="Z45" s="16">
        <v>0</v>
      </c>
      <c r="AA45" s="16">
        <v>1</v>
      </c>
      <c r="AB45" s="16">
        <v>7</v>
      </c>
      <c r="AC45" s="16">
        <v>0</v>
      </c>
      <c r="AD45" s="16">
        <v>394</v>
      </c>
      <c r="AE45" s="16">
        <v>1</v>
      </c>
      <c r="AF45" s="16">
        <v>19</v>
      </c>
      <c r="AG45" s="16">
        <v>0</v>
      </c>
      <c r="AH45" s="16">
        <v>43</v>
      </c>
      <c r="AI45" s="16">
        <v>18</v>
      </c>
      <c r="AJ45" s="16">
        <v>14</v>
      </c>
      <c r="AK45" s="16">
        <v>0</v>
      </c>
      <c r="AL45" s="16">
        <v>19</v>
      </c>
      <c r="AM45" s="16">
        <v>8</v>
      </c>
      <c r="AN45" s="16">
        <v>124</v>
      </c>
      <c r="AO45" s="16">
        <v>0</v>
      </c>
      <c r="AP45" s="16">
        <v>0</v>
      </c>
      <c r="AQ45" s="16">
        <v>0</v>
      </c>
      <c r="AR45" s="17">
        <v>1</v>
      </c>
    </row>
    <row r="46" spans="1:44" ht="15.75" x14ac:dyDescent="0.25">
      <c r="A46" s="1" t="s">
        <v>71</v>
      </c>
      <c r="B46" s="21">
        <v>840</v>
      </c>
      <c r="C46" s="20">
        <v>0</v>
      </c>
      <c r="D46" s="20">
        <v>113</v>
      </c>
      <c r="E46" s="20">
        <v>43</v>
      </c>
      <c r="F46" s="20">
        <v>0</v>
      </c>
      <c r="G46" s="20">
        <v>32</v>
      </c>
      <c r="H46" s="20">
        <v>6</v>
      </c>
      <c r="I46" s="20">
        <v>0</v>
      </c>
      <c r="J46" s="20">
        <v>12</v>
      </c>
      <c r="K46" s="20">
        <v>64</v>
      </c>
      <c r="L46" s="20">
        <v>0</v>
      </c>
      <c r="M46" s="20">
        <v>6</v>
      </c>
      <c r="N46" s="20">
        <v>0</v>
      </c>
      <c r="O46" s="20">
        <v>0</v>
      </c>
      <c r="P46" s="20">
        <v>23</v>
      </c>
      <c r="Q46" s="20">
        <v>0</v>
      </c>
      <c r="R46" s="20">
        <v>0</v>
      </c>
      <c r="S46" s="20">
        <v>12</v>
      </c>
      <c r="T46" s="20">
        <v>39</v>
      </c>
      <c r="U46" s="20">
        <v>29</v>
      </c>
      <c r="V46" s="20">
        <v>0</v>
      </c>
      <c r="W46" s="20">
        <v>26</v>
      </c>
      <c r="X46" s="20">
        <v>7</v>
      </c>
      <c r="Y46" s="20">
        <v>0</v>
      </c>
      <c r="Z46" s="20">
        <v>0</v>
      </c>
      <c r="AA46" s="20">
        <v>0</v>
      </c>
      <c r="AB46" s="20">
        <v>3</v>
      </c>
      <c r="AC46" s="20">
        <v>0</v>
      </c>
      <c r="AD46" s="20">
        <v>257</v>
      </c>
      <c r="AE46" s="20">
        <v>0</v>
      </c>
      <c r="AF46" s="20">
        <v>11</v>
      </c>
      <c r="AG46" s="20">
        <v>0</v>
      </c>
      <c r="AH46" s="20">
        <v>27</v>
      </c>
      <c r="AI46" s="20">
        <v>13</v>
      </c>
      <c r="AJ46" s="20">
        <v>5</v>
      </c>
      <c r="AK46" s="20">
        <v>0</v>
      </c>
      <c r="AL46" s="20">
        <v>12</v>
      </c>
      <c r="AM46" s="20">
        <v>8</v>
      </c>
      <c r="AN46" s="20">
        <v>92</v>
      </c>
      <c r="AO46" s="20">
        <v>0</v>
      </c>
      <c r="AP46" s="20">
        <v>0</v>
      </c>
      <c r="AQ46" s="21">
        <v>0</v>
      </c>
      <c r="AR46" s="21">
        <v>0</v>
      </c>
    </row>
    <row r="47" spans="1:44" ht="15.75" x14ac:dyDescent="0.25">
      <c r="A47" s="1" t="s">
        <v>72</v>
      </c>
      <c r="B47" s="21">
        <v>370</v>
      </c>
      <c r="C47" s="20">
        <v>0</v>
      </c>
      <c r="D47" s="20">
        <v>39</v>
      </c>
      <c r="E47" s="20">
        <v>17</v>
      </c>
      <c r="F47" s="20">
        <v>0</v>
      </c>
      <c r="G47" s="20">
        <v>12</v>
      </c>
      <c r="H47" s="20">
        <v>3</v>
      </c>
      <c r="I47" s="20">
        <v>0</v>
      </c>
      <c r="J47" s="20">
        <v>8</v>
      </c>
      <c r="K47" s="20">
        <v>33</v>
      </c>
      <c r="L47" s="20">
        <v>0</v>
      </c>
      <c r="M47" s="20">
        <v>2</v>
      </c>
      <c r="N47" s="20">
        <v>0</v>
      </c>
      <c r="O47" s="20">
        <v>0</v>
      </c>
      <c r="P47" s="20">
        <v>1</v>
      </c>
      <c r="Q47" s="20">
        <v>0</v>
      </c>
      <c r="R47" s="20">
        <v>0</v>
      </c>
      <c r="S47" s="20">
        <v>5</v>
      </c>
      <c r="T47" s="20">
        <v>8</v>
      </c>
      <c r="U47" s="20">
        <v>6</v>
      </c>
      <c r="V47" s="20">
        <v>1</v>
      </c>
      <c r="W47" s="20">
        <v>12</v>
      </c>
      <c r="X47" s="20">
        <v>2</v>
      </c>
      <c r="Y47" s="20">
        <v>0</v>
      </c>
      <c r="Z47" s="20">
        <v>0</v>
      </c>
      <c r="AA47" s="20">
        <v>1</v>
      </c>
      <c r="AB47" s="20">
        <v>4</v>
      </c>
      <c r="AC47" s="20">
        <v>0</v>
      </c>
      <c r="AD47" s="20">
        <v>137</v>
      </c>
      <c r="AE47" s="20">
        <v>1</v>
      </c>
      <c r="AF47" s="20">
        <v>8</v>
      </c>
      <c r="AG47" s="20">
        <v>0</v>
      </c>
      <c r="AH47" s="20">
        <v>16</v>
      </c>
      <c r="AI47" s="20">
        <v>5</v>
      </c>
      <c r="AJ47" s="20">
        <v>9</v>
      </c>
      <c r="AK47" s="20">
        <v>0</v>
      </c>
      <c r="AL47" s="20">
        <v>7</v>
      </c>
      <c r="AM47" s="20">
        <v>0</v>
      </c>
      <c r="AN47" s="20">
        <v>32</v>
      </c>
      <c r="AO47" s="20">
        <v>0</v>
      </c>
      <c r="AP47" s="20">
        <v>0</v>
      </c>
      <c r="AQ47" s="21">
        <v>0</v>
      </c>
      <c r="AR47" s="21">
        <v>1</v>
      </c>
    </row>
    <row r="48" spans="1:44" ht="15.75" x14ac:dyDescent="0.25">
      <c r="A48" s="23"/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1"/>
      <c r="AR48" s="21"/>
    </row>
    <row r="49" spans="1:44" ht="15.75" x14ac:dyDescent="0.25">
      <c r="A49" s="22" t="s">
        <v>73</v>
      </c>
      <c r="B49" s="17">
        <v>698</v>
      </c>
      <c r="C49" s="16">
        <v>0</v>
      </c>
      <c r="D49" s="16">
        <v>69</v>
      </c>
      <c r="E49" s="16">
        <v>30</v>
      </c>
      <c r="F49" s="16">
        <v>1</v>
      </c>
      <c r="G49" s="16">
        <v>20</v>
      </c>
      <c r="H49" s="16">
        <v>7</v>
      </c>
      <c r="I49" s="16">
        <v>0</v>
      </c>
      <c r="J49" s="16">
        <v>7</v>
      </c>
      <c r="K49" s="16">
        <v>84</v>
      </c>
      <c r="L49" s="16">
        <v>0</v>
      </c>
      <c r="M49" s="16">
        <v>3</v>
      </c>
      <c r="N49" s="16">
        <v>0</v>
      </c>
      <c r="O49" s="16">
        <v>4</v>
      </c>
      <c r="P49" s="16">
        <v>15</v>
      </c>
      <c r="Q49" s="16">
        <v>0</v>
      </c>
      <c r="R49" s="16">
        <v>0</v>
      </c>
      <c r="S49" s="16">
        <v>11</v>
      </c>
      <c r="T49" s="16">
        <v>24</v>
      </c>
      <c r="U49" s="16">
        <v>28</v>
      </c>
      <c r="V49" s="16">
        <v>3</v>
      </c>
      <c r="W49" s="16">
        <v>11</v>
      </c>
      <c r="X49" s="16">
        <v>7</v>
      </c>
      <c r="Y49" s="16">
        <v>5</v>
      </c>
      <c r="Z49" s="16">
        <v>0</v>
      </c>
      <c r="AA49" s="16">
        <v>0</v>
      </c>
      <c r="AB49" s="16">
        <v>8</v>
      </c>
      <c r="AC49" s="16">
        <v>0</v>
      </c>
      <c r="AD49" s="16">
        <v>247</v>
      </c>
      <c r="AE49" s="16">
        <v>0</v>
      </c>
      <c r="AF49" s="16">
        <v>9</v>
      </c>
      <c r="AG49" s="16">
        <v>7</v>
      </c>
      <c r="AH49" s="16">
        <v>24</v>
      </c>
      <c r="AI49" s="16">
        <v>1</v>
      </c>
      <c r="AJ49" s="16">
        <v>9</v>
      </c>
      <c r="AK49" s="16">
        <v>1</v>
      </c>
      <c r="AL49" s="16">
        <v>14</v>
      </c>
      <c r="AM49" s="16">
        <v>4</v>
      </c>
      <c r="AN49" s="16">
        <v>23</v>
      </c>
      <c r="AO49" s="16">
        <v>0</v>
      </c>
      <c r="AP49" s="16">
        <v>2</v>
      </c>
      <c r="AQ49" s="16">
        <v>0</v>
      </c>
      <c r="AR49" s="17">
        <v>20</v>
      </c>
    </row>
    <row r="50" spans="1:44" x14ac:dyDescent="0.25">
      <c r="A50" s="50" t="s">
        <v>74</v>
      </c>
      <c r="B50" s="51">
        <v>322</v>
      </c>
      <c r="C50" s="52">
        <v>0</v>
      </c>
      <c r="D50" s="52">
        <v>22</v>
      </c>
      <c r="E50" s="52">
        <v>11</v>
      </c>
      <c r="F50" s="52">
        <v>0</v>
      </c>
      <c r="G50" s="52">
        <v>12</v>
      </c>
      <c r="H50" s="52">
        <v>4</v>
      </c>
      <c r="I50" s="52">
        <v>0</v>
      </c>
      <c r="J50" s="52">
        <v>4</v>
      </c>
      <c r="K50" s="52">
        <v>31</v>
      </c>
      <c r="L50" s="52">
        <v>0</v>
      </c>
      <c r="M50" s="52">
        <v>2</v>
      </c>
      <c r="N50" s="52">
        <v>0</v>
      </c>
      <c r="O50" s="52">
        <v>1</v>
      </c>
      <c r="P50" s="52">
        <v>3</v>
      </c>
      <c r="Q50" s="52">
        <v>0</v>
      </c>
      <c r="R50" s="52">
        <v>0</v>
      </c>
      <c r="S50" s="52">
        <v>8</v>
      </c>
      <c r="T50" s="52">
        <v>14</v>
      </c>
      <c r="U50" s="52">
        <v>11</v>
      </c>
      <c r="V50" s="52">
        <v>2</v>
      </c>
      <c r="W50" s="52">
        <v>6</v>
      </c>
      <c r="X50" s="52">
        <v>3</v>
      </c>
      <c r="Y50" s="52">
        <v>1</v>
      </c>
      <c r="Z50" s="52">
        <v>0</v>
      </c>
      <c r="AA50" s="52">
        <v>0</v>
      </c>
      <c r="AB50" s="52">
        <v>6</v>
      </c>
      <c r="AC50" s="52">
        <v>0</v>
      </c>
      <c r="AD50" s="52">
        <v>116</v>
      </c>
      <c r="AE50" s="52">
        <v>0</v>
      </c>
      <c r="AF50" s="52">
        <v>0</v>
      </c>
      <c r="AG50" s="52">
        <v>7</v>
      </c>
      <c r="AH50" s="52">
        <v>14</v>
      </c>
      <c r="AI50" s="52">
        <v>1</v>
      </c>
      <c r="AJ50" s="52">
        <v>3</v>
      </c>
      <c r="AK50" s="52">
        <v>1</v>
      </c>
      <c r="AL50" s="52">
        <v>8</v>
      </c>
      <c r="AM50" s="52">
        <v>1</v>
      </c>
      <c r="AN50" s="52">
        <v>16</v>
      </c>
      <c r="AO50" s="52">
        <v>0</v>
      </c>
      <c r="AP50" s="52">
        <v>2</v>
      </c>
      <c r="AQ50" s="51">
        <v>0</v>
      </c>
      <c r="AR50" s="51">
        <v>12</v>
      </c>
    </row>
    <row r="51" spans="1:44" x14ac:dyDescent="0.25">
      <c r="A51" s="50" t="s">
        <v>75</v>
      </c>
      <c r="B51" s="51">
        <v>376</v>
      </c>
      <c r="C51" s="52">
        <v>0</v>
      </c>
      <c r="D51" s="52">
        <v>47</v>
      </c>
      <c r="E51" s="52">
        <v>19</v>
      </c>
      <c r="F51" s="52">
        <v>1</v>
      </c>
      <c r="G51" s="52">
        <v>8</v>
      </c>
      <c r="H51" s="52">
        <v>3</v>
      </c>
      <c r="I51" s="52">
        <v>0</v>
      </c>
      <c r="J51" s="52">
        <v>3</v>
      </c>
      <c r="K51" s="52">
        <v>53</v>
      </c>
      <c r="L51" s="52">
        <v>0</v>
      </c>
      <c r="M51" s="52">
        <v>1</v>
      </c>
      <c r="N51" s="52">
        <v>0</v>
      </c>
      <c r="O51" s="52">
        <v>3</v>
      </c>
      <c r="P51" s="52">
        <v>12</v>
      </c>
      <c r="Q51" s="52">
        <v>0</v>
      </c>
      <c r="R51" s="52">
        <v>0</v>
      </c>
      <c r="S51" s="52">
        <v>3</v>
      </c>
      <c r="T51" s="52">
        <v>10</v>
      </c>
      <c r="U51" s="52">
        <v>17</v>
      </c>
      <c r="V51" s="52">
        <v>1</v>
      </c>
      <c r="W51" s="52">
        <v>5</v>
      </c>
      <c r="X51" s="52">
        <v>4</v>
      </c>
      <c r="Y51" s="52">
        <v>4</v>
      </c>
      <c r="Z51" s="52">
        <v>0</v>
      </c>
      <c r="AA51" s="52">
        <v>0</v>
      </c>
      <c r="AB51" s="52">
        <v>2</v>
      </c>
      <c r="AC51" s="52">
        <v>0</v>
      </c>
      <c r="AD51" s="52">
        <v>131</v>
      </c>
      <c r="AE51" s="52">
        <v>0</v>
      </c>
      <c r="AF51" s="52">
        <v>9</v>
      </c>
      <c r="AG51" s="52">
        <v>0</v>
      </c>
      <c r="AH51" s="52">
        <v>10</v>
      </c>
      <c r="AI51" s="52">
        <v>0</v>
      </c>
      <c r="AJ51" s="52">
        <v>6</v>
      </c>
      <c r="AK51" s="52">
        <v>0</v>
      </c>
      <c r="AL51" s="52">
        <v>6</v>
      </c>
      <c r="AM51" s="52">
        <v>3</v>
      </c>
      <c r="AN51" s="52">
        <v>7</v>
      </c>
      <c r="AO51" s="52">
        <v>0</v>
      </c>
      <c r="AP51" s="52">
        <v>0</v>
      </c>
      <c r="AQ51" s="51">
        <v>0</v>
      </c>
      <c r="AR51" s="51">
        <v>8</v>
      </c>
    </row>
    <row r="52" spans="1:44" ht="15.75" x14ac:dyDescent="0.25">
      <c r="A52" s="23"/>
      <c r="B52" s="21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1"/>
      <c r="AR52" s="21"/>
    </row>
    <row r="53" spans="1:44" ht="15.75" x14ac:dyDescent="0.25">
      <c r="A53" s="22" t="s">
        <v>76</v>
      </c>
      <c r="B53" s="17">
        <v>1611</v>
      </c>
      <c r="C53" s="16">
        <v>0</v>
      </c>
      <c r="D53" s="16">
        <v>162</v>
      </c>
      <c r="E53" s="16">
        <v>42</v>
      </c>
      <c r="F53" s="16">
        <v>0</v>
      </c>
      <c r="G53" s="16">
        <v>28</v>
      </c>
      <c r="H53" s="16">
        <v>13</v>
      </c>
      <c r="I53" s="16">
        <v>0</v>
      </c>
      <c r="J53" s="16">
        <v>25</v>
      </c>
      <c r="K53" s="16">
        <v>95</v>
      </c>
      <c r="L53" s="16">
        <v>0</v>
      </c>
      <c r="M53" s="16">
        <v>16</v>
      </c>
      <c r="N53" s="16">
        <v>0</v>
      </c>
      <c r="O53" s="16">
        <v>5</v>
      </c>
      <c r="P53" s="16">
        <v>46</v>
      </c>
      <c r="Q53" s="16">
        <v>12</v>
      </c>
      <c r="R53" s="16">
        <v>0</v>
      </c>
      <c r="S53" s="16">
        <v>30</v>
      </c>
      <c r="T53" s="16">
        <v>39</v>
      </c>
      <c r="U53" s="16">
        <v>44</v>
      </c>
      <c r="V53" s="16">
        <v>3</v>
      </c>
      <c r="W53" s="16">
        <v>32</v>
      </c>
      <c r="X53" s="16">
        <v>0</v>
      </c>
      <c r="Y53" s="16">
        <v>3</v>
      </c>
      <c r="Z53" s="16">
        <v>0</v>
      </c>
      <c r="AA53" s="16">
        <v>0</v>
      </c>
      <c r="AB53" s="16">
        <v>132</v>
      </c>
      <c r="AC53" s="16">
        <v>3</v>
      </c>
      <c r="AD53" s="16">
        <v>590</v>
      </c>
      <c r="AE53" s="16">
        <v>0</v>
      </c>
      <c r="AF53" s="16">
        <v>64</v>
      </c>
      <c r="AG53" s="16">
        <v>0</v>
      </c>
      <c r="AH53" s="16">
        <v>64</v>
      </c>
      <c r="AI53" s="16">
        <v>1</v>
      </c>
      <c r="AJ53" s="16">
        <v>56</v>
      </c>
      <c r="AK53" s="16">
        <v>0</v>
      </c>
      <c r="AL53" s="16">
        <v>15</v>
      </c>
      <c r="AM53" s="16">
        <v>10</v>
      </c>
      <c r="AN53" s="16">
        <v>77</v>
      </c>
      <c r="AO53" s="16">
        <v>0</v>
      </c>
      <c r="AP53" s="16">
        <v>1</v>
      </c>
      <c r="AQ53" s="16">
        <v>0</v>
      </c>
      <c r="AR53" s="17">
        <v>3</v>
      </c>
    </row>
    <row r="54" spans="1:44" ht="15.75" x14ac:dyDescent="0.25">
      <c r="A54" s="1" t="s">
        <v>77</v>
      </c>
      <c r="B54" s="21">
        <v>1341</v>
      </c>
      <c r="C54" s="20">
        <v>0</v>
      </c>
      <c r="D54" s="20">
        <v>134</v>
      </c>
      <c r="E54" s="20">
        <v>37</v>
      </c>
      <c r="F54" s="20">
        <v>0</v>
      </c>
      <c r="G54" s="20">
        <v>24</v>
      </c>
      <c r="H54" s="20">
        <v>12</v>
      </c>
      <c r="I54" s="20">
        <v>0</v>
      </c>
      <c r="J54" s="20">
        <v>13</v>
      </c>
      <c r="K54" s="20">
        <v>78</v>
      </c>
      <c r="L54" s="20">
        <v>0</v>
      </c>
      <c r="M54" s="20">
        <v>14</v>
      </c>
      <c r="N54" s="20">
        <v>0</v>
      </c>
      <c r="O54" s="20">
        <v>5</v>
      </c>
      <c r="P54" s="20">
        <v>44</v>
      </c>
      <c r="Q54" s="20">
        <v>0</v>
      </c>
      <c r="R54" s="20">
        <v>0</v>
      </c>
      <c r="S54" s="20">
        <v>22</v>
      </c>
      <c r="T54" s="20">
        <v>33</v>
      </c>
      <c r="U54" s="20">
        <v>39</v>
      </c>
      <c r="V54" s="20">
        <v>2</v>
      </c>
      <c r="W54" s="20">
        <v>29</v>
      </c>
      <c r="X54" s="20">
        <v>0</v>
      </c>
      <c r="Y54" s="20">
        <v>2</v>
      </c>
      <c r="Z54" s="20">
        <v>0</v>
      </c>
      <c r="AA54" s="20">
        <v>0</v>
      </c>
      <c r="AB54" s="20">
        <v>131</v>
      </c>
      <c r="AC54" s="20">
        <v>3</v>
      </c>
      <c r="AD54" s="20">
        <v>452</v>
      </c>
      <c r="AE54" s="20">
        <v>0</v>
      </c>
      <c r="AF54" s="20">
        <v>63</v>
      </c>
      <c r="AG54" s="20">
        <v>0</v>
      </c>
      <c r="AH54" s="20">
        <v>54</v>
      </c>
      <c r="AI54" s="20">
        <v>1</v>
      </c>
      <c r="AJ54" s="20">
        <v>51</v>
      </c>
      <c r="AK54" s="20">
        <v>0</v>
      </c>
      <c r="AL54" s="20">
        <v>12</v>
      </c>
      <c r="AM54" s="20">
        <v>9</v>
      </c>
      <c r="AN54" s="20">
        <v>73</v>
      </c>
      <c r="AO54" s="20">
        <v>0</v>
      </c>
      <c r="AP54" s="20">
        <v>1</v>
      </c>
      <c r="AQ54" s="21">
        <v>0</v>
      </c>
      <c r="AR54" s="21">
        <v>3</v>
      </c>
    </row>
    <row r="55" spans="1:44" ht="15.75" x14ac:dyDescent="0.25">
      <c r="A55" s="44" t="s">
        <v>414</v>
      </c>
      <c r="B55" s="20">
        <v>270</v>
      </c>
      <c r="C55" s="20">
        <v>0</v>
      </c>
      <c r="D55" s="20">
        <v>28</v>
      </c>
      <c r="E55" s="20">
        <v>5</v>
      </c>
      <c r="F55" s="20">
        <v>0</v>
      </c>
      <c r="G55" s="20">
        <v>4</v>
      </c>
      <c r="H55" s="20">
        <v>1</v>
      </c>
      <c r="I55" s="20">
        <v>0</v>
      </c>
      <c r="J55" s="20">
        <v>12</v>
      </c>
      <c r="K55" s="20">
        <v>17</v>
      </c>
      <c r="L55" s="20">
        <v>0</v>
      </c>
      <c r="M55" s="20">
        <v>2</v>
      </c>
      <c r="N55" s="20">
        <v>0</v>
      </c>
      <c r="O55" s="20">
        <v>0</v>
      </c>
      <c r="P55" s="20">
        <v>2</v>
      </c>
      <c r="Q55" s="20">
        <v>12</v>
      </c>
      <c r="R55" s="20">
        <v>0</v>
      </c>
      <c r="S55" s="20">
        <v>8</v>
      </c>
      <c r="T55" s="20">
        <v>6</v>
      </c>
      <c r="U55" s="20">
        <v>5</v>
      </c>
      <c r="V55" s="20">
        <v>1</v>
      </c>
      <c r="W55" s="20">
        <v>3</v>
      </c>
      <c r="X55" s="20">
        <v>0</v>
      </c>
      <c r="Y55" s="20">
        <v>1</v>
      </c>
      <c r="Z55" s="20">
        <v>0</v>
      </c>
      <c r="AA55" s="20">
        <v>0</v>
      </c>
      <c r="AB55" s="20">
        <v>1</v>
      </c>
      <c r="AC55" s="20">
        <v>0</v>
      </c>
      <c r="AD55" s="20">
        <v>138</v>
      </c>
      <c r="AE55" s="20">
        <v>0</v>
      </c>
      <c r="AF55" s="20">
        <v>1</v>
      </c>
      <c r="AG55" s="20">
        <v>0</v>
      </c>
      <c r="AH55" s="20">
        <v>10</v>
      </c>
      <c r="AI55" s="20">
        <v>0</v>
      </c>
      <c r="AJ55" s="20">
        <v>5</v>
      </c>
      <c r="AK55" s="20">
        <v>0</v>
      </c>
      <c r="AL55" s="20">
        <v>3</v>
      </c>
      <c r="AM55" s="20">
        <v>1</v>
      </c>
      <c r="AN55" s="20">
        <v>4</v>
      </c>
      <c r="AO55" s="20">
        <v>0</v>
      </c>
      <c r="AP55" s="20">
        <v>0</v>
      </c>
      <c r="AQ55" s="21">
        <v>0</v>
      </c>
      <c r="AR55" s="21">
        <v>0</v>
      </c>
    </row>
    <row r="56" spans="1:44" ht="15.75" x14ac:dyDescent="0.25">
      <c r="A56" s="23"/>
      <c r="B56" s="21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1"/>
      <c r="AR56" s="21"/>
    </row>
    <row r="57" spans="1:44" ht="15.75" x14ac:dyDescent="0.25">
      <c r="A57" s="22" t="s">
        <v>78</v>
      </c>
      <c r="B57" s="17">
        <v>1111</v>
      </c>
      <c r="C57" s="16">
        <v>1</v>
      </c>
      <c r="D57" s="16">
        <v>109</v>
      </c>
      <c r="E57" s="16">
        <v>24</v>
      </c>
      <c r="F57" s="16">
        <v>0</v>
      </c>
      <c r="G57" s="16">
        <v>19</v>
      </c>
      <c r="H57" s="16">
        <v>8</v>
      </c>
      <c r="I57" s="16">
        <v>0</v>
      </c>
      <c r="J57" s="16">
        <v>36</v>
      </c>
      <c r="K57" s="16">
        <v>83</v>
      </c>
      <c r="L57" s="16">
        <v>0</v>
      </c>
      <c r="M57" s="16">
        <v>3</v>
      </c>
      <c r="N57" s="16">
        <v>1</v>
      </c>
      <c r="O57" s="16">
        <v>1</v>
      </c>
      <c r="P57" s="16">
        <v>23</v>
      </c>
      <c r="Q57" s="16">
        <v>0</v>
      </c>
      <c r="R57" s="16">
        <v>0</v>
      </c>
      <c r="S57" s="16">
        <v>9</v>
      </c>
      <c r="T57" s="16">
        <v>10</v>
      </c>
      <c r="U57" s="16">
        <v>27</v>
      </c>
      <c r="V57" s="16">
        <v>3</v>
      </c>
      <c r="W57" s="16">
        <v>37</v>
      </c>
      <c r="X57" s="16">
        <v>13</v>
      </c>
      <c r="Y57" s="16">
        <v>1</v>
      </c>
      <c r="Z57" s="16">
        <v>24</v>
      </c>
      <c r="AA57" s="16">
        <v>2</v>
      </c>
      <c r="AB57" s="16">
        <v>8</v>
      </c>
      <c r="AC57" s="16">
        <v>0</v>
      </c>
      <c r="AD57" s="16">
        <v>466</v>
      </c>
      <c r="AE57" s="16">
        <v>0</v>
      </c>
      <c r="AF57" s="16">
        <v>30</v>
      </c>
      <c r="AG57" s="16">
        <v>0</v>
      </c>
      <c r="AH57" s="16">
        <v>43</v>
      </c>
      <c r="AI57" s="16">
        <v>0</v>
      </c>
      <c r="AJ57" s="16">
        <v>13</v>
      </c>
      <c r="AK57" s="16">
        <v>0</v>
      </c>
      <c r="AL57" s="16">
        <v>30</v>
      </c>
      <c r="AM57" s="16">
        <v>10</v>
      </c>
      <c r="AN57" s="16">
        <v>74</v>
      </c>
      <c r="AO57" s="16">
        <v>0</v>
      </c>
      <c r="AP57" s="16">
        <v>0</v>
      </c>
      <c r="AQ57" s="16">
        <v>0</v>
      </c>
      <c r="AR57" s="17">
        <v>3</v>
      </c>
    </row>
    <row r="58" spans="1:44" ht="15.75" x14ac:dyDescent="0.25">
      <c r="A58" s="1" t="s">
        <v>79</v>
      </c>
      <c r="B58" s="21">
        <v>910</v>
      </c>
      <c r="C58" s="20">
        <v>0</v>
      </c>
      <c r="D58" s="20">
        <v>95</v>
      </c>
      <c r="E58" s="20">
        <v>19</v>
      </c>
      <c r="F58" s="20">
        <v>0</v>
      </c>
      <c r="G58" s="20">
        <v>13</v>
      </c>
      <c r="H58" s="20">
        <v>5</v>
      </c>
      <c r="I58" s="20">
        <v>0</v>
      </c>
      <c r="J58" s="20">
        <v>35</v>
      </c>
      <c r="K58" s="20">
        <v>69</v>
      </c>
      <c r="L58" s="20">
        <v>0</v>
      </c>
      <c r="M58" s="20">
        <v>1</v>
      </c>
      <c r="N58" s="20">
        <v>1</v>
      </c>
      <c r="O58" s="20">
        <v>1</v>
      </c>
      <c r="P58" s="20">
        <v>23</v>
      </c>
      <c r="Q58" s="20">
        <v>0</v>
      </c>
      <c r="R58" s="20">
        <v>0</v>
      </c>
      <c r="S58" s="20">
        <v>3</v>
      </c>
      <c r="T58" s="20">
        <v>7</v>
      </c>
      <c r="U58" s="20">
        <v>20</v>
      </c>
      <c r="V58" s="20">
        <v>3</v>
      </c>
      <c r="W58" s="20">
        <v>31</v>
      </c>
      <c r="X58" s="20">
        <v>6</v>
      </c>
      <c r="Y58" s="20">
        <v>1</v>
      </c>
      <c r="Z58" s="20">
        <v>0</v>
      </c>
      <c r="AA58" s="20">
        <v>1</v>
      </c>
      <c r="AB58" s="20">
        <v>0</v>
      </c>
      <c r="AC58" s="20">
        <v>0</v>
      </c>
      <c r="AD58" s="20">
        <v>416</v>
      </c>
      <c r="AE58" s="20">
        <v>0</v>
      </c>
      <c r="AF58" s="20">
        <v>25</v>
      </c>
      <c r="AG58" s="20">
        <v>0</v>
      </c>
      <c r="AH58" s="20">
        <v>38</v>
      </c>
      <c r="AI58" s="20">
        <v>0</v>
      </c>
      <c r="AJ58" s="20">
        <v>0</v>
      </c>
      <c r="AK58" s="20">
        <v>0</v>
      </c>
      <c r="AL58" s="20">
        <v>24</v>
      </c>
      <c r="AM58" s="20">
        <v>9</v>
      </c>
      <c r="AN58" s="20">
        <v>63</v>
      </c>
      <c r="AO58" s="20">
        <v>0</v>
      </c>
      <c r="AP58" s="20">
        <v>0</v>
      </c>
      <c r="AQ58" s="21">
        <v>0</v>
      </c>
      <c r="AR58" s="21">
        <v>1</v>
      </c>
    </row>
    <row r="59" spans="1:44" ht="15.75" x14ac:dyDescent="0.25">
      <c r="A59" s="1" t="s">
        <v>80</v>
      </c>
      <c r="B59" s="21">
        <v>201</v>
      </c>
      <c r="C59" s="20">
        <v>1</v>
      </c>
      <c r="D59" s="20">
        <v>14</v>
      </c>
      <c r="E59" s="20">
        <v>5</v>
      </c>
      <c r="F59" s="20">
        <v>0</v>
      </c>
      <c r="G59" s="20">
        <v>6</v>
      </c>
      <c r="H59" s="20">
        <v>3</v>
      </c>
      <c r="I59" s="20">
        <v>0</v>
      </c>
      <c r="J59" s="20">
        <v>1</v>
      </c>
      <c r="K59" s="20">
        <v>14</v>
      </c>
      <c r="L59" s="20">
        <v>0</v>
      </c>
      <c r="M59" s="20">
        <v>2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6</v>
      </c>
      <c r="T59" s="20">
        <v>3</v>
      </c>
      <c r="U59" s="20">
        <v>7</v>
      </c>
      <c r="V59" s="20">
        <v>0</v>
      </c>
      <c r="W59" s="20">
        <v>6</v>
      </c>
      <c r="X59" s="20">
        <v>7</v>
      </c>
      <c r="Y59" s="20">
        <v>0</v>
      </c>
      <c r="Z59" s="20">
        <v>24</v>
      </c>
      <c r="AA59" s="20">
        <v>1</v>
      </c>
      <c r="AB59" s="20">
        <v>8</v>
      </c>
      <c r="AC59" s="20">
        <v>0</v>
      </c>
      <c r="AD59" s="20">
        <v>50</v>
      </c>
      <c r="AE59" s="20">
        <v>0</v>
      </c>
      <c r="AF59" s="20">
        <v>5</v>
      </c>
      <c r="AG59" s="20">
        <v>0</v>
      </c>
      <c r="AH59" s="20">
        <v>5</v>
      </c>
      <c r="AI59" s="20">
        <v>0</v>
      </c>
      <c r="AJ59" s="20">
        <v>13</v>
      </c>
      <c r="AK59" s="20">
        <v>0</v>
      </c>
      <c r="AL59" s="20">
        <v>6</v>
      </c>
      <c r="AM59" s="20">
        <v>1</v>
      </c>
      <c r="AN59" s="20">
        <v>11</v>
      </c>
      <c r="AO59" s="20">
        <v>0</v>
      </c>
      <c r="AP59" s="20">
        <v>0</v>
      </c>
      <c r="AQ59" s="21">
        <v>0</v>
      </c>
      <c r="AR59" s="21">
        <v>2</v>
      </c>
    </row>
    <row r="60" spans="1:44" ht="15.75" x14ac:dyDescent="0.25">
      <c r="A60" s="23"/>
      <c r="B60" s="21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1"/>
      <c r="AR60" s="21"/>
    </row>
    <row r="61" spans="1:44" ht="15.75" x14ac:dyDescent="0.25">
      <c r="A61" s="22" t="s">
        <v>81</v>
      </c>
      <c r="B61" s="17">
        <v>1128</v>
      </c>
      <c r="C61" s="16">
        <v>0</v>
      </c>
      <c r="D61" s="16">
        <v>108</v>
      </c>
      <c r="E61" s="16">
        <v>47</v>
      </c>
      <c r="F61" s="16">
        <v>0</v>
      </c>
      <c r="G61" s="16">
        <v>21</v>
      </c>
      <c r="H61" s="16">
        <v>4</v>
      </c>
      <c r="I61" s="16">
        <v>0</v>
      </c>
      <c r="J61" s="16">
        <v>4</v>
      </c>
      <c r="K61" s="16">
        <v>65</v>
      </c>
      <c r="L61" s="16">
        <v>0</v>
      </c>
      <c r="M61" s="16">
        <v>10</v>
      </c>
      <c r="N61" s="16">
        <v>0</v>
      </c>
      <c r="O61" s="16">
        <v>0</v>
      </c>
      <c r="P61" s="16">
        <v>23</v>
      </c>
      <c r="Q61" s="16">
        <v>0</v>
      </c>
      <c r="R61" s="16">
        <v>0</v>
      </c>
      <c r="S61" s="16">
        <v>24</v>
      </c>
      <c r="T61" s="16">
        <v>36</v>
      </c>
      <c r="U61" s="16">
        <v>26</v>
      </c>
      <c r="V61" s="16">
        <v>0</v>
      </c>
      <c r="W61" s="16">
        <v>9</v>
      </c>
      <c r="X61" s="16">
        <v>7</v>
      </c>
      <c r="Y61" s="16">
        <v>0</v>
      </c>
      <c r="Z61" s="16">
        <v>51</v>
      </c>
      <c r="AA61" s="16">
        <v>3</v>
      </c>
      <c r="AB61" s="16">
        <v>82</v>
      </c>
      <c r="AC61" s="16">
        <v>4</v>
      </c>
      <c r="AD61" s="16">
        <v>316</v>
      </c>
      <c r="AE61" s="16">
        <v>1</v>
      </c>
      <c r="AF61" s="16">
        <v>27</v>
      </c>
      <c r="AG61" s="16">
        <v>0</v>
      </c>
      <c r="AH61" s="16">
        <v>47</v>
      </c>
      <c r="AI61" s="16">
        <v>0</v>
      </c>
      <c r="AJ61" s="16">
        <v>93</v>
      </c>
      <c r="AK61" s="16">
        <v>0</v>
      </c>
      <c r="AL61" s="16">
        <v>13</v>
      </c>
      <c r="AM61" s="16">
        <v>10</v>
      </c>
      <c r="AN61" s="16">
        <v>91</v>
      </c>
      <c r="AO61" s="16">
        <v>3</v>
      </c>
      <c r="AP61" s="16">
        <v>0</v>
      </c>
      <c r="AQ61" s="16">
        <v>0</v>
      </c>
      <c r="AR61" s="17">
        <v>3</v>
      </c>
    </row>
    <row r="62" spans="1:44" ht="15.75" x14ac:dyDescent="0.25">
      <c r="A62" s="1" t="s">
        <v>82</v>
      </c>
      <c r="B62" s="21">
        <v>608</v>
      </c>
      <c r="C62" s="20">
        <v>0</v>
      </c>
      <c r="D62" s="20">
        <v>68</v>
      </c>
      <c r="E62" s="20">
        <v>33</v>
      </c>
      <c r="F62" s="20">
        <v>0</v>
      </c>
      <c r="G62" s="20">
        <v>11</v>
      </c>
      <c r="H62" s="20">
        <v>1</v>
      </c>
      <c r="I62" s="20">
        <v>0</v>
      </c>
      <c r="J62" s="20">
        <v>4</v>
      </c>
      <c r="K62" s="20">
        <v>36</v>
      </c>
      <c r="L62" s="20">
        <v>0</v>
      </c>
      <c r="M62" s="20">
        <v>4</v>
      </c>
      <c r="N62" s="20">
        <v>0</v>
      </c>
      <c r="O62" s="20">
        <v>0</v>
      </c>
      <c r="P62" s="20">
        <v>19</v>
      </c>
      <c r="Q62" s="20">
        <v>0</v>
      </c>
      <c r="R62" s="20">
        <v>0</v>
      </c>
      <c r="S62" s="20">
        <v>23</v>
      </c>
      <c r="T62" s="20">
        <v>13</v>
      </c>
      <c r="U62" s="20">
        <v>10</v>
      </c>
      <c r="V62" s="20">
        <v>0</v>
      </c>
      <c r="W62" s="20">
        <v>7</v>
      </c>
      <c r="X62" s="20">
        <v>7</v>
      </c>
      <c r="Y62" s="20">
        <v>0</v>
      </c>
      <c r="Z62" s="20">
        <v>51</v>
      </c>
      <c r="AA62" s="20">
        <v>1</v>
      </c>
      <c r="AB62" s="20">
        <v>4</v>
      </c>
      <c r="AC62" s="20">
        <v>3</v>
      </c>
      <c r="AD62" s="20">
        <v>169</v>
      </c>
      <c r="AE62" s="20">
        <v>1</v>
      </c>
      <c r="AF62" s="20">
        <v>17</v>
      </c>
      <c r="AG62" s="20">
        <v>0</v>
      </c>
      <c r="AH62" s="20">
        <v>24</v>
      </c>
      <c r="AI62" s="20">
        <v>0</v>
      </c>
      <c r="AJ62" s="20">
        <v>27</v>
      </c>
      <c r="AK62" s="20">
        <v>0</v>
      </c>
      <c r="AL62" s="20">
        <v>7</v>
      </c>
      <c r="AM62" s="20">
        <v>10</v>
      </c>
      <c r="AN62" s="20">
        <v>54</v>
      </c>
      <c r="AO62" s="20">
        <v>3</v>
      </c>
      <c r="AP62" s="20">
        <v>0</v>
      </c>
      <c r="AQ62" s="21">
        <v>0</v>
      </c>
      <c r="AR62" s="21">
        <v>1</v>
      </c>
    </row>
    <row r="63" spans="1:44" ht="15.75" x14ac:dyDescent="0.25">
      <c r="A63" s="1" t="s">
        <v>83</v>
      </c>
      <c r="B63" s="21">
        <v>259</v>
      </c>
      <c r="C63" s="20">
        <v>0</v>
      </c>
      <c r="D63" s="20">
        <v>26</v>
      </c>
      <c r="E63" s="20">
        <v>7</v>
      </c>
      <c r="F63" s="20">
        <v>0</v>
      </c>
      <c r="G63" s="20">
        <v>9</v>
      </c>
      <c r="H63" s="20">
        <v>0</v>
      </c>
      <c r="I63" s="20">
        <v>0</v>
      </c>
      <c r="J63" s="20">
        <v>0</v>
      </c>
      <c r="K63" s="20">
        <v>20</v>
      </c>
      <c r="L63" s="20">
        <v>0</v>
      </c>
      <c r="M63" s="20">
        <v>3</v>
      </c>
      <c r="N63" s="20">
        <v>0</v>
      </c>
      <c r="O63" s="20">
        <v>0</v>
      </c>
      <c r="P63" s="20">
        <v>3</v>
      </c>
      <c r="Q63" s="20">
        <v>0</v>
      </c>
      <c r="R63" s="20">
        <v>0</v>
      </c>
      <c r="S63" s="20">
        <v>1</v>
      </c>
      <c r="T63" s="20">
        <v>3</v>
      </c>
      <c r="U63" s="20">
        <v>12</v>
      </c>
      <c r="V63" s="20">
        <v>0</v>
      </c>
      <c r="W63" s="20">
        <v>1</v>
      </c>
      <c r="X63" s="20">
        <v>0</v>
      </c>
      <c r="Y63" s="20">
        <v>0</v>
      </c>
      <c r="Z63" s="20">
        <v>0</v>
      </c>
      <c r="AA63" s="20">
        <v>2</v>
      </c>
      <c r="AB63" s="20">
        <v>37</v>
      </c>
      <c r="AC63" s="20">
        <v>0</v>
      </c>
      <c r="AD63" s="20">
        <v>78</v>
      </c>
      <c r="AE63" s="20">
        <v>0</v>
      </c>
      <c r="AF63" s="20">
        <v>5</v>
      </c>
      <c r="AG63" s="20">
        <v>0</v>
      </c>
      <c r="AH63" s="20">
        <v>12</v>
      </c>
      <c r="AI63" s="20">
        <v>0</v>
      </c>
      <c r="AJ63" s="20">
        <v>20</v>
      </c>
      <c r="AK63" s="20">
        <v>0</v>
      </c>
      <c r="AL63" s="20">
        <v>3</v>
      </c>
      <c r="AM63" s="20">
        <v>0</v>
      </c>
      <c r="AN63" s="20">
        <v>16</v>
      </c>
      <c r="AO63" s="20">
        <v>0</v>
      </c>
      <c r="AP63" s="20">
        <v>0</v>
      </c>
      <c r="AQ63" s="21">
        <v>0</v>
      </c>
      <c r="AR63" s="21">
        <v>1</v>
      </c>
    </row>
    <row r="64" spans="1:44" ht="15.75" x14ac:dyDescent="0.25">
      <c r="A64" s="1" t="s">
        <v>84</v>
      </c>
      <c r="B64" s="21">
        <v>261</v>
      </c>
      <c r="C64" s="20">
        <v>0</v>
      </c>
      <c r="D64" s="20">
        <v>14</v>
      </c>
      <c r="E64" s="20">
        <v>7</v>
      </c>
      <c r="F64" s="20">
        <v>0</v>
      </c>
      <c r="G64" s="20">
        <v>1</v>
      </c>
      <c r="H64" s="20">
        <v>3</v>
      </c>
      <c r="I64" s="20">
        <v>0</v>
      </c>
      <c r="J64" s="20">
        <v>0</v>
      </c>
      <c r="K64" s="20">
        <v>9</v>
      </c>
      <c r="L64" s="20">
        <v>0</v>
      </c>
      <c r="M64" s="20">
        <v>3</v>
      </c>
      <c r="N64" s="20">
        <v>0</v>
      </c>
      <c r="O64" s="20">
        <v>0</v>
      </c>
      <c r="P64" s="20">
        <v>1</v>
      </c>
      <c r="Q64" s="20">
        <v>0</v>
      </c>
      <c r="R64" s="20">
        <v>0</v>
      </c>
      <c r="S64" s="20">
        <v>0</v>
      </c>
      <c r="T64" s="20">
        <v>20</v>
      </c>
      <c r="U64" s="20">
        <v>4</v>
      </c>
      <c r="V64" s="20">
        <v>0</v>
      </c>
      <c r="W64" s="20">
        <v>1</v>
      </c>
      <c r="X64" s="20">
        <v>0</v>
      </c>
      <c r="Y64" s="20">
        <v>0</v>
      </c>
      <c r="Z64" s="20">
        <v>0</v>
      </c>
      <c r="AA64" s="20">
        <v>0</v>
      </c>
      <c r="AB64" s="20">
        <v>41</v>
      </c>
      <c r="AC64" s="20">
        <v>1</v>
      </c>
      <c r="AD64" s="20">
        <v>69</v>
      </c>
      <c r="AE64" s="20">
        <v>0</v>
      </c>
      <c r="AF64" s="20">
        <v>5</v>
      </c>
      <c r="AG64" s="20">
        <v>0</v>
      </c>
      <c r="AH64" s="20">
        <v>11</v>
      </c>
      <c r="AI64" s="20">
        <v>0</v>
      </c>
      <c r="AJ64" s="20">
        <v>46</v>
      </c>
      <c r="AK64" s="20">
        <v>0</v>
      </c>
      <c r="AL64" s="20">
        <v>3</v>
      </c>
      <c r="AM64" s="20">
        <v>0</v>
      </c>
      <c r="AN64" s="20">
        <v>21</v>
      </c>
      <c r="AO64" s="20">
        <v>0</v>
      </c>
      <c r="AP64" s="20">
        <v>0</v>
      </c>
      <c r="AQ64" s="21">
        <v>0</v>
      </c>
      <c r="AR64" s="21">
        <v>1</v>
      </c>
    </row>
    <row r="65" spans="1:44" ht="15.75" x14ac:dyDescent="0.25">
      <c r="A65" s="23"/>
      <c r="B65" s="21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1"/>
      <c r="AR65" s="21"/>
    </row>
    <row r="66" spans="1:44" ht="15.75" x14ac:dyDescent="0.25">
      <c r="A66" s="22" t="s">
        <v>85</v>
      </c>
      <c r="B66" s="17">
        <v>851</v>
      </c>
      <c r="C66" s="16">
        <v>0</v>
      </c>
      <c r="D66" s="16">
        <v>101</v>
      </c>
      <c r="E66" s="16">
        <v>22</v>
      </c>
      <c r="F66" s="16">
        <v>0</v>
      </c>
      <c r="G66" s="16">
        <v>30</v>
      </c>
      <c r="H66" s="16">
        <v>3</v>
      </c>
      <c r="I66" s="16">
        <v>0</v>
      </c>
      <c r="J66" s="16">
        <v>3</v>
      </c>
      <c r="K66" s="16">
        <v>55</v>
      </c>
      <c r="L66" s="16">
        <v>1</v>
      </c>
      <c r="M66" s="16">
        <v>4</v>
      </c>
      <c r="N66" s="16">
        <v>0</v>
      </c>
      <c r="O66" s="16">
        <v>0</v>
      </c>
      <c r="P66" s="16">
        <v>17</v>
      </c>
      <c r="Q66" s="16">
        <v>1</v>
      </c>
      <c r="R66" s="16">
        <v>0</v>
      </c>
      <c r="S66" s="16">
        <v>11</v>
      </c>
      <c r="T66" s="16">
        <v>12</v>
      </c>
      <c r="U66" s="16">
        <v>28</v>
      </c>
      <c r="V66" s="16">
        <v>2</v>
      </c>
      <c r="W66" s="16">
        <v>28</v>
      </c>
      <c r="X66" s="16">
        <v>19</v>
      </c>
      <c r="Y66" s="16">
        <v>0</v>
      </c>
      <c r="Z66" s="16">
        <v>28</v>
      </c>
      <c r="AA66" s="16">
        <v>0</v>
      </c>
      <c r="AB66" s="16">
        <v>3</v>
      </c>
      <c r="AC66" s="16">
        <v>0</v>
      </c>
      <c r="AD66" s="16">
        <v>304</v>
      </c>
      <c r="AE66" s="16">
        <v>0</v>
      </c>
      <c r="AF66" s="16">
        <v>24</v>
      </c>
      <c r="AG66" s="16">
        <v>0</v>
      </c>
      <c r="AH66" s="16">
        <v>55</v>
      </c>
      <c r="AI66" s="16">
        <v>0</v>
      </c>
      <c r="AJ66" s="16">
        <v>22</v>
      </c>
      <c r="AK66" s="16">
        <v>0</v>
      </c>
      <c r="AL66" s="16">
        <v>11</v>
      </c>
      <c r="AM66" s="16">
        <v>6</v>
      </c>
      <c r="AN66" s="16">
        <v>60</v>
      </c>
      <c r="AO66" s="16">
        <v>0</v>
      </c>
      <c r="AP66" s="16">
        <v>0</v>
      </c>
      <c r="AQ66" s="16">
        <v>0</v>
      </c>
      <c r="AR66" s="17">
        <v>1</v>
      </c>
    </row>
    <row r="67" spans="1:44" ht="15.75" x14ac:dyDescent="0.25">
      <c r="A67" s="1" t="s">
        <v>86</v>
      </c>
      <c r="B67" s="21">
        <v>851</v>
      </c>
      <c r="C67" s="20">
        <v>0</v>
      </c>
      <c r="D67" s="20">
        <v>101</v>
      </c>
      <c r="E67" s="20">
        <v>22</v>
      </c>
      <c r="F67" s="20">
        <v>0</v>
      </c>
      <c r="G67" s="20">
        <v>30</v>
      </c>
      <c r="H67" s="20">
        <v>3</v>
      </c>
      <c r="I67" s="20">
        <v>0</v>
      </c>
      <c r="J67" s="20">
        <v>3</v>
      </c>
      <c r="K67" s="20">
        <v>55</v>
      </c>
      <c r="L67" s="20">
        <v>1</v>
      </c>
      <c r="M67" s="20">
        <v>4</v>
      </c>
      <c r="N67" s="20">
        <v>0</v>
      </c>
      <c r="O67" s="20">
        <v>0</v>
      </c>
      <c r="P67" s="20">
        <v>17</v>
      </c>
      <c r="Q67" s="20">
        <v>1</v>
      </c>
      <c r="R67" s="20">
        <v>0</v>
      </c>
      <c r="S67" s="20">
        <v>11</v>
      </c>
      <c r="T67" s="20">
        <v>12</v>
      </c>
      <c r="U67" s="20">
        <v>28</v>
      </c>
      <c r="V67" s="20">
        <v>2</v>
      </c>
      <c r="W67" s="20">
        <v>28</v>
      </c>
      <c r="X67" s="20">
        <v>19</v>
      </c>
      <c r="Y67" s="20">
        <v>0</v>
      </c>
      <c r="Z67" s="20">
        <v>28</v>
      </c>
      <c r="AA67" s="20">
        <v>0</v>
      </c>
      <c r="AB67" s="20">
        <v>3</v>
      </c>
      <c r="AC67" s="20">
        <v>0</v>
      </c>
      <c r="AD67" s="20">
        <v>304</v>
      </c>
      <c r="AE67" s="20">
        <v>0</v>
      </c>
      <c r="AF67" s="20">
        <v>24</v>
      </c>
      <c r="AG67" s="20">
        <v>0</v>
      </c>
      <c r="AH67" s="20">
        <v>55</v>
      </c>
      <c r="AI67" s="20">
        <v>0</v>
      </c>
      <c r="AJ67" s="20">
        <v>22</v>
      </c>
      <c r="AK67" s="20">
        <v>0</v>
      </c>
      <c r="AL67" s="20">
        <v>11</v>
      </c>
      <c r="AM67" s="20">
        <v>6</v>
      </c>
      <c r="AN67" s="20">
        <v>60</v>
      </c>
      <c r="AO67" s="20">
        <v>0</v>
      </c>
      <c r="AP67" s="20">
        <v>0</v>
      </c>
      <c r="AQ67" s="21">
        <v>0</v>
      </c>
      <c r="AR67" s="21">
        <v>1</v>
      </c>
    </row>
    <row r="68" spans="1:44" ht="15.75" x14ac:dyDescent="0.25">
      <c r="A68" s="23"/>
      <c r="B68" s="21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1"/>
      <c r="AR68" s="21"/>
    </row>
    <row r="69" spans="1:44" ht="15.75" x14ac:dyDescent="0.25">
      <c r="A69" s="22" t="s">
        <v>87</v>
      </c>
      <c r="B69" s="17">
        <v>1137</v>
      </c>
      <c r="C69" s="16">
        <v>0</v>
      </c>
      <c r="D69" s="16">
        <v>162</v>
      </c>
      <c r="E69" s="16">
        <v>52</v>
      </c>
      <c r="F69" s="16">
        <v>0</v>
      </c>
      <c r="G69" s="16">
        <v>17</v>
      </c>
      <c r="H69" s="16">
        <v>1</v>
      </c>
      <c r="I69" s="16">
        <v>1</v>
      </c>
      <c r="J69" s="16">
        <v>12</v>
      </c>
      <c r="K69" s="16">
        <v>74</v>
      </c>
      <c r="L69" s="16">
        <v>0</v>
      </c>
      <c r="M69" s="16">
        <v>5</v>
      </c>
      <c r="N69" s="16">
        <v>0</v>
      </c>
      <c r="O69" s="16">
        <v>5</v>
      </c>
      <c r="P69" s="16">
        <v>3</v>
      </c>
      <c r="Q69" s="16">
        <v>1</v>
      </c>
      <c r="R69" s="16">
        <v>0</v>
      </c>
      <c r="S69" s="16">
        <v>20</v>
      </c>
      <c r="T69" s="16">
        <v>32</v>
      </c>
      <c r="U69" s="16">
        <v>41</v>
      </c>
      <c r="V69" s="16">
        <v>2</v>
      </c>
      <c r="W69" s="16">
        <v>19</v>
      </c>
      <c r="X69" s="16">
        <v>41</v>
      </c>
      <c r="Y69" s="16">
        <v>1</v>
      </c>
      <c r="Z69" s="16">
        <v>0</v>
      </c>
      <c r="AA69" s="16">
        <v>0</v>
      </c>
      <c r="AB69" s="16">
        <v>22</v>
      </c>
      <c r="AC69" s="16">
        <v>1</v>
      </c>
      <c r="AD69" s="16">
        <v>383</v>
      </c>
      <c r="AE69" s="16">
        <v>0</v>
      </c>
      <c r="AF69" s="16">
        <v>27</v>
      </c>
      <c r="AG69" s="16">
        <v>0</v>
      </c>
      <c r="AH69" s="16">
        <v>45</v>
      </c>
      <c r="AI69" s="16">
        <v>0</v>
      </c>
      <c r="AJ69" s="16">
        <v>71</v>
      </c>
      <c r="AK69" s="16">
        <v>0</v>
      </c>
      <c r="AL69" s="16">
        <v>28</v>
      </c>
      <c r="AM69" s="16">
        <v>2</v>
      </c>
      <c r="AN69" s="16">
        <v>64</v>
      </c>
      <c r="AO69" s="16">
        <v>0</v>
      </c>
      <c r="AP69" s="16">
        <v>0</v>
      </c>
      <c r="AQ69" s="16">
        <v>0</v>
      </c>
      <c r="AR69" s="17">
        <v>5</v>
      </c>
    </row>
    <row r="70" spans="1:44" ht="15.75" x14ac:dyDescent="0.25">
      <c r="A70" s="1"/>
      <c r="B70" s="21">
        <v>1137</v>
      </c>
      <c r="C70" s="20">
        <v>0</v>
      </c>
      <c r="D70" s="20">
        <v>162</v>
      </c>
      <c r="E70" s="20">
        <v>52</v>
      </c>
      <c r="F70" s="20">
        <v>0</v>
      </c>
      <c r="G70" s="20">
        <v>17</v>
      </c>
      <c r="H70" s="20">
        <v>1</v>
      </c>
      <c r="I70" s="20">
        <v>1</v>
      </c>
      <c r="J70" s="20">
        <v>12</v>
      </c>
      <c r="K70" s="20">
        <v>74</v>
      </c>
      <c r="L70" s="20">
        <v>0</v>
      </c>
      <c r="M70" s="20">
        <v>5</v>
      </c>
      <c r="N70" s="20">
        <v>0</v>
      </c>
      <c r="O70" s="20">
        <v>5</v>
      </c>
      <c r="P70" s="20">
        <v>3</v>
      </c>
      <c r="Q70" s="20">
        <v>1</v>
      </c>
      <c r="R70" s="20">
        <v>0</v>
      </c>
      <c r="S70" s="20">
        <v>20</v>
      </c>
      <c r="T70" s="20">
        <v>32</v>
      </c>
      <c r="U70" s="20">
        <v>41</v>
      </c>
      <c r="V70" s="20">
        <v>2</v>
      </c>
      <c r="W70" s="20">
        <v>19</v>
      </c>
      <c r="X70" s="20">
        <v>41</v>
      </c>
      <c r="Y70" s="20">
        <v>1</v>
      </c>
      <c r="Z70" s="20">
        <v>0</v>
      </c>
      <c r="AA70" s="20">
        <v>0</v>
      </c>
      <c r="AB70" s="20">
        <v>22</v>
      </c>
      <c r="AC70" s="20">
        <v>1</v>
      </c>
      <c r="AD70" s="20">
        <v>383</v>
      </c>
      <c r="AE70" s="20">
        <v>0</v>
      </c>
      <c r="AF70" s="20">
        <v>27</v>
      </c>
      <c r="AG70" s="20">
        <v>0</v>
      </c>
      <c r="AH70" s="20">
        <v>45</v>
      </c>
      <c r="AI70" s="20">
        <v>0</v>
      </c>
      <c r="AJ70" s="20">
        <v>71</v>
      </c>
      <c r="AK70" s="20">
        <v>0</v>
      </c>
      <c r="AL70" s="20">
        <v>28</v>
      </c>
      <c r="AM70" s="20">
        <v>2</v>
      </c>
      <c r="AN70" s="20">
        <v>64</v>
      </c>
      <c r="AO70" s="20">
        <v>0</v>
      </c>
      <c r="AP70" s="20">
        <v>0</v>
      </c>
      <c r="AQ70" s="21">
        <v>0</v>
      </c>
      <c r="AR70" s="21">
        <v>5</v>
      </c>
    </row>
    <row r="71" spans="1:44" ht="15.75" x14ac:dyDescent="0.25">
      <c r="A71" s="10"/>
      <c r="B71" s="32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32"/>
      <c r="AR71" s="32"/>
    </row>
    <row r="72" spans="1:44" ht="15.75" x14ac:dyDescent="0.25">
      <c r="A72" s="33" t="s">
        <v>89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</sheetData>
  <mergeCells count="12">
    <mergeCell ref="A5:AR5"/>
    <mergeCell ref="A6:AR6"/>
    <mergeCell ref="A3:AR3"/>
    <mergeCell ref="A4:AR4"/>
    <mergeCell ref="Z8:AC8"/>
    <mergeCell ref="AD8:AL8"/>
    <mergeCell ref="AM8:AR8"/>
    <mergeCell ref="A8:A9"/>
    <mergeCell ref="B8:B9"/>
    <mergeCell ref="C8:I8"/>
    <mergeCell ref="K8:O8"/>
    <mergeCell ref="P8:Y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B455-5275-4CBD-8722-5978CDABE3CD}">
  <dimension ref="A1:AA71"/>
  <sheetViews>
    <sheetView topLeftCell="F1" zoomScale="90" zoomScaleNormal="90" workbookViewId="0">
      <selection activeCell="W9" sqref="W9"/>
    </sheetView>
  </sheetViews>
  <sheetFormatPr baseColWidth="10" defaultColWidth="0" defaultRowHeight="15.75" x14ac:dyDescent="0.25"/>
  <cols>
    <col min="1" max="1" width="78.85546875" style="1" customWidth="1"/>
    <col min="2" max="2" width="11.5703125" style="1" customWidth="1"/>
    <col min="3" max="3" width="14.140625" style="1" customWidth="1"/>
    <col min="4" max="4" width="14.85546875" style="1" customWidth="1"/>
    <col min="5" max="5" width="14.42578125" style="1" customWidth="1"/>
    <col min="6" max="6" width="28" style="1" customWidth="1"/>
    <col min="7" max="7" width="16.28515625" style="1" customWidth="1"/>
    <col min="8" max="8" width="15.28515625" style="1" customWidth="1"/>
    <col min="9" max="9" width="13.5703125" style="1" customWidth="1"/>
    <col min="10" max="10" width="14.28515625" style="1" customWidth="1"/>
    <col min="11" max="11" width="14.7109375" style="1" customWidth="1"/>
    <col min="12" max="12" width="14.42578125" style="1" bestFit="1" customWidth="1"/>
    <col min="13" max="13" width="14.5703125" style="1" customWidth="1"/>
    <col min="14" max="14" width="12.5703125" style="1" customWidth="1"/>
    <col min="15" max="15" width="16.5703125" style="1" customWidth="1"/>
    <col min="16" max="17" width="16.7109375" style="1" customWidth="1"/>
    <col min="18" max="18" width="18.5703125" style="1" customWidth="1"/>
    <col min="19" max="19" width="15.28515625" style="1" customWidth="1"/>
    <col min="20" max="20" width="18.140625" style="1" customWidth="1"/>
    <col min="21" max="21" width="18.28515625" style="1" customWidth="1"/>
    <col min="22" max="22" width="14.140625" style="1" customWidth="1"/>
    <col min="23" max="23" width="12.85546875" style="1" customWidth="1"/>
    <col min="24" max="24" width="15.42578125" style="1" customWidth="1"/>
    <col min="25" max="25" width="13" style="1" customWidth="1"/>
    <col min="26" max="26" width="9.42578125" style="1" bestFit="1" customWidth="1"/>
    <col min="27" max="27" width="0" hidden="1" customWidth="1"/>
    <col min="28" max="16384" width="11.42578125" hidden="1"/>
  </cols>
  <sheetData>
    <row r="1" spans="1:26" x14ac:dyDescent="0.25">
      <c r="A1" s="45" t="s">
        <v>196</v>
      </c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x14ac:dyDescent="0.25">
      <c r="A2" s="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x14ac:dyDescent="0.25">
      <c r="A3" s="164" t="s">
        <v>197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spans="1:26" x14ac:dyDescent="0.25">
      <c r="A4" s="164" t="s">
        <v>29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</row>
    <row r="5" spans="1:26" x14ac:dyDescent="0.25">
      <c r="A5" s="164" t="s">
        <v>198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</row>
    <row r="6" spans="1:26" x14ac:dyDescent="0.25">
      <c r="A6" s="164" t="s">
        <v>93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</row>
    <row r="7" spans="1:26" x14ac:dyDescent="0.25">
      <c r="A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A8" s="170" t="s">
        <v>199</v>
      </c>
      <c r="B8" s="160" t="s">
        <v>95</v>
      </c>
      <c r="C8" s="178" t="s">
        <v>200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</row>
    <row r="9" spans="1:26" ht="63" x14ac:dyDescent="0.25">
      <c r="A9" s="172"/>
      <c r="B9" s="161"/>
      <c r="C9" s="35" t="s">
        <v>201</v>
      </c>
      <c r="D9" s="55" t="s">
        <v>202</v>
      </c>
      <c r="E9" s="35" t="s">
        <v>203</v>
      </c>
      <c r="F9" s="56" t="s">
        <v>204</v>
      </c>
      <c r="G9" s="55" t="s">
        <v>205</v>
      </c>
      <c r="H9" s="55" t="s">
        <v>206</v>
      </c>
      <c r="I9" s="35" t="s">
        <v>207</v>
      </c>
      <c r="J9" s="35" t="s">
        <v>208</v>
      </c>
      <c r="K9" s="35" t="s">
        <v>209</v>
      </c>
      <c r="L9" s="55" t="s">
        <v>210</v>
      </c>
      <c r="M9" s="35" t="s">
        <v>211</v>
      </c>
      <c r="N9" s="55" t="s">
        <v>212</v>
      </c>
      <c r="O9" s="55" t="s">
        <v>213</v>
      </c>
      <c r="P9" s="55" t="s">
        <v>214</v>
      </c>
      <c r="Q9" s="35" t="s">
        <v>215</v>
      </c>
      <c r="R9" s="35" t="s">
        <v>216</v>
      </c>
      <c r="S9" s="35" t="s">
        <v>218</v>
      </c>
      <c r="T9" s="35" t="s">
        <v>219</v>
      </c>
      <c r="U9" s="35" t="s">
        <v>220</v>
      </c>
      <c r="V9" s="35" t="s">
        <v>221</v>
      </c>
      <c r="W9" s="35" t="s">
        <v>222</v>
      </c>
      <c r="X9" s="35" t="s">
        <v>223</v>
      </c>
      <c r="Y9" s="35" t="s">
        <v>224</v>
      </c>
      <c r="Z9" s="5" t="s">
        <v>194</v>
      </c>
    </row>
    <row r="10" spans="1:26" x14ac:dyDescent="0.25">
      <c r="A10" s="37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8"/>
    </row>
    <row r="11" spans="1:26" x14ac:dyDescent="0.25">
      <c r="A11" s="27" t="s">
        <v>45</v>
      </c>
      <c r="B11" s="16">
        <f>B13+B19+B22+B26+B29+B33+B37+B41+B45+B49+B53+B57+B61+B66+B69</f>
        <v>27259</v>
      </c>
      <c r="C11" s="16">
        <f>SUM(C13,C19,C22,C26,C29,C33,C37,C41,C45,C49,C53,C57,C61,C66,C69)</f>
        <v>1188</v>
      </c>
      <c r="D11" s="16">
        <f t="shared" ref="D11:X11" si="0">SUM(D13,D19,D22,D26,D29,D33,D37,D41,D45,D49,D53,D57,D61,D66,D69)</f>
        <v>374</v>
      </c>
      <c r="E11" s="16">
        <f t="shared" si="0"/>
        <v>210</v>
      </c>
      <c r="F11" s="16">
        <f t="shared" si="0"/>
        <v>8857</v>
      </c>
      <c r="G11" s="16">
        <f>SUM(G13,G19,G22,G26,G29,G33,G37,G41,G45,G49,G53,G57,G61,G66,G69)</f>
        <v>14</v>
      </c>
      <c r="H11" s="16">
        <f t="shared" si="0"/>
        <v>1010</v>
      </c>
      <c r="I11" s="16">
        <f t="shared" si="0"/>
        <v>362</v>
      </c>
      <c r="J11" s="16">
        <f t="shared" si="0"/>
        <v>723</v>
      </c>
      <c r="K11" s="16">
        <f t="shared" si="0"/>
        <v>915</v>
      </c>
      <c r="L11" s="16">
        <f t="shared" si="0"/>
        <v>518</v>
      </c>
      <c r="M11" s="16">
        <f t="shared" si="0"/>
        <v>7</v>
      </c>
      <c r="N11" s="16">
        <f t="shared" si="0"/>
        <v>40</v>
      </c>
      <c r="O11" s="16">
        <f t="shared" si="0"/>
        <v>1</v>
      </c>
      <c r="P11" s="16">
        <f t="shared" si="0"/>
        <v>1256</v>
      </c>
      <c r="Q11" s="16">
        <f t="shared" si="0"/>
        <v>987</v>
      </c>
      <c r="R11" s="16">
        <f t="shared" si="0"/>
        <v>130</v>
      </c>
      <c r="S11" s="16">
        <f t="shared" si="0"/>
        <v>395</v>
      </c>
      <c r="T11" s="16">
        <f t="shared" si="0"/>
        <v>254</v>
      </c>
      <c r="U11" s="16">
        <f t="shared" si="0"/>
        <v>61</v>
      </c>
      <c r="V11" s="16">
        <f>SUM(V13,V19,V22,V26,V29,V33,V37,V41,V45,V49,V53,V57,V61,V66,V69)</f>
        <v>8731</v>
      </c>
      <c r="W11" s="16">
        <f t="shared" si="0"/>
        <v>1170</v>
      </c>
      <c r="X11" s="16">
        <f t="shared" si="0"/>
        <v>13</v>
      </c>
      <c r="Y11" s="16">
        <f>SUM(Y13,Y19,Y22,Y26,Y29,Y33,Y37,Y41,Y45,Y49,Y53,Y57,Y61,Y66,Y69)</f>
        <v>3</v>
      </c>
      <c r="Z11" s="17">
        <f>SUM(Z13,Z19,Z22,Z26,Z29,Z33,Z37,Z41,Z45,Z49,Z53,Z57,Z61,Z66,Z69)</f>
        <v>40</v>
      </c>
    </row>
    <row r="12" spans="1:26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1"/>
    </row>
    <row r="13" spans="1:26" x14ac:dyDescent="0.25">
      <c r="A13" s="22" t="s">
        <v>46</v>
      </c>
      <c r="B13" s="16">
        <f>SUM(B14:B17)</f>
        <v>3928</v>
      </c>
      <c r="C13" s="16">
        <v>259</v>
      </c>
      <c r="D13" s="16">
        <v>45</v>
      </c>
      <c r="E13" s="16">
        <v>57</v>
      </c>
      <c r="F13" s="16">
        <v>988</v>
      </c>
      <c r="G13" s="16">
        <v>0</v>
      </c>
      <c r="H13" s="16">
        <v>131</v>
      </c>
      <c r="I13" s="16">
        <v>45</v>
      </c>
      <c r="J13" s="16">
        <v>162</v>
      </c>
      <c r="K13" s="16">
        <v>176</v>
      </c>
      <c r="L13" s="16">
        <v>80</v>
      </c>
      <c r="M13" s="16">
        <v>0</v>
      </c>
      <c r="N13" s="16">
        <v>19</v>
      </c>
      <c r="O13" s="16">
        <v>0</v>
      </c>
      <c r="P13" s="16">
        <v>373</v>
      </c>
      <c r="Q13" s="16">
        <v>26</v>
      </c>
      <c r="R13" s="16">
        <v>29</v>
      </c>
      <c r="S13" s="16">
        <v>13</v>
      </c>
      <c r="T13" s="16">
        <v>0</v>
      </c>
      <c r="U13" s="16">
        <v>3</v>
      </c>
      <c r="V13" s="16">
        <v>1448</v>
      </c>
      <c r="W13" s="16">
        <v>67</v>
      </c>
      <c r="X13" s="16">
        <v>0</v>
      </c>
      <c r="Y13" s="16">
        <v>0</v>
      </c>
      <c r="Z13" s="17">
        <v>7</v>
      </c>
    </row>
    <row r="14" spans="1:26" x14ac:dyDescent="0.25">
      <c r="A14" s="1" t="s">
        <v>47</v>
      </c>
      <c r="B14" s="21">
        <f>SUM(C14:Z14)</f>
        <v>1266</v>
      </c>
      <c r="C14" s="21">
        <v>31</v>
      </c>
      <c r="D14" s="21">
        <v>20</v>
      </c>
      <c r="E14" s="21">
        <v>18</v>
      </c>
      <c r="F14" s="21">
        <v>556</v>
      </c>
      <c r="G14" s="21">
        <v>0</v>
      </c>
      <c r="H14" s="21">
        <v>10</v>
      </c>
      <c r="I14" s="21">
        <v>29</v>
      </c>
      <c r="J14" s="21">
        <v>74</v>
      </c>
      <c r="K14" s="21">
        <v>4</v>
      </c>
      <c r="L14" s="21">
        <v>34</v>
      </c>
      <c r="M14" s="21">
        <v>0</v>
      </c>
      <c r="N14" s="21">
        <v>0</v>
      </c>
      <c r="O14" s="21">
        <v>0</v>
      </c>
      <c r="P14" s="21">
        <v>142</v>
      </c>
      <c r="Q14" s="21">
        <v>1</v>
      </c>
      <c r="R14" s="21">
        <v>4</v>
      </c>
      <c r="S14" s="21">
        <v>4</v>
      </c>
      <c r="T14" s="21">
        <v>0</v>
      </c>
      <c r="U14" s="21">
        <v>0</v>
      </c>
      <c r="V14" s="21">
        <v>320</v>
      </c>
      <c r="W14" s="21">
        <v>17</v>
      </c>
      <c r="X14" s="21">
        <v>0</v>
      </c>
      <c r="Y14" s="21">
        <v>0</v>
      </c>
      <c r="Z14" s="21">
        <v>2</v>
      </c>
    </row>
    <row r="15" spans="1:26" x14ac:dyDescent="0.25">
      <c r="A15" s="1" t="s">
        <v>48</v>
      </c>
      <c r="B15" s="21">
        <f>SUM(C15:Z15)</f>
        <v>1390</v>
      </c>
      <c r="C15" s="21">
        <v>189</v>
      </c>
      <c r="D15" s="21">
        <v>9</v>
      </c>
      <c r="E15" s="21">
        <v>38</v>
      </c>
      <c r="F15" s="21">
        <v>270</v>
      </c>
      <c r="G15" s="21">
        <v>0</v>
      </c>
      <c r="H15" s="21">
        <v>22</v>
      </c>
      <c r="I15" s="21">
        <v>12</v>
      </c>
      <c r="J15" s="21">
        <v>79</v>
      </c>
      <c r="K15" s="21">
        <v>165</v>
      </c>
      <c r="L15" s="21">
        <v>39</v>
      </c>
      <c r="M15" s="21">
        <v>0</v>
      </c>
      <c r="N15" s="21">
        <v>0</v>
      </c>
      <c r="O15" s="21">
        <v>0</v>
      </c>
      <c r="P15" s="21">
        <v>134</v>
      </c>
      <c r="Q15" s="21">
        <v>8</v>
      </c>
      <c r="R15" s="21">
        <v>19</v>
      </c>
      <c r="S15" s="21">
        <v>5</v>
      </c>
      <c r="T15" s="21">
        <v>0</v>
      </c>
      <c r="U15" s="21">
        <v>3</v>
      </c>
      <c r="V15" s="21">
        <v>344</v>
      </c>
      <c r="W15" s="21">
        <v>49</v>
      </c>
      <c r="X15" s="21">
        <v>0</v>
      </c>
      <c r="Y15" s="21">
        <v>0</v>
      </c>
      <c r="Z15" s="21">
        <v>5</v>
      </c>
    </row>
    <row r="16" spans="1:26" x14ac:dyDescent="0.25">
      <c r="A16" s="1" t="s">
        <v>49</v>
      </c>
      <c r="B16" s="21">
        <f>SUM(C16:Z16)</f>
        <v>867</v>
      </c>
      <c r="C16" s="21">
        <v>0</v>
      </c>
      <c r="D16" s="21">
        <v>16</v>
      </c>
      <c r="E16" s="21">
        <v>0</v>
      </c>
      <c r="F16" s="21">
        <v>0</v>
      </c>
      <c r="G16" s="21">
        <v>0</v>
      </c>
      <c r="H16" s="21">
        <v>91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19</v>
      </c>
      <c r="O16" s="21">
        <v>0</v>
      </c>
      <c r="P16" s="21">
        <v>82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659</v>
      </c>
      <c r="W16" s="21">
        <v>0</v>
      </c>
      <c r="X16" s="21">
        <v>0</v>
      </c>
      <c r="Y16" s="21">
        <v>0</v>
      </c>
      <c r="Z16" s="21">
        <v>0</v>
      </c>
    </row>
    <row r="17" spans="1:26" x14ac:dyDescent="0.25">
      <c r="A17" s="1" t="s">
        <v>50</v>
      </c>
      <c r="B17" s="21">
        <f>SUM(C17:Z17)</f>
        <v>405</v>
      </c>
      <c r="C17" s="21">
        <v>39</v>
      </c>
      <c r="D17" s="21">
        <v>0</v>
      </c>
      <c r="E17" s="21">
        <v>1</v>
      </c>
      <c r="F17" s="21">
        <v>162</v>
      </c>
      <c r="G17" s="21">
        <v>0</v>
      </c>
      <c r="H17" s="21">
        <v>8</v>
      </c>
      <c r="I17" s="21">
        <v>4</v>
      </c>
      <c r="J17" s="21">
        <v>9</v>
      </c>
      <c r="K17" s="21">
        <v>7</v>
      </c>
      <c r="L17" s="21">
        <v>7</v>
      </c>
      <c r="M17" s="21">
        <v>0</v>
      </c>
      <c r="N17" s="21">
        <v>0</v>
      </c>
      <c r="O17" s="21">
        <v>0</v>
      </c>
      <c r="P17" s="21">
        <v>15</v>
      </c>
      <c r="Q17" s="21">
        <v>17</v>
      </c>
      <c r="R17" s="21">
        <v>6</v>
      </c>
      <c r="S17" s="21">
        <v>4</v>
      </c>
      <c r="T17" s="21">
        <v>0</v>
      </c>
      <c r="U17" s="21">
        <v>0</v>
      </c>
      <c r="V17" s="21">
        <v>125</v>
      </c>
      <c r="W17" s="21">
        <v>1</v>
      </c>
      <c r="X17" s="21">
        <v>0</v>
      </c>
      <c r="Y17" s="21">
        <v>0</v>
      </c>
      <c r="Z17" s="21">
        <v>0</v>
      </c>
    </row>
    <row r="18" spans="1:26" x14ac:dyDescent="0.25">
      <c r="A18" s="23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x14ac:dyDescent="0.25">
      <c r="A19" s="22" t="s">
        <v>51</v>
      </c>
      <c r="B19" s="16">
        <f>SUM(B20)</f>
        <v>2173</v>
      </c>
      <c r="C19" s="16">
        <v>26</v>
      </c>
      <c r="D19" s="16">
        <v>48</v>
      </c>
      <c r="E19" s="16">
        <v>17</v>
      </c>
      <c r="F19" s="16">
        <v>743</v>
      </c>
      <c r="G19" s="16">
        <v>3</v>
      </c>
      <c r="H19" s="16">
        <v>176</v>
      </c>
      <c r="I19" s="16">
        <v>26</v>
      </c>
      <c r="J19" s="16">
        <v>135</v>
      </c>
      <c r="K19" s="16">
        <v>11</v>
      </c>
      <c r="L19" s="16">
        <v>70</v>
      </c>
      <c r="M19" s="16">
        <v>0</v>
      </c>
      <c r="N19" s="16">
        <v>0</v>
      </c>
      <c r="O19" s="16">
        <v>0</v>
      </c>
      <c r="P19" s="16">
        <v>185</v>
      </c>
      <c r="Q19" s="16">
        <v>39</v>
      </c>
      <c r="R19" s="16">
        <v>16</v>
      </c>
      <c r="S19" s="16">
        <v>5</v>
      </c>
      <c r="T19" s="16">
        <v>0</v>
      </c>
      <c r="U19" s="16">
        <v>0</v>
      </c>
      <c r="V19" s="16">
        <v>558</v>
      </c>
      <c r="W19" s="16">
        <v>112</v>
      </c>
      <c r="X19" s="16">
        <v>1</v>
      </c>
      <c r="Y19" s="16">
        <v>0</v>
      </c>
      <c r="Z19" s="17">
        <v>2</v>
      </c>
    </row>
    <row r="20" spans="1:26" x14ac:dyDescent="0.25">
      <c r="A20" s="1" t="s">
        <v>52</v>
      </c>
      <c r="B20" s="21">
        <f>SUM(C20:Z20)</f>
        <v>2173</v>
      </c>
      <c r="C20" s="21">
        <v>26</v>
      </c>
      <c r="D20" s="21">
        <v>48</v>
      </c>
      <c r="E20" s="21">
        <v>17</v>
      </c>
      <c r="F20" s="21">
        <v>743</v>
      </c>
      <c r="G20" s="21">
        <v>3</v>
      </c>
      <c r="H20" s="21">
        <v>176</v>
      </c>
      <c r="I20" s="21">
        <v>26</v>
      </c>
      <c r="J20" s="21">
        <v>135</v>
      </c>
      <c r="K20" s="21">
        <v>11</v>
      </c>
      <c r="L20" s="21">
        <v>70</v>
      </c>
      <c r="M20" s="21">
        <v>0</v>
      </c>
      <c r="N20" s="21">
        <v>0</v>
      </c>
      <c r="O20" s="21">
        <v>0</v>
      </c>
      <c r="P20" s="21">
        <v>185</v>
      </c>
      <c r="Q20" s="21">
        <v>39</v>
      </c>
      <c r="R20" s="21">
        <v>16</v>
      </c>
      <c r="S20" s="21">
        <v>5</v>
      </c>
      <c r="T20" s="21">
        <v>0</v>
      </c>
      <c r="U20" s="21">
        <v>0</v>
      </c>
      <c r="V20" s="21">
        <v>558</v>
      </c>
      <c r="W20" s="21">
        <v>112</v>
      </c>
      <c r="X20" s="21">
        <v>1</v>
      </c>
      <c r="Y20" s="21">
        <v>0</v>
      </c>
      <c r="Z20" s="21">
        <v>2</v>
      </c>
    </row>
    <row r="21" spans="1:26" x14ac:dyDescent="0.25">
      <c r="A21" s="23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x14ac:dyDescent="0.25">
      <c r="A22" s="22" t="s">
        <v>53</v>
      </c>
      <c r="B22" s="16">
        <f>SUM(B23:B24)</f>
        <v>2368</v>
      </c>
      <c r="C22" s="16">
        <v>22</v>
      </c>
      <c r="D22" s="16">
        <v>20</v>
      </c>
      <c r="E22" s="16">
        <v>15</v>
      </c>
      <c r="F22" s="16">
        <v>1051</v>
      </c>
      <c r="G22" s="16">
        <v>3</v>
      </c>
      <c r="H22" s="16">
        <v>108</v>
      </c>
      <c r="I22" s="16">
        <v>18</v>
      </c>
      <c r="J22" s="16">
        <v>27</v>
      </c>
      <c r="K22" s="16">
        <v>62</v>
      </c>
      <c r="L22" s="16">
        <v>39</v>
      </c>
      <c r="M22" s="16">
        <v>1</v>
      </c>
      <c r="N22" s="16">
        <v>3</v>
      </c>
      <c r="O22" s="16">
        <v>1</v>
      </c>
      <c r="P22" s="16">
        <v>95</v>
      </c>
      <c r="Q22" s="16">
        <v>89</v>
      </c>
      <c r="R22" s="16">
        <v>4</v>
      </c>
      <c r="S22" s="16">
        <v>9</v>
      </c>
      <c r="T22" s="16">
        <v>0</v>
      </c>
      <c r="U22" s="16">
        <v>1</v>
      </c>
      <c r="V22" s="16">
        <v>687</v>
      </c>
      <c r="W22" s="16">
        <v>103</v>
      </c>
      <c r="X22" s="16">
        <v>4</v>
      </c>
      <c r="Y22" s="16">
        <v>0</v>
      </c>
      <c r="Z22" s="17">
        <v>6</v>
      </c>
    </row>
    <row r="23" spans="1:26" x14ac:dyDescent="0.25">
      <c r="A23" s="1" t="s">
        <v>54</v>
      </c>
      <c r="B23" s="21">
        <f>SUM(C23:Z23)</f>
        <v>522</v>
      </c>
      <c r="C23" s="21">
        <v>19</v>
      </c>
      <c r="D23" s="21">
        <v>13</v>
      </c>
      <c r="E23" s="21">
        <v>1</v>
      </c>
      <c r="F23" s="21">
        <v>46</v>
      </c>
      <c r="G23" s="21">
        <v>3</v>
      </c>
      <c r="H23" s="21">
        <v>36</v>
      </c>
      <c r="I23" s="21">
        <v>15</v>
      </c>
      <c r="J23" s="21">
        <v>13</v>
      </c>
      <c r="K23" s="21">
        <v>20</v>
      </c>
      <c r="L23" s="21">
        <v>14</v>
      </c>
      <c r="M23" s="21">
        <v>0</v>
      </c>
      <c r="N23" s="21">
        <v>3</v>
      </c>
      <c r="O23" s="21">
        <v>0</v>
      </c>
      <c r="P23" s="21">
        <v>40</v>
      </c>
      <c r="Q23" s="21">
        <v>17</v>
      </c>
      <c r="R23" s="21">
        <v>4</v>
      </c>
      <c r="S23" s="21">
        <v>9</v>
      </c>
      <c r="T23" s="21">
        <v>0</v>
      </c>
      <c r="U23" s="21">
        <v>1</v>
      </c>
      <c r="V23" s="21">
        <v>241</v>
      </c>
      <c r="W23" s="21">
        <v>18</v>
      </c>
      <c r="X23" s="21">
        <v>4</v>
      </c>
      <c r="Y23" s="21">
        <v>0</v>
      </c>
      <c r="Z23" s="21">
        <v>5</v>
      </c>
    </row>
    <row r="24" spans="1:26" x14ac:dyDescent="0.25">
      <c r="A24" s="1" t="s">
        <v>134</v>
      </c>
      <c r="B24" s="21">
        <f>SUM(C24:Z24)</f>
        <v>1846</v>
      </c>
      <c r="C24" s="21">
        <v>3</v>
      </c>
      <c r="D24" s="21">
        <v>7</v>
      </c>
      <c r="E24" s="21">
        <v>14</v>
      </c>
      <c r="F24" s="21">
        <v>1005</v>
      </c>
      <c r="G24" s="21">
        <v>0</v>
      </c>
      <c r="H24" s="21">
        <v>72</v>
      </c>
      <c r="I24" s="21">
        <v>3</v>
      </c>
      <c r="J24" s="21">
        <v>14</v>
      </c>
      <c r="K24" s="21">
        <v>42</v>
      </c>
      <c r="L24" s="21">
        <v>25</v>
      </c>
      <c r="M24" s="21">
        <v>1</v>
      </c>
      <c r="N24" s="21">
        <v>0</v>
      </c>
      <c r="O24" s="21">
        <v>1</v>
      </c>
      <c r="P24" s="21">
        <v>55</v>
      </c>
      <c r="Q24" s="21">
        <v>72</v>
      </c>
      <c r="R24" s="21">
        <v>0</v>
      </c>
      <c r="S24" s="21">
        <v>0</v>
      </c>
      <c r="T24" s="21">
        <v>0</v>
      </c>
      <c r="U24" s="21">
        <v>0</v>
      </c>
      <c r="V24" s="21">
        <v>446</v>
      </c>
      <c r="W24" s="21">
        <v>85</v>
      </c>
      <c r="X24" s="21">
        <v>0</v>
      </c>
      <c r="Y24" s="21">
        <v>0</v>
      </c>
      <c r="Z24" s="21">
        <v>1</v>
      </c>
    </row>
    <row r="25" spans="1:26" x14ac:dyDescent="0.25">
      <c r="A25" s="19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x14ac:dyDescent="0.25">
      <c r="A26" s="22" t="s">
        <v>56</v>
      </c>
      <c r="B26" s="16">
        <f>SUM(B27)</f>
        <v>2153</v>
      </c>
      <c r="C26" s="16">
        <v>5</v>
      </c>
      <c r="D26" s="16">
        <v>41</v>
      </c>
      <c r="E26" s="16">
        <v>28</v>
      </c>
      <c r="F26" s="16">
        <v>1002</v>
      </c>
      <c r="G26" s="16">
        <v>0</v>
      </c>
      <c r="H26" s="16">
        <v>135</v>
      </c>
      <c r="I26" s="16">
        <v>20</v>
      </c>
      <c r="J26" s="16">
        <v>64</v>
      </c>
      <c r="K26" s="16">
        <v>0</v>
      </c>
      <c r="L26" s="16">
        <v>18</v>
      </c>
      <c r="M26" s="16">
        <v>1</v>
      </c>
      <c r="N26" s="16">
        <v>0</v>
      </c>
      <c r="O26" s="16">
        <v>0</v>
      </c>
      <c r="P26" s="16">
        <v>102</v>
      </c>
      <c r="Q26" s="16">
        <v>49</v>
      </c>
      <c r="R26" s="16">
        <v>2</v>
      </c>
      <c r="S26" s="16">
        <v>167</v>
      </c>
      <c r="T26" s="16">
        <v>0</v>
      </c>
      <c r="U26" s="16">
        <v>0</v>
      </c>
      <c r="V26" s="16">
        <v>391</v>
      </c>
      <c r="W26" s="16">
        <v>127</v>
      </c>
      <c r="X26" s="16">
        <v>0</v>
      </c>
      <c r="Y26" s="16">
        <v>0</v>
      </c>
      <c r="Z26" s="17">
        <v>1</v>
      </c>
    </row>
    <row r="27" spans="1:26" x14ac:dyDescent="0.25">
      <c r="A27" s="1" t="s">
        <v>57</v>
      </c>
      <c r="B27" s="21">
        <f>SUM(C27:Z27)</f>
        <v>2153</v>
      </c>
      <c r="C27" s="21">
        <v>5</v>
      </c>
      <c r="D27" s="21">
        <v>41</v>
      </c>
      <c r="E27" s="21">
        <v>28</v>
      </c>
      <c r="F27" s="21">
        <v>1002</v>
      </c>
      <c r="G27" s="21">
        <v>0</v>
      </c>
      <c r="H27" s="21">
        <v>135</v>
      </c>
      <c r="I27" s="21">
        <v>20</v>
      </c>
      <c r="J27" s="21">
        <v>64</v>
      </c>
      <c r="K27" s="21">
        <v>0</v>
      </c>
      <c r="L27" s="21">
        <v>18</v>
      </c>
      <c r="M27" s="21">
        <v>1</v>
      </c>
      <c r="N27" s="21">
        <v>0</v>
      </c>
      <c r="O27" s="21">
        <v>0</v>
      </c>
      <c r="P27" s="21">
        <v>102</v>
      </c>
      <c r="Q27" s="21">
        <v>49</v>
      </c>
      <c r="R27" s="21">
        <v>2</v>
      </c>
      <c r="S27" s="21">
        <v>167</v>
      </c>
      <c r="T27" s="21">
        <v>0</v>
      </c>
      <c r="U27" s="21">
        <v>0</v>
      </c>
      <c r="V27" s="21">
        <v>391</v>
      </c>
      <c r="W27" s="21">
        <v>127</v>
      </c>
      <c r="X27" s="21">
        <v>0</v>
      </c>
      <c r="Y27" s="21">
        <v>0</v>
      </c>
      <c r="Z27" s="21">
        <v>1</v>
      </c>
    </row>
    <row r="28" spans="1:26" x14ac:dyDescent="0.25">
      <c r="A28" s="23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2" t="s">
        <v>58</v>
      </c>
      <c r="B29" s="16">
        <f>SUM(B30:B31)</f>
        <v>1222</v>
      </c>
      <c r="C29" s="16">
        <v>58</v>
      </c>
      <c r="D29" s="16">
        <v>10</v>
      </c>
      <c r="E29" s="16">
        <v>3</v>
      </c>
      <c r="F29" s="16">
        <v>395</v>
      </c>
      <c r="G29" s="16">
        <v>4</v>
      </c>
      <c r="H29" s="16">
        <v>32</v>
      </c>
      <c r="I29" s="16">
        <v>14</v>
      </c>
      <c r="J29" s="16">
        <v>23</v>
      </c>
      <c r="K29" s="16">
        <v>6</v>
      </c>
      <c r="L29" s="16">
        <v>8</v>
      </c>
      <c r="M29" s="16">
        <v>0</v>
      </c>
      <c r="N29" s="16">
        <v>0</v>
      </c>
      <c r="O29" s="16">
        <v>0</v>
      </c>
      <c r="P29" s="16">
        <v>23</v>
      </c>
      <c r="Q29" s="16">
        <v>20</v>
      </c>
      <c r="R29" s="16">
        <v>5</v>
      </c>
      <c r="S29" s="16">
        <v>15</v>
      </c>
      <c r="T29" s="16">
        <v>1</v>
      </c>
      <c r="U29" s="16">
        <v>2</v>
      </c>
      <c r="V29" s="16">
        <v>464</v>
      </c>
      <c r="W29" s="16">
        <v>136</v>
      </c>
      <c r="X29" s="16">
        <v>0</v>
      </c>
      <c r="Y29" s="16">
        <v>1</v>
      </c>
      <c r="Z29" s="17">
        <v>2</v>
      </c>
    </row>
    <row r="30" spans="1:26" x14ac:dyDescent="0.25">
      <c r="A30" s="1" t="s">
        <v>59</v>
      </c>
      <c r="B30" s="21">
        <f>SUM(C30:Z30)</f>
        <v>866</v>
      </c>
      <c r="C30" s="21">
        <v>1</v>
      </c>
      <c r="D30" s="21">
        <v>9</v>
      </c>
      <c r="E30" s="21">
        <v>2</v>
      </c>
      <c r="F30" s="21">
        <v>382</v>
      </c>
      <c r="G30" s="21">
        <v>0</v>
      </c>
      <c r="H30" s="21">
        <v>22</v>
      </c>
      <c r="I30" s="21">
        <v>13</v>
      </c>
      <c r="J30" s="21">
        <v>6</v>
      </c>
      <c r="K30" s="21">
        <v>1</v>
      </c>
      <c r="L30" s="21">
        <v>4</v>
      </c>
      <c r="M30" s="21">
        <v>0</v>
      </c>
      <c r="N30" s="21">
        <v>0</v>
      </c>
      <c r="O30" s="21">
        <v>0</v>
      </c>
      <c r="P30" s="21">
        <v>18</v>
      </c>
      <c r="Q30" s="21">
        <v>12</v>
      </c>
      <c r="R30" s="21">
        <v>5</v>
      </c>
      <c r="S30" s="21">
        <v>12</v>
      </c>
      <c r="T30" s="21">
        <v>0</v>
      </c>
      <c r="U30" s="21">
        <v>2</v>
      </c>
      <c r="V30" s="21">
        <v>245</v>
      </c>
      <c r="W30" s="21">
        <v>132</v>
      </c>
      <c r="X30" s="21">
        <v>0</v>
      </c>
      <c r="Y30" s="21">
        <v>0</v>
      </c>
      <c r="Z30" s="21">
        <v>0</v>
      </c>
    </row>
    <row r="31" spans="1:26" x14ac:dyDescent="0.25">
      <c r="A31" s="26" t="s">
        <v>60</v>
      </c>
      <c r="B31" s="21">
        <f>SUM(C31:Z31)</f>
        <v>356</v>
      </c>
      <c r="C31" s="21">
        <v>57</v>
      </c>
      <c r="D31" s="21">
        <v>1</v>
      </c>
      <c r="E31" s="21">
        <v>1</v>
      </c>
      <c r="F31" s="21">
        <v>13</v>
      </c>
      <c r="G31" s="21">
        <v>4</v>
      </c>
      <c r="H31" s="21">
        <v>10</v>
      </c>
      <c r="I31" s="21">
        <v>1</v>
      </c>
      <c r="J31" s="21">
        <v>17</v>
      </c>
      <c r="K31" s="21">
        <v>5</v>
      </c>
      <c r="L31" s="21">
        <v>4</v>
      </c>
      <c r="M31" s="21">
        <v>0</v>
      </c>
      <c r="N31" s="21">
        <v>0</v>
      </c>
      <c r="O31" s="21">
        <v>0</v>
      </c>
      <c r="P31" s="21">
        <v>5</v>
      </c>
      <c r="Q31" s="21">
        <v>8</v>
      </c>
      <c r="R31" s="21">
        <v>0</v>
      </c>
      <c r="S31" s="21">
        <v>3</v>
      </c>
      <c r="T31" s="21">
        <v>1</v>
      </c>
      <c r="U31" s="21">
        <v>0</v>
      </c>
      <c r="V31" s="21">
        <v>219</v>
      </c>
      <c r="W31" s="21">
        <v>4</v>
      </c>
      <c r="X31" s="21">
        <v>0</v>
      </c>
      <c r="Y31" s="21">
        <v>1</v>
      </c>
      <c r="Z31" s="21">
        <v>2</v>
      </c>
    </row>
    <row r="32" spans="1:26" x14ac:dyDescent="0.25">
      <c r="A32" s="23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x14ac:dyDescent="0.25">
      <c r="A33" s="22" t="s">
        <v>61</v>
      </c>
      <c r="B33" s="16">
        <f>SUM(B34:B35)</f>
        <v>1584</v>
      </c>
      <c r="C33" s="16">
        <v>64</v>
      </c>
      <c r="D33" s="16">
        <v>26</v>
      </c>
      <c r="E33" s="16">
        <v>9</v>
      </c>
      <c r="F33" s="16">
        <v>580</v>
      </c>
      <c r="G33" s="16">
        <v>0</v>
      </c>
      <c r="H33" s="16">
        <v>45</v>
      </c>
      <c r="I33" s="16">
        <v>37</v>
      </c>
      <c r="J33" s="16">
        <v>39</v>
      </c>
      <c r="K33" s="16">
        <v>3</v>
      </c>
      <c r="L33" s="16">
        <v>29</v>
      </c>
      <c r="M33" s="16">
        <v>0</v>
      </c>
      <c r="N33" s="16">
        <v>12</v>
      </c>
      <c r="O33" s="16">
        <v>0</v>
      </c>
      <c r="P33" s="16">
        <v>69</v>
      </c>
      <c r="Q33" s="16">
        <v>49</v>
      </c>
      <c r="R33" s="16">
        <v>12</v>
      </c>
      <c r="S33" s="16">
        <v>29</v>
      </c>
      <c r="T33" s="16">
        <v>0</v>
      </c>
      <c r="U33" s="16">
        <v>20</v>
      </c>
      <c r="V33" s="16">
        <v>433</v>
      </c>
      <c r="W33" s="16">
        <v>126</v>
      </c>
      <c r="X33" s="16">
        <v>0</v>
      </c>
      <c r="Y33" s="16">
        <v>0</v>
      </c>
      <c r="Z33" s="17">
        <v>2</v>
      </c>
    </row>
    <row r="34" spans="1:26" x14ac:dyDescent="0.25">
      <c r="A34" s="1" t="s">
        <v>62</v>
      </c>
      <c r="B34" s="21">
        <f>SUM(C34:Z34)</f>
        <v>876</v>
      </c>
      <c r="C34" s="21">
        <v>50</v>
      </c>
      <c r="D34" s="21">
        <v>14</v>
      </c>
      <c r="E34" s="21">
        <v>1</v>
      </c>
      <c r="F34" s="21">
        <v>373</v>
      </c>
      <c r="G34" s="21">
        <v>0</v>
      </c>
      <c r="H34" s="21">
        <v>17</v>
      </c>
      <c r="I34" s="21">
        <v>8</v>
      </c>
      <c r="J34" s="21">
        <v>10</v>
      </c>
      <c r="K34" s="21">
        <v>2</v>
      </c>
      <c r="L34" s="21">
        <v>2</v>
      </c>
      <c r="M34" s="21">
        <v>0</v>
      </c>
      <c r="N34" s="21">
        <v>0</v>
      </c>
      <c r="O34" s="21">
        <v>0</v>
      </c>
      <c r="P34" s="21">
        <v>35</v>
      </c>
      <c r="Q34" s="21">
        <v>7</v>
      </c>
      <c r="R34" s="21">
        <v>5</v>
      </c>
      <c r="S34" s="21">
        <v>29</v>
      </c>
      <c r="T34" s="21">
        <v>0</v>
      </c>
      <c r="U34" s="21">
        <v>0</v>
      </c>
      <c r="V34" s="21">
        <v>256</v>
      </c>
      <c r="W34" s="21">
        <v>65</v>
      </c>
      <c r="X34" s="21">
        <v>0</v>
      </c>
      <c r="Y34" s="21">
        <v>0</v>
      </c>
      <c r="Z34" s="21">
        <v>2</v>
      </c>
    </row>
    <row r="35" spans="1:26" x14ac:dyDescent="0.25">
      <c r="A35" s="1" t="s">
        <v>63</v>
      </c>
      <c r="B35" s="21">
        <f>SUM(C35:Z35)</f>
        <v>708</v>
      </c>
      <c r="C35" s="21">
        <v>14</v>
      </c>
      <c r="D35" s="21">
        <v>12</v>
      </c>
      <c r="E35" s="21">
        <v>8</v>
      </c>
      <c r="F35" s="21">
        <v>207</v>
      </c>
      <c r="G35" s="21">
        <v>0</v>
      </c>
      <c r="H35" s="21">
        <v>28</v>
      </c>
      <c r="I35" s="21">
        <v>29</v>
      </c>
      <c r="J35" s="21">
        <v>29</v>
      </c>
      <c r="K35" s="21">
        <v>1</v>
      </c>
      <c r="L35" s="21">
        <v>27</v>
      </c>
      <c r="M35" s="21">
        <v>0</v>
      </c>
      <c r="N35" s="21">
        <v>12</v>
      </c>
      <c r="O35" s="21">
        <v>0</v>
      </c>
      <c r="P35" s="21">
        <v>34</v>
      </c>
      <c r="Q35" s="21">
        <v>42</v>
      </c>
      <c r="R35" s="21">
        <v>7</v>
      </c>
      <c r="S35" s="21">
        <v>0</v>
      </c>
      <c r="T35" s="21">
        <v>0</v>
      </c>
      <c r="U35" s="21">
        <v>20</v>
      </c>
      <c r="V35" s="21">
        <v>177</v>
      </c>
      <c r="W35" s="21">
        <v>61</v>
      </c>
      <c r="X35" s="21">
        <v>0</v>
      </c>
      <c r="Y35" s="21">
        <v>0</v>
      </c>
      <c r="Z35" s="21">
        <v>0</v>
      </c>
    </row>
    <row r="36" spans="1:26" x14ac:dyDescent="0.25">
      <c r="A36" s="2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x14ac:dyDescent="0.25">
      <c r="A37" s="22" t="s">
        <v>64</v>
      </c>
      <c r="B37" s="16">
        <f>SUM(B38:B39)</f>
        <v>3601</v>
      </c>
      <c r="C37" s="16">
        <v>139</v>
      </c>
      <c r="D37" s="16">
        <v>25</v>
      </c>
      <c r="E37" s="16">
        <v>8</v>
      </c>
      <c r="F37" s="16">
        <v>1144</v>
      </c>
      <c r="G37" s="16">
        <v>0</v>
      </c>
      <c r="H37" s="16">
        <v>106</v>
      </c>
      <c r="I37" s="16">
        <v>93</v>
      </c>
      <c r="J37" s="16">
        <v>56</v>
      </c>
      <c r="K37" s="16">
        <v>108</v>
      </c>
      <c r="L37" s="16">
        <v>115</v>
      </c>
      <c r="M37" s="16">
        <v>0</v>
      </c>
      <c r="N37" s="16">
        <v>1</v>
      </c>
      <c r="O37" s="16">
        <v>0</v>
      </c>
      <c r="P37" s="16">
        <v>58</v>
      </c>
      <c r="Q37" s="16">
        <v>238</v>
      </c>
      <c r="R37" s="16">
        <v>20</v>
      </c>
      <c r="S37" s="16">
        <v>14</v>
      </c>
      <c r="T37" s="16">
        <v>33</v>
      </c>
      <c r="U37" s="16">
        <v>1</v>
      </c>
      <c r="V37" s="16">
        <v>1256</v>
      </c>
      <c r="W37" s="16">
        <v>183</v>
      </c>
      <c r="X37" s="16">
        <v>3</v>
      </c>
      <c r="Y37" s="16">
        <v>0</v>
      </c>
      <c r="Z37" s="17">
        <v>0</v>
      </c>
    </row>
    <row r="38" spans="1:26" x14ac:dyDescent="0.25">
      <c r="A38" s="1" t="s">
        <v>65</v>
      </c>
      <c r="B38" s="21">
        <f>SUM(C38:Z38)</f>
        <v>3219</v>
      </c>
      <c r="C38" s="21">
        <v>139</v>
      </c>
      <c r="D38" s="21">
        <v>18</v>
      </c>
      <c r="E38" s="21">
        <v>6</v>
      </c>
      <c r="F38" s="21">
        <v>1144</v>
      </c>
      <c r="G38" s="21">
        <v>0</v>
      </c>
      <c r="H38" s="21">
        <v>75</v>
      </c>
      <c r="I38" s="21">
        <v>89</v>
      </c>
      <c r="J38" s="21">
        <v>36</v>
      </c>
      <c r="K38" s="21">
        <v>108</v>
      </c>
      <c r="L38" s="21">
        <v>99</v>
      </c>
      <c r="M38" s="21">
        <v>0</v>
      </c>
      <c r="N38" s="21">
        <v>0</v>
      </c>
      <c r="O38" s="21">
        <v>0</v>
      </c>
      <c r="P38" s="21">
        <v>53</v>
      </c>
      <c r="Q38" s="21">
        <v>205</v>
      </c>
      <c r="R38" s="21">
        <v>15</v>
      </c>
      <c r="S38" s="21">
        <v>14</v>
      </c>
      <c r="T38" s="21">
        <v>33</v>
      </c>
      <c r="U38" s="21">
        <v>1</v>
      </c>
      <c r="V38" s="21">
        <v>1020</v>
      </c>
      <c r="W38" s="21">
        <v>161</v>
      </c>
      <c r="X38" s="21">
        <v>3</v>
      </c>
      <c r="Y38" s="21">
        <v>0</v>
      </c>
      <c r="Z38" s="21">
        <v>0</v>
      </c>
    </row>
    <row r="39" spans="1:26" x14ac:dyDescent="0.25">
      <c r="A39" s="1" t="s">
        <v>66</v>
      </c>
      <c r="B39" s="21">
        <f>SUM(C39:Z39)</f>
        <v>382</v>
      </c>
      <c r="C39" s="21">
        <v>0</v>
      </c>
      <c r="D39" s="21">
        <v>7</v>
      </c>
      <c r="E39" s="21">
        <v>2</v>
      </c>
      <c r="F39" s="21">
        <v>0</v>
      </c>
      <c r="G39" s="21">
        <v>0</v>
      </c>
      <c r="H39" s="21">
        <v>31</v>
      </c>
      <c r="I39" s="21">
        <v>4</v>
      </c>
      <c r="J39" s="21">
        <v>20</v>
      </c>
      <c r="K39" s="21">
        <v>0</v>
      </c>
      <c r="L39" s="21">
        <v>16</v>
      </c>
      <c r="M39" s="21">
        <v>0</v>
      </c>
      <c r="N39" s="21">
        <v>1</v>
      </c>
      <c r="O39" s="21">
        <v>0</v>
      </c>
      <c r="P39" s="21">
        <v>5</v>
      </c>
      <c r="Q39" s="21">
        <v>33</v>
      </c>
      <c r="R39" s="21">
        <v>5</v>
      </c>
      <c r="S39" s="21">
        <v>0</v>
      </c>
      <c r="T39" s="21">
        <v>0</v>
      </c>
      <c r="U39" s="21">
        <v>0</v>
      </c>
      <c r="V39" s="21">
        <v>236</v>
      </c>
      <c r="W39" s="21">
        <v>22</v>
      </c>
      <c r="X39" s="21">
        <v>0</v>
      </c>
      <c r="Y39" s="21">
        <v>0</v>
      </c>
      <c r="Z39" s="21">
        <v>0</v>
      </c>
    </row>
    <row r="40" spans="1:26" x14ac:dyDescent="0.25">
      <c r="A40" s="23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x14ac:dyDescent="0.25">
      <c r="A41" s="22" t="s">
        <v>67</v>
      </c>
      <c r="B41" s="16">
        <f>SUM(B42:B43)</f>
        <v>2857</v>
      </c>
      <c r="C41" s="16">
        <v>141</v>
      </c>
      <c r="D41" s="16">
        <v>73</v>
      </c>
      <c r="E41" s="16">
        <v>25</v>
      </c>
      <c r="F41" s="16">
        <v>1028</v>
      </c>
      <c r="G41" s="16">
        <v>0</v>
      </c>
      <c r="H41" s="16">
        <v>41</v>
      </c>
      <c r="I41" s="16">
        <v>27</v>
      </c>
      <c r="J41" s="16">
        <v>45</v>
      </c>
      <c r="K41" s="16">
        <v>308</v>
      </c>
      <c r="L41" s="16">
        <v>61</v>
      </c>
      <c r="M41" s="16">
        <v>0</v>
      </c>
      <c r="N41" s="16">
        <v>1</v>
      </c>
      <c r="O41" s="16">
        <v>0</v>
      </c>
      <c r="P41" s="16">
        <v>124</v>
      </c>
      <c r="Q41" s="16">
        <v>69</v>
      </c>
      <c r="R41" s="16">
        <v>18</v>
      </c>
      <c r="S41" s="16">
        <v>36</v>
      </c>
      <c r="T41" s="16">
        <v>75</v>
      </c>
      <c r="U41" s="16">
        <v>0</v>
      </c>
      <c r="V41" s="16">
        <v>723</v>
      </c>
      <c r="W41" s="16">
        <v>56</v>
      </c>
      <c r="X41" s="16">
        <v>1</v>
      </c>
      <c r="Y41" s="16">
        <v>0</v>
      </c>
      <c r="Z41" s="17">
        <v>5</v>
      </c>
    </row>
    <row r="42" spans="1:26" x14ac:dyDescent="0.25">
      <c r="A42" s="1" t="s">
        <v>68</v>
      </c>
      <c r="B42" s="21">
        <f>SUM(C42:Z42)</f>
        <v>2552</v>
      </c>
      <c r="C42" s="21">
        <v>133</v>
      </c>
      <c r="D42" s="21">
        <v>68</v>
      </c>
      <c r="E42" s="21">
        <v>25</v>
      </c>
      <c r="F42" s="21">
        <v>924</v>
      </c>
      <c r="G42" s="21">
        <v>0</v>
      </c>
      <c r="H42" s="21">
        <v>32</v>
      </c>
      <c r="I42" s="21">
        <v>26</v>
      </c>
      <c r="J42" s="21">
        <v>44</v>
      </c>
      <c r="K42" s="21">
        <v>308</v>
      </c>
      <c r="L42" s="21">
        <v>55</v>
      </c>
      <c r="M42" s="21">
        <v>0</v>
      </c>
      <c r="N42" s="21">
        <v>1</v>
      </c>
      <c r="O42" s="21">
        <v>0</v>
      </c>
      <c r="P42" s="21">
        <v>116</v>
      </c>
      <c r="Q42" s="21">
        <v>48</v>
      </c>
      <c r="R42" s="21">
        <v>17</v>
      </c>
      <c r="S42" s="21">
        <v>34</v>
      </c>
      <c r="T42" s="21">
        <v>38</v>
      </c>
      <c r="U42" s="21">
        <v>0</v>
      </c>
      <c r="V42" s="21">
        <v>621</v>
      </c>
      <c r="W42" s="21">
        <v>56</v>
      </c>
      <c r="X42" s="21">
        <v>1</v>
      </c>
      <c r="Y42" s="21">
        <v>0</v>
      </c>
      <c r="Z42" s="21">
        <v>5</v>
      </c>
    </row>
    <row r="43" spans="1:26" x14ac:dyDescent="0.25">
      <c r="A43" s="1" t="s">
        <v>69</v>
      </c>
      <c r="B43" s="21">
        <f>SUM(C43:Z43)</f>
        <v>305</v>
      </c>
      <c r="C43" s="21">
        <v>8</v>
      </c>
      <c r="D43" s="21">
        <v>5</v>
      </c>
      <c r="E43" s="21">
        <v>0</v>
      </c>
      <c r="F43" s="21">
        <v>104</v>
      </c>
      <c r="G43" s="21">
        <v>0</v>
      </c>
      <c r="H43" s="21">
        <v>9</v>
      </c>
      <c r="I43" s="21">
        <v>1</v>
      </c>
      <c r="J43" s="21">
        <v>1</v>
      </c>
      <c r="K43" s="21">
        <v>0</v>
      </c>
      <c r="L43" s="21">
        <v>6</v>
      </c>
      <c r="M43" s="21">
        <v>0</v>
      </c>
      <c r="N43" s="21">
        <v>0</v>
      </c>
      <c r="O43" s="21">
        <v>0</v>
      </c>
      <c r="P43" s="21">
        <v>8</v>
      </c>
      <c r="Q43" s="21">
        <v>21</v>
      </c>
      <c r="R43" s="21">
        <v>1</v>
      </c>
      <c r="S43" s="21">
        <v>2</v>
      </c>
      <c r="T43" s="21">
        <v>37</v>
      </c>
      <c r="U43" s="21">
        <v>0</v>
      </c>
      <c r="V43" s="21">
        <v>102</v>
      </c>
      <c r="W43" s="21">
        <v>0</v>
      </c>
      <c r="X43" s="21">
        <v>0</v>
      </c>
      <c r="Y43" s="21">
        <v>0</v>
      </c>
      <c r="Z43" s="21">
        <v>0</v>
      </c>
    </row>
    <row r="44" spans="1:26" x14ac:dyDescent="0.25">
      <c r="A44" s="23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x14ac:dyDescent="0.25">
      <c r="A45" s="22" t="s">
        <v>70</v>
      </c>
      <c r="B45" s="16">
        <f>SUM(B46:B47)</f>
        <v>1120</v>
      </c>
      <c r="C45" s="16">
        <v>93</v>
      </c>
      <c r="D45" s="16">
        <v>9</v>
      </c>
      <c r="E45" s="16">
        <v>1</v>
      </c>
      <c r="F45" s="16">
        <v>282</v>
      </c>
      <c r="G45" s="16">
        <v>1</v>
      </c>
      <c r="H45" s="16">
        <v>35</v>
      </c>
      <c r="I45" s="16">
        <v>16</v>
      </c>
      <c r="J45" s="16">
        <v>31</v>
      </c>
      <c r="K45" s="16">
        <v>15</v>
      </c>
      <c r="L45" s="16">
        <v>33</v>
      </c>
      <c r="M45" s="16">
        <v>1</v>
      </c>
      <c r="N45" s="16">
        <v>0</v>
      </c>
      <c r="O45" s="16">
        <v>0</v>
      </c>
      <c r="P45" s="16">
        <v>55</v>
      </c>
      <c r="Q45" s="16">
        <v>83</v>
      </c>
      <c r="R45" s="16">
        <v>5</v>
      </c>
      <c r="S45" s="16">
        <v>6</v>
      </c>
      <c r="T45" s="16">
        <v>0</v>
      </c>
      <c r="U45" s="16">
        <v>0</v>
      </c>
      <c r="V45" s="16">
        <v>334</v>
      </c>
      <c r="W45" s="16">
        <v>115</v>
      </c>
      <c r="X45" s="16">
        <v>0</v>
      </c>
      <c r="Y45" s="16">
        <v>2</v>
      </c>
      <c r="Z45" s="17">
        <v>3</v>
      </c>
    </row>
    <row r="46" spans="1:26" x14ac:dyDescent="0.25">
      <c r="A46" s="1" t="s">
        <v>71</v>
      </c>
      <c r="B46" s="21">
        <f>SUM(C46:Z46)</f>
        <v>762</v>
      </c>
      <c r="C46" s="21">
        <v>87</v>
      </c>
      <c r="D46" s="21">
        <v>7</v>
      </c>
      <c r="E46" s="21">
        <v>1</v>
      </c>
      <c r="F46" s="21">
        <v>143</v>
      </c>
      <c r="G46" s="21">
        <v>0</v>
      </c>
      <c r="H46" s="21">
        <v>32</v>
      </c>
      <c r="I46" s="21">
        <v>11</v>
      </c>
      <c r="J46" s="21">
        <v>24</v>
      </c>
      <c r="K46" s="21">
        <v>2</v>
      </c>
      <c r="L46" s="21">
        <v>22</v>
      </c>
      <c r="M46" s="21">
        <v>1</v>
      </c>
      <c r="N46" s="21">
        <v>0</v>
      </c>
      <c r="O46" s="21">
        <v>0</v>
      </c>
      <c r="P46" s="21">
        <v>34</v>
      </c>
      <c r="Q46" s="21">
        <v>70</v>
      </c>
      <c r="R46" s="21">
        <v>0</v>
      </c>
      <c r="S46" s="21">
        <v>5</v>
      </c>
      <c r="T46" s="21">
        <v>0</v>
      </c>
      <c r="U46" s="21">
        <v>0</v>
      </c>
      <c r="V46" s="21">
        <v>242</v>
      </c>
      <c r="W46" s="21">
        <v>77</v>
      </c>
      <c r="X46" s="21">
        <v>0</v>
      </c>
      <c r="Y46" s="21">
        <v>1</v>
      </c>
      <c r="Z46" s="21">
        <v>3</v>
      </c>
    </row>
    <row r="47" spans="1:26" x14ac:dyDescent="0.25">
      <c r="A47" s="1" t="s">
        <v>72</v>
      </c>
      <c r="B47" s="21">
        <f>SUM(C47:Z47)</f>
        <v>358</v>
      </c>
      <c r="C47" s="21">
        <v>6</v>
      </c>
      <c r="D47" s="21">
        <v>2</v>
      </c>
      <c r="E47" s="21">
        <v>0</v>
      </c>
      <c r="F47" s="21">
        <v>139</v>
      </c>
      <c r="G47" s="21">
        <v>1</v>
      </c>
      <c r="H47" s="21">
        <v>3</v>
      </c>
      <c r="I47" s="21">
        <v>5</v>
      </c>
      <c r="J47" s="21">
        <v>7</v>
      </c>
      <c r="K47" s="21">
        <v>13</v>
      </c>
      <c r="L47" s="21">
        <v>11</v>
      </c>
      <c r="M47" s="21">
        <v>0</v>
      </c>
      <c r="N47" s="21">
        <v>0</v>
      </c>
      <c r="O47" s="21">
        <v>0</v>
      </c>
      <c r="P47" s="21">
        <v>21</v>
      </c>
      <c r="Q47" s="21">
        <v>13</v>
      </c>
      <c r="R47" s="21">
        <v>5</v>
      </c>
      <c r="S47" s="21">
        <v>1</v>
      </c>
      <c r="T47" s="21">
        <v>0</v>
      </c>
      <c r="U47" s="21">
        <v>0</v>
      </c>
      <c r="V47" s="21">
        <v>92</v>
      </c>
      <c r="W47" s="21">
        <v>38</v>
      </c>
      <c r="X47" s="21">
        <v>0</v>
      </c>
      <c r="Y47" s="21">
        <v>1</v>
      </c>
      <c r="Z47" s="21">
        <v>0</v>
      </c>
    </row>
    <row r="48" spans="1:26" x14ac:dyDescent="0.25">
      <c r="A48" s="23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22" t="s">
        <v>73</v>
      </c>
      <c r="B49" s="16">
        <f>SUM(B50:B51)</f>
        <v>719</v>
      </c>
      <c r="C49" s="16">
        <v>84</v>
      </c>
      <c r="D49" s="16">
        <v>5</v>
      </c>
      <c r="E49" s="16">
        <v>2</v>
      </c>
      <c r="F49" s="16">
        <v>123</v>
      </c>
      <c r="G49" s="16">
        <v>0</v>
      </c>
      <c r="H49" s="16">
        <v>17</v>
      </c>
      <c r="I49" s="16">
        <v>8</v>
      </c>
      <c r="J49" s="16">
        <v>7</v>
      </c>
      <c r="K49" s="16">
        <v>11</v>
      </c>
      <c r="L49" s="16">
        <v>3</v>
      </c>
      <c r="M49" s="16">
        <v>2</v>
      </c>
      <c r="N49" s="16">
        <v>0</v>
      </c>
      <c r="O49" s="16">
        <v>0</v>
      </c>
      <c r="P49" s="16">
        <v>25</v>
      </c>
      <c r="Q49" s="16">
        <v>22</v>
      </c>
      <c r="R49" s="16">
        <v>4</v>
      </c>
      <c r="S49" s="16">
        <v>7</v>
      </c>
      <c r="T49" s="16">
        <v>0</v>
      </c>
      <c r="U49" s="16">
        <v>3</v>
      </c>
      <c r="V49" s="16">
        <v>392</v>
      </c>
      <c r="W49" s="16">
        <v>3</v>
      </c>
      <c r="X49" s="16">
        <v>0</v>
      </c>
      <c r="Y49" s="16">
        <v>0</v>
      </c>
      <c r="Z49" s="17">
        <v>1</v>
      </c>
    </row>
    <row r="50" spans="1:26" x14ac:dyDescent="0.25">
      <c r="A50" s="1" t="s">
        <v>74</v>
      </c>
      <c r="B50" s="21">
        <f>SUM(C50:Z50)</f>
        <v>302</v>
      </c>
      <c r="C50" s="21">
        <v>30</v>
      </c>
      <c r="D50" s="21">
        <v>1</v>
      </c>
      <c r="E50" s="21">
        <v>0</v>
      </c>
      <c r="F50" s="21">
        <v>1</v>
      </c>
      <c r="G50" s="21">
        <v>0</v>
      </c>
      <c r="H50" s="21">
        <v>9</v>
      </c>
      <c r="I50" s="21">
        <v>7</v>
      </c>
      <c r="J50" s="21">
        <v>4</v>
      </c>
      <c r="K50" s="21">
        <v>3</v>
      </c>
      <c r="L50" s="21">
        <v>0</v>
      </c>
      <c r="M50" s="21">
        <v>1</v>
      </c>
      <c r="N50" s="21">
        <v>0</v>
      </c>
      <c r="O50" s="21">
        <v>0</v>
      </c>
      <c r="P50" s="21">
        <v>11</v>
      </c>
      <c r="Q50" s="21">
        <v>16</v>
      </c>
      <c r="R50" s="21">
        <v>2</v>
      </c>
      <c r="S50" s="21">
        <v>0</v>
      </c>
      <c r="T50" s="21">
        <v>0</v>
      </c>
      <c r="U50" s="21">
        <v>0</v>
      </c>
      <c r="V50" s="21">
        <v>215</v>
      </c>
      <c r="W50" s="21">
        <v>2</v>
      </c>
      <c r="X50" s="21">
        <v>0</v>
      </c>
      <c r="Y50" s="21">
        <v>0</v>
      </c>
      <c r="Z50" s="21">
        <v>0</v>
      </c>
    </row>
    <row r="51" spans="1:26" x14ac:dyDescent="0.25">
      <c r="A51" s="1" t="s">
        <v>75</v>
      </c>
      <c r="B51" s="21">
        <f>SUM(C51:Z51)</f>
        <v>417</v>
      </c>
      <c r="C51" s="21">
        <v>54</v>
      </c>
      <c r="D51" s="21">
        <v>4</v>
      </c>
      <c r="E51" s="21">
        <v>2</v>
      </c>
      <c r="F51" s="21">
        <v>122</v>
      </c>
      <c r="G51" s="21">
        <v>0</v>
      </c>
      <c r="H51" s="21">
        <v>8</v>
      </c>
      <c r="I51" s="21">
        <v>1</v>
      </c>
      <c r="J51" s="21">
        <v>3</v>
      </c>
      <c r="K51" s="21">
        <v>8</v>
      </c>
      <c r="L51" s="21">
        <v>3</v>
      </c>
      <c r="M51" s="21">
        <v>1</v>
      </c>
      <c r="N51" s="21">
        <v>0</v>
      </c>
      <c r="O51" s="21">
        <v>0</v>
      </c>
      <c r="P51" s="21">
        <v>14</v>
      </c>
      <c r="Q51" s="21">
        <v>6</v>
      </c>
      <c r="R51" s="21">
        <v>2</v>
      </c>
      <c r="S51" s="21">
        <v>7</v>
      </c>
      <c r="T51" s="21">
        <v>0</v>
      </c>
      <c r="U51" s="21">
        <v>3</v>
      </c>
      <c r="V51" s="21">
        <v>177</v>
      </c>
      <c r="W51" s="21">
        <v>1</v>
      </c>
      <c r="X51" s="21">
        <v>0</v>
      </c>
      <c r="Y51" s="21">
        <v>0</v>
      </c>
      <c r="Z51" s="21">
        <v>1</v>
      </c>
    </row>
    <row r="52" spans="1:26" x14ac:dyDescent="0.25">
      <c r="A52" s="23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22" t="s">
        <v>76</v>
      </c>
      <c r="B53" s="16">
        <f>SUM(B54:B55)</f>
        <v>1564</v>
      </c>
      <c r="C53" s="16">
        <v>71</v>
      </c>
      <c r="D53" s="16">
        <v>19</v>
      </c>
      <c r="E53" s="16">
        <v>25</v>
      </c>
      <c r="F53" s="16">
        <v>459</v>
      </c>
      <c r="G53" s="16">
        <v>0</v>
      </c>
      <c r="H53" s="16">
        <v>33</v>
      </c>
      <c r="I53" s="16">
        <v>15</v>
      </c>
      <c r="J53" s="16">
        <v>38</v>
      </c>
      <c r="K53" s="16">
        <v>12</v>
      </c>
      <c r="L53" s="16">
        <v>6</v>
      </c>
      <c r="M53" s="16">
        <v>0</v>
      </c>
      <c r="N53" s="16">
        <v>0</v>
      </c>
      <c r="O53" s="16">
        <v>0</v>
      </c>
      <c r="P53" s="16">
        <v>57</v>
      </c>
      <c r="Q53" s="16">
        <v>63</v>
      </c>
      <c r="R53" s="16">
        <v>3</v>
      </c>
      <c r="S53" s="16">
        <v>28</v>
      </c>
      <c r="T53" s="16">
        <v>95</v>
      </c>
      <c r="U53" s="16">
        <v>0</v>
      </c>
      <c r="V53" s="16">
        <v>591</v>
      </c>
      <c r="W53" s="16">
        <v>45</v>
      </c>
      <c r="X53" s="16">
        <v>2</v>
      </c>
      <c r="Y53" s="16">
        <v>0</v>
      </c>
      <c r="Z53" s="17">
        <v>2</v>
      </c>
    </row>
    <row r="54" spans="1:26" x14ac:dyDescent="0.25">
      <c r="A54" s="1" t="s">
        <v>77</v>
      </c>
      <c r="B54" s="21">
        <f>SUM(C54:Z54)</f>
        <v>1317</v>
      </c>
      <c r="C54" s="21">
        <v>64</v>
      </c>
      <c r="D54" s="21">
        <v>16</v>
      </c>
      <c r="E54" s="21">
        <v>15</v>
      </c>
      <c r="F54" s="21">
        <v>373</v>
      </c>
      <c r="G54" s="21">
        <v>0</v>
      </c>
      <c r="H54" s="21">
        <v>29</v>
      </c>
      <c r="I54" s="21">
        <v>11</v>
      </c>
      <c r="J54" s="21">
        <v>34</v>
      </c>
      <c r="K54" s="21">
        <v>12</v>
      </c>
      <c r="L54" s="21">
        <v>4</v>
      </c>
      <c r="M54" s="21">
        <v>0</v>
      </c>
      <c r="N54" s="21">
        <v>0</v>
      </c>
      <c r="O54" s="21">
        <v>0</v>
      </c>
      <c r="P54" s="21">
        <v>49</v>
      </c>
      <c r="Q54" s="21">
        <v>55</v>
      </c>
      <c r="R54" s="21">
        <v>3</v>
      </c>
      <c r="S54" s="21">
        <v>23</v>
      </c>
      <c r="T54" s="21">
        <v>95</v>
      </c>
      <c r="U54" s="21">
        <v>0</v>
      </c>
      <c r="V54" s="21">
        <v>500</v>
      </c>
      <c r="W54" s="21">
        <v>30</v>
      </c>
      <c r="X54" s="21">
        <v>2</v>
      </c>
      <c r="Y54" s="21">
        <v>0</v>
      </c>
      <c r="Z54" s="21">
        <v>2</v>
      </c>
    </row>
    <row r="55" spans="1:26" x14ac:dyDescent="0.25">
      <c r="A55" s="44" t="s">
        <v>414</v>
      </c>
      <c r="B55" s="20">
        <f>SUM(C55:Z55)</f>
        <v>247</v>
      </c>
      <c r="C55" s="21">
        <v>7</v>
      </c>
      <c r="D55" s="21">
        <v>3</v>
      </c>
      <c r="E55" s="21">
        <v>10</v>
      </c>
      <c r="F55" s="21">
        <v>86</v>
      </c>
      <c r="G55" s="21">
        <v>0</v>
      </c>
      <c r="H55" s="21">
        <v>4</v>
      </c>
      <c r="I55" s="21">
        <v>4</v>
      </c>
      <c r="J55" s="21">
        <v>4</v>
      </c>
      <c r="K55" s="21">
        <v>0</v>
      </c>
      <c r="L55" s="21">
        <v>2</v>
      </c>
      <c r="M55" s="21">
        <v>0</v>
      </c>
      <c r="N55" s="21">
        <v>0</v>
      </c>
      <c r="O55" s="21">
        <v>0</v>
      </c>
      <c r="P55" s="21">
        <v>8</v>
      </c>
      <c r="Q55" s="21">
        <v>8</v>
      </c>
      <c r="R55" s="21">
        <v>0</v>
      </c>
      <c r="S55" s="21">
        <v>5</v>
      </c>
      <c r="T55" s="21">
        <v>0</v>
      </c>
      <c r="U55" s="21">
        <v>0</v>
      </c>
      <c r="V55" s="21">
        <v>91</v>
      </c>
      <c r="W55" s="21">
        <v>15</v>
      </c>
      <c r="X55" s="21">
        <v>0</v>
      </c>
      <c r="Y55" s="21">
        <v>0</v>
      </c>
      <c r="Z55" s="21">
        <v>0</v>
      </c>
    </row>
    <row r="56" spans="1:26" x14ac:dyDescent="0.25">
      <c r="A56" s="23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x14ac:dyDescent="0.25">
      <c r="A57" s="22" t="s">
        <v>78</v>
      </c>
      <c r="B57" s="16">
        <f>SUM(B58:B59)</f>
        <v>1038</v>
      </c>
      <c r="C57" s="16">
        <v>95</v>
      </c>
      <c r="D57" s="16">
        <v>16</v>
      </c>
      <c r="E57" s="16">
        <v>17</v>
      </c>
      <c r="F57" s="16">
        <v>418</v>
      </c>
      <c r="G57" s="16">
        <v>1</v>
      </c>
      <c r="H57" s="16">
        <v>48</v>
      </c>
      <c r="I57" s="16">
        <v>21</v>
      </c>
      <c r="J57" s="16">
        <v>13</v>
      </c>
      <c r="K57" s="16">
        <v>15</v>
      </c>
      <c r="L57" s="16">
        <v>32</v>
      </c>
      <c r="M57" s="16">
        <v>0</v>
      </c>
      <c r="N57" s="16">
        <v>2</v>
      </c>
      <c r="O57" s="16">
        <v>0</v>
      </c>
      <c r="P57" s="16">
        <v>28</v>
      </c>
      <c r="Q57" s="16">
        <v>69</v>
      </c>
      <c r="R57" s="16">
        <v>3</v>
      </c>
      <c r="S57" s="16">
        <v>51</v>
      </c>
      <c r="T57" s="16">
        <v>0</v>
      </c>
      <c r="U57" s="16">
        <v>0</v>
      </c>
      <c r="V57" s="16">
        <v>207</v>
      </c>
      <c r="W57" s="16">
        <v>0</v>
      </c>
      <c r="X57" s="16">
        <v>0</v>
      </c>
      <c r="Y57" s="16">
        <v>0</v>
      </c>
      <c r="Z57" s="17">
        <v>2</v>
      </c>
    </row>
    <row r="58" spans="1:26" x14ac:dyDescent="0.25">
      <c r="A58" s="1" t="s">
        <v>79</v>
      </c>
      <c r="B58" s="21">
        <f>SUM(C58:Z58)</f>
        <v>821</v>
      </c>
      <c r="C58" s="21">
        <v>83</v>
      </c>
      <c r="D58" s="21">
        <v>15</v>
      </c>
      <c r="E58" s="21">
        <v>17</v>
      </c>
      <c r="F58" s="21">
        <v>365</v>
      </c>
      <c r="G58" s="21">
        <v>0</v>
      </c>
      <c r="H58" s="21">
        <v>43</v>
      </c>
      <c r="I58" s="21">
        <v>20</v>
      </c>
      <c r="J58" s="21">
        <v>11</v>
      </c>
      <c r="K58" s="21">
        <v>2</v>
      </c>
      <c r="L58" s="21">
        <v>26</v>
      </c>
      <c r="M58" s="21">
        <v>0</v>
      </c>
      <c r="N58" s="21">
        <v>0</v>
      </c>
      <c r="O58" s="21">
        <v>0</v>
      </c>
      <c r="P58" s="21">
        <v>26</v>
      </c>
      <c r="Q58" s="21">
        <v>56</v>
      </c>
      <c r="R58" s="21">
        <v>0</v>
      </c>
      <c r="S58" s="21">
        <v>4</v>
      </c>
      <c r="T58" s="21">
        <v>0</v>
      </c>
      <c r="U58" s="21">
        <v>0</v>
      </c>
      <c r="V58" s="21">
        <v>153</v>
      </c>
      <c r="W58" s="21">
        <v>0</v>
      </c>
      <c r="X58" s="21">
        <v>0</v>
      </c>
      <c r="Y58" s="21">
        <v>0</v>
      </c>
      <c r="Z58" s="21">
        <v>0</v>
      </c>
    </row>
    <row r="59" spans="1:26" x14ac:dyDescent="0.25">
      <c r="A59" s="1" t="s">
        <v>80</v>
      </c>
      <c r="B59" s="21">
        <f>SUM(C59:Z59)</f>
        <v>217</v>
      </c>
      <c r="C59" s="21">
        <v>12</v>
      </c>
      <c r="D59" s="21">
        <v>1</v>
      </c>
      <c r="E59" s="21">
        <v>0</v>
      </c>
      <c r="F59" s="21">
        <v>53</v>
      </c>
      <c r="G59" s="21">
        <v>1</v>
      </c>
      <c r="H59" s="21">
        <v>5</v>
      </c>
      <c r="I59" s="21">
        <v>1</v>
      </c>
      <c r="J59" s="21">
        <v>2</v>
      </c>
      <c r="K59" s="21">
        <v>13</v>
      </c>
      <c r="L59" s="21">
        <v>6</v>
      </c>
      <c r="M59" s="21">
        <v>0</v>
      </c>
      <c r="N59" s="21">
        <v>2</v>
      </c>
      <c r="O59" s="21">
        <v>0</v>
      </c>
      <c r="P59" s="21">
        <v>2</v>
      </c>
      <c r="Q59" s="21">
        <v>13</v>
      </c>
      <c r="R59" s="21">
        <v>3</v>
      </c>
      <c r="S59" s="21">
        <v>47</v>
      </c>
      <c r="T59" s="21">
        <v>0</v>
      </c>
      <c r="U59" s="21">
        <v>0</v>
      </c>
      <c r="V59" s="21">
        <v>54</v>
      </c>
      <c r="W59" s="21">
        <v>0</v>
      </c>
      <c r="X59" s="21">
        <v>0</v>
      </c>
      <c r="Y59" s="21">
        <v>0</v>
      </c>
      <c r="Z59" s="21">
        <v>2</v>
      </c>
    </row>
    <row r="60" spans="1:26" x14ac:dyDescent="0.25">
      <c r="A60" s="23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x14ac:dyDescent="0.25">
      <c r="A61" s="22" t="s">
        <v>81</v>
      </c>
      <c r="B61" s="16">
        <f>SUM(B62:B64)</f>
        <v>967</v>
      </c>
      <c r="C61" s="16">
        <v>36</v>
      </c>
      <c r="D61" s="16">
        <v>9</v>
      </c>
      <c r="E61" s="16">
        <v>0</v>
      </c>
      <c r="F61" s="16">
        <v>267</v>
      </c>
      <c r="G61" s="16">
        <v>0</v>
      </c>
      <c r="H61" s="16">
        <v>13</v>
      </c>
      <c r="I61" s="16">
        <v>7</v>
      </c>
      <c r="J61" s="16">
        <v>19</v>
      </c>
      <c r="K61" s="16">
        <v>93</v>
      </c>
      <c r="L61" s="16">
        <v>5</v>
      </c>
      <c r="M61" s="16">
        <v>0</v>
      </c>
      <c r="N61" s="16">
        <v>2</v>
      </c>
      <c r="O61" s="16">
        <v>0</v>
      </c>
      <c r="P61" s="16">
        <v>22</v>
      </c>
      <c r="Q61" s="16">
        <v>77</v>
      </c>
      <c r="R61" s="16">
        <v>6</v>
      </c>
      <c r="S61" s="16">
        <v>11</v>
      </c>
      <c r="T61" s="16">
        <v>49</v>
      </c>
      <c r="U61" s="16">
        <v>31</v>
      </c>
      <c r="V61" s="16">
        <v>310</v>
      </c>
      <c r="W61" s="16">
        <v>5</v>
      </c>
      <c r="X61" s="16">
        <v>1</v>
      </c>
      <c r="Y61" s="16">
        <v>0</v>
      </c>
      <c r="Z61" s="17">
        <v>4</v>
      </c>
    </row>
    <row r="62" spans="1:26" x14ac:dyDescent="0.25">
      <c r="A62" s="1" t="s">
        <v>82</v>
      </c>
      <c r="B62" s="21">
        <f>SUM(C62:Z62)</f>
        <v>482</v>
      </c>
      <c r="C62" s="21">
        <v>32</v>
      </c>
      <c r="D62" s="21">
        <v>1</v>
      </c>
      <c r="E62" s="21">
        <v>0</v>
      </c>
      <c r="F62" s="21">
        <v>145</v>
      </c>
      <c r="G62" s="21">
        <v>0</v>
      </c>
      <c r="H62" s="21">
        <v>1</v>
      </c>
      <c r="I62" s="21">
        <v>2</v>
      </c>
      <c r="J62" s="21">
        <v>0</v>
      </c>
      <c r="K62" s="21">
        <v>21</v>
      </c>
      <c r="L62" s="21">
        <v>4</v>
      </c>
      <c r="M62" s="21">
        <v>0</v>
      </c>
      <c r="N62" s="21">
        <v>1</v>
      </c>
      <c r="O62" s="21">
        <v>0</v>
      </c>
      <c r="P62" s="21">
        <v>9</v>
      </c>
      <c r="Q62" s="21">
        <v>41</v>
      </c>
      <c r="R62" s="21">
        <v>5</v>
      </c>
      <c r="S62" s="21">
        <v>1</v>
      </c>
      <c r="T62" s="21">
        <v>30</v>
      </c>
      <c r="U62" s="21">
        <v>21</v>
      </c>
      <c r="V62" s="21">
        <v>163</v>
      </c>
      <c r="W62" s="21">
        <v>0</v>
      </c>
      <c r="X62" s="21">
        <v>1</v>
      </c>
      <c r="Y62" s="21">
        <v>0</v>
      </c>
      <c r="Z62" s="21">
        <v>4</v>
      </c>
    </row>
    <row r="63" spans="1:26" x14ac:dyDescent="0.25">
      <c r="A63" s="1" t="s">
        <v>83</v>
      </c>
      <c r="B63" s="21">
        <f>SUM(C63:Z63)</f>
        <v>218</v>
      </c>
      <c r="C63" s="21">
        <v>4</v>
      </c>
      <c r="D63" s="21">
        <v>5</v>
      </c>
      <c r="E63" s="21">
        <v>0</v>
      </c>
      <c r="F63" s="21">
        <v>55</v>
      </c>
      <c r="G63" s="21">
        <v>0</v>
      </c>
      <c r="H63" s="21">
        <v>3</v>
      </c>
      <c r="I63" s="21">
        <v>2</v>
      </c>
      <c r="J63" s="21">
        <v>14</v>
      </c>
      <c r="K63" s="21">
        <v>7</v>
      </c>
      <c r="L63" s="21">
        <v>1</v>
      </c>
      <c r="M63" s="21">
        <v>0</v>
      </c>
      <c r="N63" s="21">
        <v>0</v>
      </c>
      <c r="O63" s="21">
        <v>0</v>
      </c>
      <c r="P63" s="21">
        <v>8</v>
      </c>
      <c r="Q63" s="21">
        <v>17</v>
      </c>
      <c r="R63" s="21">
        <v>1</v>
      </c>
      <c r="S63" s="21">
        <v>1</v>
      </c>
      <c r="T63" s="21">
        <v>19</v>
      </c>
      <c r="U63" s="21">
        <v>10</v>
      </c>
      <c r="V63" s="21">
        <v>68</v>
      </c>
      <c r="W63" s="21">
        <v>3</v>
      </c>
      <c r="X63" s="21">
        <v>0</v>
      </c>
      <c r="Y63" s="21">
        <v>0</v>
      </c>
      <c r="Z63" s="21">
        <v>0</v>
      </c>
    </row>
    <row r="64" spans="1:26" x14ac:dyDescent="0.25">
      <c r="A64" s="1" t="s">
        <v>84</v>
      </c>
      <c r="B64" s="21">
        <f>SUM(C64:Z64)</f>
        <v>267</v>
      </c>
      <c r="C64" s="21">
        <v>0</v>
      </c>
      <c r="D64" s="21">
        <v>3</v>
      </c>
      <c r="E64" s="21">
        <v>0</v>
      </c>
      <c r="F64" s="21">
        <v>67</v>
      </c>
      <c r="G64" s="21">
        <v>0</v>
      </c>
      <c r="H64" s="21">
        <v>9</v>
      </c>
      <c r="I64" s="21">
        <v>3</v>
      </c>
      <c r="J64" s="21">
        <v>5</v>
      </c>
      <c r="K64" s="21">
        <v>65</v>
      </c>
      <c r="L64" s="21">
        <v>0</v>
      </c>
      <c r="M64" s="21">
        <v>0</v>
      </c>
      <c r="N64" s="21">
        <v>1</v>
      </c>
      <c r="O64" s="21">
        <v>0</v>
      </c>
      <c r="P64" s="21">
        <v>5</v>
      </c>
      <c r="Q64" s="21">
        <v>19</v>
      </c>
      <c r="R64" s="21">
        <v>0</v>
      </c>
      <c r="S64" s="21">
        <v>9</v>
      </c>
      <c r="T64" s="21">
        <v>0</v>
      </c>
      <c r="U64" s="21">
        <v>0</v>
      </c>
      <c r="V64" s="21">
        <v>79</v>
      </c>
      <c r="W64" s="21">
        <v>2</v>
      </c>
      <c r="X64" s="21">
        <v>0</v>
      </c>
      <c r="Y64" s="21">
        <v>0</v>
      </c>
      <c r="Z64" s="21">
        <v>0</v>
      </c>
    </row>
    <row r="65" spans="1:26" x14ac:dyDescent="0.25">
      <c r="A65" s="23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x14ac:dyDescent="0.25">
      <c r="A66" s="22" t="s">
        <v>85</v>
      </c>
      <c r="B66" s="16">
        <f>SUM(B67)</f>
        <v>919</v>
      </c>
      <c r="C66" s="16">
        <v>3</v>
      </c>
      <c r="D66" s="16">
        <v>10</v>
      </c>
      <c r="E66" s="16">
        <v>0</v>
      </c>
      <c r="F66" s="16">
        <v>0</v>
      </c>
      <c r="G66" s="16">
        <v>2</v>
      </c>
      <c r="H66" s="16">
        <v>70</v>
      </c>
      <c r="I66" s="16">
        <v>5</v>
      </c>
      <c r="J66" s="16">
        <v>8</v>
      </c>
      <c r="K66" s="16">
        <v>58</v>
      </c>
      <c r="L66" s="16">
        <v>7</v>
      </c>
      <c r="M66" s="16">
        <v>1</v>
      </c>
      <c r="N66" s="16">
        <v>0</v>
      </c>
      <c r="O66" s="16">
        <v>0</v>
      </c>
      <c r="P66" s="16">
        <v>27</v>
      </c>
      <c r="Q66" s="16">
        <v>44</v>
      </c>
      <c r="R66" s="16">
        <v>0</v>
      </c>
      <c r="S66" s="16">
        <v>1</v>
      </c>
      <c r="T66" s="16">
        <v>1</v>
      </c>
      <c r="U66" s="16">
        <v>0</v>
      </c>
      <c r="V66" s="16">
        <v>621</v>
      </c>
      <c r="W66" s="16">
        <v>59</v>
      </c>
      <c r="X66" s="16">
        <v>0</v>
      </c>
      <c r="Y66" s="16">
        <v>0</v>
      </c>
      <c r="Z66" s="17">
        <v>2</v>
      </c>
    </row>
    <row r="67" spans="1:26" x14ac:dyDescent="0.25">
      <c r="A67" s="1" t="s">
        <v>86</v>
      </c>
      <c r="B67" s="21">
        <f>SUM(C67:Z67)</f>
        <v>919</v>
      </c>
      <c r="C67" s="21">
        <v>3</v>
      </c>
      <c r="D67" s="21">
        <v>10</v>
      </c>
      <c r="E67" s="21">
        <v>0</v>
      </c>
      <c r="F67" s="21">
        <v>0</v>
      </c>
      <c r="G67" s="21">
        <v>2</v>
      </c>
      <c r="H67" s="21">
        <v>70</v>
      </c>
      <c r="I67" s="21">
        <v>5</v>
      </c>
      <c r="J67" s="21">
        <v>8</v>
      </c>
      <c r="K67" s="21">
        <v>58</v>
      </c>
      <c r="L67" s="21">
        <v>7</v>
      </c>
      <c r="M67" s="21">
        <v>1</v>
      </c>
      <c r="N67" s="21">
        <v>0</v>
      </c>
      <c r="O67" s="21">
        <v>0</v>
      </c>
      <c r="P67" s="21">
        <v>27</v>
      </c>
      <c r="Q67" s="21">
        <v>44</v>
      </c>
      <c r="R67" s="21">
        <v>0</v>
      </c>
      <c r="S67" s="21">
        <v>1</v>
      </c>
      <c r="T67" s="21">
        <v>1</v>
      </c>
      <c r="U67" s="21">
        <v>0</v>
      </c>
      <c r="V67" s="21">
        <v>621</v>
      </c>
      <c r="W67" s="21">
        <v>59</v>
      </c>
      <c r="X67" s="21">
        <v>0</v>
      </c>
      <c r="Y67" s="21">
        <v>0</v>
      </c>
      <c r="Z67" s="21">
        <v>2</v>
      </c>
    </row>
    <row r="68" spans="1:26" x14ac:dyDescent="0.25">
      <c r="A68" s="23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x14ac:dyDescent="0.25">
      <c r="A69" s="22" t="s">
        <v>87</v>
      </c>
      <c r="B69" s="16">
        <f>SUM(B70)</f>
        <v>1046</v>
      </c>
      <c r="C69" s="16">
        <v>92</v>
      </c>
      <c r="D69" s="16">
        <v>18</v>
      </c>
      <c r="E69" s="16">
        <v>3</v>
      </c>
      <c r="F69" s="16">
        <v>377</v>
      </c>
      <c r="G69" s="16">
        <v>0</v>
      </c>
      <c r="H69" s="16">
        <v>20</v>
      </c>
      <c r="I69" s="16">
        <v>10</v>
      </c>
      <c r="J69" s="16">
        <v>56</v>
      </c>
      <c r="K69" s="16">
        <v>37</v>
      </c>
      <c r="L69" s="16">
        <v>12</v>
      </c>
      <c r="M69" s="16">
        <v>1</v>
      </c>
      <c r="N69" s="16">
        <v>0</v>
      </c>
      <c r="O69" s="16">
        <v>0</v>
      </c>
      <c r="P69" s="16">
        <v>13</v>
      </c>
      <c r="Q69" s="16">
        <v>50</v>
      </c>
      <c r="R69" s="16">
        <v>3</v>
      </c>
      <c r="S69" s="16">
        <v>3</v>
      </c>
      <c r="T69" s="16">
        <v>0</v>
      </c>
      <c r="U69" s="16">
        <v>0</v>
      </c>
      <c r="V69" s="16">
        <v>316</v>
      </c>
      <c r="W69" s="16">
        <v>33</v>
      </c>
      <c r="X69" s="16">
        <v>1</v>
      </c>
      <c r="Y69" s="16">
        <v>0</v>
      </c>
      <c r="Z69" s="17">
        <v>1</v>
      </c>
    </row>
    <row r="70" spans="1:26" x14ac:dyDescent="0.25">
      <c r="A70" s="1" t="s">
        <v>88</v>
      </c>
      <c r="B70" s="21">
        <f>SUM(C70:Z70)</f>
        <v>1046</v>
      </c>
      <c r="C70" s="21">
        <v>92</v>
      </c>
      <c r="D70" s="21">
        <v>18</v>
      </c>
      <c r="E70" s="21">
        <v>3</v>
      </c>
      <c r="F70" s="21">
        <v>377</v>
      </c>
      <c r="G70" s="21">
        <v>0</v>
      </c>
      <c r="H70" s="21">
        <v>20</v>
      </c>
      <c r="I70" s="21">
        <v>10</v>
      </c>
      <c r="J70" s="21">
        <v>56</v>
      </c>
      <c r="K70" s="21">
        <v>37</v>
      </c>
      <c r="L70" s="21">
        <v>12</v>
      </c>
      <c r="M70" s="21">
        <v>1</v>
      </c>
      <c r="N70" s="21">
        <v>0</v>
      </c>
      <c r="O70" s="21">
        <v>0</v>
      </c>
      <c r="P70" s="21">
        <v>13</v>
      </c>
      <c r="Q70" s="21">
        <v>50</v>
      </c>
      <c r="R70" s="21">
        <v>3</v>
      </c>
      <c r="S70" s="21">
        <v>3</v>
      </c>
      <c r="T70" s="21">
        <v>0</v>
      </c>
      <c r="U70" s="21">
        <v>0</v>
      </c>
      <c r="V70" s="21">
        <v>316</v>
      </c>
      <c r="W70" s="21">
        <v>33</v>
      </c>
      <c r="X70" s="21">
        <v>1</v>
      </c>
      <c r="Y70" s="21">
        <v>0</v>
      </c>
      <c r="Z70" s="21">
        <v>1</v>
      </c>
    </row>
    <row r="71" spans="1:26" x14ac:dyDescent="0.25">
      <c r="A71" s="1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32"/>
    </row>
  </sheetData>
  <mergeCells count="7">
    <mergeCell ref="A3:Z3"/>
    <mergeCell ref="A4:Z4"/>
    <mergeCell ref="A5:Z5"/>
    <mergeCell ref="A6:Z6"/>
    <mergeCell ref="C8:Z8"/>
    <mergeCell ref="A8:A9"/>
    <mergeCell ref="B8:B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9800-EB36-4F92-87F6-04CB7811AB07}">
  <dimension ref="A1:F40"/>
  <sheetViews>
    <sheetView zoomScaleNormal="100" workbookViewId="0">
      <selection activeCell="B15" sqref="B15"/>
    </sheetView>
  </sheetViews>
  <sheetFormatPr baseColWidth="10" defaultColWidth="0" defaultRowHeight="15.75" zeroHeight="1" x14ac:dyDescent="0.25"/>
  <cols>
    <col min="1" max="1" width="52.140625" style="1" customWidth="1"/>
    <col min="2" max="3" width="39.28515625" style="1" customWidth="1"/>
    <col min="4" max="6" width="0" style="1" hidden="1" customWidth="1"/>
    <col min="7" max="16384" width="11.5703125" style="1" hidden="1"/>
  </cols>
  <sheetData>
    <row r="1" spans="1:6" x14ac:dyDescent="0.25">
      <c r="A1" s="4" t="s">
        <v>225</v>
      </c>
      <c r="B1" s="57"/>
    </row>
    <row r="2" spans="1:6" x14ac:dyDescent="0.25"/>
    <row r="3" spans="1:6" x14ac:dyDescent="0.25">
      <c r="A3" s="155" t="s">
        <v>226</v>
      </c>
      <c r="B3" s="155"/>
      <c r="C3" s="155"/>
    </row>
    <row r="4" spans="1:6" x14ac:dyDescent="0.25">
      <c r="A4" s="155" t="s">
        <v>227</v>
      </c>
      <c r="B4" s="158"/>
      <c r="C4" s="158"/>
    </row>
    <row r="5" spans="1:6" x14ac:dyDescent="0.25">
      <c r="A5" s="155" t="s">
        <v>30</v>
      </c>
      <c r="B5" s="158"/>
      <c r="C5" s="158"/>
    </row>
    <row r="6" spans="1:6" x14ac:dyDescent="0.25">
      <c r="A6" s="58"/>
      <c r="B6" s="58"/>
      <c r="C6" s="58"/>
    </row>
    <row r="7" spans="1:6" x14ac:dyDescent="0.25">
      <c r="A7" s="59"/>
      <c r="B7" s="60"/>
      <c r="C7" s="59"/>
    </row>
    <row r="8" spans="1:6" x14ac:dyDescent="0.25">
      <c r="A8" s="6" t="s">
        <v>200</v>
      </c>
      <c r="B8" s="61" t="s">
        <v>228</v>
      </c>
      <c r="C8" s="62" t="s">
        <v>229</v>
      </c>
    </row>
    <row r="9" spans="1:6" x14ac:dyDescent="0.25">
      <c r="A9" s="10"/>
      <c r="B9" s="63"/>
      <c r="C9" s="64"/>
    </row>
    <row r="10" spans="1:6" x14ac:dyDescent="0.25">
      <c r="B10" s="39"/>
      <c r="C10" s="58"/>
    </row>
    <row r="11" spans="1:6" x14ac:dyDescent="0.25">
      <c r="A11" s="4" t="s">
        <v>102</v>
      </c>
      <c r="B11" s="65">
        <f>SUM(B13:B36)</f>
        <v>27259</v>
      </c>
      <c r="C11" s="27" t="s">
        <v>230</v>
      </c>
    </row>
    <row r="12" spans="1:6" x14ac:dyDescent="0.25">
      <c r="B12" s="66"/>
      <c r="C12" s="9"/>
    </row>
    <row r="13" spans="1:6" x14ac:dyDescent="0.25">
      <c r="A13" s="67" t="s">
        <v>201</v>
      </c>
      <c r="B13" s="68">
        <v>1188</v>
      </c>
      <c r="C13" s="69" t="s">
        <v>231</v>
      </c>
      <c r="F13" s="145"/>
    </row>
    <row r="14" spans="1:6" x14ac:dyDescent="0.25">
      <c r="A14" s="67" t="s">
        <v>202</v>
      </c>
      <c r="B14" s="68">
        <v>374</v>
      </c>
      <c r="C14" s="69" t="s">
        <v>232</v>
      </c>
      <c r="F14" s="145"/>
    </row>
    <row r="15" spans="1:6" x14ac:dyDescent="0.25">
      <c r="A15" s="67" t="s">
        <v>233</v>
      </c>
      <c r="B15" s="68">
        <v>210</v>
      </c>
      <c r="C15" s="69" t="s">
        <v>234</v>
      </c>
      <c r="F15" s="145"/>
    </row>
    <row r="16" spans="1:6" x14ac:dyDescent="0.25">
      <c r="A16" s="70" t="s">
        <v>204</v>
      </c>
      <c r="B16" s="68">
        <v>8857</v>
      </c>
      <c r="C16" s="69" t="s">
        <v>235</v>
      </c>
      <c r="F16" s="145"/>
    </row>
    <row r="17" spans="1:6" x14ac:dyDescent="0.25">
      <c r="A17" s="70" t="s">
        <v>205</v>
      </c>
      <c r="B17" s="68">
        <v>14</v>
      </c>
      <c r="C17" s="69" t="s">
        <v>236</v>
      </c>
      <c r="F17" s="145"/>
    </row>
    <row r="18" spans="1:6" x14ac:dyDescent="0.25">
      <c r="A18" s="70" t="s">
        <v>206</v>
      </c>
      <c r="B18" s="68">
        <v>1010</v>
      </c>
      <c r="C18" s="69" t="s">
        <v>232</v>
      </c>
      <c r="F18" s="145"/>
    </row>
    <row r="19" spans="1:6" x14ac:dyDescent="0.25">
      <c r="A19" s="70" t="s">
        <v>207</v>
      </c>
      <c r="B19" s="68">
        <v>362</v>
      </c>
      <c r="C19" s="69" t="s">
        <v>237</v>
      </c>
      <c r="F19" s="145"/>
    </row>
    <row r="20" spans="1:6" x14ac:dyDescent="0.25">
      <c r="A20" s="70" t="s">
        <v>208</v>
      </c>
      <c r="B20" s="68">
        <v>723</v>
      </c>
      <c r="C20" s="69" t="s">
        <v>238</v>
      </c>
      <c r="F20" s="145"/>
    </row>
    <row r="21" spans="1:6" x14ac:dyDescent="0.25">
      <c r="A21" s="67" t="s">
        <v>209</v>
      </c>
      <c r="B21" s="68">
        <v>915</v>
      </c>
      <c r="C21" s="69" t="s">
        <v>239</v>
      </c>
      <c r="F21" s="145"/>
    </row>
    <row r="22" spans="1:6" x14ac:dyDescent="0.25">
      <c r="A22" s="70" t="s">
        <v>210</v>
      </c>
      <c r="B22" s="68">
        <v>518</v>
      </c>
      <c r="C22" s="69" t="s">
        <v>240</v>
      </c>
      <c r="F22" s="145"/>
    </row>
    <row r="23" spans="1:6" x14ac:dyDescent="0.25">
      <c r="A23" s="70" t="s">
        <v>211</v>
      </c>
      <c r="B23" s="68">
        <v>7</v>
      </c>
      <c r="C23" s="69" t="s">
        <v>241</v>
      </c>
      <c r="F23" s="145"/>
    </row>
    <row r="24" spans="1:6" x14ac:dyDescent="0.25">
      <c r="A24" s="70" t="s">
        <v>212</v>
      </c>
      <c r="B24" s="68">
        <v>40</v>
      </c>
      <c r="C24" s="69" t="s">
        <v>242</v>
      </c>
      <c r="F24" s="145"/>
    </row>
    <row r="25" spans="1:6" x14ac:dyDescent="0.25">
      <c r="A25" s="70" t="s">
        <v>214</v>
      </c>
      <c r="B25" s="68">
        <v>1256</v>
      </c>
      <c r="C25" s="69" t="s">
        <v>243</v>
      </c>
      <c r="F25" s="145"/>
    </row>
    <row r="26" spans="1:6" x14ac:dyDescent="0.25">
      <c r="A26" s="70" t="s">
        <v>215</v>
      </c>
      <c r="B26" s="68">
        <v>987</v>
      </c>
      <c r="C26" s="69" t="s">
        <v>244</v>
      </c>
      <c r="F26" s="145"/>
    </row>
    <row r="27" spans="1:6" x14ac:dyDescent="0.25">
      <c r="A27" s="70" t="s">
        <v>216</v>
      </c>
      <c r="B27" s="68">
        <v>130</v>
      </c>
      <c r="C27" s="69" t="s">
        <v>245</v>
      </c>
      <c r="F27" s="145"/>
    </row>
    <row r="28" spans="1:6" x14ac:dyDescent="0.25">
      <c r="A28" s="70" t="s">
        <v>217</v>
      </c>
      <c r="B28" s="68">
        <v>1</v>
      </c>
      <c r="C28" s="69" t="s">
        <v>246</v>
      </c>
      <c r="F28" s="145"/>
    </row>
    <row r="29" spans="1:6" x14ac:dyDescent="0.25">
      <c r="A29" s="70" t="s">
        <v>218</v>
      </c>
      <c r="B29" s="68">
        <v>395</v>
      </c>
      <c r="C29" s="69" t="s">
        <v>240</v>
      </c>
      <c r="F29" s="145"/>
    </row>
    <row r="30" spans="1:6" x14ac:dyDescent="0.25">
      <c r="A30" s="70" t="s">
        <v>219</v>
      </c>
      <c r="B30" s="68">
        <v>254</v>
      </c>
      <c r="C30" s="69" t="s">
        <v>247</v>
      </c>
      <c r="F30" s="145"/>
    </row>
    <row r="31" spans="1:6" x14ac:dyDescent="0.25">
      <c r="A31" s="70" t="s">
        <v>220</v>
      </c>
      <c r="B31" s="68">
        <v>61</v>
      </c>
      <c r="C31" s="69" t="s">
        <v>248</v>
      </c>
      <c r="F31" s="145"/>
    </row>
    <row r="32" spans="1:6" x14ac:dyDescent="0.25">
      <c r="A32" s="70" t="s">
        <v>221</v>
      </c>
      <c r="B32" s="68">
        <v>8731</v>
      </c>
      <c r="C32" s="69" t="s">
        <v>249</v>
      </c>
      <c r="F32" s="145"/>
    </row>
    <row r="33" spans="1:6" x14ac:dyDescent="0.25">
      <c r="A33" s="71" t="s">
        <v>222</v>
      </c>
      <c r="B33" s="68">
        <v>1170</v>
      </c>
      <c r="C33" s="69" t="s">
        <v>234</v>
      </c>
      <c r="F33" s="145"/>
    </row>
    <row r="34" spans="1:6" x14ac:dyDescent="0.25">
      <c r="A34" s="71" t="s">
        <v>223</v>
      </c>
      <c r="B34" s="68">
        <v>13</v>
      </c>
      <c r="C34" s="69" t="s">
        <v>250</v>
      </c>
      <c r="F34" s="145"/>
    </row>
    <row r="35" spans="1:6" x14ac:dyDescent="0.25">
      <c r="A35" s="71" t="s">
        <v>252</v>
      </c>
      <c r="B35" s="68">
        <v>3</v>
      </c>
      <c r="C35" s="69" t="s">
        <v>253</v>
      </c>
      <c r="F35" s="145"/>
    </row>
    <row r="36" spans="1:6" x14ac:dyDescent="0.25">
      <c r="A36" s="71" t="s">
        <v>254</v>
      </c>
      <c r="B36" s="68">
        <v>40</v>
      </c>
      <c r="C36" s="69" t="s">
        <v>255</v>
      </c>
      <c r="F36" s="145"/>
    </row>
    <row r="37" spans="1:6" x14ac:dyDescent="0.25">
      <c r="A37" s="72"/>
      <c r="B37" s="73"/>
      <c r="C37" s="53"/>
    </row>
    <row r="38" spans="1:6" x14ac:dyDescent="0.25">
      <c r="A38" s="1" t="s">
        <v>89</v>
      </c>
      <c r="B38" s="33"/>
      <c r="C38" s="33"/>
    </row>
    <row r="39" spans="1:6" hidden="1" x14ac:dyDescent="0.25">
      <c r="A39" s="33"/>
      <c r="B39" s="33"/>
      <c r="C39" s="33"/>
    </row>
    <row r="40" spans="1:6" hidden="1" x14ac:dyDescent="0.25">
      <c r="B40" s="33"/>
      <c r="C40" s="33"/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F616-DFDD-406B-91B6-2C6D21FE2B30}">
  <dimension ref="A1:H44"/>
  <sheetViews>
    <sheetView zoomScaleNormal="100" workbookViewId="0">
      <selection activeCell="D9" sqref="D9"/>
    </sheetView>
  </sheetViews>
  <sheetFormatPr baseColWidth="10" defaultColWidth="0" defaultRowHeight="15" zeroHeight="1" x14ac:dyDescent="0.25"/>
  <cols>
    <col min="1" max="1" width="68.28515625" customWidth="1"/>
    <col min="2" max="3" width="11.5703125" customWidth="1"/>
    <col min="4" max="4" width="12.7109375" customWidth="1"/>
    <col min="5" max="6" width="21.5703125" bestFit="1" customWidth="1"/>
    <col min="7" max="7" width="21.85546875" customWidth="1"/>
    <col min="8" max="8" width="0" hidden="1" customWidth="1"/>
    <col min="9" max="16384" width="11.5703125" hidden="1"/>
  </cols>
  <sheetData>
    <row r="1" spans="1:7" ht="15.75" x14ac:dyDescent="0.25">
      <c r="A1" s="4" t="s">
        <v>256</v>
      </c>
      <c r="B1" s="1"/>
      <c r="C1" s="57"/>
      <c r="D1" s="57"/>
      <c r="E1" s="1"/>
      <c r="F1" s="1"/>
      <c r="G1" s="1"/>
    </row>
    <row r="2" spans="1:7" ht="15.75" x14ac:dyDescent="0.25">
      <c r="A2" s="4"/>
      <c r="B2" s="1"/>
      <c r="C2" s="1"/>
      <c r="D2" s="1"/>
      <c r="E2" s="1"/>
      <c r="F2" s="1"/>
      <c r="G2" s="1"/>
    </row>
    <row r="3" spans="1:7" ht="15.75" x14ac:dyDescent="0.25">
      <c r="A3" s="155" t="s">
        <v>257</v>
      </c>
      <c r="B3" s="155"/>
      <c r="C3" s="155"/>
      <c r="D3" s="155"/>
      <c r="E3" s="155"/>
      <c r="F3" s="155"/>
      <c r="G3" s="155"/>
    </row>
    <row r="4" spans="1:7" ht="15.75" x14ac:dyDescent="0.25">
      <c r="A4" s="155" t="s">
        <v>258</v>
      </c>
      <c r="B4" s="164"/>
      <c r="C4" s="164"/>
      <c r="D4" s="164"/>
      <c r="E4" s="164"/>
      <c r="F4" s="164"/>
      <c r="G4" s="164"/>
    </row>
    <row r="5" spans="1:7" ht="15.75" x14ac:dyDescent="0.25">
      <c r="A5" s="155" t="s">
        <v>259</v>
      </c>
      <c r="B5" s="155"/>
      <c r="C5" s="155"/>
      <c r="D5" s="155"/>
      <c r="E5" s="155"/>
      <c r="F5" s="155"/>
      <c r="G5" s="155"/>
    </row>
    <row r="6" spans="1:7" ht="15.75" x14ac:dyDescent="0.25">
      <c r="A6" s="155" t="s">
        <v>30</v>
      </c>
      <c r="B6" s="164"/>
      <c r="C6" s="164"/>
      <c r="D6" s="164"/>
      <c r="E6" s="164"/>
      <c r="F6" s="164"/>
      <c r="G6" s="164"/>
    </row>
    <row r="7" spans="1:7" ht="15.75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65" t="s">
        <v>260</v>
      </c>
      <c r="B8" s="183" t="s">
        <v>95</v>
      </c>
      <c r="C8" s="182" t="s">
        <v>261</v>
      </c>
      <c r="D8" s="182"/>
      <c r="E8" s="160" t="s">
        <v>229</v>
      </c>
      <c r="F8" s="160"/>
      <c r="G8" s="168"/>
    </row>
    <row r="9" spans="1:7" ht="47.25" x14ac:dyDescent="0.25">
      <c r="A9" s="166"/>
      <c r="B9" s="184"/>
      <c r="C9" s="74" t="s">
        <v>262</v>
      </c>
      <c r="D9" s="75" t="s">
        <v>263</v>
      </c>
      <c r="E9" s="75" t="s">
        <v>102</v>
      </c>
      <c r="F9" s="75" t="s">
        <v>262</v>
      </c>
      <c r="G9" s="74" t="s">
        <v>263</v>
      </c>
    </row>
    <row r="10" spans="1:7" ht="15.75" x14ac:dyDescent="0.25">
      <c r="A10" s="5"/>
      <c r="B10" s="49"/>
      <c r="C10" s="76"/>
      <c r="D10" s="77"/>
      <c r="E10" s="48"/>
      <c r="F10" s="41"/>
      <c r="G10" s="1"/>
    </row>
    <row r="11" spans="1:7" ht="15.75" x14ac:dyDescent="0.25">
      <c r="A11" s="46" t="s">
        <v>102</v>
      </c>
      <c r="B11" s="65">
        <f>SUM(B13:B41)</f>
        <v>11089</v>
      </c>
      <c r="C11" s="65">
        <f>SUM(C13:C41)</f>
        <v>8731</v>
      </c>
      <c r="D11" s="65">
        <f>SUM(D13:D41)</f>
        <v>2358</v>
      </c>
      <c r="E11" s="17" t="s">
        <v>264</v>
      </c>
      <c r="F11" s="16" t="s">
        <v>249</v>
      </c>
      <c r="G11" s="27" t="s">
        <v>265</v>
      </c>
    </row>
    <row r="12" spans="1:7" ht="15.75" x14ac:dyDescent="0.25">
      <c r="A12" s="1"/>
      <c r="B12" s="66"/>
      <c r="C12" s="57"/>
      <c r="D12" s="66"/>
      <c r="E12" s="25"/>
      <c r="F12" s="24"/>
      <c r="G12" s="1"/>
    </row>
    <row r="13" spans="1:7" ht="15.75" x14ac:dyDescent="0.25">
      <c r="A13" s="1" t="s">
        <v>103</v>
      </c>
      <c r="B13" s="66">
        <f>SUM(C13:D13)</f>
        <v>368</v>
      </c>
      <c r="C13" s="57">
        <v>320</v>
      </c>
      <c r="D13" s="66">
        <v>48</v>
      </c>
      <c r="E13" s="20" t="s">
        <v>266</v>
      </c>
      <c r="F13" s="20" t="s">
        <v>267</v>
      </c>
      <c r="G13" s="9" t="s">
        <v>268</v>
      </c>
    </row>
    <row r="14" spans="1:7" ht="15.75" x14ac:dyDescent="0.25">
      <c r="A14" s="1" t="s">
        <v>104</v>
      </c>
      <c r="B14" s="66">
        <f t="shared" ref="B14:B41" si="0">SUM(C14:D14)</f>
        <v>582</v>
      </c>
      <c r="C14" s="57">
        <v>344</v>
      </c>
      <c r="D14" s="66">
        <v>238</v>
      </c>
      <c r="E14" s="21" t="s">
        <v>269</v>
      </c>
      <c r="F14" s="20" t="s">
        <v>250</v>
      </c>
      <c r="G14" s="21" t="s">
        <v>240</v>
      </c>
    </row>
    <row r="15" spans="1:7" ht="15.75" x14ac:dyDescent="0.25">
      <c r="A15" s="1" t="s">
        <v>105</v>
      </c>
      <c r="B15" s="66">
        <f t="shared" si="0"/>
        <v>659</v>
      </c>
      <c r="C15" s="57">
        <v>659</v>
      </c>
      <c r="D15" s="78" t="s">
        <v>270</v>
      </c>
      <c r="E15" s="21" t="s">
        <v>271</v>
      </c>
      <c r="F15" s="20" t="s">
        <v>271</v>
      </c>
      <c r="G15" s="78" t="s">
        <v>270</v>
      </c>
    </row>
    <row r="16" spans="1:7" ht="15.75" x14ac:dyDescent="0.25">
      <c r="A16" s="1" t="s">
        <v>106</v>
      </c>
      <c r="B16" s="66">
        <f t="shared" si="0"/>
        <v>165</v>
      </c>
      <c r="C16" s="57">
        <v>125</v>
      </c>
      <c r="D16" s="66">
        <v>40</v>
      </c>
      <c r="E16" s="21" t="s">
        <v>272</v>
      </c>
      <c r="F16" s="21" t="s">
        <v>273</v>
      </c>
      <c r="G16" s="21" t="s">
        <v>274</v>
      </c>
    </row>
    <row r="17" spans="1:7" ht="15.75" x14ac:dyDescent="0.25">
      <c r="A17" s="1" t="s">
        <v>275</v>
      </c>
      <c r="B17" s="66">
        <f t="shared" si="0"/>
        <v>696</v>
      </c>
      <c r="C17" s="57">
        <v>558</v>
      </c>
      <c r="D17" s="66">
        <v>138</v>
      </c>
      <c r="E17" s="21" t="s">
        <v>276</v>
      </c>
      <c r="F17" s="20" t="s">
        <v>277</v>
      </c>
      <c r="G17" s="9" t="s">
        <v>278</v>
      </c>
    </row>
    <row r="18" spans="1:7" ht="15.75" x14ac:dyDescent="0.25">
      <c r="A18" s="1" t="s">
        <v>109</v>
      </c>
      <c r="B18" s="66">
        <f t="shared" si="0"/>
        <v>278</v>
      </c>
      <c r="C18" s="57">
        <v>241</v>
      </c>
      <c r="D18" s="66">
        <v>37</v>
      </c>
      <c r="E18" s="21" t="s">
        <v>279</v>
      </c>
      <c r="F18" s="20" t="s">
        <v>280</v>
      </c>
      <c r="G18" s="9" t="s">
        <v>281</v>
      </c>
    </row>
    <row r="19" spans="1:7" ht="15.75" x14ac:dyDescent="0.25">
      <c r="A19" s="1" t="s">
        <v>282</v>
      </c>
      <c r="B19" s="66">
        <f t="shared" si="0"/>
        <v>534</v>
      </c>
      <c r="C19" s="57">
        <v>446</v>
      </c>
      <c r="D19" s="66">
        <v>88</v>
      </c>
      <c r="E19" s="21" t="s">
        <v>283</v>
      </c>
      <c r="F19" s="20" t="s">
        <v>284</v>
      </c>
      <c r="G19" s="9" t="s">
        <v>285</v>
      </c>
    </row>
    <row r="20" spans="1:7" ht="15.75" x14ac:dyDescent="0.25">
      <c r="A20" s="1" t="s">
        <v>286</v>
      </c>
      <c r="B20" s="66">
        <f t="shared" si="0"/>
        <v>523</v>
      </c>
      <c r="C20" s="57">
        <v>391</v>
      </c>
      <c r="D20" s="66">
        <v>132</v>
      </c>
      <c r="E20" s="21" t="s">
        <v>287</v>
      </c>
      <c r="F20" s="20" t="s">
        <v>288</v>
      </c>
      <c r="G20" s="78" t="s">
        <v>264</v>
      </c>
    </row>
    <row r="21" spans="1:7" ht="15.75" x14ac:dyDescent="0.25">
      <c r="A21" s="19" t="s">
        <v>289</v>
      </c>
      <c r="B21" s="66">
        <f t="shared" si="0"/>
        <v>378</v>
      </c>
      <c r="C21" s="57">
        <v>245</v>
      </c>
      <c r="D21" s="66">
        <v>133</v>
      </c>
      <c r="E21" s="21" t="s">
        <v>290</v>
      </c>
      <c r="F21" s="21" t="s">
        <v>230</v>
      </c>
      <c r="G21" s="21" t="s">
        <v>237</v>
      </c>
    </row>
    <row r="22" spans="1:7" ht="15.75" x14ac:dyDescent="0.25">
      <c r="A22" s="19" t="s">
        <v>113</v>
      </c>
      <c r="B22" s="66">
        <f t="shared" si="0"/>
        <v>280</v>
      </c>
      <c r="C22" s="57">
        <v>219</v>
      </c>
      <c r="D22" s="66">
        <v>61</v>
      </c>
      <c r="E22" s="21" t="s">
        <v>264</v>
      </c>
      <c r="F22" s="20" t="s">
        <v>249</v>
      </c>
      <c r="G22" s="9" t="s">
        <v>230</v>
      </c>
    </row>
    <row r="23" spans="1:7" ht="15.75" x14ac:dyDescent="0.25">
      <c r="A23" s="1" t="s">
        <v>291</v>
      </c>
      <c r="B23" s="66">
        <f t="shared" si="0"/>
        <v>371</v>
      </c>
      <c r="C23" s="57">
        <v>256</v>
      </c>
      <c r="D23" s="66">
        <v>115</v>
      </c>
      <c r="E23" s="21" t="s">
        <v>265</v>
      </c>
      <c r="F23" s="20" t="s">
        <v>292</v>
      </c>
      <c r="G23" s="9" t="s">
        <v>293</v>
      </c>
    </row>
    <row r="24" spans="1:7" ht="15.75" x14ac:dyDescent="0.25">
      <c r="A24" s="1" t="s">
        <v>115</v>
      </c>
      <c r="B24" s="66">
        <f t="shared" si="0"/>
        <v>252</v>
      </c>
      <c r="C24" s="57">
        <v>177</v>
      </c>
      <c r="D24" s="66">
        <v>75</v>
      </c>
      <c r="E24" s="21" t="s">
        <v>274</v>
      </c>
      <c r="F24" s="20" t="s">
        <v>294</v>
      </c>
      <c r="G24" s="9" t="s">
        <v>271</v>
      </c>
    </row>
    <row r="25" spans="1:7" ht="15.75" x14ac:dyDescent="0.25">
      <c r="A25" s="1" t="s">
        <v>116</v>
      </c>
      <c r="B25" s="66">
        <f t="shared" si="0"/>
        <v>1320</v>
      </c>
      <c r="C25" s="57">
        <v>1020</v>
      </c>
      <c r="D25" s="66">
        <v>300</v>
      </c>
      <c r="E25" s="21" t="s">
        <v>295</v>
      </c>
      <c r="F25" s="20" t="s">
        <v>296</v>
      </c>
      <c r="G25" s="9" t="s">
        <v>297</v>
      </c>
    </row>
    <row r="26" spans="1:7" ht="15.75" x14ac:dyDescent="0.25">
      <c r="A26" s="1" t="s">
        <v>298</v>
      </c>
      <c r="B26" s="66">
        <f t="shared" si="0"/>
        <v>258</v>
      </c>
      <c r="C26" s="57">
        <v>236</v>
      </c>
      <c r="D26" s="66">
        <v>22</v>
      </c>
      <c r="E26" s="21" t="s">
        <v>299</v>
      </c>
      <c r="F26" s="20" t="s">
        <v>299</v>
      </c>
      <c r="G26" s="9" t="s">
        <v>237</v>
      </c>
    </row>
    <row r="27" spans="1:7" ht="15.75" x14ac:dyDescent="0.25">
      <c r="A27" s="1" t="s">
        <v>118</v>
      </c>
      <c r="B27" s="66">
        <f t="shared" si="0"/>
        <v>810</v>
      </c>
      <c r="C27" s="57">
        <v>621</v>
      </c>
      <c r="D27" s="66">
        <v>189</v>
      </c>
      <c r="E27" s="21" t="s">
        <v>300</v>
      </c>
      <c r="F27" s="20" t="s">
        <v>280</v>
      </c>
      <c r="G27" s="9" t="s">
        <v>249</v>
      </c>
    </row>
    <row r="28" spans="1:7" ht="15.75" x14ac:dyDescent="0.25">
      <c r="A28" s="1" t="s">
        <v>301</v>
      </c>
      <c r="B28" s="66">
        <f t="shared" si="0"/>
        <v>110</v>
      </c>
      <c r="C28" s="57">
        <v>102</v>
      </c>
      <c r="D28" s="66">
        <v>8</v>
      </c>
      <c r="E28" s="21" t="s">
        <v>230</v>
      </c>
      <c r="F28" s="20" t="s">
        <v>265</v>
      </c>
      <c r="G28" s="9" t="s">
        <v>302</v>
      </c>
    </row>
    <row r="29" spans="1:7" ht="15.75" x14ac:dyDescent="0.25">
      <c r="A29" s="1" t="s">
        <v>303</v>
      </c>
      <c r="B29" s="66">
        <f t="shared" si="0"/>
        <v>406</v>
      </c>
      <c r="C29" s="57">
        <v>242</v>
      </c>
      <c r="D29" s="66">
        <v>164</v>
      </c>
      <c r="E29" s="21" t="s">
        <v>304</v>
      </c>
      <c r="F29" s="21" t="s">
        <v>305</v>
      </c>
      <c r="G29" s="21" t="s">
        <v>306</v>
      </c>
    </row>
    <row r="30" spans="1:7" ht="15.75" x14ac:dyDescent="0.25">
      <c r="A30" s="1" t="s">
        <v>307</v>
      </c>
      <c r="B30" s="66">
        <f t="shared" si="0"/>
        <v>136</v>
      </c>
      <c r="C30" s="57">
        <v>92</v>
      </c>
      <c r="D30" s="66">
        <v>44</v>
      </c>
      <c r="E30" s="21" t="s">
        <v>290</v>
      </c>
      <c r="F30" s="20" t="s">
        <v>308</v>
      </c>
      <c r="G30" s="9" t="s">
        <v>309</v>
      </c>
    </row>
    <row r="31" spans="1:7" ht="15.75" x14ac:dyDescent="0.25">
      <c r="A31" s="1" t="s">
        <v>310</v>
      </c>
      <c r="B31" s="66">
        <f t="shared" si="0"/>
        <v>247</v>
      </c>
      <c r="C31" s="57">
        <v>215</v>
      </c>
      <c r="D31" s="66">
        <v>32</v>
      </c>
      <c r="E31" s="21" t="s">
        <v>311</v>
      </c>
      <c r="F31" s="20" t="s">
        <v>234</v>
      </c>
      <c r="G31" s="9" t="s">
        <v>312</v>
      </c>
    </row>
    <row r="32" spans="1:7" ht="15.75" x14ac:dyDescent="0.25">
      <c r="A32" s="1" t="s">
        <v>313</v>
      </c>
      <c r="B32" s="66">
        <f t="shared" si="0"/>
        <v>232</v>
      </c>
      <c r="C32" s="57">
        <v>177</v>
      </c>
      <c r="D32" s="66">
        <v>55</v>
      </c>
      <c r="E32" s="21" t="s">
        <v>314</v>
      </c>
      <c r="F32" s="20" t="s">
        <v>315</v>
      </c>
      <c r="G32" s="9" t="s">
        <v>253</v>
      </c>
    </row>
    <row r="33" spans="1:7" ht="15.75" x14ac:dyDescent="0.25">
      <c r="A33" s="1" t="s">
        <v>123</v>
      </c>
      <c r="B33" s="66">
        <f t="shared" si="0"/>
        <v>594</v>
      </c>
      <c r="C33" s="57">
        <v>500</v>
      </c>
      <c r="D33" s="66">
        <v>94</v>
      </c>
      <c r="E33" s="21" t="s">
        <v>231</v>
      </c>
      <c r="F33" s="21" t="s">
        <v>230</v>
      </c>
      <c r="G33" s="21" t="s">
        <v>253</v>
      </c>
    </row>
    <row r="34" spans="1:7" ht="15.75" x14ac:dyDescent="0.25">
      <c r="A34" s="44" t="s">
        <v>414</v>
      </c>
      <c r="B34" s="66">
        <f t="shared" si="0"/>
        <v>113</v>
      </c>
      <c r="C34" s="57">
        <v>91</v>
      </c>
      <c r="D34" s="66">
        <v>22</v>
      </c>
      <c r="E34" s="21" t="s">
        <v>268</v>
      </c>
      <c r="F34" s="20" t="s">
        <v>316</v>
      </c>
      <c r="G34" s="9" t="s">
        <v>296</v>
      </c>
    </row>
    <row r="35" spans="1:7" ht="15.75" x14ac:dyDescent="0.25">
      <c r="A35" s="1" t="s">
        <v>317</v>
      </c>
      <c r="B35" s="66">
        <f t="shared" si="0"/>
        <v>236</v>
      </c>
      <c r="C35" s="57">
        <v>153</v>
      </c>
      <c r="D35" s="66">
        <v>83</v>
      </c>
      <c r="E35" s="21" t="s">
        <v>240</v>
      </c>
      <c r="F35" s="20" t="s">
        <v>318</v>
      </c>
      <c r="G35" s="9" t="s">
        <v>319</v>
      </c>
    </row>
    <row r="36" spans="1:7" ht="15.75" x14ac:dyDescent="0.25">
      <c r="A36" s="1" t="s">
        <v>125</v>
      </c>
      <c r="B36" s="66">
        <f t="shared" si="0"/>
        <v>66</v>
      </c>
      <c r="C36" s="57">
        <v>54</v>
      </c>
      <c r="D36" s="66">
        <v>12</v>
      </c>
      <c r="E36" s="21" t="s">
        <v>320</v>
      </c>
      <c r="F36" s="20" t="s">
        <v>314</v>
      </c>
      <c r="G36" s="9" t="s">
        <v>294</v>
      </c>
    </row>
    <row r="37" spans="1:7" ht="15.75" x14ac:dyDescent="0.25">
      <c r="A37" s="1" t="s">
        <v>321</v>
      </c>
      <c r="B37" s="66">
        <f t="shared" si="0"/>
        <v>195</v>
      </c>
      <c r="C37" s="57">
        <v>163</v>
      </c>
      <c r="D37" s="66">
        <v>32</v>
      </c>
      <c r="E37" s="21" t="s">
        <v>322</v>
      </c>
      <c r="F37" s="20" t="s">
        <v>294</v>
      </c>
      <c r="G37" s="9" t="s">
        <v>323</v>
      </c>
    </row>
    <row r="38" spans="1:7" ht="15.75" x14ac:dyDescent="0.25">
      <c r="A38" s="1" t="s">
        <v>324</v>
      </c>
      <c r="B38" s="66">
        <f t="shared" si="0"/>
        <v>75</v>
      </c>
      <c r="C38" s="57">
        <v>68</v>
      </c>
      <c r="D38" s="66">
        <v>7</v>
      </c>
      <c r="E38" s="21" t="s">
        <v>325</v>
      </c>
      <c r="F38" s="20" t="s">
        <v>283</v>
      </c>
      <c r="G38" s="9" t="s">
        <v>326</v>
      </c>
    </row>
    <row r="39" spans="1:7" ht="15.75" x14ac:dyDescent="0.25">
      <c r="A39" s="1" t="s">
        <v>128</v>
      </c>
      <c r="B39" s="66">
        <f t="shared" si="0"/>
        <v>81</v>
      </c>
      <c r="C39" s="57">
        <v>79</v>
      </c>
      <c r="D39" s="66">
        <v>2</v>
      </c>
      <c r="E39" s="21" t="s">
        <v>327</v>
      </c>
      <c r="F39" s="20" t="s">
        <v>251</v>
      </c>
      <c r="G39" s="78" t="s">
        <v>295</v>
      </c>
    </row>
    <row r="40" spans="1:7" ht="15.75" x14ac:dyDescent="0.25">
      <c r="A40" s="1" t="s">
        <v>328</v>
      </c>
      <c r="B40" s="66">
        <f t="shared" si="0"/>
        <v>683</v>
      </c>
      <c r="C40" s="57">
        <v>621</v>
      </c>
      <c r="D40" s="66">
        <v>62</v>
      </c>
      <c r="E40" s="21" t="s">
        <v>265</v>
      </c>
      <c r="F40" s="21" t="s">
        <v>311</v>
      </c>
      <c r="G40" s="21" t="s">
        <v>231</v>
      </c>
    </row>
    <row r="41" spans="1:7" ht="15.75" x14ac:dyDescent="0.25">
      <c r="A41" s="1" t="s">
        <v>329</v>
      </c>
      <c r="B41" s="66">
        <f t="shared" si="0"/>
        <v>441</v>
      </c>
      <c r="C41" s="57">
        <v>316</v>
      </c>
      <c r="D41" s="66">
        <v>125</v>
      </c>
      <c r="E41" s="21" t="s">
        <v>251</v>
      </c>
      <c r="F41" s="20" t="s">
        <v>271</v>
      </c>
      <c r="G41" s="9" t="s">
        <v>302</v>
      </c>
    </row>
    <row r="42" spans="1:7" ht="15.75" x14ac:dyDescent="0.25">
      <c r="A42" s="72"/>
      <c r="B42" s="29"/>
      <c r="C42" s="11"/>
      <c r="D42" s="79"/>
      <c r="E42" s="31"/>
      <c r="F42" s="29"/>
      <c r="G42" s="11"/>
    </row>
    <row r="43" spans="1:7" ht="15.75" x14ac:dyDescent="0.25">
      <c r="A43" s="1" t="s">
        <v>89</v>
      </c>
      <c r="B43" s="1"/>
      <c r="C43" s="1"/>
      <c r="D43" s="1"/>
      <c r="E43" s="1"/>
      <c r="F43" s="1"/>
      <c r="G43" s="1"/>
    </row>
    <row r="44" spans="1:7" ht="15.75" hidden="1" x14ac:dyDescent="0.25">
      <c r="A44" s="1"/>
      <c r="B44" s="1"/>
      <c r="C44" s="1"/>
      <c r="D44" s="1"/>
      <c r="E44" s="1"/>
      <c r="F44" s="1"/>
      <c r="G44" s="1"/>
    </row>
  </sheetData>
  <mergeCells count="8">
    <mergeCell ref="A3:G3"/>
    <mergeCell ref="A4:G4"/>
    <mergeCell ref="A5:G5"/>
    <mergeCell ref="A6:G6"/>
    <mergeCell ref="A8:A9"/>
    <mergeCell ref="B8:B9"/>
    <mergeCell ref="C8:D8"/>
    <mergeCell ref="E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fchavarria</dc:creator>
  <cp:lastModifiedBy>mvargasb</cp:lastModifiedBy>
  <dcterms:created xsi:type="dcterms:W3CDTF">2019-03-20T19:17:57Z</dcterms:created>
  <dcterms:modified xsi:type="dcterms:W3CDTF">2019-09-30T16:44:40Z</dcterms:modified>
</cp:coreProperties>
</file>