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codeName="ThisWorkbook"/>
  <xr:revisionPtr revIDLastSave="0" documentId="8_{3AC698D5-6FC0-4A3C-B9D3-4708072614DC}" xr6:coauthVersionLast="43" xr6:coauthVersionMax="43" xr10:uidLastSave="{00000000-0000-0000-0000-000000000000}"/>
  <bookViews>
    <workbookView xWindow="30450" yWindow="465" windowWidth="25215" windowHeight="15600" tabRatio="672" xr2:uid="{00000000-000D-0000-FFFF-FFFF00000000}"/>
  </bookViews>
  <sheets>
    <sheet name="Índice" sheetId="1" r:id="rId1"/>
    <sheet name="C-1" sheetId="2" r:id="rId2"/>
    <sheet name="C-2" sheetId="3" r:id="rId3"/>
    <sheet name="C-3" sheetId="4" r:id="rId4"/>
    <sheet name="C-4" sheetId="5" r:id="rId5"/>
    <sheet name="C-5" sheetId="6" r:id="rId6"/>
    <sheet name="C-6" sheetId="7" r:id="rId7"/>
    <sheet name="C-7" sheetId="8" r:id="rId8"/>
    <sheet name="C-8" sheetId="9" r:id="rId9"/>
    <sheet name="C-9" sheetId="11" r:id="rId10"/>
    <sheet name="C-10" sheetId="12" r:id="rId11"/>
    <sheet name="C-11" sheetId="13" r:id="rId12"/>
    <sheet name="C-12" sheetId="14" r:id="rId13"/>
    <sheet name="C-13" sheetId="15" r:id="rId14"/>
    <sheet name="C-14" sheetId="16" r:id="rId15"/>
    <sheet name="C-15" sheetId="19" r:id="rId16"/>
  </sheets>
  <definedNames>
    <definedName name="__xlnm_Print_Area" localSheetId="1">'C-1'!#REF!</definedName>
    <definedName name="__xlnm_Print_Area" localSheetId="12">'C-12'!$A$1:$C$75</definedName>
    <definedName name="__xlnm_Print_Area" localSheetId="13">'C-13'!$A$1:$C$27</definedName>
    <definedName name="__xlnm_Print_Area" localSheetId="5">'C-5'!#REF!</definedName>
    <definedName name="__xlnm_Print_Area" localSheetId="6">'C-6'!#REF!</definedName>
    <definedName name="__xlnm_Print_Area" localSheetId="9">'C-9'!$A$1:$J$74</definedName>
    <definedName name="__xlnm_Print_Area" localSheetId="0">Índice!$A$1:$B$27</definedName>
    <definedName name="__xlnm_Print_Titles" localSheetId="1">'C-1'!$7:$8</definedName>
    <definedName name="__xlnm_Print_Titles" localSheetId="6">'C-6'!$8:$9</definedName>
    <definedName name="_xlnm._FilterDatabase" localSheetId="1" hidden="1">'C-1'!#REF!</definedName>
    <definedName name="_xlnm.Print_Area" localSheetId="1">'C-1'!#REF!</definedName>
    <definedName name="_xlnm.Print_Area" localSheetId="12">'C-12'!$A$1:$C$75</definedName>
    <definedName name="_xlnm.Print_Area" localSheetId="13">'C-13'!$A$1:$C$27</definedName>
    <definedName name="_xlnm.Print_Area" localSheetId="5">'C-5'!#REF!</definedName>
    <definedName name="_xlnm.Print_Area" localSheetId="6">'C-6'!#REF!</definedName>
    <definedName name="_xlnm.Print_Area" localSheetId="9">'C-9'!$A$1:$J$74</definedName>
    <definedName name="_xlnm.Print_Area" localSheetId="0">Índice!$A$1:$B$27</definedName>
    <definedName name="ddd">NA()</definedName>
    <definedName name="Excel_BuiltIn__FilterDatabase" localSheetId="6">NA()</definedName>
    <definedName name="Excel_BuiltIn__FilterDatabase_1">NA()</definedName>
    <definedName name="Excel_BuiltIn__FilterDatabase_3">NA()</definedName>
    <definedName name="Excel_BuiltIn__FilterDatabase_4">NA()</definedName>
    <definedName name="Excel_BuiltIn_Print_Area" localSheetId="2">NA()</definedName>
    <definedName name="Excel_BuiltIn_Print_Area_1">NA()</definedName>
    <definedName name="Excel_BuiltIn_Print_Area_1_1">"$C_81.$#REF!$#REF!:$#REF!$#REF!"</definedName>
    <definedName name="Excel_BuiltIn_Print_Area_4">"$c_84.$#REF!$#REF!:$#REF!$#REF!"</definedName>
    <definedName name="Excel_BuiltIn_Print_Area_7">"$c_86.$#REF!$#REF!:$#REF!$#REF!"</definedName>
    <definedName name="FOFO1">NA()</definedName>
    <definedName name="Nuevo">NA()</definedName>
    <definedName name="_xlnm.Print_Titles" localSheetId="1">'C-1'!$7:$8</definedName>
    <definedName name="_xlnm.Print_Titles" localSheetId="6">'C-6'!$8:$9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0" i="19" l="1"/>
  <c r="B99" i="19" s="1"/>
  <c r="E99" i="19"/>
  <c r="B97" i="19"/>
  <c r="B96" i="19"/>
  <c r="B95" i="19" s="1"/>
  <c r="E95" i="19"/>
  <c r="B93" i="19"/>
  <c r="B92" i="19"/>
  <c r="B91" i="19"/>
  <c r="B90" i="19"/>
  <c r="B89" i="19"/>
  <c r="E88" i="19"/>
  <c r="B88" i="19"/>
  <c r="B86" i="19"/>
  <c r="B85" i="19"/>
  <c r="E84" i="19"/>
  <c r="B84" i="19"/>
  <c r="B82" i="19"/>
  <c r="B81" i="19"/>
  <c r="B80" i="19"/>
  <c r="B79" i="19"/>
  <c r="B78" i="19"/>
  <c r="B77" i="19"/>
  <c r="E76" i="19"/>
  <c r="B76" i="19"/>
  <c r="B74" i="19"/>
  <c r="B73" i="19"/>
  <c r="B72" i="19"/>
  <c r="B71" i="19"/>
  <c r="B70" i="19"/>
  <c r="B69" i="19"/>
  <c r="E68" i="19"/>
  <c r="B68" i="19"/>
  <c r="B66" i="19"/>
  <c r="B65" i="19"/>
  <c r="B64" i="19"/>
  <c r="B63" i="19"/>
  <c r="B60" i="19" s="1"/>
  <c r="B62" i="19"/>
  <c r="B61" i="19"/>
  <c r="E60" i="19"/>
  <c r="B58" i="19"/>
  <c r="B57" i="19"/>
  <c r="B56" i="19"/>
  <c r="B55" i="19"/>
  <c r="B53" i="19" s="1"/>
  <c r="B54" i="19"/>
  <c r="E53" i="19"/>
  <c r="B51" i="19"/>
  <c r="B50" i="19"/>
  <c r="B49" i="19"/>
  <c r="B48" i="19"/>
  <c r="B47" i="19"/>
  <c r="B46" i="19" s="1"/>
  <c r="E46" i="19"/>
  <c r="B44" i="19"/>
  <c r="B43" i="19"/>
  <c r="B41" i="19" s="1"/>
  <c r="B42" i="19"/>
  <c r="E41" i="19"/>
  <c r="B39" i="19"/>
  <c r="B38" i="19"/>
  <c r="B37" i="19"/>
  <c r="B36" i="19"/>
  <c r="B35" i="19"/>
  <c r="B34" i="19" s="1"/>
  <c r="E34" i="19"/>
  <c r="B32" i="19"/>
  <c r="B31" i="19"/>
  <c r="B30" i="19"/>
  <c r="B29" i="19"/>
  <c r="E28" i="19"/>
  <c r="B28" i="19"/>
  <c r="B26" i="19"/>
  <c r="B25" i="19"/>
  <c r="B24" i="19"/>
  <c r="B23" i="19"/>
  <c r="B22" i="19" s="1"/>
  <c r="E22" i="19"/>
  <c r="B20" i="19"/>
  <c r="B19" i="19" s="1"/>
  <c r="E19" i="19"/>
  <c r="B17" i="19"/>
  <c r="B16" i="19"/>
  <c r="B15" i="19"/>
  <c r="B12" i="19" s="1"/>
  <c r="B14" i="19"/>
  <c r="B13" i="19"/>
  <c r="F12" i="19"/>
  <c r="E12" i="19"/>
  <c r="E10" i="19" s="1"/>
  <c r="D12" i="19"/>
  <c r="C12" i="19"/>
  <c r="F10" i="19"/>
  <c r="D10" i="19"/>
  <c r="C10" i="19"/>
  <c r="J77" i="16"/>
  <c r="C77" i="16"/>
  <c r="J76" i="16"/>
  <c r="C76" i="16"/>
  <c r="B76" i="16"/>
  <c r="J74" i="16"/>
  <c r="C74" i="16"/>
  <c r="J73" i="16"/>
  <c r="J72" i="16" s="1"/>
  <c r="C73" i="16"/>
  <c r="C72" i="16"/>
  <c r="B72" i="16"/>
  <c r="J70" i="16"/>
  <c r="C70" i="16"/>
  <c r="J69" i="16"/>
  <c r="J68" i="16" s="1"/>
  <c r="C69" i="16"/>
  <c r="C68" i="16" s="1"/>
  <c r="B68" i="16"/>
  <c r="J66" i="16"/>
  <c r="C66" i="16"/>
  <c r="J65" i="16"/>
  <c r="C65" i="16"/>
  <c r="C64" i="16" s="1"/>
  <c r="J64" i="16"/>
  <c r="B64" i="16"/>
  <c r="J62" i="16"/>
  <c r="C62" i="16"/>
  <c r="J61" i="16"/>
  <c r="C61" i="16"/>
  <c r="J60" i="16"/>
  <c r="C60" i="16"/>
  <c r="J59" i="16"/>
  <c r="C59" i="16"/>
  <c r="J58" i="16"/>
  <c r="J57" i="16" s="1"/>
  <c r="C58" i="16"/>
  <c r="C57" i="16" s="1"/>
  <c r="B57" i="16"/>
  <c r="J55" i="16"/>
  <c r="J54" i="16" s="1"/>
  <c r="C55" i="16"/>
  <c r="C54" i="16"/>
  <c r="B54" i="16"/>
  <c r="J52" i="16"/>
  <c r="C52" i="16"/>
  <c r="J51" i="16"/>
  <c r="C51" i="16"/>
  <c r="J50" i="16"/>
  <c r="C50" i="16"/>
  <c r="J49" i="16"/>
  <c r="J48" i="16" s="1"/>
  <c r="C49" i="16"/>
  <c r="C48" i="16" s="1"/>
  <c r="B48" i="16"/>
  <c r="J46" i="16"/>
  <c r="C46" i="16"/>
  <c r="J45" i="16"/>
  <c r="C45" i="16"/>
  <c r="C44" i="16" s="1"/>
  <c r="J44" i="16"/>
  <c r="B44" i="16"/>
  <c r="J42" i="16"/>
  <c r="C42" i="16"/>
  <c r="J41" i="16"/>
  <c r="C41" i="16"/>
  <c r="J40" i="16"/>
  <c r="C40" i="16"/>
  <c r="B40" i="16"/>
  <c r="J38" i="16"/>
  <c r="C38" i="16"/>
  <c r="J37" i="16"/>
  <c r="C37" i="16"/>
  <c r="J36" i="16"/>
  <c r="C36" i="16"/>
  <c r="C35" i="16" s="1"/>
  <c r="J35" i="16"/>
  <c r="B35" i="16"/>
  <c r="J33" i="16"/>
  <c r="C33" i="16"/>
  <c r="J32" i="16"/>
  <c r="C32" i="16"/>
  <c r="J31" i="16"/>
  <c r="C31" i="16"/>
  <c r="J30" i="16"/>
  <c r="C30" i="16"/>
  <c r="J29" i="16"/>
  <c r="J28" i="16" s="1"/>
  <c r="C29" i="16"/>
  <c r="C28" i="16" s="1"/>
  <c r="B28" i="16"/>
  <c r="J26" i="16"/>
  <c r="J25" i="16" s="1"/>
  <c r="C26" i="16"/>
  <c r="C25" i="16"/>
  <c r="B25" i="16"/>
  <c r="J23" i="16"/>
  <c r="C23" i="16"/>
  <c r="J22" i="16"/>
  <c r="C22" i="16"/>
  <c r="B22" i="16"/>
  <c r="J20" i="16"/>
  <c r="C20" i="16"/>
  <c r="C19" i="16" s="1"/>
  <c r="J19" i="16"/>
  <c r="B19" i="16"/>
  <c r="J17" i="16"/>
  <c r="C17" i="16"/>
  <c r="J16" i="16"/>
  <c r="C16" i="16"/>
  <c r="J15" i="16"/>
  <c r="C15" i="16"/>
  <c r="C13" i="16" s="1"/>
  <c r="C11" i="16" s="1"/>
  <c r="J14" i="16"/>
  <c r="C14" i="16"/>
  <c r="J13" i="16"/>
  <c r="B13" i="16"/>
  <c r="P11" i="16"/>
  <c r="O11" i="16"/>
  <c r="N11" i="16"/>
  <c r="M11" i="16"/>
  <c r="L11" i="16"/>
  <c r="K11" i="16"/>
  <c r="I11" i="16"/>
  <c r="H11" i="16"/>
  <c r="G11" i="16"/>
  <c r="F11" i="16"/>
  <c r="E11" i="16"/>
  <c r="D11" i="16"/>
  <c r="B11" i="16"/>
  <c r="B11" i="15"/>
  <c r="B11" i="14"/>
  <c r="B101" i="13"/>
  <c r="B100" i="13"/>
  <c r="B98" i="13"/>
  <c r="B97" i="13"/>
  <c r="B96" i="13" s="1"/>
  <c r="B94" i="13"/>
  <c r="B93" i="13"/>
  <c r="B92" i="13"/>
  <c r="B91" i="13"/>
  <c r="B90" i="13"/>
  <c r="B89" i="13" s="1"/>
  <c r="B87" i="13"/>
  <c r="B86" i="13"/>
  <c r="B85" i="13"/>
  <c r="B83" i="13"/>
  <c r="B82" i="13"/>
  <c r="B81" i="13"/>
  <c r="B80" i="13"/>
  <c r="B79" i="13"/>
  <c r="B78" i="13"/>
  <c r="B77" i="13" s="1"/>
  <c r="B75" i="13"/>
  <c r="B74" i="13"/>
  <c r="B73" i="13"/>
  <c r="B72" i="13"/>
  <c r="B71" i="13"/>
  <c r="B69" i="13" s="1"/>
  <c r="B70" i="13"/>
  <c r="B67" i="13"/>
  <c r="B66" i="13"/>
  <c r="B65" i="13"/>
  <c r="B64" i="13"/>
  <c r="B63" i="13"/>
  <c r="B62" i="13"/>
  <c r="B61" i="13" s="1"/>
  <c r="B59" i="13"/>
  <c r="B58" i="13"/>
  <c r="B57" i="13"/>
  <c r="B56" i="13"/>
  <c r="B55" i="13"/>
  <c r="B54" i="13" s="1"/>
  <c r="B52" i="13"/>
  <c r="B51" i="13"/>
  <c r="B50" i="13"/>
  <c r="B49" i="13"/>
  <c r="B48" i="13"/>
  <c r="B47" i="13" s="1"/>
  <c r="B45" i="13"/>
  <c r="B44" i="13"/>
  <c r="B43" i="13"/>
  <c r="B42" i="13" s="1"/>
  <c r="B40" i="13"/>
  <c r="B39" i="13"/>
  <c r="B38" i="13"/>
  <c r="B37" i="13"/>
  <c r="B36" i="13"/>
  <c r="B35" i="13" s="1"/>
  <c r="B33" i="13"/>
  <c r="B32" i="13"/>
  <c r="B31" i="13"/>
  <c r="B30" i="13"/>
  <c r="B29" i="13"/>
  <c r="B27" i="13"/>
  <c r="B26" i="13"/>
  <c r="B25" i="13"/>
  <c r="B24" i="13"/>
  <c r="B23" i="13" s="1"/>
  <c r="B21" i="13"/>
  <c r="B20" i="13" s="1"/>
  <c r="B18" i="13"/>
  <c r="B17" i="13"/>
  <c r="B16" i="13"/>
  <c r="B15" i="13"/>
  <c r="B14" i="13"/>
  <c r="B13" i="13" s="1"/>
  <c r="J13" i="13"/>
  <c r="I13" i="13"/>
  <c r="H13" i="13"/>
  <c r="G13" i="13"/>
  <c r="G11" i="13" s="1"/>
  <c r="F13" i="13"/>
  <c r="E13" i="13"/>
  <c r="D13" i="13"/>
  <c r="C13" i="13"/>
  <c r="C11" i="13" s="1"/>
  <c r="J11" i="13"/>
  <c r="I11" i="13"/>
  <c r="H11" i="13"/>
  <c r="F11" i="13"/>
  <c r="E11" i="13"/>
  <c r="D11" i="13"/>
  <c r="B101" i="12"/>
  <c r="B100" i="12"/>
  <c r="B98" i="12"/>
  <c r="B97" i="12"/>
  <c r="B96" i="12"/>
  <c r="B94" i="12"/>
  <c r="B93" i="12"/>
  <c r="B92" i="12"/>
  <c r="B91" i="12"/>
  <c r="B90" i="12"/>
  <c r="B89" i="12" s="1"/>
  <c r="B87" i="12"/>
  <c r="B86" i="12"/>
  <c r="B85" i="12"/>
  <c r="B83" i="12"/>
  <c r="B82" i="12"/>
  <c r="B81" i="12"/>
  <c r="B80" i="12"/>
  <c r="B77" i="12" s="1"/>
  <c r="B79" i="12"/>
  <c r="B78" i="12"/>
  <c r="B75" i="12"/>
  <c r="B74" i="12"/>
  <c r="B73" i="12"/>
  <c r="B72" i="12"/>
  <c r="B71" i="12"/>
  <c r="B69" i="12" s="1"/>
  <c r="B70" i="12"/>
  <c r="B67" i="12"/>
  <c r="B66" i="12"/>
  <c r="B65" i="12"/>
  <c r="B64" i="12"/>
  <c r="B63" i="12"/>
  <c r="B62" i="12"/>
  <c r="B61" i="12" s="1"/>
  <c r="B59" i="12"/>
  <c r="B58" i="12"/>
  <c r="B57" i="12"/>
  <c r="B56" i="12"/>
  <c r="B55" i="12"/>
  <c r="B54" i="12" s="1"/>
  <c r="B52" i="12"/>
  <c r="B51" i="12"/>
  <c r="B50" i="12"/>
  <c r="B49" i="12"/>
  <c r="B48" i="12"/>
  <c r="B47" i="12" s="1"/>
  <c r="B45" i="12"/>
  <c r="B44" i="12"/>
  <c r="B43" i="12"/>
  <c r="B42" i="12" s="1"/>
  <c r="B40" i="12"/>
  <c r="B39" i="12"/>
  <c r="B38" i="12"/>
  <c r="B37" i="12"/>
  <c r="B36" i="12"/>
  <c r="B35" i="12" s="1"/>
  <c r="B33" i="12"/>
  <c r="B32" i="12"/>
  <c r="B31" i="12"/>
  <c r="B30" i="12"/>
  <c r="B29" i="12"/>
  <c r="B27" i="12"/>
  <c r="B26" i="12"/>
  <c r="B25" i="12"/>
  <c r="B24" i="12"/>
  <c r="B23" i="12" s="1"/>
  <c r="B21" i="12"/>
  <c r="B20" i="12"/>
  <c r="B18" i="12"/>
  <c r="B17" i="12"/>
  <c r="B16" i="12"/>
  <c r="B15" i="12"/>
  <c r="B14" i="12"/>
  <c r="B13" i="12" s="1"/>
  <c r="F13" i="12"/>
  <c r="E13" i="12"/>
  <c r="E11" i="12" s="1"/>
  <c r="D13" i="12"/>
  <c r="C13" i="12"/>
  <c r="C11" i="12" s="1"/>
  <c r="F11" i="12"/>
  <c r="D11" i="12"/>
  <c r="B100" i="11"/>
  <c r="P99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C99" i="11"/>
  <c r="B99" i="11"/>
  <c r="B97" i="11"/>
  <c r="B96" i="11"/>
  <c r="B95" i="11" s="1"/>
  <c r="P95" i="11"/>
  <c r="O95" i="11"/>
  <c r="N95" i="11"/>
  <c r="M95" i="11"/>
  <c r="L95" i="11"/>
  <c r="K95" i="11"/>
  <c r="J95" i="11"/>
  <c r="I95" i="11"/>
  <c r="H95" i="11"/>
  <c r="G95" i="11"/>
  <c r="F95" i="11"/>
  <c r="E95" i="11"/>
  <c r="D95" i="11"/>
  <c r="C95" i="11"/>
  <c r="B93" i="11"/>
  <c r="B92" i="11"/>
  <c r="B91" i="11"/>
  <c r="B90" i="11"/>
  <c r="B89" i="11"/>
  <c r="B88" i="11" s="1"/>
  <c r="P88" i="11"/>
  <c r="O88" i="11"/>
  <c r="N88" i="11"/>
  <c r="M88" i="11"/>
  <c r="L88" i="11"/>
  <c r="K88" i="11"/>
  <c r="J88" i="11"/>
  <c r="I88" i="11"/>
  <c r="H88" i="11"/>
  <c r="G88" i="11"/>
  <c r="F88" i="11"/>
  <c r="E88" i="11"/>
  <c r="D88" i="11"/>
  <c r="C88" i="11"/>
  <c r="B86" i="11"/>
  <c r="B85" i="11"/>
  <c r="P84" i="11"/>
  <c r="O84" i="11"/>
  <c r="N84" i="11"/>
  <c r="M84" i="11"/>
  <c r="L84" i="11"/>
  <c r="K84" i="11"/>
  <c r="J84" i="11"/>
  <c r="I84" i="11"/>
  <c r="H84" i="11"/>
  <c r="G84" i="11"/>
  <c r="F84" i="11"/>
  <c r="E84" i="11"/>
  <c r="D84" i="11"/>
  <c r="C84" i="11"/>
  <c r="B84" i="11"/>
  <c r="B82" i="11"/>
  <c r="B81" i="11"/>
  <c r="B80" i="11"/>
  <c r="B79" i="11"/>
  <c r="B78" i="11"/>
  <c r="B77" i="11"/>
  <c r="B76" i="11" s="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C76" i="11"/>
  <c r="B74" i="11"/>
  <c r="B73" i="11"/>
  <c r="B72" i="11"/>
  <c r="B68" i="11" s="1"/>
  <c r="B71" i="11"/>
  <c r="B70" i="11"/>
  <c r="B69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C68" i="11"/>
  <c r="B66" i="11"/>
  <c r="B65" i="11"/>
  <c r="B64" i="11"/>
  <c r="B63" i="11"/>
  <c r="B62" i="11"/>
  <c r="B61" i="11"/>
  <c r="B60" i="11" s="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C60" i="11"/>
  <c r="B58" i="11"/>
  <c r="B57" i="11"/>
  <c r="B56" i="11"/>
  <c r="B55" i="11"/>
  <c r="B54" i="11"/>
  <c r="B53" i="11" s="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B51" i="11"/>
  <c r="B50" i="11"/>
  <c r="B49" i="11"/>
  <c r="B48" i="11"/>
  <c r="B47" i="11"/>
  <c r="B46" i="11" s="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B44" i="11"/>
  <c r="B41" i="11" s="1"/>
  <c r="B43" i="11"/>
  <c r="B42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39" i="11"/>
  <c r="B38" i="11"/>
  <c r="B37" i="11"/>
  <c r="B34" i="11" s="1"/>
  <c r="B36" i="11"/>
  <c r="B35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B32" i="11"/>
  <c r="B31" i="11"/>
  <c r="B30" i="11"/>
  <c r="B29" i="11"/>
  <c r="P28" i="11"/>
  <c r="O28" i="11"/>
  <c r="N28" i="11"/>
  <c r="N10" i="11" s="1"/>
  <c r="M28" i="11"/>
  <c r="L28" i="11"/>
  <c r="K28" i="11"/>
  <c r="J28" i="11"/>
  <c r="J10" i="11" s="1"/>
  <c r="I28" i="11"/>
  <c r="H28" i="11"/>
  <c r="G28" i="11"/>
  <c r="F28" i="11"/>
  <c r="F10" i="11" s="1"/>
  <c r="E28" i="11"/>
  <c r="D28" i="11"/>
  <c r="C28" i="11"/>
  <c r="B28" i="11"/>
  <c r="B26" i="11"/>
  <c r="B25" i="11"/>
  <c r="B24" i="11"/>
  <c r="B23" i="11"/>
  <c r="B22" i="11" s="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20" i="11"/>
  <c r="B19" i="11" s="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17" i="11"/>
  <c r="B16" i="11"/>
  <c r="B15" i="11"/>
  <c r="B14" i="11"/>
  <c r="B13" i="11"/>
  <c r="B12" i="11" s="1"/>
  <c r="P12" i="11"/>
  <c r="O12" i="11"/>
  <c r="O10" i="11" s="1"/>
  <c r="N12" i="11"/>
  <c r="M12" i="11"/>
  <c r="M10" i="11" s="1"/>
  <c r="L12" i="11"/>
  <c r="K12" i="11"/>
  <c r="K10" i="11" s="1"/>
  <c r="J12" i="11"/>
  <c r="I12" i="11"/>
  <c r="I10" i="11" s="1"/>
  <c r="H12" i="11"/>
  <c r="G12" i="11"/>
  <c r="G10" i="11" s="1"/>
  <c r="F12" i="11"/>
  <c r="E12" i="11"/>
  <c r="E10" i="11" s="1"/>
  <c r="D12" i="11"/>
  <c r="C12" i="11"/>
  <c r="C10" i="11" s="1"/>
  <c r="B10" i="11" s="1"/>
  <c r="P10" i="11"/>
  <c r="L10" i="11"/>
  <c r="H10" i="11"/>
  <c r="D10" i="11"/>
  <c r="B99" i="9"/>
  <c r="B98" i="9"/>
  <c r="B96" i="9"/>
  <c r="B95" i="9"/>
  <c r="B94" i="9" s="1"/>
  <c r="B92" i="9"/>
  <c r="B91" i="9"/>
  <c r="B90" i="9"/>
  <c r="B89" i="9"/>
  <c r="B88" i="9"/>
  <c r="B87" i="9" s="1"/>
  <c r="B85" i="9"/>
  <c r="B84" i="9"/>
  <c r="B83" i="9"/>
  <c r="B81" i="9"/>
  <c r="B80" i="9"/>
  <c r="B79" i="9"/>
  <c r="B78" i="9"/>
  <c r="B77" i="9"/>
  <c r="B76" i="9"/>
  <c r="B75" i="9" s="1"/>
  <c r="B73" i="9"/>
  <c r="B72" i="9"/>
  <c r="B71" i="9"/>
  <c r="B70" i="9"/>
  <c r="B69" i="9"/>
  <c r="B67" i="9" s="1"/>
  <c r="B68" i="9"/>
  <c r="B65" i="9"/>
  <c r="B64" i="9"/>
  <c r="B63" i="9"/>
  <c r="B62" i="9"/>
  <c r="B61" i="9"/>
  <c r="B60" i="9"/>
  <c r="B59" i="9" s="1"/>
  <c r="B57" i="9"/>
  <c r="B56" i="9"/>
  <c r="B55" i="9"/>
  <c r="B52" i="9" s="1"/>
  <c r="B54" i="9"/>
  <c r="B53" i="9"/>
  <c r="B50" i="9"/>
  <c r="B49" i="9"/>
  <c r="B48" i="9"/>
  <c r="B47" i="9"/>
  <c r="B46" i="9"/>
  <c r="B45" i="9" s="1"/>
  <c r="B43" i="9"/>
  <c r="B42" i="9"/>
  <c r="B41" i="9"/>
  <c r="B40" i="9" s="1"/>
  <c r="B38" i="9"/>
  <c r="B37" i="9"/>
  <c r="B36" i="9"/>
  <c r="B33" i="9" s="1"/>
  <c r="B35" i="9"/>
  <c r="B34" i="9"/>
  <c r="B31" i="9"/>
  <c r="B30" i="9"/>
  <c r="B29" i="9"/>
  <c r="B28" i="9"/>
  <c r="B27" i="9"/>
  <c r="B25" i="9"/>
  <c r="B24" i="9"/>
  <c r="B23" i="9"/>
  <c r="B22" i="9"/>
  <c r="B21" i="9" s="1"/>
  <c r="B19" i="9"/>
  <c r="B18" i="9"/>
  <c r="B16" i="9"/>
  <c r="B15" i="9"/>
  <c r="B14" i="9"/>
  <c r="B13" i="9"/>
  <c r="B12" i="9"/>
  <c r="B11" i="9" s="1"/>
  <c r="B9" i="9" s="1"/>
  <c r="D11" i="9"/>
  <c r="C11" i="9"/>
  <c r="C9" i="9" s="1"/>
  <c r="D9" i="9"/>
  <c r="B99" i="8"/>
  <c r="B98" i="8"/>
  <c r="B96" i="8"/>
  <c r="B95" i="8"/>
  <c r="B94" i="8"/>
  <c r="B92" i="8"/>
  <c r="B91" i="8"/>
  <c r="B90" i="8"/>
  <c r="B89" i="8"/>
  <c r="B88" i="8"/>
  <c r="B87" i="8" s="1"/>
  <c r="B85" i="8"/>
  <c r="B84" i="8"/>
  <c r="B83" i="8"/>
  <c r="B81" i="8"/>
  <c r="B80" i="8"/>
  <c r="B79" i="8"/>
  <c r="B78" i="8"/>
  <c r="B75" i="8" s="1"/>
  <c r="B77" i="8"/>
  <c r="B76" i="8"/>
  <c r="B73" i="8"/>
  <c r="B72" i="8"/>
  <c r="B71" i="8"/>
  <c r="B70" i="8"/>
  <c r="B69" i="8"/>
  <c r="B67" i="8"/>
  <c r="B66" i="8"/>
  <c r="B65" i="8"/>
  <c r="B64" i="8"/>
  <c r="B61" i="8" s="1"/>
  <c r="B63" i="8"/>
  <c r="B62" i="8"/>
  <c r="B59" i="8"/>
  <c r="B58" i="8"/>
  <c r="B57" i="8"/>
  <c r="B56" i="8"/>
  <c r="B55" i="8"/>
  <c r="B54" i="8" s="1"/>
  <c r="B52" i="8"/>
  <c r="B51" i="8"/>
  <c r="B50" i="8"/>
  <c r="B47" i="8" s="1"/>
  <c r="B49" i="8"/>
  <c r="B48" i="8"/>
  <c r="B45" i="8"/>
  <c r="B42" i="8" s="1"/>
  <c r="B44" i="8"/>
  <c r="B43" i="8"/>
  <c r="B40" i="8"/>
  <c r="B39" i="8"/>
  <c r="B38" i="8"/>
  <c r="B37" i="8"/>
  <c r="B36" i="8"/>
  <c r="B35" i="8" s="1"/>
  <c r="B33" i="8"/>
  <c r="B32" i="8"/>
  <c r="B31" i="8"/>
  <c r="B30" i="8"/>
  <c r="B29" i="8" s="1"/>
  <c r="B27" i="8"/>
  <c r="B26" i="8"/>
  <c r="B23" i="8" s="1"/>
  <c r="B25" i="8"/>
  <c r="B24" i="8"/>
  <c r="B21" i="8"/>
  <c r="B20" i="8" s="1"/>
  <c r="B18" i="8"/>
  <c r="B17" i="8"/>
  <c r="B16" i="8"/>
  <c r="B13" i="8" s="1"/>
  <c r="B15" i="8"/>
  <c r="B14" i="8"/>
  <c r="N13" i="8"/>
  <c r="M13" i="8"/>
  <c r="M11" i="8" s="1"/>
  <c r="L13" i="8"/>
  <c r="K13" i="8"/>
  <c r="J13" i="8"/>
  <c r="I13" i="8"/>
  <c r="I11" i="8" s="1"/>
  <c r="H13" i="8"/>
  <c r="G13" i="8"/>
  <c r="F13" i="8"/>
  <c r="E13" i="8"/>
  <c r="E11" i="8" s="1"/>
  <c r="D13" i="8"/>
  <c r="C13" i="8"/>
  <c r="N11" i="8"/>
  <c r="L11" i="8"/>
  <c r="K11" i="8"/>
  <c r="J11" i="8"/>
  <c r="H11" i="8"/>
  <c r="G11" i="8"/>
  <c r="F11" i="8"/>
  <c r="D11" i="8"/>
  <c r="C11" i="8"/>
  <c r="B101" i="7"/>
  <c r="B100" i="7"/>
  <c r="B98" i="7"/>
  <c r="B97" i="7"/>
  <c r="B96" i="7" s="1"/>
  <c r="B94" i="7"/>
  <c r="B93" i="7"/>
  <c r="B92" i="7"/>
  <c r="B89" i="7" s="1"/>
  <c r="B91" i="7"/>
  <c r="B90" i="7"/>
  <c r="B87" i="7"/>
  <c r="B86" i="7"/>
  <c r="B85" i="7" s="1"/>
  <c r="B83" i="7"/>
  <c r="B82" i="7"/>
  <c r="B81" i="7"/>
  <c r="B80" i="7"/>
  <c r="B79" i="7"/>
  <c r="B78" i="7"/>
  <c r="B77" i="7"/>
  <c r="B75" i="7"/>
  <c r="B74" i="7"/>
  <c r="B73" i="7"/>
  <c r="B72" i="7"/>
  <c r="B69" i="7" s="1"/>
  <c r="B71" i="7"/>
  <c r="B70" i="7"/>
  <c r="B67" i="7"/>
  <c r="B66" i="7"/>
  <c r="B65" i="7"/>
  <c r="B64" i="7"/>
  <c r="B63" i="7"/>
  <c r="B61" i="7" s="1"/>
  <c r="B62" i="7"/>
  <c r="B59" i="7"/>
  <c r="B58" i="7"/>
  <c r="B54" i="7" s="1"/>
  <c r="B57" i="7"/>
  <c r="B56" i="7"/>
  <c r="B55" i="7"/>
  <c r="B52" i="7"/>
  <c r="B51" i="7"/>
  <c r="B50" i="7"/>
  <c r="B49" i="7"/>
  <c r="B47" i="7" s="1"/>
  <c r="B48" i="7"/>
  <c r="B45" i="7"/>
  <c r="B44" i="7"/>
  <c r="B42" i="7" s="1"/>
  <c r="B43" i="7"/>
  <c r="B40" i="7"/>
  <c r="B39" i="7"/>
  <c r="B38" i="7"/>
  <c r="B37" i="7"/>
  <c r="B36" i="7"/>
  <c r="B35" i="7"/>
  <c r="B33" i="7"/>
  <c r="B32" i="7"/>
  <c r="B31" i="7"/>
  <c r="B30" i="7"/>
  <c r="B29" i="7" s="1"/>
  <c r="B27" i="7"/>
  <c r="B26" i="7"/>
  <c r="B25" i="7"/>
  <c r="B23" i="7" s="1"/>
  <c r="B24" i="7"/>
  <c r="B21" i="7"/>
  <c r="B20" i="7"/>
  <c r="B18" i="7"/>
  <c r="B17" i="7"/>
  <c r="B16" i="7"/>
  <c r="B15" i="7"/>
  <c r="B13" i="7" s="1"/>
  <c r="B14" i="7"/>
  <c r="N13" i="7"/>
  <c r="M13" i="7"/>
  <c r="L13" i="7"/>
  <c r="L11" i="7" s="1"/>
  <c r="K13" i="7"/>
  <c r="J13" i="7"/>
  <c r="I13" i="7"/>
  <c r="H13" i="7"/>
  <c r="H11" i="7" s="1"/>
  <c r="G13" i="7"/>
  <c r="F13" i="7"/>
  <c r="E13" i="7"/>
  <c r="D13" i="7"/>
  <c r="D11" i="7" s="1"/>
  <c r="C13" i="7"/>
  <c r="N11" i="7"/>
  <c r="M11" i="7"/>
  <c r="K11" i="7"/>
  <c r="J11" i="7"/>
  <c r="I11" i="7"/>
  <c r="G11" i="7"/>
  <c r="F11" i="7"/>
  <c r="E11" i="7"/>
  <c r="C11" i="7"/>
  <c r="B101" i="6"/>
  <c r="B100" i="6" s="1"/>
  <c r="B98" i="6"/>
  <c r="B97" i="6"/>
  <c r="B96" i="6"/>
  <c r="B94" i="6"/>
  <c r="B93" i="6"/>
  <c r="B92" i="6"/>
  <c r="B91" i="6"/>
  <c r="B89" i="6" s="1"/>
  <c r="B90" i="6"/>
  <c r="B87" i="6"/>
  <c r="B86" i="6"/>
  <c r="B85" i="6" s="1"/>
  <c r="B83" i="6"/>
  <c r="B82" i="6"/>
  <c r="B81" i="6"/>
  <c r="B77" i="6" s="1"/>
  <c r="B80" i="6"/>
  <c r="B79" i="6"/>
  <c r="B78" i="6"/>
  <c r="B75" i="6"/>
  <c r="B74" i="6"/>
  <c r="B73" i="6"/>
  <c r="B72" i="6"/>
  <c r="B69" i="6" s="1"/>
  <c r="B71" i="6"/>
  <c r="B70" i="6"/>
  <c r="B67" i="6"/>
  <c r="B66" i="6"/>
  <c r="B65" i="6"/>
  <c r="B64" i="6"/>
  <c r="B63" i="6"/>
  <c r="B61" i="6" s="1"/>
  <c r="B62" i="6"/>
  <c r="B59" i="6"/>
  <c r="B58" i="6"/>
  <c r="B57" i="6"/>
  <c r="B56" i="6"/>
  <c r="B55" i="6"/>
  <c r="B54" i="6"/>
  <c r="B52" i="6"/>
  <c r="B51" i="6"/>
  <c r="B50" i="6"/>
  <c r="B49" i="6"/>
  <c r="B47" i="6" s="1"/>
  <c r="B48" i="6"/>
  <c r="B45" i="6"/>
  <c r="B44" i="6"/>
  <c r="B42" i="6" s="1"/>
  <c r="B43" i="6"/>
  <c r="B40" i="6"/>
  <c r="B39" i="6"/>
  <c r="B38" i="6"/>
  <c r="B37" i="6"/>
  <c r="B36" i="6"/>
  <c r="B35" i="6"/>
  <c r="B33" i="6"/>
  <c r="B32" i="6"/>
  <c r="B31" i="6"/>
  <c r="B30" i="6"/>
  <c r="B29" i="6" s="1"/>
  <c r="B27" i="6"/>
  <c r="B26" i="6"/>
  <c r="B25" i="6"/>
  <c r="B23" i="6" s="1"/>
  <c r="B24" i="6"/>
  <c r="B21" i="6"/>
  <c r="B20" i="6"/>
  <c r="B18" i="6"/>
  <c r="B17" i="6"/>
  <c r="B16" i="6"/>
  <c r="B15" i="6"/>
  <c r="B13" i="6" s="1"/>
  <c r="B14" i="6"/>
  <c r="O13" i="6"/>
  <c r="N13" i="6"/>
  <c r="N11" i="6" s="1"/>
  <c r="M13" i="6"/>
  <c r="M11" i="6" s="1"/>
  <c r="L13" i="6"/>
  <c r="K13" i="6"/>
  <c r="J13" i="6"/>
  <c r="J11" i="6" s="1"/>
  <c r="I13" i="6"/>
  <c r="I11" i="6" s="1"/>
  <c r="H13" i="6"/>
  <c r="G13" i="6"/>
  <c r="F13" i="6"/>
  <c r="F11" i="6" s="1"/>
  <c r="E13" i="6"/>
  <c r="E11" i="6" s="1"/>
  <c r="D13" i="6"/>
  <c r="C13" i="6"/>
  <c r="O11" i="6"/>
  <c r="L11" i="6"/>
  <c r="K11" i="6"/>
  <c r="H11" i="6"/>
  <c r="G11" i="6"/>
  <c r="D11" i="6"/>
  <c r="C11" i="6"/>
  <c r="B85" i="5"/>
  <c r="B84" i="5"/>
  <c r="B83" i="5"/>
  <c r="B82" i="5" s="1"/>
  <c r="B80" i="5"/>
  <c r="B79" i="5"/>
  <c r="B78" i="5"/>
  <c r="B77" i="5"/>
  <c r="B76" i="5"/>
  <c r="B75" i="5"/>
  <c r="B74" i="5"/>
  <c r="B73" i="5"/>
  <c r="B72" i="5"/>
  <c r="B71" i="5"/>
  <c r="B70" i="5"/>
  <c r="B68" i="5" s="1"/>
  <c r="B69" i="5"/>
  <c r="B66" i="5"/>
  <c r="B65" i="5"/>
  <c r="B64" i="5"/>
  <c r="B63" i="5"/>
  <c r="B62" i="5"/>
  <c r="B61" i="5"/>
  <c r="B60" i="5"/>
  <c r="B59" i="5"/>
  <c r="B58" i="5"/>
  <c r="B57" i="5"/>
  <c r="B54" i="5" s="1"/>
  <c r="B56" i="5"/>
  <c r="B55" i="5"/>
  <c r="B52" i="5"/>
  <c r="B51" i="5"/>
  <c r="B50" i="5"/>
  <c r="B49" i="5"/>
  <c r="B48" i="5"/>
  <c r="B47" i="5" s="1"/>
  <c r="B45" i="5"/>
  <c r="B44" i="5"/>
  <c r="B43" i="5"/>
  <c r="B40" i="5" s="1"/>
  <c r="B42" i="5"/>
  <c r="B41" i="5"/>
  <c r="B38" i="5"/>
  <c r="B37" i="5"/>
  <c r="B36" i="5"/>
  <c r="B35" i="5"/>
  <c r="B34" i="5"/>
  <c r="B33" i="5"/>
  <c r="B32" i="5"/>
  <c r="B31" i="5"/>
  <c r="B30" i="5"/>
  <c r="B26" i="5" s="1"/>
  <c r="B29" i="5"/>
  <c r="B28" i="5"/>
  <c r="B27" i="5"/>
  <c r="B24" i="5"/>
  <c r="B23" i="5"/>
  <c r="B22" i="5"/>
  <c r="B21" i="5"/>
  <c r="B20" i="5"/>
  <c r="B19" i="5"/>
  <c r="B18" i="5"/>
  <c r="B17" i="5"/>
  <c r="B16" i="5"/>
  <c r="B15" i="5"/>
  <c r="B14" i="5"/>
  <c r="B13" i="5" s="1"/>
  <c r="G13" i="5"/>
  <c r="G11" i="5" s="1"/>
  <c r="F13" i="5"/>
  <c r="E13" i="5"/>
  <c r="D13" i="5"/>
  <c r="D11" i="5" s="1"/>
  <c r="C13" i="5"/>
  <c r="C11" i="5" s="1"/>
  <c r="F11" i="5"/>
  <c r="E11" i="5"/>
  <c r="B84" i="4"/>
  <c r="B81" i="4" s="1"/>
  <c r="B83" i="4"/>
  <c r="B82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 s="1"/>
  <c r="B51" i="4"/>
  <c r="B50" i="4"/>
  <c r="B49" i="4"/>
  <c r="B46" i="4" s="1"/>
  <c r="B48" i="4"/>
  <c r="B47" i="4"/>
  <c r="B44" i="4"/>
  <c r="B43" i="4"/>
  <c r="B42" i="4"/>
  <c r="B41" i="4"/>
  <c r="B40" i="4"/>
  <c r="B39" i="4" s="1"/>
  <c r="B37" i="4"/>
  <c r="B36" i="4"/>
  <c r="B35" i="4"/>
  <c r="B34" i="4"/>
  <c r="B33" i="4"/>
  <c r="B32" i="4"/>
  <c r="B31" i="4"/>
  <c r="B30" i="4"/>
  <c r="B29" i="4"/>
  <c r="B28" i="4"/>
  <c r="B27" i="4"/>
  <c r="B25" i="4" s="1"/>
  <c r="B26" i="4"/>
  <c r="B23" i="4"/>
  <c r="B22" i="4"/>
  <c r="B21" i="4"/>
  <c r="B20" i="4"/>
  <c r="B19" i="4"/>
  <c r="B18" i="4"/>
  <c r="B17" i="4"/>
  <c r="B16" i="4"/>
  <c r="B15" i="4"/>
  <c r="B14" i="4"/>
  <c r="B12" i="4" s="1"/>
  <c r="B13" i="4"/>
  <c r="I12" i="4"/>
  <c r="H12" i="4"/>
  <c r="G12" i="4"/>
  <c r="G10" i="4" s="1"/>
  <c r="F12" i="4"/>
  <c r="E12" i="4"/>
  <c r="D12" i="4"/>
  <c r="C12" i="4"/>
  <c r="I10" i="4"/>
  <c r="H10" i="4"/>
  <c r="F10" i="4"/>
  <c r="E10" i="4"/>
  <c r="D10" i="4"/>
  <c r="C10" i="4"/>
  <c r="B101" i="3"/>
  <c r="G100" i="3"/>
  <c r="F100" i="3"/>
  <c r="E100" i="3"/>
  <c r="D100" i="3"/>
  <c r="C100" i="3"/>
  <c r="B100" i="3"/>
  <c r="B98" i="3"/>
  <c r="B97" i="3"/>
  <c r="G96" i="3"/>
  <c r="F96" i="3"/>
  <c r="E96" i="3"/>
  <c r="D96" i="3"/>
  <c r="C96" i="3"/>
  <c r="B96" i="3"/>
  <c r="B94" i="3"/>
  <c r="B93" i="3"/>
  <c r="B92" i="3"/>
  <c r="B91" i="3"/>
  <c r="B89" i="3" s="1"/>
  <c r="B90" i="3"/>
  <c r="G89" i="3"/>
  <c r="F89" i="3"/>
  <c r="E89" i="3"/>
  <c r="D89" i="3"/>
  <c r="C89" i="3"/>
  <c r="B87" i="3"/>
  <c r="B85" i="3" s="1"/>
  <c r="B86" i="3"/>
  <c r="G85" i="3"/>
  <c r="F85" i="3"/>
  <c r="E85" i="3"/>
  <c r="D85" i="3"/>
  <c r="C85" i="3"/>
  <c r="B83" i="3"/>
  <c r="B82" i="3"/>
  <c r="B81" i="3"/>
  <c r="B80" i="3"/>
  <c r="B79" i="3"/>
  <c r="B77" i="3" s="1"/>
  <c r="B78" i="3"/>
  <c r="G77" i="3"/>
  <c r="F77" i="3"/>
  <c r="E77" i="3"/>
  <c r="D77" i="3"/>
  <c r="C77" i="3"/>
  <c r="B75" i="3"/>
  <c r="B74" i="3"/>
  <c r="B73" i="3"/>
  <c r="B72" i="3"/>
  <c r="B71" i="3"/>
  <c r="B69" i="3" s="1"/>
  <c r="B70" i="3"/>
  <c r="G69" i="3"/>
  <c r="F69" i="3"/>
  <c r="E69" i="3"/>
  <c r="D69" i="3"/>
  <c r="C69" i="3"/>
  <c r="B67" i="3"/>
  <c r="B66" i="3"/>
  <c r="B65" i="3"/>
  <c r="B64" i="3"/>
  <c r="B63" i="3"/>
  <c r="B61" i="3" s="1"/>
  <c r="B62" i="3"/>
  <c r="G61" i="3"/>
  <c r="F61" i="3"/>
  <c r="E61" i="3"/>
  <c r="D61" i="3"/>
  <c r="C61" i="3"/>
  <c r="B59" i="3"/>
  <c r="B58" i="3"/>
  <c r="B57" i="3"/>
  <c r="B56" i="3"/>
  <c r="B55" i="3"/>
  <c r="B54" i="3" s="1"/>
  <c r="G54" i="3"/>
  <c r="F54" i="3"/>
  <c r="E54" i="3"/>
  <c r="D54" i="3"/>
  <c r="C54" i="3"/>
  <c r="B52" i="3"/>
  <c r="B51" i="3"/>
  <c r="B50" i="3"/>
  <c r="B49" i="3"/>
  <c r="B48" i="3"/>
  <c r="B47" i="3" s="1"/>
  <c r="G47" i="3"/>
  <c r="F47" i="3"/>
  <c r="E47" i="3"/>
  <c r="D47" i="3"/>
  <c r="C47" i="3"/>
  <c r="B45" i="3"/>
  <c r="B44" i="3"/>
  <c r="B43" i="3"/>
  <c r="B42" i="3" s="1"/>
  <c r="G42" i="3"/>
  <c r="F42" i="3"/>
  <c r="E42" i="3"/>
  <c r="D42" i="3"/>
  <c r="D11" i="3" s="1"/>
  <c r="C42" i="3"/>
  <c r="B40" i="3"/>
  <c r="B39" i="3"/>
  <c r="B38" i="3"/>
  <c r="B37" i="3"/>
  <c r="B36" i="3"/>
  <c r="B35" i="3" s="1"/>
  <c r="G35" i="3"/>
  <c r="F35" i="3"/>
  <c r="E35" i="3"/>
  <c r="D35" i="3"/>
  <c r="C35" i="3"/>
  <c r="B33" i="3"/>
  <c r="B32" i="3"/>
  <c r="B31" i="3"/>
  <c r="B29" i="3" s="1"/>
  <c r="B30" i="3"/>
  <c r="G29" i="3"/>
  <c r="F29" i="3"/>
  <c r="E29" i="3"/>
  <c r="D29" i="3"/>
  <c r="C29" i="3"/>
  <c r="B27" i="3"/>
  <c r="B26" i="3"/>
  <c r="B25" i="3"/>
  <c r="B24" i="3"/>
  <c r="B23" i="3" s="1"/>
  <c r="G23" i="3"/>
  <c r="F23" i="3"/>
  <c r="E23" i="3"/>
  <c r="D23" i="3"/>
  <c r="C23" i="3"/>
  <c r="B21" i="3"/>
  <c r="G20" i="3"/>
  <c r="F20" i="3"/>
  <c r="E20" i="3"/>
  <c r="D20" i="3"/>
  <c r="C20" i="3"/>
  <c r="B20" i="3"/>
  <c r="B18" i="3"/>
  <c r="B17" i="3"/>
  <c r="B16" i="3"/>
  <c r="B15" i="3"/>
  <c r="B13" i="3" s="1"/>
  <c r="B11" i="3" s="1"/>
  <c r="B14" i="3"/>
  <c r="G13" i="3"/>
  <c r="F13" i="3"/>
  <c r="F11" i="3" s="1"/>
  <c r="E13" i="3"/>
  <c r="E11" i="3" s="1"/>
  <c r="D13" i="3"/>
  <c r="C13" i="3"/>
  <c r="G11" i="3"/>
  <c r="C11" i="3"/>
  <c r="B99" i="2"/>
  <c r="B95" i="2"/>
  <c r="B88" i="2"/>
  <c r="B84" i="2"/>
  <c r="B76" i="2"/>
  <c r="B68" i="2"/>
  <c r="B60" i="2"/>
  <c r="B53" i="2"/>
  <c r="B46" i="2"/>
  <c r="B41" i="2"/>
  <c r="B34" i="2"/>
  <c r="B10" i="2" s="1"/>
  <c r="B28" i="2"/>
  <c r="B22" i="2"/>
  <c r="B19" i="2"/>
  <c r="G12" i="2"/>
  <c r="G10" i="2" s="1"/>
  <c r="F12" i="2"/>
  <c r="E12" i="2"/>
  <c r="D12" i="2"/>
  <c r="D10" i="2" s="1"/>
  <c r="C12" i="2"/>
  <c r="C10" i="2" s="1"/>
  <c r="B12" i="2"/>
  <c r="F10" i="2"/>
  <c r="E10" i="2"/>
  <c r="B11" i="6" l="1"/>
  <c r="B11" i="7"/>
  <c r="B11" i="12"/>
  <c r="B11" i="5"/>
  <c r="B11" i="8"/>
  <c r="B10" i="4"/>
  <c r="B11" i="13"/>
  <c r="J11" i="16"/>
  <c r="B10" i="19"/>
</calcChain>
</file>

<file path=xl/sharedStrings.xml><?xml version="1.0" encoding="utf-8"?>
<sst xmlns="http://schemas.openxmlformats.org/spreadsheetml/2006/main" count="1391" uniqueCount="357">
  <si>
    <t>MATERIA DE TRÁNSITO: MOVIMIENTO DE TRABAJO</t>
  </si>
  <si>
    <t>MATERIA DE TRÁNSITO: CASOS ENTRADOS</t>
  </si>
  <si>
    <t>MATERIA DE TRÁNSITO: CASOS TERMINADOS</t>
  </si>
  <si>
    <t>MATERIA DE TRÁNSITO: INCOMPETENCIAS</t>
  </si>
  <si>
    <t>MATERIA DE TRÁNSITO: ENTRADA NETA</t>
  </si>
  <si>
    <t>MATERIA DE TRÁNSITO: DURACIÓN PROMEDIO DE LAS SENTENCIAS DICTADAS</t>
  </si>
  <si>
    <t>MATERIA DE TRÁNSITO : AUDIENCIAS SEÑALADAS</t>
  </si>
  <si>
    <t>MATERIA DE TRÁNSITO: COMISIONES Y NOTIFICACIONES</t>
  </si>
  <si>
    <t>CUADRO N° 1</t>
  </si>
  <si>
    <t>SEGÚN: CIRCUITO JUDICIAL Y OFICINA</t>
  </si>
  <si>
    <t>CIRCUITO JUDICIAL Y OFICINA</t>
  </si>
  <si>
    <t>ACTIVOS AL INICIAR PERÍODO</t>
  </si>
  <si>
    <t>ENTRADOS</t>
  </si>
  <si>
    <t>REENTRADOS</t>
  </si>
  <si>
    <t>TESTIMONIOS DE PIEZAS</t>
  </si>
  <si>
    <t>TERMINADOS</t>
  </si>
  <si>
    <t>ACTIVOS AL FINALIZAR PERÍODO</t>
  </si>
  <si>
    <t>ESTADO DE LOS ACTIVOS</t>
  </si>
  <si>
    <t>En Trámite</t>
  </si>
  <si>
    <t>Total</t>
  </si>
  <si>
    <t>I Circuito Judicial de San José</t>
  </si>
  <si>
    <t>Juzgado Tránsito I C.J. San José</t>
  </si>
  <si>
    <t>Juzgado Contravencional y Menor Cuantía Santa Ana</t>
  </si>
  <si>
    <t>Juzgado Contravencional y Menor Cuantía Mora</t>
  </si>
  <si>
    <t>Juzgado Contravencional y Menor Cuantía Puriscal</t>
  </si>
  <si>
    <t>Juzgado Contravencional y Menor Cuantía Turrubares</t>
  </si>
  <si>
    <t>II Circuito Judicial de San José</t>
  </si>
  <si>
    <t>Juzgado Tránsito II C.J. San José</t>
  </si>
  <si>
    <t>III Circuito Judicial de San José</t>
  </si>
  <si>
    <t>Juzgado Tránsito III C.J. San José</t>
  </si>
  <si>
    <t>Juzgado Tránsito Pavas</t>
  </si>
  <si>
    <t>Juzgado Tránsito Hatillo</t>
  </si>
  <si>
    <t>Juzgado Contravencional y Menor Cuantía Acosta</t>
  </si>
  <si>
    <t>I Circuito Judicial de Alajuela</t>
  </si>
  <si>
    <t>Juzgado Tránsito I C.J. Alajuela</t>
  </si>
  <si>
    <t>Juzgado Contravencional Y Menor Cuantía San Mateo</t>
  </si>
  <si>
    <t>Juzgado Contravencional y Menor Cuantía Poás</t>
  </si>
  <si>
    <t>Juzgado Contravencional y Menor Cuantía Atenas</t>
  </si>
  <si>
    <t>II Circuito Judicial de Alajuela</t>
  </si>
  <si>
    <t>Juzgado Tránsito II C.J. Alajuela ( San Carlos )</t>
  </si>
  <si>
    <t>Juzgado Contravencional y Menor Cuantía Upala</t>
  </si>
  <si>
    <t>Juzgado Contravencional y Menor Cuantía Los Chiles</t>
  </si>
  <si>
    <t>Juzgado Contravencional y Menor Cuantía Guatuso</t>
  </si>
  <si>
    <t>Juzgado Contravencional y Menor Cuantía La Fortuna</t>
  </si>
  <si>
    <t>III Circuito Judicial de Alajuela</t>
  </si>
  <si>
    <t>Juzgado Tránsito III C.J. Alajuela (San Ramón)</t>
  </si>
  <si>
    <t>Juzgado Tránsito Grecia</t>
  </si>
  <si>
    <t>Juzgado Contravencional y Menor Cuantía Zarcero</t>
  </si>
  <si>
    <t>Circuito Judicial de Cartago</t>
  </si>
  <si>
    <t>Juzgado Tránsito Cartago</t>
  </si>
  <si>
    <t>Juzgado Contravencional y Menor Cuantía Alvarado</t>
  </si>
  <si>
    <t>Juzgado Contravencional Y Menor Cuantía Turrialba</t>
  </si>
  <si>
    <t>Juzgado Contravencional y Menor Cuantía Jiménez</t>
  </si>
  <si>
    <t>Juzgado Contravencional y Men Cuantía Tarrazú, Dota y León Cortés</t>
  </si>
  <si>
    <t>Circuito Judicial de Heredia</t>
  </si>
  <si>
    <t>Juzgado Tránsito Heredia</t>
  </si>
  <si>
    <t>Juzgado Contravencional y Menor Cuantía Sto Domingo</t>
  </si>
  <si>
    <t>Juzgado Contravencional y Menor Cuantía San Rafael</t>
  </si>
  <si>
    <t>Juzgado Contravencional y Menor Cuantía San Isidro</t>
  </si>
  <si>
    <t>Juzgado Contravencional, Menor Cuantía y Tránsito Sarapiquí</t>
  </si>
  <si>
    <t>I Circuito Judicial de Guanacaste</t>
  </si>
  <si>
    <t>Juzgado Cobro, Menor Cuantía y Tránsito I C.J. Guanacaste ( Liberia )</t>
  </si>
  <si>
    <t>Juzgado Contravencional y Menor Cuantía Bagaces</t>
  </si>
  <si>
    <t>Juzgado Contravencional y Menor Cuantía La Cruz</t>
  </si>
  <si>
    <t>Juzgado Contravencional y Menor Cuantía Cañas</t>
  </si>
  <si>
    <t>Juzgado Contravencional y Menor Cuantía Tilarán</t>
  </si>
  <si>
    <t>Juzgado Contravencional y Menor Cuantía Abangares</t>
  </si>
  <si>
    <t>II Circuito Judicial de Guanacaste</t>
  </si>
  <si>
    <t>Juzgado Menor Cuantía y Tránsito II C.J. Guanacaste ( Nicoya )</t>
  </si>
  <si>
    <t>Juzgado Cobro y Tránsito II C.J. Guanacaste ( Santa Cruz )</t>
  </si>
  <si>
    <t>Juzgado Contravencional y Menor Cuantía Nandayure</t>
  </si>
  <si>
    <t>Juzgado Contravencional y Menor Cuantía Carrillo</t>
  </si>
  <si>
    <t>Juzgado Contravencional y Menor Cuantía Hojancha</t>
  </si>
  <si>
    <t>Juzgado Contravencional y Menor Cuantía Jicaral</t>
  </si>
  <si>
    <t>Circuito Judicial de Puntarenas</t>
  </si>
  <si>
    <t>Juzgado Tránsito Puntarenas</t>
  </si>
  <si>
    <t>Juzgado Contravencional y Menor Cuantía Garabito</t>
  </si>
  <si>
    <t>Juzgado Contravencional y Menor Cuantía Cóbano</t>
  </si>
  <si>
    <t>Juzgado Contravencional y Menor Cuantía Aguirre</t>
  </si>
  <si>
    <t>Juzgado Contravencional y Menor Cuantía Parrita</t>
  </si>
  <si>
    <t>Juzgado Contravencional y Menor Cuantía Monteverde</t>
  </si>
  <si>
    <t>I Circuito Judicial de la Zona Sur</t>
  </si>
  <si>
    <t>Juzgado Contravencional y Tránsito I C.J. Zona Sur ( Pérez Zeledón )</t>
  </si>
  <si>
    <t>Juzgado Contravencional y Menor Cuantía Buenos Aires</t>
  </si>
  <si>
    <t>II Circuito Judicial de la Zona Sur</t>
  </si>
  <si>
    <t>Juzgado Contravencional y Tránsito II C.J. Zona Sur ( Corredores )</t>
  </si>
  <si>
    <t>Juzgado de Cobro, Menor Cuantía y Contravencional Golfito</t>
  </si>
  <si>
    <t>Juzgado Contravencional y Menor Cuantía Osa</t>
  </si>
  <si>
    <t xml:space="preserve">Juzgado Contravencional y Menor Cuantía Coto Brus </t>
  </si>
  <si>
    <t>Juzgado de Cobro, Menor Cuantía y Contravencional Golfito ( Puerto Jiménez )</t>
  </si>
  <si>
    <t>I Circuito Judicial de la Zona Atlántica</t>
  </si>
  <si>
    <t>Juzgado Tránsito I C.J. Zona Atlántica ( Limón )</t>
  </si>
  <si>
    <t>Juzgado Contravencional y Menor Cuantía Bribrí</t>
  </si>
  <si>
    <t>II Circuito Judicial de la Zona Atlántica</t>
  </si>
  <si>
    <t>Juzgado Contravencional y Tránsito II C.J. Zona Atlántica ( Pococí )</t>
  </si>
  <si>
    <t>MATERIA DE TRÁNSITO: ACTIVOS AL FINALIZAR PERÍODO</t>
  </si>
  <si>
    <t>POR: FASE DE LOS ACTIVOS</t>
  </si>
  <si>
    <t>FASE DE LOS ACTIVOS</t>
  </si>
  <si>
    <t>TOTAL</t>
  </si>
  <si>
    <t>Demanda</t>
  </si>
  <si>
    <t>Demostrativa</t>
  </si>
  <si>
    <t>Conclusiva</t>
  </si>
  <si>
    <t>Ejecución</t>
  </si>
  <si>
    <r>
      <t xml:space="preserve">Sin Fase </t>
    </r>
    <r>
      <rPr>
        <b/>
        <vertAlign val="superscript"/>
        <sz val="12"/>
        <rFont val="Times New Roman"/>
        <family val="1"/>
        <charset val="1"/>
      </rPr>
      <t>(1)</t>
    </r>
  </si>
  <si>
    <t>CUADRO N° 2</t>
  </si>
  <si>
    <t xml:space="preserve">MATERIA DE TRÁNSITO: MOVIMIENTO DE TRABAJO </t>
  </si>
  <si>
    <t>PROVINCIA Y DESPACHO</t>
  </si>
  <si>
    <t>San José</t>
  </si>
  <si>
    <t>Alajuela</t>
  </si>
  <si>
    <t>Cartago</t>
  </si>
  <si>
    <t>Heredia</t>
  </si>
  <si>
    <t>Guanacaste</t>
  </si>
  <si>
    <t>Puntarenas</t>
  </si>
  <si>
    <t>Limón</t>
  </si>
  <si>
    <t>CUADRO N° 3</t>
  </si>
  <si>
    <t>POR: TIPO DE INFRACCIÓN</t>
  </si>
  <si>
    <t>TIPO DE INFRACCIÓN</t>
  </si>
  <si>
    <t>Accidentes</t>
  </si>
  <si>
    <t>Colisión</t>
  </si>
  <si>
    <t>Infracción simple (con oposición)</t>
  </si>
  <si>
    <t>Estrellonazo</t>
  </si>
  <si>
    <t>Vuelco</t>
  </si>
  <si>
    <t>Salirse de vía</t>
  </si>
  <si>
    <t>Daños a la propiedad</t>
  </si>
  <si>
    <t>Denuncias</t>
  </si>
  <si>
    <t>Otros</t>
  </si>
  <si>
    <t>CUADRO N° 4</t>
  </si>
  <si>
    <t>SEGÚN: CIRCUITO JUDICIAL  Y OFICINA</t>
  </si>
  <si>
    <t>POR: MOTIVO DE TÉRMINO</t>
  </si>
  <si>
    <t>Acumulado</t>
  </si>
  <si>
    <t>Archivo</t>
  </si>
  <si>
    <t>Devolución (vehíc.,placa, licencia )</t>
  </si>
  <si>
    <t>Incompetencia</t>
  </si>
  <si>
    <t>Inhibitoria</t>
  </si>
  <si>
    <t>Resuelto por Centro de Conciliación</t>
  </si>
  <si>
    <t>Sentencia con juicio oral</t>
  </si>
  <si>
    <t>Sentencia sin juicio oral</t>
  </si>
  <si>
    <t>Sobreseimiento Conc. Cumplida</t>
  </si>
  <si>
    <t>Sobreseimiento Prescripción</t>
  </si>
  <si>
    <t>Sobreseimiento  Otros</t>
  </si>
  <si>
    <t>Otro</t>
  </si>
  <si>
    <t xml:space="preserve">Total </t>
  </si>
  <si>
    <t>CUADRO N° 5</t>
  </si>
  <si>
    <t>CUADRO N° 6</t>
  </si>
  <si>
    <t>ENTRADA NETA</t>
  </si>
  <si>
    <t>INCOMPETENCIAS</t>
  </si>
  <si>
    <t>CUADRO N° 7</t>
  </si>
  <si>
    <t>CUADRO N° 8</t>
  </si>
  <si>
    <t>POR: TIPO DE ASUNTO</t>
  </si>
  <si>
    <t>DESPACHO</t>
  </si>
  <si>
    <t>CUADRO N° 9</t>
  </si>
  <si>
    <t xml:space="preserve">TOTAL </t>
  </si>
  <si>
    <t>Autosentencias</t>
  </si>
  <si>
    <t>Homologación en principal</t>
  </si>
  <si>
    <t>Sentencia en Principal</t>
  </si>
  <si>
    <t>Sentencia en Principal (oral)</t>
  </si>
  <si>
    <t>CUADRO N° 10</t>
  </si>
  <si>
    <t>POR: RESULTADO</t>
  </si>
  <si>
    <t>Con lugar</t>
  </si>
  <si>
    <t>Parcialmente con lugar</t>
  </si>
  <si>
    <t>Sin lugar</t>
  </si>
  <si>
    <t>Modificada</t>
  </si>
  <si>
    <t xml:space="preserve">Suspensión </t>
  </si>
  <si>
    <t>SENTENCIAS</t>
  </si>
  <si>
    <t>DURACIÓN PROMEDIO</t>
  </si>
  <si>
    <t>Juzgado Tránsito I Circ. Jud. San José</t>
  </si>
  <si>
    <t>Juzgado Contr. y Men. Cuantía Santa Ana</t>
  </si>
  <si>
    <t>Juzgado Contr. y Men. Cuantía de Mora</t>
  </si>
  <si>
    <t>Juzgado Contr. y Men. Cuantía de Puriscal</t>
  </si>
  <si>
    <t>Juzgado Contr. y Men. Cuantía de Turrubares</t>
  </si>
  <si>
    <t>Juzgado Contr. y Men. Cuantía de Acosta</t>
  </si>
  <si>
    <t>Juzgado Tránsito I Circ. Jud. Alajuela</t>
  </si>
  <si>
    <t>Juzgado Contrav. Y Menor Cuantía de San Mateo</t>
  </si>
  <si>
    <t>Juzgado Contrav. y Menor Cuantía de Poás</t>
  </si>
  <si>
    <t>Juzgado Contr. y Menor Cuantía de Atenas</t>
  </si>
  <si>
    <t>Juzgado Tránsito II Circ. Jud. Alajuela</t>
  </si>
  <si>
    <t>Juzgado Contrav. y Menor Cuantía de Upala</t>
  </si>
  <si>
    <t>Juzgado Contrav. y Menor Cuantía de Los Chiles</t>
  </si>
  <si>
    <t>Juzgado Contrav. y Menor Cuantía de Guatuso</t>
  </si>
  <si>
    <t>Juzgado Contrav. y Men. Cuantía de La Fortuna</t>
  </si>
  <si>
    <t>Juzgado Tránsito III Circ. Jud. de Alajuela (San Ramón)</t>
  </si>
  <si>
    <t>Juzgado de Tránsito de Grecia</t>
  </si>
  <si>
    <t>Juzgado Contrav. y Menor Cuantía de Zarcero</t>
  </si>
  <si>
    <t>Juzgado Contrav. y Menor Cuantía de Alvarado</t>
  </si>
  <si>
    <t>Juzgado Contrav. Y Menor Cuantía de Turrialba</t>
  </si>
  <si>
    <t>Juzgado Contrav. y Menor Cuantía de Jiménez</t>
  </si>
  <si>
    <t>Juzgado Contr. y Men Cuant. Tarrazú, Dota y León Cortés</t>
  </si>
  <si>
    <t>Juzgado Contr. y Men. Cuant. Sto Domingo</t>
  </si>
  <si>
    <t>Juzgado Contrav. y de Menor Cuantía de San Rafael</t>
  </si>
  <si>
    <t>Juzgado Contrav. y de Menor Cuantía de San Isidro</t>
  </si>
  <si>
    <t>Juzgado Contravencional, Men. Cuant. y Tránsito Sarapiquí</t>
  </si>
  <si>
    <t>Juzgado Contr. y Men. Cuant. Bagaces</t>
  </si>
  <si>
    <t>Juzgado Contravencional y de Menor Cuantía de La Cruz</t>
  </si>
  <si>
    <t>Juzgado Contr. y Men. Cuant. Cañas</t>
  </si>
  <si>
    <t>Juzgado Contravencional y de Menor Cuantía de Tilarán</t>
  </si>
  <si>
    <t>Juzgado Contr. y Men. Cuant. Abangares</t>
  </si>
  <si>
    <t>Juzgado Contr. y Men. Cuantía Nandayure</t>
  </si>
  <si>
    <t>Juzgado Contr. y Men. Cuant. Carrillo</t>
  </si>
  <si>
    <t>Juzgado Contravencional y Menor Cuantía de Hojancha</t>
  </si>
  <si>
    <t>Juzgado Contrav. y de Menor Cuantía de Jicaral</t>
  </si>
  <si>
    <t>Juzgado Contr. y Men. Cuant. Garabito</t>
  </si>
  <si>
    <t>Juzgado Contravencional y Menor Cuantía de Cóbano</t>
  </si>
  <si>
    <t>Juzgado Contrav. y Menor Cuantía de Parrita</t>
  </si>
  <si>
    <t>Juzgado Contrav. y Menor Cuantía de Monteverde</t>
  </si>
  <si>
    <t>Juzgado Contr. y Men. Cuant. Buenos Aires</t>
  </si>
  <si>
    <t>Juzgado Contr. y Men. Cuantía II Circ. Jud. Zona Sur</t>
  </si>
  <si>
    <t>Juzgado de Cobro, de Menor Cuantía y Contrav. de Golfito</t>
  </si>
  <si>
    <t>Juzgado Contrav. y Menor Cuantía de Osa</t>
  </si>
  <si>
    <t xml:space="preserve">Juzgado Contrav. y Menor Cuantía de Coto Brus </t>
  </si>
  <si>
    <t>Juzgado Contr. y Men. Cuant. Bribrí</t>
  </si>
  <si>
    <t>CUADRO N° 12</t>
  </si>
  <si>
    <t xml:space="preserve">SEGÚN: TIPO DE ASUNTO </t>
  </si>
  <si>
    <t>TIPO DE ASUNTO</t>
  </si>
  <si>
    <t>SENTENCIA</t>
  </si>
  <si>
    <t>Infracción simple</t>
  </si>
  <si>
    <t>Denuncia</t>
  </si>
  <si>
    <t>CUADRO N° 13</t>
  </si>
  <si>
    <t>POR: TIPO Y ESTADO DE LAS AUDIENCIAS</t>
  </si>
  <si>
    <t>AUDIENCIAS DE RECEPCIÓN DE PRUEBA  (FONDO)</t>
  </si>
  <si>
    <t>Realizadas</t>
  </si>
  <si>
    <t>Conciliada</t>
  </si>
  <si>
    <t>No Realizada</t>
  </si>
  <si>
    <t>Suspendida</t>
  </si>
  <si>
    <t>Sin Efecto</t>
  </si>
  <si>
    <t>Pendiente</t>
  </si>
  <si>
    <t>CUADRO N° 14</t>
  </si>
  <si>
    <t>POR: TRÁMITE EFECTUADO</t>
  </si>
  <si>
    <t>Expedientes pasados a la OCJ</t>
  </si>
  <si>
    <t>Cédulas de notificación pasadas a la OCJ</t>
  </si>
  <si>
    <t>Comisiones recibidas</t>
  </si>
  <si>
    <t>SEGÚN: PROVINCIA Y OFICINA</t>
  </si>
  <si>
    <t xml:space="preserve">SEGÚN: PROVINCIA Y OFICINA </t>
  </si>
  <si>
    <t>Elaborado por: Subproceso de Estadística, Dirección de Planificación</t>
  </si>
  <si>
    <t>Juzgado Contravencional y Menor Cuantía Quepos</t>
  </si>
  <si>
    <t>Juzgado Contrav. y Menor Cuantía de Quepos</t>
  </si>
  <si>
    <t>Juzgado Tránsito II C.J. San José (Goicoechea)</t>
  </si>
  <si>
    <t>Juzgado Tránsito III C.J. San José (Desamparados)</t>
  </si>
  <si>
    <t>Juzgado Tránsito II C.J. Alajuela (San Carlos)</t>
  </si>
  <si>
    <t>Juzgado Cobro, Menor Cuantía y Tránsito I C.J. Guanacaste (Liberia)</t>
  </si>
  <si>
    <t>Juzgado Menor Cuantía y Tránsito II C.J. Guanacaste (Nicoya )</t>
  </si>
  <si>
    <t>Juzgado Cobro y Tránsito II C.J. Guanacaste (Santa Cruz)</t>
  </si>
  <si>
    <t>Juzgado Contravencional y Tránsito I C.J. Zona Sur (Pérez Zeledón)</t>
  </si>
  <si>
    <t>Juzgado Contravencional y Tránsito II C.J. Zona Sur (Corredores)</t>
  </si>
  <si>
    <t>Juzgado de Cobro, Menor Cuantía y Contravencional Golfito (Puerto Jiménez)</t>
  </si>
  <si>
    <t>Juzgado Tránsito I C.J. Zona Atlántica (Limón)</t>
  </si>
  <si>
    <t>Juzgado Contravencional y Tránsito II C.J. Zona Atlántica (Pococí)</t>
  </si>
  <si>
    <t>Juzgado Menor Cuantía y Tránsito II C.J. Guanacaste (Nicoya)</t>
  </si>
  <si>
    <t>Juzgado Tránsito II Circ. Jud. San José (Goicoechea)</t>
  </si>
  <si>
    <t>Juzgado Tránsito III Circ. Jud. De San José (Desamparados)</t>
  </si>
  <si>
    <t>Juzg.  Cobro, Menor Ctía y Tráns. I Circ. Jud. Guanacaste (Liberia)</t>
  </si>
  <si>
    <t>Juzgado Men. Cuant. y Tráns. II Circ. Jud. Guanacaste (Nicoya)</t>
  </si>
  <si>
    <t>Juzgado Contrav. y Tránsito I Circ. Jud. Zona Sur (Pérez Zeledón)</t>
  </si>
  <si>
    <t>Juzgado Tránsito I Circ. Jud. Zona Atlántica (Limón)</t>
  </si>
  <si>
    <t>Juzgado de Cobro, Menor Cuantía y Contrav. de Golfito (Puerto Jiménez)</t>
  </si>
  <si>
    <t>Lesiones</t>
  </si>
  <si>
    <t xml:space="preserve"> Atropello</t>
  </si>
  <si>
    <t>Atropello</t>
  </si>
  <si>
    <t xml:space="preserve">Enviado al Centro de Conciliación </t>
  </si>
  <si>
    <t xml:space="preserve"> DURANTE: 2018</t>
  </si>
  <si>
    <t>AUDIENCIAS CONCILIACIÓN</t>
  </si>
  <si>
    <t xml:space="preserve">Lesiones </t>
  </si>
  <si>
    <t>Devolución (placas, vehículos, licencias)</t>
  </si>
  <si>
    <t xml:space="preserve">Obstrucción en la vía </t>
  </si>
  <si>
    <t xml:space="preserve">Suspensión de licencias </t>
  </si>
  <si>
    <t>Condenatoria</t>
  </si>
  <si>
    <t>POR: TIPO DE RESOLUCIÓN DICTADA</t>
  </si>
  <si>
    <t>MATERIA DE TRÁNSITO: RESOLUCIONES DICTADAS</t>
  </si>
  <si>
    <t>Número</t>
  </si>
  <si>
    <t>Nombre Del Cuadro</t>
  </si>
  <si>
    <r>
      <t>Durante:</t>
    </r>
    <r>
      <rPr>
        <sz val="12"/>
        <rFont val="Times New Roman"/>
        <family val="1"/>
      </rPr>
      <t xml:space="preserve">  2018</t>
    </r>
  </si>
  <si>
    <r>
      <t>Materia De Tránsito:</t>
    </r>
    <r>
      <rPr>
        <sz val="12"/>
        <rFont val="Times New Roman"/>
        <family val="1"/>
      </rPr>
      <t xml:space="preserve"> Casos Entrados</t>
    </r>
  </si>
  <si>
    <r>
      <t>Materia De Tránsito:</t>
    </r>
    <r>
      <rPr>
        <sz val="12"/>
        <rFont val="Times New Roman"/>
        <family val="1"/>
      </rPr>
      <t xml:space="preserve"> Casos Terminados</t>
    </r>
  </si>
  <si>
    <r>
      <t>Materia De Tránsito:</t>
    </r>
    <r>
      <rPr>
        <sz val="12"/>
        <rFont val="Times New Roman"/>
        <family val="1"/>
      </rPr>
      <t xml:space="preserve"> Incompetencias</t>
    </r>
  </si>
  <si>
    <r>
      <t>Materia De Tránsito:</t>
    </r>
    <r>
      <rPr>
        <sz val="12"/>
        <rFont val="Times New Roman"/>
        <family val="1"/>
      </rPr>
      <t xml:space="preserve"> Entrada Neta</t>
    </r>
  </si>
  <si>
    <r>
      <t xml:space="preserve">Materia De Tránsito: </t>
    </r>
    <r>
      <rPr>
        <sz val="12"/>
        <rFont val="Times New Roman"/>
        <family val="1"/>
      </rPr>
      <t>Entrada Neta</t>
    </r>
  </si>
  <si>
    <r>
      <t>Materia De Tránsito:</t>
    </r>
    <r>
      <rPr>
        <sz val="12"/>
        <rFont val="Times New Roman"/>
        <family val="1"/>
      </rPr>
      <t xml:space="preserve"> Resoluciones  Dictadas</t>
    </r>
  </si>
  <si>
    <r>
      <t xml:space="preserve">Por: </t>
    </r>
    <r>
      <rPr>
        <sz val="12"/>
        <rFont val="Times New Roman"/>
        <family val="1"/>
      </rPr>
      <t>Resultado</t>
    </r>
  </si>
  <si>
    <r>
      <t xml:space="preserve">Materia De Tránsito: </t>
    </r>
    <r>
      <rPr>
        <sz val="12"/>
        <rFont val="Times New Roman"/>
        <family val="1"/>
      </rPr>
      <t>Audiencias Señaladas</t>
    </r>
  </si>
  <si>
    <r>
      <t>Por:</t>
    </r>
    <r>
      <rPr>
        <sz val="12"/>
        <rFont val="Times New Roman"/>
        <family val="1"/>
      </rPr>
      <t xml:space="preserve"> Trámite Efectuado</t>
    </r>
  </si>
  <si>
    <t>Índice de Cuadros Estadísticos</t>
  </si>
  <si>
    <t xml:space="preserve">Materia de Tránsito </t>
  </si>
  <si>
    <r>
      <t>Materia de Tránsito:</t>
    </r>
    <r>
      <rPr>
        <sz val="12"/>
        <rFont val="Times New Roman"/>
        <family val="1"/>
      </rPr>
      <t xml:space="preserve"> Movimiento de Trabajo</t>
    </r>
  </si>
  <si>
    <r>
      <t>Según:</t>
    </r>
    <r>
      <rPr>
        <sz val="12"/>
        <rFont val="Times New Roman"/>
        <family val="1"/>
      </rPr>
      <t xml:space="preserve"> Circuito Judicial y Oficina</t>
    </r>
  </si>
  <si>
    <r>
      <t>Materia de Tránsito:</t>
    </r>
    <r>
      <rPr>
        <sz val="12"/>
        <rFont val="Times New Roman"/>
        <family val="1"/>
      </rPr>
      <t xml:space="preserve"> Circulante al Finalizar Periodo</t>
    </r>
  </si>
  <si>
    <r>
      <t>Por:</t>
    </r>
    <r>
      <rPr>
        <sz val="12"/>
        <rFont val="Times New Roman"/>
        <family val="1"/>
      </rPr>
      <t xml:space="preserve"> Fase de  los Activos </t>
    </r>
  </si>
  <si>
    <r>
      <t xml:space="preserve">Materia de Tránsito: </t>
    </r>
    <r>
      <rPr>
        <sz val="12"/>
        <rFont val="Times New Roman"/>
        <family val="1"/>
      </rPr>
      <t>Movimiento de Trabajo</t>
    </r>
  </si>
  <si>
    <r>
      <t>Según:</t>
    </r>
    <r>
      <rPr>
        <sz val="12"/>
        <rFont val="Times New Roman"/>
        <family val="1"/>
      </rPr>
      <t xml:space="preserve"> Provincia y Oficina</t>
    </r>
  </si>
  <si>
    <r>
      <t>Materia de Tránsito:</t>
    </r>
    <r>
      <rPr>
        <sz val="12"/>
        <rFont val="Times New Roman"/>
        <family val="1"/>
      </rPr>
      <t xml:space="preserve"> Circulante al Finalizar el Año</t>
    </r>
  </si>
  <si>
    <r>
      <t>Por:</t>
    </r>
    <r>
      <rPr>
        <sz val="12"/>
        <rFont val="Times New Roman"/>
        <family val="1"/>
      </rPr>
      <t xml:space="preserve"> Fase de los Activos</t>
    </r>
  </si>
  <si>
    <r>
      <t>Por:</t>
    </r>
    <r>
      <rPr>
        <sz val="12"/>
        <rFont val="Times New Roman"/>
        <family val="1"/>
      </rPr>
      <t xml:space="preserve"> Tipo de Infracción</t>
    </r>
  </si>
  <si>
    <r>
      <t>Por:</t>
    </r>
    <r>
      <rPr>
        <sz val="12"/>
        <rFont val="Times New Roman"/>
        <family val="1"/>
      </rPr>
      <t xml:space="preserve"> Motivo de Término</t>
    </r>
  </si>
  <si>
    <r>
      <t>Por:</t>
    </r>
    <r>
      <rPr>
        <sz val="12"/>
        <rFont val="Times New Roman"/>
        <family val="1"/>
      </rPr>
      <t xml:space="preserve"> Tipo de Asunto</t>
    </r>
  </si>
  <si>
    <r>
      <t xml:space="preserve">Por: </t>
    </r>
    <r>
      <rPr>
        <sz val="12"/>
        <rFont val="Times New Roman"/>
        <family val="1"/>
      </rPr>
      <t>Tipo de Resolución Dictada</t>
    </r>
  </si>
  <si>
    <r>
      <t>Materia De Tránsito:</t>
    </r>
    <r>
      <rPr>
        <sz val="12"/>
        <rFont val="Times New Roman"/>
        <family val="1"/>
      </rPr>
      <t xml:space="preserve"> Resoluciones Dictadas</t>
    </r>
  </si>
  <si>
    <r>
      <t xml:space="preserve">Según: </t>
    </r>
    <r>
      <rPr>
        <sz val="12"/>
        <rFont val="Times New Roman"/>
        <family val="1"/>
      </rPr>
      <t>Circuito Judicial y Oficina</t>
    </r>
  </si>
  <si>
    <r>
      <t>Materia De Tránsito:</t>
    </r>
    <r>
      <rPr>
        <sz val="12"/>
        <rFont val="Times New Roman"/>
        <family val="1"/>
      </rPr>
      <t xml:space="preserve"> Duración Promedio de las Sentencias Dictadas</t>
    </r>
  </si>
  <si>
    <r>
      <t>Según:</t>
    </r>
    <r>
      <rPr>
        <sz val="12"/>
        <rFont val="Times New Roman"/>
        <family val="1"/>
      </rPr>
      <t xml:space="preserve"> Oficina</t>
    </r>
  </si>
  <si>
    <r>
      <t>Según:</t>
    </r>
    <r>
      <rPr>
        <sz val="12"/>
        <rFont val="Times New Roman"/>
        <family val="1"/>
      </rPr>
      <t xml:space="preserve"> Tipo de Asunto </t>
    </r>
  </si>
  <si>
    <r>
      <t>Por:</t>
    </r>
    <r>
      <rPr>
        <sz val="12"/>
        <rFont val="Times New Roman"/>
        <family val="1"/>
      </rPr>
      <t xml:space="preserve"> Tipo y Estado de las Audiencias</t>
    </r>
  </si>
  <si>
    <t>SEGÚN: OFICINA</t>
  </si>
  <si>
    <t>Devolución (Placas, vehículos)</t>
  </si>
  <si>
    <t>Obstrucción en la vía</t>
  </si>
  <si>
    <t>MOTIVO DE TÉRMINO</t>
  </si>
  <si>
    <t>Absolutoria</t>
  </si>
  <si>
    <t xml:space="preserve">Expedientes notificados positivamente </t>
  </si>
  <si>
    <t>En conciliación</t>
  </si>
  <si>
    <t>TIPO RESOLUCIÓN DICTADA</t>
  </si>
  <si>
    <t>RESULTADO DE LAS RESOLUCIONES DICTADAS</t>
  </si>
  <si>
    <t>DURANTE: 2018</t>
  </si>
  <si>
    <t>DURANTE:2018</t>
  </si>
  <si>
    <t xml:space="preserve">Salirse de vía </t>
  </si>
  <si>
    <t>5 meses 3 semanas</t>
  </si>
  <si>
    <t>3 meses 1 semana</t>
  </si>
  <si>
    <t>6 meses 0 semanas</t>
  </si>
  <si>
    <t>5 meses 2 semanas</t>
  </si>
  <si>
    <t>4 meses 2 semanas</t>
  </si>
  <si>
    <t>1 mes 3 semanas</t>
  </si>
  <si>
    <t>2 meses 0 semanas</t>
  </si>
  <si>
    <t>2 meses 2 semanas</t>
  </si>
  <si>
    <t>3 meses 3 semanas</t>
  </si>
  <si>
    <t>3 meses 2 semanas</t>
  </si>
  <si>
    <t>2 meses 1 semana</t>
  </si>
  <si>
    <t>9 meses 0 semanas</t>
  </si>
  <si>
    <t>CUADRO N° 15</t>
  </si>
  <si>
    <t>7 meses 3 semanas</t>
  </si>
  <si>
    <t>38 meses 3 semanas</t>
  </si>
  <si>
    <t>7 meses 2 semanas</t>
  </si>
  <si>
    <t>6 meses 3 semanas</t>
  </si>
  <si>
    <t>3 meses 0 semanas</t>
  </si>
  <si>
    <t>2 meses 3 semanas</t>
  </si>
  <si>
    <t>9 meses 2 semanas</t>
  </si>
  <si>
    <t>14 meses 2 semanas</t>
  </si>
  <si>
    <t>16 meses 3 semanas</t>
  </si>
  <si>
    <t>8 meses 1 semana</t>
  </si>
  <si>
    <t>16 meses 0 semanas</t>
  </si>
  <si>
    <t>4 meses 3 semanas</t>
  </si>
  <si>
    <t>7 meses 1 semana</t>
  </si>
  <si>
    <t>1 meses 2 semanas</t>
  </si>
  <si>
    <t>14 meses 0 semanas</t>
  </si>
  <si>
    <t>9 meses 1 semana</t>
  </si>
  <si>
    <t>19 meses 0 semanas</t>
  </si>
  <si>
    <t>12 meses 0 semanas</t>
  </si>
  <si>
    <t>1 mes 1 semana</t>
  </si>
  <si>
    <t>5 meses 1 semana</t>
  </si>
  <si>
    <t>4 meses 0 semanas</t>
  </si>
  <si>
    <t>7 meses 0 semanas</t>
  </si>
  <si>
    <t>6 meses 1 semana</t>
  </si>
  <si>
    <t>5 meses 0 semanas</t>
  </si>
  <si>
    <t>8 meses 2 semanas</t>
  </si>
  <si>
    <t>4 meses 1 semana</t>
  </si>
  <si>
    <t>PROVINCIA Y OFICINA</t>
  </si>
  <si>
    <r>
      <t>Según:</t>
    </r>
    <r>
      <rPr>
        <sz val="12"/>
        <rFont val="Times New Roman"/>
        <family val="1"/>
      </rPr>
      <t xml:space="preserve"> Circuito Judicial y oficina</t>
    </r>
  </si>
  <si>
    <r>
      <t>Materia De Tránsito:</t>
    </r>
    <r>
      <rPr>
        <sz val="12"/>
        <rFont val="Times New Roman"/>
        <family val="1"/>
      </rPr>
      <t xml:space="preserve"> Comisiones y Notificaciones</t>
    </r>
  </si>
  <si>
    <t>1-/ El personal judicial del despacho no le asignó la información correspondiente a la fase del expediente dentro del Sistema Costarricense de Gestión de Despachos Judiciales.</t>
  </si>
  <si>
    <t>DURANTE:  2018</t>
  </si>
  <si>
    <t>CUADRO N° 11</t>
  </si>
  <si>
    <t xml:space="preserve">Durante: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</si>
</sst>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]* #,##0.00_);_([$€]* \(#,##0.00\);_([$€]* \-??_);_(@_)"/>
    <numFmt numFmtId="165" formatCode="0.00_)"/>
    <numFmt numFmtId="166" formatCode="0_)"/>
  </numFmts>
  <fonts count="22" x14ac:knownFonts="1"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2"/>
      <color indexed="8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1"/>
    </font>
    <font>
      <sz val="12"/>
      <name val="Arial"/>
      <family val="2"/>
      <charset val="1"/>
    </font>
    <font>
      <b/>
      <sz val="12"/>
      <color indexed="10"/>
      <name val="Times New Roman"/>
      <family val="1"/>
      <charset val="1"/>
    </font>
    <font>
      <b/>
      <vertAlign val="superscript"/>
      <sz val="12"/>
      <name val="Times New Roman"/>
      <family val="1"/>
      <charset val="1"/>
    </font>
    <font>
      <sz val="14"/>
      <color indexed="8"/>
      <name val="Calibri"/>
      <family val="2"/>
      <charset val="1"/>
    </font>
    <font>
      <sz val="10"/>
      <name val="Arial"/>
      <family val="2"/>
      <charset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color rgb="FFFF0000"/>
      <name val="Times New Roman"/>
      <family val="1"/>
      <charset val="1"/>
    </font>
    <font>
      <b/>
      <sz val="12"/>
      <color rgb="FFFF0000"/>
      <name val="Times New Roman"/>
      <family val="1"/>
    </font>
    <font>
      <b/>
      <sz val="10"/>
      <color rgb="FFFF0000"/>
      <name val="Arial"/>
      <family val="2"/>
      <charset val="1"/>
    </font>
    <font>
      <b/>
      <sz val="12"/>
      <color rgb="FFFF0000"/>
      <name val="Arial"/>
      <family val="2"/>
      <charset val="1"/>
    </font>
    <font>
      <sz val="12"/>
      <color rgb="FF000000"/>
      <name val="Times New Roman"/>
      <family val="1"/>
    </font>
    <font>
      <sz val="12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9" fillId="0" borderId="0" applyNumberFormat="0" applyFill="0" applyBorder="0" applyProtection="0">
      <alignment horizontal="left"/>
    </xf>
    <xf numFmtId="164" fontId="9" fillId="0" borderId="0" applyFill="0" applyBorder="0" applyProtection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 applyNumberFormat="0" applyFill="0" applyBorder="0" applyProtection="0"/>
    <xf numFmtId="0" fontId="9" fillId="0" borderId="0" applyNumberFormat="0" applyFill="0" applyBorder="0" applyProtection="0"/>
    <xf numFmtId="0" fontId="9" fillId="0" borderId="0" applyNumberFormat="0" applyFill="0" applyBorder="0" applyProtection="0"/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/>
  </cellStyleXfs>
  <cellXfs count="281">
    <xf numFmtId="0" fontId="0" fillId="0" borderId="0" xfId="0"/>
    <xf numFmtId="0" fontId="0" fillId="2" borderId="0" xfId="0" applyFill="1"/>
    <xf numFmtId="3" fontId="4" fillId="0" borderId="1" xfId="0" applyNumberFormat="1" applyFont="1" applyBorder="1" applyAlignment="1">
      <alignment horizontal="center"/>
    </xf>
    <xf numFmtId="0" fontId="4" fillId="0" borderId="0" xfId="0" applyFont="1"/>
    <xf numFmtId="3" fontId="4" fillId="0" borderId="2" xfId="0" applyNumberFormat="1" applyFont="1" applyBorder="1" applyAlignment="1">
      <alignment horizontal="center"/>
    </xf>
    <xf numFmtId="0" fontId="9" fillId="0" borderId="0" xfId="3"/>
    <xf numFmtId="0" fontId="5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fill"/>
    </xf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/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4" fillId="0" borderId="8" xfId="0" applyFont="1" applyBorder="1"/>
    <xf numFmtId="0" fontId="3" fillId="0" borderId="8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3" fontId="4" fillId="0" borderId="2" xfId="0" applyNumberFormat="1" applyFont="1" applyBorder="1"/>
    <xf numFmtId="0" fontId="4" fillId="0" borderId="9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fill"/>
    </xf>
    <xf numFmtId="3" fontId="6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14" fontId="3" fillId="0" borderId="10" xfId="0" applyNumberFormat="1" applyFont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3" fontId="4" fillId="0" borderId="0" xfId="0" applyNumberFormat="1" applyFont="1"/>
    <xf numFmtId="0" fontId="4" fillId="0" borderId="13" xfId="0" applyFont="1" applyBorder="1" applyAlignment="1">
      <alignment horizontal="left"/>
    </xf>
    <xf numFmtId="0" fontId="4" fillId="0" borderId="4" xfId="0" applyFont="1" applyBorder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1" xfId="0" applyFont="1" applyBorder="1"/>
    <xf numFmtId="0" fontId="4" fillId="0" borderId="2" xfId="0" applyFont="1" applyBorder="1"/>
    <xf numFmtId="0" fontId="4" fillId="0" borderId="8" xfId="0" applyFont="1" applyBorder="1" applyAlignment="1" applyProtection="1">
      <alignment horizontal="left"/>
      <protection locked="0"/>
    </xf>
    <xf numFmtId="3" fontId="4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/>
    </xf>
    <xf numFmtId="3" fontId="1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6" fillId="0" borderId="8" xfId="0" applyFont="1" applyBorder="1"/>
    <xf numFmtId="0" fontId="4" fillId="0" borderId="9" xfId="0" applyFont="1" applyBorder="1"/>
    <xf numFmtId="0" fontId="0" fillId="0" borderId="0" xfId="0" applyAlignment="1">
      <alignment horizontal="center"/>
    </xf>
    <xf numFmtId="0" fontId="4" fillId="0" borderId="0" xfId="3" applyFont="1"/>
    <xf numFmtId="3" fontId="6" fillId="0" borderId="2" xfId="0" applyNumberFormat="1" applyFont="1" applyBorder="1" applyAlignment="1">
      <alignment horizontal="center"/>
    </xf>
    <xf numFmtId="0" fontId="11" fillId="0" borderId="0" xfId="0" applyFont="1" applyProtection="1">
      <protection locked="0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3" fontId="17" fillId="0" borderId="17" xfId="0" applyNumberFormat="1" applyFont="1" applyBorder="1" applyAlignment="1">
      <alignment horizontal="center" vertical="center"/>
    </xf>
    <xf numFmtId="3" fontId="12" fillId="0" borderId="17" xfId="0" applyNumberFormat="1" applyFont="1" applyBorder="1" applyAlignment="1">
      <alignment horizontal="center" vertical="center"/>
    </xf>
    <xf numFmtId="3" fontId="12" fillId="0" borderId="18" xfId="0" applyNumberFormat="1" applyFont="1" applyBorder="1" applyAlignment="1">
      <alignment horizontal="center" vertical="center"/>
    </xf>
    <xf numFmtId="3" fontId="11" fillId="0" borderId="17" xfId="0" applyNumberFormat="1" applyFont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left"/>
    </xf>
    <xf numFmtId="3" fontId="10" fillId="0" borderId="17" xfId="0" applyNumberFormat="1" applyFont="1" applyBorder="1" applyAlignment="1">
      <alignment horizontal="left"/>
    </xf>
    <xf numFmtId="3" fontId="11" fillId="0" borderId="17" xfId="0" applyNumberFormat="1" applyFont="1" applyBorder="1" applyAlignment="1">
      <alignment horizontal="center"/>
    </xf>
    <xf numFmtId="3" fontId="10" fillId="0" borderId="17" xfId="0" applyNumberFormat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1" fillId="0" borderId="16" xfId="0" applyFont="1" applyBorder="1" applyAlignment="1">
      <alignment horizontal="left"/>
    </xf>
    <xf numFmtId="0" fontId="10" fillId="0" borderId="16" xfId="0" applyFont="1" applyBorder="1"/>
    <xf numFmtId="3" fontId="10" fillId="0" borderId="17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left"/>
    </xf>
    <xf numFmtId="0" fontId="11" fillId="0" borderId="17" xfId="0" applyFont="1" applyBorder="1" applyAlignment="1">
      <alignment horizontal="center"/>
    </xf>
    <xf numFmtId="0" fontId="10" fillId="0" borderId="17" xfId="0" applyFont="1" applyBorder="1"/>
    <xf numFmtId="0" fontId="10" fillId="0" borderId="19" xfId="0" applyFont="1" applyBorder="1" applyAlignment="1">
      <alignment horizontal="left"/>
    </xf>
    <xf numFmtId="0" fontId="10" fillId="0" borderId="20" xfId="0" applyFont="1" applyBorder="1"/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0" xfId="0" applyFont="1" applyProtection="1">
      <protection locked="0"/>
    </xf>
    <xf numFmtId="0" fontId="3" fillId="0" borderId="6" xfId="6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/>
    </xf>
    <xf numFmtId="0" fontId="3" fillId="0" borderId="0" xfId="6" applyFont="1" applyAlignment="1" applyProtection="1">
      <alignment horizontal="left" vertical="center"/>
      <protection locked="0"/>
    </xf>
    <xf numFmtId="0" fontId="4" fillId="0" borderId="0" xfId="6" applyFont="1" applyAlignment="1">
      <alignment horizontal="center"/>
    </xf>
    <xf numFmtId="0" fontId="1" fillId="0" borderId="0" xfId="6"/>
    <xf numFmtId="0" fontId="4" fillId="0" borderId="0" xfId="6" applyFont="1"/>
    <xf numFmtId="0" fontId="4" fillId="0" borderId="13" xfId="6" applyFont="1" applyBorder="1" applyAlignment="1">
      <alignment horizontal="left"/>
    </xf>
    <xf numFmtId="3" fontId="11" fillId="3" borderId="8" xfId="0" applyNumberFormat="1" applyFont="1" applyFill="1" applyBorder="1" applyAlignment="1">
      <alignment horizontal="center"/>
    </xf>
    <xf numFmtId="0" fontId="11" fillId="0" borderId="0" xfId="6" applyFont="1" applyAlignment="1" applyProtection="1">
      <alignment horizontal="left" vertical="center"/>
      <protection locked="0"/>
    </xf>
    <xf numFmtId="0" fontId="10" fillId="0" borderId="0" xfId="6" applyFont="1" applyAlignment="1">
      <alignment horizontal="center"/>
    </xf>
    <xf numFmtId="0" fontId="11" fillId="0" borderId="0" xfId="6" applyFont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0" xfId="6" applyFont="1" applyBorder="1" applyAlignment="1">
      <alignment horizontal="fill"/>
    </xf>
    <xf numFmtId="0" fontId="11" fillId="0" borderId="23" xfId="6" applyFont="1" applyBorder="1" applyAlignment="1">
      <alignment horizontal="fill"/>
    </xf>
    <xf numFmtId="0" fontId="13" fillId="0" borderId="1" xfId="6" applyFont="1" applyBorder="1"/>
    <xf numFmtId="0" fontId="13" fillId="0" borderId="8" xfId="6" applyFont="1" applyBorder="1"/>
    <xf numFmtId="0" fontId="13" fillId="0" borderId="2" xfId="6" applyFont="1" applyBorder="1"/>
    <xf numFmtId="3" fontId="11" fillId="0" borderId="1" xfId="0" applyNumberFormat="1" applyFont="1" applyBorder="1" applyAlignment="1">
      <alignment horizontal="center"/>
    </xf>
    <xf numFmtId="3" fontId="11" fillId="3" borderId="24" xfId="0" applyNumberFormat="1" applyFont="1" applyFill="1" applyBorder="1" applyAlignment="1">
      <alignment horizontal="center"/>
    </xf>
    <xf numFmtId="3" fontId="11" fillId="0" borderId="8" xfId="0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0" fillId="0" borderId="0" xfId="6" applyFont="1"/>
    <xf numFmtId="3" fontId="10" fillId="0" borderId="8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3" fontId="11" fillId="3" borderId="1" xfId="0" applyNumberFormat="1" applyFont="1" applyFill="1" applyBorder="1" applyAlignment="1">
      <alignment horizontal="center"/>
    </xf>
    <xf numFmtId="0" fontId="13" fillId="0" borderId="0" xfId="6" applyFont="1"/>
    <xf numFmtId="0" fontId="13" fillId="0" borderId="0" xfId="6" applyFont="1" applyAlignment="1">
      <alignment horizontal="center"/>
    </xf>
    <xf numFmtId="0" fontId="10" fillId="0" borderId="8" xfId="0" applyFont="1" applyBorder="1" applyAlignment="1">
      <alignment horizontal="left"/>
    </xf>
    <xf numFmtId="0" fontId="14" fillId="3" borderId="24" xfId="6" applyFont="1" applyFill="1" applyBorder="1" applyAlignment="1">
      <alignment horizontal="center"/>
    </xf>
    <xf numFmtId="0" fontId="13" fillId="0" borderId="8" xfId="0" applyFont="1" applyBorder="1" applyAlignment="1">
      <alignment horizontal="left"/>
    </xf>
    <xf numFmtId="0" fontId="10" fillId="0" borderId="8" xfId="0" applyFont="1" applyBorder="1"/>
    <xf numFmtId="3" fontId="11" fillId="3" borderId="8" xfId="0" applyNumberFormat="1" applyFont="1" applyFill="1" applyBorder="1"/>
    <xf numFmtId="3" fontId="10" fillId="0" borderId="1" xfId="0" applyNumberFormat="1" applyFont="1" applyBorder="1"/>
    <xf numFmtId="3" fontId="10" fillId="0" borderId="8" xfId="0" applyNumberFormat="1" applyFont="1" applyBorder="1"/>
    <xf numFmtId="3" fontId="10" fillId="0" borderId="2" xfId="0" applyNumberFormat="1" applyFont="1" applyBorder="1"/>
    <xf numFmtId="0" fontId="10" fillId="0" borderId="9" xfId="6" applyFont="1" applyBorder="1" applyAlignment="1">
      <alignment horizontal="left"/>
    </xf>
    <xf numFmtId="0" fontId="10" fillId="0" borderId="25" xfId="6" applyFont="1" applyBorder="1" applyAlignment="1">
      <alignment horizontal="left"/>
    </xf>
    <xf numFmtId="166" fontId="10" fillId="0" borderId="3" xfId="6" applyNumberFormat="1" applyFont="1" applyBorder="1" applyAlignment="1">
      <alignment horizontal="center"/>
    </xf>
    <xf numFmtId="166" fontId="10" fillId="0" borderId="9" xfId="6" applyNumberFormat="1" applyFont="1" applyBorder="1" applyAlignment="1">
      <alignment horizontal="center"/>
    </xf>
    <xf numFmtId="166" fontId="10" fillId="0" borderId="4" xfId="6" applyNumberFormat="1" applyFont="1" applyBorder="1" applyAlignment="1">
      <alignment horizontal="center"/>
    </xf>
    <xf numFmtId="0" fontId="14" fillId="0" borderId="0" xfId="6" applyFont="1" applyAlignment="1">
      <alignment horizontal="center"/>
    </xf>
    <xf numFmtId="0" fontId="11" fillId="3" borderId="24" xfId="0" applyFont="1" applyFill="1" applyBorder="1" applyAlignment="1">
      <alignment horizontal="center"/>
    </xf>
    <xf numFmtId="0" fontId="14" fillId="0" borderId="0" xfId="6" applyFont="1"/>
    <xf numFmtId="0" fontId="8" fillId="0" borderId="0" xfId="6" applyFont="1"/>
    <xf numFmtId="0" fontId="2" fillId="0" borderId="0" xfId="6" applyFont="1"/>
    <xf numFmtId="165" fontId="3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0" fontId="18" fillId="0" borderId="0" xfId="0" applyFont="1"/>
    <xf numFmtId="0" fontId="19" fillId="0" borderId="0" xfId="0" applyFont="1"/>
    <xf numFmtId="0" fontId="10" fillId="0" borderId="1" xfId="3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3" applyFont="1" applyBorder="1" applyAlignment="1">
      <alignment horizontal="center"/>
    </xf>
    <xf numFmtId="0" fontId="4" fillId="0" borderId="28" xfId="0" applyFont="1" applyBorder="1"/>
    <xf numFmtId="0" fontId="4" fillId="0" borderId="11" xfId="0" applyFont="1" applyBorder="1"/>
    <xf numFmtId="0" fontId="3" fillId="0" borderId="0" xfId="0" applyFont="1" applyAlignment="1">
      <alignment horizontal="center" vertical="center" wrapText="1"/>
    </xf>
    <xf numFmtId="0" fontId="4" fillId="0" borderId="13" xfId="0" applyFont="1" applyBorder="1"/>
    <xf numFmtId="0" fontId="6" fillId="0" borderId="3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center"/>
    </xf>
    <xf numFmtId="0" fontId="11" fillId="0" borderId="29" xfId="0" applyFont="1" applyBorder="1" applyAlignment="1">
      <alignment horizontal="center" vertical="center" wrapText="1"/>
    </xf>
    <xf numFmtId="0" fontId="14" fillId="3" borderId="8" xfId="6" applyFont="1" applyFill="1" applyBorder="1"/>
    <xf numFmtId="166" fontId="11" fillId="3" borderId="9" xfId="6" applyNumberFormat="1" applyFont="1" applyFill="1" applyBorder="1" applyAlignment="1">
      <alignment horizontal="center"/>
    </xf>
    <xf numFmtId="0" fontId="10" fillId="0" borderId="0" xfId="3" applyFont="1"/>
    <xf numFmtId="0" fontId="10" fillId="0" borderId="0" xfId="3" applyFont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10" fillId="0" borderId="30" xfId="3" applyFont="1" applyBorder="1" applyAlignment="1">
      <alignment horizontal="center"/>
    </xf>
    <xf numFmtId="0" fontId="10" fillId="0" borderId="20" xfId="3" applyFont="1" applyBorder="1" applyAlignment="1">
      <alignment horizontal="center"/>
    </xf>
    <xf numFmtId="0" fontId="14" fillId="0" borderId="14" xfId="6" applyFont="1" applyBorder="1" applyAlignment="1" applyProtection="1">
      <alignment horizontal="center" vertical="center" wrapText="1"/>
      <protection locked="0"/>
    </xf>
    <xf numFmtId="0" fontId="14" fillId="0" borderId="15" xfId="6" applyFont="1" applyBorder="1" applyAlignment="1" applyProtection="1">
      <alignment horizontal="center" vertical="center" wrapText="1"/>
      <protection locked="0"/>
    </xf>
    <xf numFmtId="166" fontId="4" fillId="0" borderId="3" xfId="6" applyNumberFormat="1" applyFont="1" applyBorder="1" applyAlignment="1">
      <alignment horizontal="center"/>
    </xf>
    <xf numFmtId="166" fontId="4" fillId="0" borderId="4" xfId="6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3" fillId="0" borderId="0" xfId="6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21" fillId="0" borderId="0" xfId="6" applyFont="1"/>
    <xf numFmtId="14" fontId="3" fillId="0" borderId="5" xfId="6" applyNumberFormat="1" applyFont="1" applyBorder="1" applyAlignment="1">
      <alignment horizontal="center" vertical="center" wrapText="1"/>
    </xf>
    <xf numFmtId="0" fontId="3" fillId="0" borderId="27" xfId="6" applyFont="1" applyBorder="1" applyAlignment="1">
      <alignment horizontal="center" vertical="center" wrapText="1"/>
    </xf>
    <xf numFmtId="0" fontId="3" fillId="0" borderId="7" xfId="6" applyFont="1" applyBorder="1" applyAlignment="1">
      <alignment horizontal="center" vertical="center" wrapText="1"/>
    </xf>
    <xf numFmtId="0" fontId="21" fillId="0" borderId="11" xfId="6" applyFont="1" applyBorder="1"/>
    <xf numFmtId="3" fontId="11" fillId="0" borderId="23" xfId="0" applyNumberFormat="1" applyFont="1" applyFill="1" applyBorder="1" applyAlignment="1">
      <alignment horizontal="center"/>
    </xf>
    <xf numFmtId="3" fontId="10" fillId="0" borderId="23" xfId="0" applyNumberFormat="1" applyFont="1" applyFill="1" applyBorder="1" applyAlignment="1">
      <alignment horizontal="center"/>
    </xf>
    <xf numFmtId="3" fontId="10" fillId="0" borderId="23" xfId="0" applyNumberFormat="1" applyFont="1" applyFill="1" applyBorder="1"/>
    <xf numFmtId="3" fontId="11" fillId="0" borderId="8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3" fontId="11" fillId="0" borderId="2" xfId="0" applyNumberFormat="1" applyFont="1" applyFill="1" applyBorder="1" applyAlignment="1">
      <alignment horizontal="center"/>
    </xf>
    <xf numFmtId="0" fontId="10" fillId="0" borderId="0" xfId="0" applyFont="1" applyBorder="1"/>
    <xf numFmtId="0" fontId="13" fillId="0" borderId="0" xfId="6" applyFont="1" applyBorder="1"/>
    <xf numFmtId="0" fontId="11" fillId="0" borderId="1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3" fillId="0" borderId="4" xfId="6" applyFont="1" applyBorder="1" applyAlignment="1">
      <alignment horizontal="center"/>
    </xf>
    <xf numFmtId="0" fontId="14" fillId="3" borderId="26" xfId="6" applyFont="1" applyFill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10" fillId="0" borderId="0" xfId="3" applyFont="1" applyBorder="1"/>
    <xf numFmtId="0" fontId="9" fillId="0" borderId="0" xfId="3" applyBorder="1"/>
    <xf numFmtId="0" fontId="0" fillId="0" borderId="0" xfId="0" applyBorder="1"/>
    <xf numFmtId="0" fontId="0" fillId="2" borderId="0" xfId="0" applyFill="1" applyBorder="1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8" fillId="0" borderId="0" xfId="0" applyFont="1" applyBorder="1"/>
    <xf numFmtId="0" fontId="3" fillId="0" borderId="0" xfId="0" applyFont="1" applyBorder="1"/>
    <xf numFmtId="0" fontId="5" fillId="0" borderId="0" xfId="0" applyFont="1" applyBorder="1"/>
    <xf numFmtId="14" fontId="3" fillId="0" borderId="37" xfId="0" applyNumberFormat="1" applyFont="1" applyBorder="1" applyAlignment="1">
      <alignment horizontal="center" vertical="center" wrapText="1"/>
    </xf>
    <xf numFmtId="14" fontId="3" fillId="0" borderId="38" xfId="0" applyNumberFormat="1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0" fillId="0" borderId="0" xfId="0" applyFont="1" applyFill="1"/>
    <xf numFmtId="0" fontId="13" fillId="0" borderId="0" xfId="6" applyFont="1" applyFill="1"/>
    <xf numFmtId="0" fontId="11" fillId="0" borderId="0" xfId="0" applyFont="1" applyFill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30" xfId="0" applyFont="1" applyFill="1" applyBorder="1" applyAlignment="1">
      <alignment vertical="center"/>
    </xf>
    <xf numFmtId="0" fontId="11" fillId="0" borderId="39" xfId="0" applyFont="1" applyFill="1" applyBorder="1" applyAlignment="1">
      <alignment vertical="center"/>
    </xf>
    <xf numFmtId="0" fontId="11" fillId="0" borderId="2" xfId="0" applyFont="1" applyBorder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/>
    <xf numFmtId="0" fontId="20" fillId="0" borderId="0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0" xfId="0" applyFont="1" applyAlignment="1">
      <alignment horizontal="center"/>
    </xf>
    <xf numFmtId="165" fontId="3" fillId="0" borderId="6" xfId="0" applyNumberFormat="1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1" fillId="0" borderId="35" xfId="6" applyFont="1" applyBorder="1" applyAlignment="1">
      <alignment horizontal="center" vertical="center" wrapText="1"/>
    </xf>
    <xf numFmtId="0" fontId="11" fillId="0" borderId="36" xfId="6" applyFont="1" applyBorder="1" applyAlignment="1">
      <alignment horizontal="center" vertical="center" wrapText="1"/>
    </xf>
    <xf numFmtId="0" fontId="14" fillId="0" borderId="14" xfId="6" applyFont="1" applyBorder="1" applyAlignment="1" applyProtection="1">
      <alignment horizontal="center" vertical="center" wrapText="1"/>
      <protection locked="0"/>
    </xf>
    <xf numFmtId="0" fontId="14" fillId="0" borderId="15" xfId="6" applyFont="1" applyBorder="1" applyAlignment="1" applyProtection="1">
      <alignment horizontal="center" vertical="center" wrapText="1"/>
      <protection locked="0"/>
    </xf>
    <xf numFmtId="2" fontId="3" fillId="0" borderId="0" xfId="0" applyNumberFormat="1" applyFont="1" applyAlignment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0" fontId="11" fillId="0" borderId="0" xfId="6" applyFont="1" applyAlignment="1">
      <alignment horizontal="center"/>
    </xf>
    <xf numFmtId="0" fontId="11" fillId="3" borderId="33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65" fontId="11" fillId="0" borderId="6" xfId="0" applyNumberFormat="1" applyFont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3" fillId="0" borderId="0" xfId="6" applyFont="1" applyAlignment="1">
      <alignment horizontal="center"/>
    </xf>
  </cellXfs>
  <cellStyles count="13">
    <cellStyle name="Categoría del Piloto de Datos" xfId="1" xr:uid="{00000000-0005-0000-0000-000000000000}"/>
    <cellStyle name="Euro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2_cuadros de tránsito" xfId="5" xr:uid="{00000000-0005-0000-0000-000005000000}"/>
    <cellStyle name="Normal 3" xfId="6" xr:uid="{00000000-0005-0000-0000-000006000000}"/>
    <cellStyle name="Normal 4" xfId="7" xr:uid="{00000000-0005-0000-0000-000007000000}"/>
    <cellStyle name="Piloto de Datos Ángulo" xfId="8" xr:uid="{00000000-0005-0000-0000-000008000000}"/>
    <cellStyle name="Piloto de Datos Campo" xfId="9" xr:uid="{00000000-0005-0000-0000-000009000000}"/>
    <cellStyle name="Piloto de Datos Resultado" xfId="10" xr:uid="{00000000-0005-0000-0000-00000A000000}"/>
    <cellStyle name="Piloto de Datos Título" xfId="11" xr:uid="{00000000-0005-0000-0000-00000B000000}"/>
    <cellStyle name="Piloto de Datos Valor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106"/>
  <sheetViews>
    <sheetView tabSelected="1" workbookViewId="0">
      <selection activeCell="A5" sqref="A5"/>
    </sheetView>
  </sheetViews>
  <sheetFormatPr baseColWidth="10" defaultColWidth="0" defaultRowHeight="15.75" zeroHeight="1" x14ac:dyDescent="0.25"/>
  <cols>
    <col min="1" max="1" width="15.85546875" style="229" customWidth="1"/>
    <col min="2" max="2" width="63.140625" style="229" customWidth="1"/>
    <col min="3" max="16384" width="0" style="229" hidden="1"/>
  </cols>
  <sheetData>
    <row r="1" spans="1:256" x14ac:dyDescent="0.25">
      <c r="A1" s="236" t="s">
        <v>279</v>
      </c>
      <c r="B1" s="236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V1" s="228"/>
      <c r="AW1" s="228"/>
      <c r="AX1" s="228"/>
      <c r="AY1" s="228"/>
      <c r="AZ1" s="228"/>
      <c r="BA1" s="228"/>
      <c r="BB1" s="228"/>
      <c r="BC1" s="228"/>
      <c r="BD1" s="228"/>
      <c r="BE1" s="228"/>
      <c r="BF1" s="228"/>
      <c r="BG1" s="228"/>
      <c r="BH1" s="228"/>
      <c r="BI1" s="228"/>
      <c r="BJ1" s="228"/>
      <c r="BK1" s="228"/>
      <c r="BL1" s="228"/>
      <c r="BM1" s="228"/>
      <c r="BN1" s="228"/>
      <c r="BO1" s="228"/>
      <c r="BP1" s="228"/>
      <c r="BQ1" s="228"/>
      <c r="BR1" s="228"/>
      <c r="BS1" s="228"/>
      <c r="BT1" s="228"/>
      <c r="BU1" s="228"/>
      <c r="BV1" s="228"/>
      <c r="BW1" s="228"/>
      <c r="BX1" s="228"/>
      <c r="BY1" s="228"/>
      <c r="BZ1" s="228"/>
      <c r="CA1" s="228"/>
      <c r="CB1" s="228"/>
      <c r="CC1" s="228"/>
      <c r="CD1" s="228"/>
      <c r="CE1" s="228"/>
      <c r="CF1" s="228"/>
      <c r="CG1" s="228"/>
      <c r="CH1" s="228"/>
      <c r="CI1" s="228"/>
      <c r="CJ1" s="228"/>
      <c r="CK1" s="228"/>
      <c r="CL1" s="228"/>
      <c r="CM1" s="228"/>
      <c r="CN1" s="228"/>
      <c r="CO1" s="228"/>
      <c r="CP1" s="228"/>
      <c r="CQ1" s="228"/>
      <c r="CR1" s="228"/>
      <c r="CS1" s="228"/>
      <c r="CT1" s="228"/>
      <c r="CU1" s="228"/>
      <c r="CV1" s="228"/>
      <c r="CW1" s="228"/>
      <c r="CX1" s="228"/>
      <c r="CY1" s="228"/>
      <c r="CZ1" s="228"/>
      <c r="DA1" s="228"/>
      <c r="DB1" s="228"/>
      <c r="DC1" s="228"/>
      <c r="DD1" s="228"/>
      <c r="DE1" s="228"/>
      <c r="DF1" s="228"/>
      <c r="DG1" s="228"/>
      <c r="DH1" s="228"/>
      <c r="DI1" s="228"/>
      <c r="DJ1" s="228"/>
      <c r="DK1" s="228"/>
      <c r="DL1" s="228"/>
      <c r="DM1" s="228"/>
      <c r="DN1" s="228"/>
      <c r="DO1" s="228"/>
      <c r="DP1" s="228"/>
      <c r="DQ1" s="228"/>
      <c r="DR1" s="228"/>
      <c r="DS1" s="228"/>
      <c r="DT1" s="228"/>
      <c r="DU1" s="228"/>
      <c r="DV1" s="228"/>
      <c r="DW1" s="228"/>
      <c r="DX1" s="228"/>
      <c r="DY1" s="228"/>
      <c r="DZ1" s="228"/>
      <c r="EA1" s="228"/>
      <c r="EB1" s="228"/>
      <c r="EC1" s="228"/>
      <c r="ED1" s="228"/>
      <c r="EE1" s="228"/>
      <c r="EF1" s="228"/>
      <c r="EG1" s="228"/>
      <c r="EH1" s="228"/>
      <c r="EI1" s="228"/>
      <c r="EJ1" s="228"/>
      <c r="EK1" s="228"/>
      <c r="EL1" s="228"/>
      <c r="EM1" s="228"/>
      <c r="EN1" s="228"/>
      <c r="EO1" s="228"/>
      <c r="EP1" s="228"/>
      <c r="EQ1" s="228"/>
      <c r="ER1" s="228"/>
      <c r="ES1" s="228"/>
      <c r="ET1" s="228"/>
      <c r="EU1" s="228"/>
      <c r="EV1" s="228"/>
      <c r="EW1" s="228"/>
      <c r="EX1" s="228"/>
      <c r="EY1" s="228"/>
      <c r="EZ1" s="228"/>
      <c r="FA1" s="228"/>
      <c r="FB1" s="228"/>
      <c r="FC1" s="228"/>
      <c r="FD1" s="228"/>
      <c r="FE1" s="228"/>
      <c r="FF1" s="228"/>
      <c r="FG1" s="228"/>
      <c r="FH1" s="228"/>
      <c r="FI1" s="228"/>
      <c r="FJ1" s="228"/>
      <c r="FK1" s="228"/>
      <c r="FL1" s="228"/>
      <c r="FM1" s="228"/>
      <c r="FN1" s="228"/>
      <c r="FO1" s="228"/>
      <c r="FP1" s="228"/>
      <c r="FQ1" s="228"/>
      <c r="FR1" s="228"/>
      <c r="FS1" s="228"/>
      <c r="FT1" s="228"/>
      <c r="FU1" s="228"/>
      <c r="FV1" s="228"/>
      <c r="FW1" s="228"/>
      <c r="FX1" s="228"/>
      <c r="FY1" s="228"/>
      <c r="FZ1" s="228"/>
      <c r="GA1" s="228"/>
      <c r="GB1" s="228"/>
      <c r="GC1" s="228"/>
      <c r="GD1" s="228"/>
      <c r="GE1" s="228"/>
      <c r="GF1" s="228"/>
      <c r="GG1" s="228"/>
      <c r="GH1" s="228"/>
      <c r="GI1" s="228"/>
      <c r="GJ1" s="228"/>
      <c r="GK1" s="228"/>
      <c r="GL1" s="228"/>
      <c r="GM1" s="228"/>
      <c r="GN1" s="228"/>
      <c r="GO1" s="228"/>
      <c r="GP1" s="228"/>
      <c r="GQ1" s="228"/>
      <c r="GR1" s="228"/>
      <c r="GS1" s="228"/>
      <c r="GT1" s="228"/>
      <c r="GU1" s="228"/>
      <c r="GV1" s="228"/>
      <c r="GW1" s="228"/>
      <c r="GX1" s="228"/>
      <c r="GY1" s="228"/>
      <c r="GZ1" s="228"/>
      <c r="HA1" s="228"/>
      <c r="HB1" s="228"/>
      <c r="HC1" s="228"/>
      <c r="HD1" s="228"/>
      <c r="HE1" s="228"/>
      <c r="HF1" s="228"/>
      <c r="HG1" s="228"/>
      <c r="HH1" s="228"/>
      <c r="HI1" s="228"/>
      <c r="HJ1" s="228"/>
      <c r="HK1" s="228"/>
      <c r="HL1" s="228"/>
      <c r="HM1" s="228"/>
      <c r="HN1" s="228"/>
      <c r="HO1" s="228"/>
      <c r="HP1" s="228"/>
      <c r="HQ1" s="228"/>
      <c r="HR1" s="228"/>
      <c r="HS1" s="228"/>
      <c r="HT1" s="228"/>
      <c r="HU1" s="228"/>
      <c r="HV1" s="228"/>
      <c r="HW1" s="228"/>
      <c r="HX1" s="228"/>
      <c r="HY1" s="228"/>
      <c r="HZ1" s="228"/>
      <c r="IA1" s="228"/>
      <c r="IB1" s="228"/>
      <c r="IC1" s="228"/>
      <c r="ID1" s="228"/>
      <c r="IE1" s="228"/>
      <c r="IF1" s="228"/>
      <c r="IG1" s="228"/>
      <c r="IH1" s="228"/>
      <c r="II1" s="228"/>
      <c r="IJ1" s="228"/>
      <c r="IK1" s="228"/>
      <c r="IL1" s="228"/>
      <c r="IM1" s="228"/>
      <c r="IN1" s="228"/>
      <c r="IO1" s="228"/>
      <c r="IP1" s="228"/>
      <c r="IQ1" s="228"/>
      <c r="IR1" s="228"/>
      <c r="IS1" s="228"/>
      <c r="IT1" s="228"/>
      <c r="IU1" s="228"/>
      <c r="IV1" s="228"/>
    </row>
    <row r="2" spans="1:256" x14ac:dyDescent="0.25">
      <c r="A2" s="236" t="s">
        <v>280</v>
      </c>
      <c r="B2" s="236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  <c r="CC2" s="228"/>
      <c r="CD2" s="228"/>
      <c r="CE2" s="228"/>
      <c r="CF2" s="228"/>
      <c r="CG2" s="228"/>
      <c r="CH2" s="228"/>
      <c r="CI2" s="228"/>
      <c r="CJ2" s="228"/>
      <c r="CK2" s="228"/>
      <c r="CL2" s="228"/>
      <c r="CM2" s="228"/>
      <c r="CN2" s="228"/>
      <c r="CO2" s="228"/>
      <c r="CP2" s="228"/>
      <c r="CQ2" s="228"/>
      <c r="CR2" s="228"/>
      <c r="CS2" s="228"/>
      <c r="CT2" s="228"/>
      <c r="CU2" s="228"/>
      <c r="CV2" s="228"/>
      <c r="CW2" s="228"/>
      <c r="CX2" s="228"/>
      <c r="CY2" s="228"/>
      <c r="CZ2" s="228"/>
      <c r="DA2" s="228"/>
      <c r="DB2" s="228"/>
      <c r="DC2" s="228"/>
      <c r="DD2" s="228"/>
      <c r="DE2" s="228"/>
      <c r="DF2" s="228"/>
      <c r="DG2" s="228"/>
      <c r="DH2" s="228"/>
      <c r="DI2" s="228"/>
      <c r="DJ2" s="228"/>
      <c r="DK2" s="228"/>
      <c r="DL2" s="228"/>
      <c r="DM2" s="228"/>
      <c r="DN2" s="228"/>
      <c r="DO2" s="228"/>
      <c r="DP2" s="228"/>
      <c r="DQ2" s="228"/>
      <c r="DR2" s="228"/>
      <c r="DS2" s="228"/>
      <c r="DT2" s="228"/>
      <c r="DU2" s="228"/>
      <c r="DV2" s="228"/>
      <c r="DW2" s="228"/>
      <c r="DX2" s="228"/>
      <c r="DY2" s="228"/>
      <c r="DZ2" s="228"/>
      <c r="EA2" s="228"/>
      <c r="EB2" s="228"/>
      <c r="EC2" s="228"/>
      <c r="ED2" s="228"/>
      <c r="EE2" s="228"/>
      <c r="EF2" s="228"/>
      <c r="EG2" s="228"/>
      <c r="EH2" s="228"/>
      <c r="EI2" s="228"/>
      <c r="EJ2" s="228"/>
      <c r="EK2" s="228"/>
      <c r="EL2" s="228"/>
      <c r="EM2" s="228"/>
      <c r="EN2" s="228"/>
      <c r="EO2" s="228"/>
      <c r="EP2" s="228"/>
      <c r="EQ2" s="228"/>
      <c r="ER2" s="228"/>
      <c r="ES2" s="228"/>
      <c r="ET2" s="228"/>
      <c r="EU2" s="228"/>
      <c r="EV2" s="228"/>
      <c r="EW2" s="228"/>
      <c r="EX2" s="228"/>
      <c r="EY2" s="228"/>
      <c r="EZ2" s="228"/>
      <c r="FA2" s="228"/>
      <c r="FB2" s="228"/>
      <c r="FC2" s="228"/>
      <c r="FD2" s="228"/>
      <c r="FE2" s="228"/>
      <c r="FF2" s="228"/>
      <c r="FG2" s="228"/>
      <c r="FH2" s="228"/>
      <c r="FI2" s="228"/>
      <c r="FJ2" s="228"/>
      <c r="FK2" s="228"/>
      <c r="FL2" s="228"/>
      <c r="FM2" s="228"/>
      <c r="FN2" s="228"/>
      <c r="FO2" s="228"/>
      <c r="FP2" s="228"/>
      <c r="FQ2" s="228"/>
      <c r="FR2" s="228"/>
      <c r="FS2" s="228"/>
      <c r="FT2" s="228"/>
      <c r="FU2" s="228"/>
      <c r="FV2" s="228"/>
      <c r="FW2" s="228"/>
      <c r="FX2" s="228"/>
      <c r="FY2" s="228"/>
      <c r="FZ2" s="228"/>
      <c r="GA2" s="228"/>
      <c r="GB2" s="228"/>
      <c r="GC2" s="228"/>
      <c r="GD2" s="228"/>
      <c r="GE2" s="228"/>
      <c r="GF2" s="228"/>
      <c r="GG2" s="228"/>
      <c r="GH2" s="228"/>
      <c r="GI2" s="228"/>
      <c r="GJ2" s="228"/>
      <c r="GK2" s="228"/>
      <c r="GL2" s="228"/>
      <c r="GM2" s="228"/>
      <c r="GN2" s="228"/>
      <c r="GO2" s="228"/>
      <c r="GP2" s="228"/>
      <c r="GQ2" s="228"/>
      <c r="GR2" s="228"/>
      <c r="GS2" s="228"/>
      <c r="GT2" s="228"/>
      <c r="GU2" s="228"/>
      <c r="GV2" s="228"/>
      <c r="GW2" s="228"/>
      <c r="GX2" s="228"/>
      <c r="GY2" s="228"/>
      <c r="GZ2" s="228"/>
      <c r="HA2" s="228"/>
      <c r="HB2" s="228"/>
      <c r="HC2" s="228"/>
      <c r="HD2" s="228"/>
      <c r="HE2" s="228"/>
      <c r="HF2" s="228"/>
      <c r="HG2" s="228"/>
      <c r="HH2" s="228"/>
      <c r="HI2" s="228"/>
      <c r="HJ2" s="228"/>
      <c r="HK2" s="228"/>
      <c r="HL2" s="228"/>
      <c r="HM2" s="228"/>
      <c r="HN2" s="228"/>
      <c r="HO2" s="228"/>
      <c r="HP2" s="228"/>
      <c r="HQ2" s="228"/>
      <c r="HR2" s="228"/>
      <c r="HS2" s="228"/>
      <c r="HT2" s="228"/>
      <c r="HU2" s="228"/>
      <c r="HV2" s="228"/>
      <c r="HW2" s="228"/>
      <c r="HX2" s="228"/>
      <c r="HY2" s="228"/>
      <c r="HZ2" s="228"/>
      <c r="IA2" s="228"/>
      <c r="IB2" s="228"/>
      <c r="IC2" s="228"/>
      <c r="ID2" s="228"/>
      <c r="IE2" s="228"/>
      <c r="IF2" s="228"/>
      <c r="IG2" s="228"/>
      <c r="IH2" s="228"/>
      <c r="II2" s="228"/>
      <c r="IJ2" s="228"/>
      <c r="IK2" s="228"/>
      <c r="IL2" s="228"/>
      <c r="IM2" s="228"/>
      <c r="IN2" s="228"/>
      <c r="IO2" s="228"/>
      <c r="IP2" s="228"/>
      <c r="IQ2" s="228"/>
      <c r="IR2" s="228"/>
      <c r="IS2" s="228"/>
      <c r="IT2" s="228"/>
      <c r="IU2" s="228"/>
      <c r="IV2" s="228"/>
    </row>
    <row r="3" spans="1:256" ht="14.45" customHeight="1" x14ac:dyDescent="0.25">
      <c r="A3" s="236" t="s">
        <v>356</v>
      </c>
      <c r="B3" s="236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  <c r="CC3" s="228"/>
      <c r="CD3" s="228"/>
      <c r="CE3" s="228"/>
      <c r="CF3" s="228"/>
      <c r="CG3" s="228"/>
      <c r="CH3" s="228"/>
      <c r="CI3" s="228"/>
      <c r="CJ3" s="228"/>
      <c r="CK3" s="228"/>
      <c r="CL3" s="228"/>
      <c r="CM3" s="228"/>
      <c r="CN3" s="228"/>
      <c r="CO3" s="228"/>
      <c r="CP3" s="228"/>
      <c r="CQ3" s="228"/>
      <c r="CR3" s="228"/>
      <c r="CS3" s="228"/>
      <c r="CT3" s="228"/>
      <c r="CU3" s="228"/>
      <c r="CV3" s="228"/>
      <c r="CW3" s="228"/>
      <c r="CX3" s="228"/>
      <c r="CY3" s="228"/>
      <c r="CZ3" s="228"/>
      <c r="DA3" s="228"/>
      <c r="DB3" s="228"/>
      <c r="DC3" s="228"/>
      <c r="DD3" s="228"/>
      <c r="DE3" s="228"/>
      <c r="DF3" s="228"/>
      <c r="DG3" s="228"/>
      <c r="DH3" s="228"/>
      <c r="DI3" s="228"/>
      <c r="DJ3" s="228"/>
      <c r="DK3" s="228"/>
      <c r="DL3" s="228"/>
      <c r="DM3" s="228"/>
      <c r="DN3" s="228"/>
      <c r="DO3" s="228"/>
      <c r="DP3" s="228"/>
      <c r="DQ3" s="228"/>
      <c r="DR3" s="228"/>
      <c r="DS3" s="228"/>
      <c r="DT3" s="228"/>
      <c r="DU3" s="228"/>
      <c r="DV3" s="228"/>
      <c r="DW3" s="228"/>
      <c r="DX3" s="228"/>
      <c r="DY3" s="228"/>
      <c r="DZ3" s="228"/>
      <c r="EA3" s="228"/>
      <c r="EB3" s="228"/>
      <c r="EC3" s="228"/>
      <c r="ED3" s="228"/>
      <c r="EE3" s="228"/>
      <c r="EF3" s="228"/>
      <c r="EG3" s="228"/>
      <c r="EH3" s="228"/>
      <c r="EI3" s="228"/>
      <c r="EJ3" s="228"/>
      <c r="EK3" s="228"/>
      <c r="EL3" s="228"/>
      <c r="EM3" s="228"/>
      <c r="EN3" s="228"/>
      <c r="EO3" s="228"/>
      <c r="EP3" s="228"/>
      <c r="EQ3" s="228"/>
      <c r="ER3" s="228"/>
      <c r="ES3" s="228"/>
      <c r="ET3" s="228"/>
      <c r="EU3" s="228"/>
      <c r="EV3" s="228"/>
      <c r="EW3" s="228"/>
      <c r="EX3" s="228"/>
      <c r="EY3" s="228"/>
      <c r="EZ3" s="228"/>
      <c r="FA3" s="228"/>
      <c r="FB3" s="228"/>
      <c r="FC3" s="228"/>
      <c r="FD3" s="228"/>
      <c r="FE3" s="228"/>
      <c r="FF3" s="228"/>
      <c r="FG3" s="228"/>
      <c r="FH3" s="228"/>
      <c r="FI3" s="228"/>
      <c r="FJ3" s="228"/>
      <c r="FK3" s="228"/>
      <c r="FL3" s="228"/>
      <c r="FM3" s="228"/>
      <c r="FN3" s="228"/>
      <c r="FO3" s="228"/>
      <c r="FP3" s="228"/>
      <c r="FQ3" s="228"/>
      <c r="FR3" s="228"/>
      <c r="FS3" s="228"/>
      <c r="FT3" s="228"/>
      <c r="FU3" s="228"/>
      <c r="FV3" s="228"/>
      <c r="FW3" s="228"/>
      <c r="FX3" s="228"/>
      <c r="FY3" s="228"/>
      <c r="FZ3" s="228"/>
      <c r="GA3" s="228"/>
      <c r="GB3" s="228"/>
      <c r="GC3" s="228"/>
      <c r="GD3" s="228"/>
      <c r="GE3" s="228"/>
      <c r="GF3" s="228"/>
      <c r="GG3" s="228"/>
      <c r="GH3" s="228"/>
      <c r="GI3" s="228"/>
      <c r="GJ3" s="228"/>
      <c r="GK3" s="228"/>
      <c r="GL3" s="228"/>
      <c r="GM3" s="228"/>
      <c r="GN3" s="228"/>
      <c r="GO3" s="228"/>
      <c r="GP3" s="228"/>
      <c r="GQ3" s="228"/>
      <c r="GR3" s="228"/>
      <c r="GS3" s="228"/>
      <c r="GT3" s="228"/>
      <c r="GU3" s="228"/>
      <c r="GV3" s="228"/>
      <c r="GW3" s="228"/>
      <c r="GX3" s="228"/>
      <c r="GY3" s="228"/>
      <c r="GZ3" s="228"/>
      <c r="HA3" s="228"/>
      <c r="HB3" s="228"/>
      <c r="HC3" s="228"/>
      <c r="HD3" s="228"/>
      <c r="HE3" s="228"/>
      <c r="HF3" s="228"/>
      <c r="HG3" s="228"/>
      <c r="HH3" s="228"/>
      <c r="HI3" s="228"/>
      <c r="HJ3" s="228"/>
      <c r="HK3" s="228"/>
      <c r="HL3" s="228"/>
      <c r="HM3" s="228"/>
      <c r="HN3" s="228"/>
      <c r="HO3" s="228"/>
      <c r="HP3" s="228"/>
      <c r="HQ3" s="228"/>
      <c r="HR3" s="228"/>
      <c r="HS3" s="228"/>
      <c r="HT3" s="228"/>
      <c r="HU3" s="228"/>
      <c r="HV3" s="228"/>
      <c r="HW3" s="228"/>
      <c r="HX3" s="228"/>
      <c r="HY3" s="228"/>
      <c r="HZ3" s="228"/>
      <c r="IA3" s="228"/>
      <c r="IB3" s="228"/>
      <c r="IC3" s="228"/>
      <c r="ID3" s="228"/>
      <c r="IE3" s="228"/>
      <c r="IF3" s="228"/>
      <c r="IG3" s="228"/>
      <c r="IH3" s="228"/>
      <c r="II3" s="228"/>
      <c r="IJ3" s="228"/>
      <c r="IK3" s="228"/>
      <c r="IL3" s="228"/>
      <c r="IM3" s="228"/>
      <c r="IN3" s="228"/>
      <c r="IO3" s="228"/>
      <c r="IP3" s="228"/>
      <c r="IQ3" s="228"/>
      <c r="IR3" s="228"/>
      <c r="IS3" s="228"/>
      <c r="IT3" s="228"/>
      <c r="IU3" s="228"/>
      <c r="IV3" s="228"/>
    </row>
    <row r="4" spans="1:256" x14ac:dyDescent="0.25">
      <c r="A4" s="237"/>
      <c r="B4" s="237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  <c r="BJ4" s="228"/>
      <c r="BK4" s="228"/>
      <c r="BL4" s="228"/>
      <c r="BM4" s="228"/>
      <c r="BN4" s="228"/>
      <c r="BO4" s="228"/>
      <c r="BP4" s="228"/>
      <c r="BQ4" s="228"/>
      <c r="BR4" s="228"/>
      <c r="BS4" s="228"/>
      <c r="BT4" s="228"/>
      <c r="BU4" s="228"/>
      <c r="BV4" s="228"/>
      <c r="BW4" s="228"/>
      <c r="BX4" s="228"/>
      <c r="BY4" s="228"/>
      <c r="BZ4" s="228"/>
      <c r="CA4" s="228"/>
      <c r="CB4" s="228"/>
      <c r="CC4" s="228"/>
      <c r="CD4" s="228"/>
      <c r="CE4" s="228"/>
      <c r="CF4" s="228"/>
      <c r="CG4" s="228"/>
      <c r="CH4" s="228"/>
      <c r="CI4" s="228"/>
      <c r="CJ4" s="228"/>
      <c r="CK4" s="228"/>
      <c r="CL4" s="228"/>
      <c r="CM4" s="228"/>
      <c r="CN4" s="228"/>
      <c r="CO4" s="228"/>
      <c r="CP4" s="228"/>
      <c r="CQ4" s="228"/>
      <c r="CR4" s="228"/>
      <c r="CS4" s="228"/>
      <c r="CT4" s="228"/>
      <c r="CU4" s="228"/>
      <c r="CV4" s="228"/>
      <c r="CW4" s="228"/>
      <c r="CX4" s="228"/>
      <c r="CY4" s="228"/>
      <c r="CZ4" s="228"/>
      <c r="DA4" s="228"/>
      <c r="DB4" s="228"/>
      <c r="DC4" s="228"/>
      <c r="DD4" s="228"/>
      <c r="DE4" s="228"/>
      <c r="DF4" s="228"/>
      <c r="DG4" s="228"/>
      <c r="DH4" s="228"/>
      <c r="DI4" s="228"/>
      <c r="DJ4" s="228"/>
      <c r="DK4" s="228"/>
      <c r="DL4" s="228"/>
      <c r="DM4" s="228"/>
      <c r="DN4" s="228"/>
      <c r="DO4" s="228"/>
      <c r="DP4" s="228"/>
      <c r="DQ4" s="228"/>
      <c r="DR4" s="228"/>
      <c r="DS4" s="228"/>
      <c r="DT4" s="228"/>
      <c r="DU4" s="228"/>
      <c r="DV4" s="228"/>
      <c r="DW4" s="228"/>
      <c r="DX4" s="228"/>
      <c r="DY4" s="228"/>
      <c r="DZ4" s="228"/>
      <c r="EA4" s="228"/>
      <c r="EB4" s="228"/>
      <c r="EC4" s="228"/>
      <c r="ED4" s="228"/>
      <c r="EE4" s="228"/>
      <c r="EF4" s="228"/>
      <c r="EG4" s="228"/>
      <c r="EH4" s="228"/>
      <c r="EI4" s="228"/>
      <c r="EJ4" s="228"/>
      <c r="EK4" s="228"/>
      <c r="EL4" s="228"/>
      <c r="EM4" s="228"/>
      <c r="EN4" s="228"/>
      <c r="EO4" s="228"/>
      <c r="EP4" s="228"/>
      <c r="EQ4" s="228"/>
      <c r="ER4" s="228"/>
      <c r="ES4" s="228"/>
      <c r="ET4" s="228"/>
      <c r="EU4" s="228"/>
      <c r="EV4" s="228"/>
      <c r="EW4" s="228"/>
      <c r="EX4" s="228"/>
      <c r="EY4" s="228"/>
      <c r="EZ4" s="228"/>
      <c r="FA4" s="228"/>
      <c r="FB4" s="228"/>
      <c r="FC4" s="228"/>
      <c r="FD4" s="228"/>
      <c r="FE4" s="228"/>
      <c r="FF4" s="228"/>
      <c r="FG4" s="228"/>
      <c r="FH4" s="228"/>
      <c r="FI4" s="228"/>
      <c r="FJ4" s="228"/>
      <c r="FK4" s="228"/>
      <c r="FL4" s="228"/>
      <c r="FM4" s="228"/>
      <c r="FN4" s="228"/>
      <c r="FO4" s="228"/>
      <c r="FP4" s="228"/>
      <c r="FQ4" s="228"/>
      <c r="FR4" s="228"/>
      <c r="FS4" s="228"/>
      <c r="FT4" s="228"/>
      <c r="FU4" s="228"/>
      <c r="FV4" s="228"/>
      <c r="FW4" s="228"/>
      <c r="FX4" s="228"/>
      <c r="FY4" s="228"/>
      <c r="FZ4" s="228"/>
      <c r="GA4" s="228"/>
      <c r="GB4" s="228"/>
      <c r="GC4" s="228"/>
      <c r="GD4" s="228"/>
      <c r="GE4" s="228"/>
      <c r="GF4" s="228"/>
      <c r="GG4" s="228"/>
      <c r="GH4" s="228"/>
      <c r="GI4" s="228"/>
      <c r="GJ4" s="228"/>
      <c r="GK4" s="228"/>
      <c r="GL4" s="228"/>
      <c r="GM4" s="228"/>
      <c r="GN4" s="228"/>
      <c r="GO4" s="228"/>
      <c r="GP4" s="228"/>
      <c r="GQ4" s="228"/>
      <c r="GR4" s="228"/>
      <c r="GS4" s="228"/>
      <c r="GT4" s="228"/>
      <c r="GU4" s="228"/>
      <c r="GV4" s="228"/>
      <c r="GW4" s="228"/>
      <c r="GX4" s="228"/>
      <c r="GY4" s="228"/>
      <c r="GZ4" s="228"/>
      <c r="HA4" s="228"/>
      <c r="HB4" s="228"/>
      <c r="HC4" s="228"/>
      <c r="HD4" s="228"/>
      <c r="HE4" s="228"/>
      <c r="HF4" s="228"/>
      <c r="HG4" s="228"/>
      <c r="HH4" s="228"/>
      <c r="HI4" s="228"/>
      <c r="HJ4" s="228"/>
      <c r="HK4" s="228"/>
      <c r="HL4" s="228"/>
      <c r="HM4" s="228"/>
      <c r="HN4" s="228"/>
      <c r="HO4" s="228"/>
      <c r="HP4" s="228"/>
      <c r="HQ4" s="228"/>
      <c r="HR4" s="228"/>
      <c r="HS4" s="228"/>
      <c r="HT4" s="228"/>
      <c r="HU4" s="228"/>
      <c r="HV4" s="228"/>
      <c r="HW4" s="228"/>
      <c r="HX4" s="228"/>
      <c r="HY4" s="228"/>
      <c r="HZ4" s="228"/>
      <c r="IA4" s="228"/>
      <c r="IB4" s="228"/>
      <c r="IC4" s="228"/>
      <c r="ID4" s="228"/>
      <c r="IE4" s="228"/>
      <c r="IF4" s="228"/>
      <c r="IG4" s="228"/>
      <c r="IH4" s="228"/>
      <c r="II4" s="228"/>
      <c r="IJ4" s="228"/>
      <c r="IK4" s="228"/>
      <c r="IL4" s="228"/>
      <c r="IM4" s="228"/>
      <c r="IN4" s="228"/>
      <c r="IO4" s="228"/>
      <c r="IP4" s="228"/>
      <c r="IQ4" s="228"/>
      <c r="IR4" s="228"/>
      <c r="IS4" s="228"/>
      <c r="IT4" s="228"/>
      <c r="IU4" s="228"/>
      <c r="IV4" s="228"/>
    </row>
    <row r="5" spans="1:256" x14ac:dyDescent="0.25">
      <c r="A5" s="231" t="s">
        <v>267</v>
      </c>
      <c r="B5" s="231" t="s">
        <v>268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  <c r="CC5" s="228"/>
      <c r="CD5" s="228"/>
      <c r="CE5" s="228"/>
      <c r="CF5" s="228"/>
      <c r="CG5" s="228"/>
      <c r="CH5" s="228"/>
      <c r="CI5" s="228"/>
      <c r="CJ5" s="228"/>
      <c r="CK5" s="228"/>
      <c r="CL5" s="228"/>
      <c r="CM5" s="228"/>
      <c r="CN5" s="228"/>
      <c r="CO5" s="228"/>
      <c r="CP5" s="228"/>
      <c r="CQ5" s="228"/>
      <c r="CR5" s="228"/>
      <c r="CS5" s="228"/>
      <c r="CT5" s="228"/>
      <c r="CU5" s="228"/>
      <c r="CV5" s="228"/>
      <c r="CW5" s="228"/>
      <c r="CX5" s="228"/>
      <c r="CY5" s="228"/>
      <c r="CZ5" s="228"/>
      <c r="DA5" s="228"/>
      <c r="DB5" s="228"/>
      <c r="DC5" s="228"/>
      <c r="DD5" s="228"/>
      <c r="DE5" s="228"/>
      <c r="DF5" s="228"/>
      <c r="DG5" s="228"/>
      <c r="DH5" s="228"/>
      <c r="DI5" s="228"/>
      <c r="DJ5" s="228"/>
      <c r="DK5" s="228"/>
      <c r="DL5" s="228"/>
      <c r="DM5" s="228"/>
      <c r="DN5" s="228"/>
      <c r="DO5" s="228"/>
      <c r="DP5" s="228"/>
      <c r="DQ5" s="228"/>
      <c r="DR5" s="228"/>
      <c r="DS5" s="228"/>
      <c r="DT5" s="228"/>
      <c r="DU5" s="228"/>
      <c r="DV5" s="228"/>
      <c r="DW5" s="228"/>
      <c r="DX5" s="228"/>
      <c r="DY5" s="228"/>
      <c r="DZ5" s="228"/>
      <c r="EA5" s="228"/>
      <c r="EB5" s="228"/>
      <c r="EC5" s="228"/>
      <c r="ED5" s="228"/>
      <c r="EE5" s="228"/>
      <c r="EF5" s="228"/>
      <c r="EG5" s="228"/>
      <c r="EH5" s="228"/>
      <c r="EI5" s="228"/>
      <c r="EJ5" s="228"/>
      <c r="EK5" s="228"/>
      <c r="EL5" s="228"/>
      <c r="EM5" s="228"/>
      <c r="EN5" s="228"/>
      <c r="EO5" s="228"/>
      <c r="EP5" s="228"/>
      <c r="EQ5" s="228"/>
      <c r="ER5" s="228"/>
      <c r="ES5" s="228"/>
      <c r="ET5" s="228"/>
      <c r="EU5" s="228"/>
      <c r="EV5" s="228"/>
      <c r="EW5" s="228"/>
      <c r="EX5" s="228"/>
      <c r="EY5" s="228"/>
      <c r="EZ5" s="228"/>
      <c r="FA5" s="228"/>
      <c r="FB5" s="228"/>
      <c r="FC5" s="228"/>
      <c r="FD5" s="228"/>
      <c r="FE5" s="228"/>
      <c r="FF5" s="228"/>
      <c r="FG5" s="228"/>
      <c r="FH5" s="228"/>
      <c r="FI5" s="228"/>
      <c r="FJ5" s="228"/>
      <c r="FK5" s="228"/>
      <c r="FL5" s="228"/>
      <c r="FM5" s="228"/>
      <c r="FN5" s="228"/>
      <c r="FO5" s="228"/>
      <c r="FP5" s="228"/>
      <c r="FQ5" s="228"/>
      <c r="FR5" s="228"/>
      <c r="FS5" s="228"/>
      <c r="FT5" s="228"/>
      <c r="FU5" s="228"/>
      <c r="FV5" s="228"/>
      <c r="FW5" s="228"/>
      <c r="FX5" s="228"/>
      <c r="FY5" s="228"/>
      <c r="FZ5" s="228"/>
      <c r="GA5" s="228"/>
      <c r="GB5" s="228"/>
      <c r="GC5" s="228"/>
      <c r="GD5" s="228"/>
      <c r="GE5" s="228"/>
      <c r="GF5" s="228"/>
      <c r="GG5" s="228"/>
      <c r="GH5" s="228"/>
      <c r="GI5" s="228"/>
      <c r="GJ5" s="228"/>
      <c r="GK5" s="228"/>
      <c r="GL5" s="228"/>
      <c r="GM5" s="228"/>
      <c r="GN5" s="228"/>
      <c r="GO5" s="228"/>
      <c r="GP5" s="228"/>
      <c r="GQ5" s="228"/>
      <c r="GR5" s="228"/>
      <c r="GS5" s="228"/>
      <c r="GT5" s="228"/>
      <c r="GU5" s="228"/>
      <c r="GV5" s="228"/>
      <c r="GW5" s="228"/>
      <c r="GX5" s="228"/>
      <c r="GY5" s="228"/>
      <c r="GZ5" s="228"/>
      <c r="HA5" s="228"/>
      <c r="HB5" s="228"/>
      <c r="HC5" s="228"/>
      <c r="HD5" s="228"/>
      <c r="HE5" s="228"/>
      <c r="HF5" s="228"/>
      <c r="HG5" s="228"/>
      <c r="HH5" s="228"/>
      <c r="HI5" s="228"/>
      <c r="HJ5" s="228"/>
      <c r="HK5" s="228"/>
      <c r="HL5" s="228"/>
      <c r="HM5" s="228"/>
      <c r="HN5" s="228"/>
      <c r="HO5" s="228"/>
      <c r="HP5" s="228"/>
      <c r="HQ5" s="228"/>
      <c r="HR5" s="228"/>
      <c r="HS5" s="228"/>
      <c r="HT5" s="228"/>
      <c r="HU5" s="228"/>
      <c r="HV5" s="228"/>
      <c r="HW5" s="228"/>
      <c r="HX5" s="228"/>
      <c r="HY5" s="228"/>
      <c r="HZ5" s="228"/>
      <c r="IA5" s="228"/>
      <c r="IB5" s="228"/>
      <c r="IC5" s="228"/>
      <c r="ID5" s="228"/>
      <c r="IE5" s="228"/>
      <c r="IF5" s="228"/>
      <c r="IG5" s="228"/>
      <c r="IH5" s="228"/>
      <c r="II5" s="228"/>
      <c r="IJ5" s="228"/>
      <c r="IK5" s="228"/>
      <c r="IL5" s="228"/>
      <c r="IM5" s="228"/>
      <c r="IN5" s="228"/>
      <c r="IO5" s="228"/>
      <c r="IP5" s="228"/>
      <c r="IQ5" s="228"/>
      <c r="IR5" s="228"/>
      <c r="IS5" s="228"/>
      <c r="IT5" s="228"/>
      <c r="IU5" s="228"/>
      <c r="IV5" s="228"/>
    </row>
    <row r="6" spans="1:256" x14ac:dyDescent="0.25">
      <c r="A6" s="238">
        <v>1</v>
      </c>
      <c r="B6" s="232" t="s">
        <v>281</v>
      </c>
    </row>
    <row r="7" spans="1:256" x14ac:dyDescent="0.25">
      <c r="A7" s="238"/>
      <c r="B7" s="232" t="s">
        <v>282</v>
      </c>
    </row>
    <row r="8" spans="1:256" x14ac:dyDescent="0.25">
      <c r="A8" s="239"/>
      <c r="B8" s="233" t="s">
        <v>269</v>
      </c>
    </row>
    <row r="9" spans="1:256" x14ac:dyDescent="0.25">
      <c r="A9" s="240">
        <v>2</v>
      </c>
      <c r="B9" s="234" t="s">
        <v>283</v>
      </c>
    </row>
    <row r="10" spans="1:256" x14ac:dyDescent="0.25">
      <c r="A10" s="238"/>
      <c r="B10" s="232" t="s">
        <v>282</v>
      </c>
    </row>
    <row r="11" spans="1:256" x14ac:dyDescent="0.25">
      <c r="A11" s="238"/>
      <c r="B11" s="232" t="s">
        <v>284</v>
      </c>
    </row>
    <row r="12" spans="1:256" x14ac:dyDescent="0.25">
      <c r="A12" s="239"/>
      <c r="B12" s="233" t="s">
        <v>269</v>
      </c>
    </row>
    <row r="13" spans="1:256" x14ac:dyDescent="0.25">
      <c r="A13" s="240">
        <v>3</v>
      </c>
      <c r="B13" s="234" t="s">
        <v>285</v>
      </c>
    </row>
    <row r="14" spans="1:256" x14ac:dyDescent="0.25">
      <c r="A14" s="238"/>
      <c r="B14" s="232" t="s">
        <v>286</v>
      </c>
    </row>
    <row r="15" spans="1:256" x14ac:dyDescent="0.25">
      <c r="A15" s="239"/>
      <c r="B15" s="233" t="s">
        <v>269</v>
      </c>
    </row>
    <row r="16" spans="1:256" x14ac:dyDescent="0.25">
      <c r="A16" s="240">
        <v>4</v>
      </c>
      <c r="B16" s="234" t="s">
        <v>287</v>
      </c>
    </row>
    <row r="17" spans="1:2" x14ac:dyDescent="0.25">
      <c r="A17" s="238"/>
      <c r="B17" s="232" t="s">
        <v>286</v>
      </c>
    </row>
    <row r="18" spans="1:2" x14ac:dyDescent="0.25">
      <c r="A18" s="238"/>
      <c r="B18" s="232" t="s">
        <v>288</v>
      </c>
    </row>
    <row r="19" spans="1:2" x14ac:dyDescent="0.25">
      <c r="A19" s="239"/>
      <c r="B19" s="233" t="s">
        <v>269</v>
      </c>
    </row>
    <row r="20" spans="1:2" x14ac:dyDescent="0.25">
      <c r="A20" s="240">
        <v>5</v>
      </c>
      <c r="B20" s="234" t="s">
        <v>270</v>
      </c>
    </row>
    <row r="21" spans="1:2" x14ac:dyDescent="0.25">
      <c r="A21" s="238"/>
      <c r="B21" s="232" t="s">
        <v>351</v>
      </c>
    </row>
    <row r="22" spans="1:2" x14ac:dyDescent="0.25">
      <c r="A22" s="238"/>
      <c r="B22" s="232" t="s">
        <v>289</v>
      </c>
    </row>
    <row r="23" spans="1:2" x14ac:dyDescent="0.25">
      <c r="A23" s="239"/>
      <c r="B23" s="233" t="s">
        <v>269</v>
      </c>
    </row>
    <row r="24" spans="1:2" x14ac:dyDescent="0.25">
      <c r="A24" s="240">
        <v>6</v>
      </c>
      <c r="B24" s="234" t="s">
        <v>271</v>
      </c>
    </row>
    <row r="25" spans="1:2" x14ac:dyDescent="0.25">
      <c r="A25" s="238"/>
      <c r="B25" s="232" t="s">
        <v>282</v>
      </c>
    </row>
    <row r="26" spans="1:2" x14ac:dyDescent="0.25">
      <c r="A26" s="238"/>
      <c r="B26" s="232" t="s">
        <v>290</v>
      </c>
    </row>
    <row r="27" spans="1:2" x14ac:dyDescent="0.25">
      <c r="A27" s="239"/>
      <c r="B27" s="233" t="s">
        <v>269</v>
      </c>
    </row>
    <row r="28" spans="1:2" x14ac:dyDescent="0.25">
      <c r="A28" s="240">
        <v>7</v>
      </c>
      <c r="B28" s="234" t="s">
        <v>272</v>
      </c>
    </row>
    <row r="29" spans="1:2" x14ac:dyDescent="0.25">
      <c r="A29" s="238"/>
      <c r="B29" s="232" t="s">
        <v>282</v>
      </c>
    </row>
    <row r="30" spans="1:2" x14ac:dyDescent="0.25">
      <c r="A30" s="238"/>
      <c r="B30" s="232" t="s">
        <v>289</v>
      </c>
    </row>
    <row r="31" spans="1:2" x14ac:dyDescent="0.25">
      <c r="A31" s="239"/>
      <c r="B31" s="233" t="s">
        <v>269</v>
      </c>
    </row>
    <row r="32" spans="1:2" x14ac:dyDescent="0.25">
      <c r="A32" s="240">
        <v>8</v>
      </c>
      <c r="B32" s="234" t="s">
        <v>273</v>
      </c>
    </row>
    <row r="33" spans="1:2" x14ac:dyDescent="0.25">
      <c r="A33" s="238"/>
      <c r="B33" s="232" t="s">
        <v>282</v>
      </c>
    </row>
    <row r="34" spans="1:2" x14ac:dyDescent="0.25">
      <c r="A34" s="239"/>
      <c r="B34" s="233" t="s">
        <v>269</v>
      </c>
    </row>
    <row r="35" spans="1:2" x14ac:dyDescent="0.25">
      <c r="A35" s="240">
        <v>9</v>
      </c>
      <c r="B35" s="234" t="s">
        <v>274</v>
      </c>
    </row>
    <row r="36" spans="1:2" x14ac:dyDescent="0.25">
      <c r="A36" s="238"/>
      <c r="B36" s="232" t="s">
        <v>296</v>
      </c>
    </row>
    <row r="37" spans="1:2" x14ac:dyDescent="0.25">
      <c r="A37" s="238"/>
      <c r="B37" s="232" t="s">
        <v>291</v>
      </c>
    </row>
    <row r="38" spans="1:2" x14ac:dyDescent="0.25">
      <c r="A38" s="239"/>
      <c r="B38" s="233" t="s">
        <v>269</v>
      </c>
    </row>
    <row r="39" spans="1:2" x14ac:dyDescent="0.25">
      <c r="A39" s="240">
        <v>10</v>
      </c>
      <c r="B39" s="234" t="s">
        <v>275</v>
      </c>
    </row>
    <row r="40" spans="1:2" x14ac:dyDescent="0.25">
      <c r="A40" s="238"/>
      <c r="B40" s="232" t="s">
        <v>282</v>
      </c>
    </row>
    <row r="41" spans="1:2" x14ac:dyDescent="0.25">
      <c r="A41" s="238"/>
      <c r="B41" s="232" t="s">
        <v>292</v>
      </c>
    </row>
    <row r="42" spans="1:2" x14ac:dyDescent="0.25">
      <c r="A42" s="239"/>
      <c r="B42" s="233" t="s">
        <v>269</v>
      </c>
    </row>
    <row r="43" spans="1:2" x14ac:dyDescent="0.25">
      <c r="A43" s="240">
        <v>11</v>
      </c>
      <c r="B43" s="234" t="s">
        <v>293</v>
      </c>
    </row>
    <row r="44" spans="1:2" x14ac:dyDescent="0.25">
      <c r="A44" s="238"/>
      <c r="B44" s="232" t="s">
        <v>294</v>
      </c>
    </row>
    <row r="45" spans="1:2" x14ac:dyDescent="0.25">
      <c r="A45" s="238"/>
      <c r="B45" s="232" t="s">
        <v>276</v>
      </c>
    </row>
    <row r="46" spans="1:2" x14ac:dyDescent="0.25">
      <c r="A46" s="239"/>
      <c r="B46" s="233" t="s">
        <v>269</v>
      </c>
    </row>
    <row r="47" spans="1:2" x14ac:dyDescent="0.25">
      <c r="A47" s="240">
        <v>12</v>
      </c>
      <c r="B47" s="234" t="s">
        <v>295</v>
      </c>
    </row>
    <row r="48" spans="1:2" x14ac:dyDescent="0.25">
      <c r="A48" s="238"/>
      <c r="B48" s="232" t="s">
        <v>296</v>
      </c>
    </row>
    <row r="49" spans="1:2" x14ac:dyDescent="0.25">
      <c r="A49" s="239"/>
      <c r="B49" s="233" t="s">
        <v>269</v>
      </c>
    </row>
    <row r="50" spans="1:2" x14ac:dyDescent="0.25">
      <c r="A50" s="240">
        <v>13</v>
      </c>
      <c r="B50" s="234" t="s">
        <v>295</v>
      </c>
    </row>
    <row r="51" spans="1:2" x14ac:dyDescent="0.25">
      <c r="A51" s="238"/>
      <c r="B51" s="232" t="s">
        <v>297</v>
      </c>
    </row>
    <row r="52" spans="1:2" x14ac:dyDescent="0.25">
      <c r="A52" s="239"/>
      <c r="B52" s="233" t="s">
        <v>269</v>
      </c>
    </row>
    <row r="53" spans="1:2" x14ac:dyDescent="0.25">
      <c r="A53" s="240">
        <v>14</v>
      </c>
      <c r="B53" s="234" t="s">
        <v>277</v>
      </c>
    </row>
    <row r="54" spans="1:2" x14ac:dyDescent="0.25">
      <c r="A54" s="238"/>
      <c r="B54" s="232" t="s">
        <v>282</v>
      </c>
    </row>
    <row r="55" spans="1:2" x14ac:dyDescent="0.25">
      <c r="A55" s="238"/>
      <c r="B55" s="232" t="s">
        <v>298</v>
      </c>
    </row>
    <row r="56" spans="1:2" x14ac:dyDescent="0.25">
      <c r="A56" s="239"/>
      <c r="B56" s="233" t="s">
        <v>269</v>
      </c>
    </row>
    <row r="57" spans="1:2" x14ac:dyDescent="0.25">
      <c r="A57" s="241">
        <v>15</v>
      </c>
      <c r="B57" s="230" t="s">
        <v>352</v>
      </c>
    </row>
    <row r="58" spans="1:2" x14ac:dyDescent="0.25">
      <c r="A58" s="241"/>
      <c r="B58" s="230" t="s">
        <v>282</v>
      </c>
    </row>
    <row r="59" spans="1:2" x14ac:dyDescent="0.25">
      <c r="A59" s="241"/>
      <c r="B59" s="230" t="s">
        <v>278</v>
      </c>
    </row>
    <row r="60" spans="1:2" x14ac:dyDescent="0.25">
      <c r="A60" s="241"/>
      <c r="B60" s="230" t="s">
        <v>269</v>
      </c>
    </row>
    <row r="61" spans="1:2" hidden="1" x14ac:dyDescent="0.25"/>
    <row r="62" spans="1:2" hidden="1" x14ac:dyDescent="0.25"/>
    <row r="63" spans="1:2" hidden="1" x14ac:dyDescent="0.25"/>
    <row r="64" spans="1: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</sheetData>
  <sheetProtection selectLockedCells="1" selectUnlockedCells="1"/>
  <mergeCells count="19">
    <mergeCell ref="A57:A60"/>
    <mergeCell ref="A39:A42"/>
    <mergeCell ref="A50:A52"/>
    <mergeCell ref="A28:A31"/>
    <mergeCell ref="A43:A46"/>
    <mergeCell ref="A47:A49"/>
    <mergeCell ref="A53:A56"/>
    <mergeCell ref="A32:A34"/>
    <mergeCell ref="A35:A38"/>
    <mergeCell ref="A9:A12"/>
    <mergeCell ref="A13:A15"/>
    <mergeCell ref="A16:A19"/>
    <mergeCell ref="A20:A23"/>
    <mergeCell ref="A24:A27"/>
    <mergeCell ref="A3:B3"/>
    <mergeCell ref="A1:B1"/>
    <mergeCell ref="A2:B2"/>
    <mergeCell ref="A4:B4"/>
    <mergeCell ref="A6:A8"/>
  </mergeCells>
  <printOptions horizontalCentered="1" verticalCentered="1"/>
  <pageMargins left="0.70833333333333337" right="0.70833333333333337" top="0.74791666666666667" bottom="0.74791666666666667" header="0.51180555555555551" footer="0.51180555555555551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65535"/>
  <sheetViews>
    <sheetView zoomScale="75" zoomScaleNormal="75" workbookViewId="0">
      <selection activeCell="A33" sqref="A33"/>
    </sheetView>
  </sheetViews>
  <sheetFormatPr baseColWidth="10" defaultColWidth="0" defaultRowHeight="15" zeroHeight="1" x14ac:dyDescent="0.2"/>
  <cols>
    <col min="1" max="1" width="82.140625" style="6" bestFit="1" customWidth="1"/>
    <col min="2" max="2" width="15.42578125" style="6" customWidth="1"/>
    <col min="3" max="3" width="14.7109375" style="6" customWidth="1"/>
    <col min="4" max="4" width="16.28515625" style="6" customWidth="1"/>
    <col min="5" max="5" width="17.42578125" style="6" customWidth="1"/>
    <col min="6" max="6" width="17.28515625" style="6" customWidth="1"/>
    <col min="7" max="7" width="14.7109375" style="6" customWidth="1"/>
    <col min="8" max="8" width="13.85546875" style="6" customWidth="1"/>
    <col min="9" max="9" width="19.140625" style="6" customWidth="1"/>
    <col min="10" max="10" width="11.140625" style="224" hidden="1" customWidth="1"/>
    <col min="11" max="16384" width="11.140625" style="6" hidden="1"/>
  </cols>
  <sheetData>
    <row r="1" spans="1:9" ht="15.75" x14ac:dyDescent="0.25">
      <c r="A1" s="22" t="s">
        <v>8</v>
      </c>
      <c r="B1" s="15"/>
      <c r="C1" s="15"/>
      <c r="D1" s="15"/>
      <c r="E1" s="15"/>
      <c r="F1" s="15"/>
      <c r="G1" s="15"/>
      <c r="H1"/>
      <c r="I1"/>
    </row>
    <row r="2" spans="1:9" ht="15.75" x14ac:dyDescent="0.25">
      <c r="A2" s="24"/>
      <c r="B2" s="16"/>
      <c r="C2" s="16"/>
      <c r="D2" s="16"/>
      <c r="E2" s="16"/>
      <c r="F2" s="16"/>
      <c r="G2"/>
      <c r="H2"/>
      <c r="I2"/>
    </row>
    <row r="3" spans="1:9" ht="15.75" customHeight="1" x14ac:dyDescent="0.25">
      <c r="A3" s="242" t="s">
        <v>0</v>
      </c>
      <c r="B3" s="242"/>
      <c r="C3" s="242"/>
      <c r="D3" s="242"/>
      <c r="E3" s="242"/>
      <c r="F3" s="242"/>
      <c r="G3" s="242"/>
      <c r="H3" s="242"/>
      <c r="I3" s="242"/>
    </row>
    <row r="4" spans="1:9" ht="15.75" customHeight="1" x14ac:dyDescent="0.25">
      <c r="A4" s="242" t="s">
        <v>9</v>
      </c>
      <c r="B4" s="242"/>
      <c r="C4" s="242"/>
      <c r="D4" s="242"/>
      <c r="E4" s="242"/>
      <c r="F4" s="242"/>
      <c r="G4" s="242"/>
      <c r="H4" s="242"/>
      <c r="I4" s="242"/>
    </row>
    <row r="5" spans="1:9" ht="15.75" x14ac:dyDescent="0.25">
      <c r="A5" s="243" t="s">
        <v>308</v>
      </c>
      <c r="B5" s="243"/>
      <c r="C5" s="243"/>
      <c r="D5" s="243"/>
      <c r="E5" s="243"/>
      <c r="F5" s="243"/>
      <c r="G5" s="243"/>
      <c r="H5" s="243"/>
      <c r="I5" s="243"/>
    </row>
    <row r="6" spans="1:9" ht="15.75" x14ac:dyDescent="0.25">
      <c r="A6" s="17"/>
      <c r="B6" s="26"/>
      <c r="C6" s="17"/>
      <c r="D6" s="17"/>
      <c r="E6" s="17"/>
      <c r="F6" s="17"/>
      <c r="G6" s="25"/>
      <c r="H6"/>
      <c r="I6"/>
    </row>
    <row r="7" spans="1:9" ht="15.6" customHeight="1" x14ac:dyDescent="0.2">
      <c r="A7" s="246" t="s">
        <v>10</v>
      </c>
      <c r="B7" s="244" t="s">
        <v>11</v>
      </c>
      <c r="C7" s="244" t="s">
        <v>12</v>
      </c>
      <c r="D7" s="244" t="s">
        <v>13</v>
      </c>
      <c r="E7" s="244" t="s">
        <v>14</v>
      </c>
      <c r="F7" s="244" t="s">
        <v>15</v>
      </c>
      <c r="G7" s="245" t="s">
        <v>16</v>
      </c>
      <c r="H7" s="245" t="s">
        <v>17</v>
      </c>
      <c r="I7" s="245"/>
    </row>
    <row r="8" spans="1:9" ht="48.75" customHeight="1" x14ac:dyDescent="0.2">
      <c r="A8" s="247"/>
      <c r="B8" s="244"/>
      <c r="C8" s="244"/>
      <c r="D8" s="244"/>
      <c r="E8" s="244"/>
      <c r="F8" s="244"/>
      <c r="G8" s="245"/>
      <c r="H8" s="28" t="s">
        <v>18</v>
      </c>
      <c r="I8" s="29" t="s">
        <v>257</v>
      </c>
    </row>
    <row r="9" spans="1:9" ht="15.75" x14ac:dyDescent="0.2">
      <c r="A9" s="30"/>
      <c r="B9" s="18"/>
      <c r="C9" s="18"/>
      <c r="D9" s="18"/>
      <c r="E9" s="18"/>
      <c r="F9" s="18"/>
      <c r="G9" s="31"/>
      <c r="H9" s="32"/>
      <c r="I9" s="33"/>
    </row>
    <row r="10" spans="1:9" ht="15.75" x14ac:dyDescent="0.25">
      <c r="A10" s="34" t="s">
        <v>19</v>
      </c>
      <c r="B10" s="13">
        <f t="shared" ref="B10" si="0">SUM(B12,B19,B22,B28,B34,B41,B46,B53,B60,B68,B76,B84,B88,B95,B99)</f>
        <v>30462</v>
      </c>
      <c r="C10" s="13">
        <f t="shared" ref="C10:G10" si="1">SUM(C12,C19,C22,C28,C34,C41,C46,C53,C60,C68,C76,C84,C88,C95,C99)</f>
        <v>74878</v>
      </c>
      <c r="D10" s="13">
        <f t="shared" si="1"/>
        <v>1191</v>
      </c>
      <c r="E10" s="13">
        <f t="shared" si="1"/>
        <v>76</v>
      </c>
      <c r="F10" s="13">
        <f t="shared" si="1"/>
        <v>79020</v>
      </c>
      <c r="G10" s="13">
        <f t="shared" si="1"/>
        <v>27587</v>
      </c>
      <c r="H10" s="13">
        <v>27560</v>
      </c>
      <c r="I10" s="14">
        <v>27</v>
      </c>
    </row>
    <row r="11" spans="1:9" ht="15.75" x14ac:dyDescent="0.25">
      <c r="A11" s="35"/>
      <c r="B11" s="2"/>
      <c r="C11" s="2"/>
      <c r="D11" s="2"/>
      <c r="E11" s="2"/>
      <c r="F11" s="2"/>
      <c r="G11" s="4"/>
      <c r="H11" s="2"/>
      <c r="I11" s="4"/>
    </row>
    <row r="12" spans="1:9" ht="15.75" x14ac:dyDescent="0.25">
      <c r="A12" s="36" t="s">
        <v>20</v>
      </c>
      <c r="B12" s="13">
        <f t="shared" ref="B12" si="2">SUM(B13:B17)</f>
        <v>5271</v>
      </c>
      <c r="C12" s="13">
        <f t="shared" ref="C12:G12" si="3">SUM(C13:C17)</f>
        <v>13078</v>
      </c>
      <c r="D12" s="13">
        <f t="shared" si="3"/>
        <v>251</v>
      </c>
      <c r="E12" s="13">
        <f t="shared" si="3"/>
        <v>15</v>
      </c>
      <c r="F12" s="13">
        <f t="shared" si="3"/>
        <v>14475</v>
      </c>
      <c r="G12" s="13">
        <f t="shared" si="3"/>
        <v>4140</v>
      </c>
      <c r="H12" s="13">
        <v>4119</v>
      </c>
      <c r="I12" s="14">
        <v>21</v>
      </c>
    </row>
    <row r="13" spans="1:9" ht="15.75" x14ac:dyDescent="0.25">
      <c r="A13" s="3" t="s">
        <v>21</v>
      </c>
      <c r="B13" s="2">
        <v>4502</v>
      </c>
      <c r="C13" s="2">
        <v>10435</v>
      </c>
      <c r="D13" s="2">
        <v>216</v>
      </c>
      <c r="E13" s="2">
        <v>14</v>
      </c>
      <c r="F13" s="2">
        <v>11731</v>
      </c>
      <c r="G13" s="4">
        <v>3436</v>
      </c>
      <c r="H13" s="2">
        <v>3415</v>
      </c>
      <c r="I13" s="4">
        <v>21</v>
      </c>
    </row>
    <row r="14" spans="1:9" ht="15.75" x14ac:dyDescent="0.25">
      <c r="A14" s="3" t="s">
        <v>22</v>
      </c>
      <c r="B14" s="2">
        <v>380</v>
      </c>
      <c r="C14" s="2">
        <v>2054</v>
      </c>
      <c r="D14" s="2">
        <v>12</v>
      </c>
      <c r="E14" s="2">
        <v>0</v>
      </c>
      <c r="F14" s="2">
        <v>2076</v>
      </c>
      <c r="G14" s="4">
        <v>370</v>
      </c>
      <c r="H14" s="2">
        <v>370</v>
      </c>
      <c r="I14" s="4">
        <v>0</v>
      </c>
    </row>
    <row r="15" spans="1:9" ht="15.75" x14ac:dyDescent="0.25">
      <c r="A15" s="3" t="s">
        <v>23</v>
      </c>
      <c r="B15" s="2">
        <v>54</v>
      </c>
      <c r="C15" s="2">
        <v>245</v>
      </c>
      <c r="D15" s="2">
        <v>10</v>
      </c>
      <c r="E15" s="2">
        <v>0</v>
      </c>
      <c r="F15" s="2">
        <v>269</v>
      </c>
      <c r="G15" s="4">
        <v>40</v>
      </c>
      <c r="H15" s="2">
        <v>40</v>
      </c>
      <c r="I15" s="4">
        <v>0</v>
      </c>
    </row>
    <row r="16" spans="1:9" ht="15.75" x14ac:dyDescent="0.25">
      <c r="A16" s="3" t="s">
        <v>24</v>
      </c>
      <c r="B16" s="2">
        <v>323</v>
      </c>
      <c r="C16" s="2">
        <v>317</v>
      </c>
      <c r="D16" s="2">
        <v>11</v>
      </c>
      <c r="E16" s="2">
        <v>1</v>
      </c>
      <c r="F16" s="2">
        <v>371</v>
      </c>
      <c r="G16" s="4">
        <v>281</v>
      </c>
      <c r="H16" s="2">
        <v>281</v>
      </c>
      <c r="I16" s="4">
        <v>0</v>
      </c>
    </row>
    <row r="17" spans="1:9" ht="15.75" x14ac:dyDescent="0.25">
      <c r="A17" s="3" t="s">
        <v>25</v>
      </c>
      <c r="B17" s="2">
        <v>12</v>
      </c>
      <c r="C17" s="2">
        <v>27</v>
      </c>
      <c r="D17" s="2">
        <v>2</v>
      </c>
      <c r="E17" s="2">
        <v>0</v>
      </c>
      <c r="F17" s="2">
        <v>28</v>
      </c>
      <c r="G17" s="4">
        <v>13</v>
      </c>
      <c r="H17" s="2">
        <v>13</v>
      </c>
      <c r="I17" s="4">
        <v>0</v>
      </c>
    </row>
    <row r="18" spans="1:9" ht="15.75" x14ac:dyDescent="0.25">
      <c r="A18" s="3"/>
      <c r="B18" s="2"/>
      <c r="C18" s="2"/>
      <c r="D18" s="2"/>
      <c r="E18" s="2"/>
      <c r="F18" s="2"/>
      <c r="G18" s="4"/>
      <c r="H18" s="2"/>
      <c r="I18" s="4"/>
    </row>
    <row r="19" spans="1:9" ht="15.75" x14ac:dyDescent="0.25">
      <c r="A19" s="36" t="s">
        <v>26</v>
      </c>
      <c r="B19" s="13">
        <f t="shared" ref="B19" si="4">SUM(B20)</f>
        <v>6393</v>
      </c>
      <c r="C19" s="13">
        <v>10507</v>
      </c>
      <c r="D19" s="13">
        <v>282</v>
      </c>
      <c r="E19" s="13">
        <v>0</v>
      </c>
      <c r="F19" s="13">
        <v>13431</v>
      </c>
      <c r="G19" s="13">
        <v>3751</v>
      </c>
      <c r="H19" s="13">
        <v>3751</v>
      </c>
      <c r="I19" s="14">
        <v>0</v>
      </c>
    </row>
    <row r="20" spans="1:9" ht="15.75" x14ac:dyDescent="0.25">
      <c r="A20" s="3" t="s">
        <v>235</v>
      </c>
      <c r="B20" s="2">
        <v>6393</v>
      </c>
      <c r="C20" s="2">
        <v>10507</v>
      </c>
      <c r="D20" s="2">
        <v>282</v>
      </c>
      <c r="E20" s="2">
        <v>0</v>
      </c>
      <c r="F20" s="2">
        <v>13431</v>
      </c>
      <c r="G20" s="4">
        <v>3751</v>
      </c>
      <c r="H20" s="2">
        <v>3751</v>
      </c>
      <c r="I20" s="4">
        <v>0</v>
      </c>
    </row>
    <row r="21" spans="1:9" ht="15.75" x14ac:dyDescent="0.25">
      <c r="A21" s="38"/>
      <c r="B21" s="2"/>
      <c r="C21" s="2"/>
      <c r="D21" s="2"/>
      <c r="E21" s="2"/>
      <c r="F21" s="2"/>
      <c r="G21" s="4"/>
      <c r="H21" s="2"/>
      <c r="I21" s="4"/>
    </row>
    <row r="22" spans="1:9" ht="15.75" x14ac:dyDescent="0.25">
      <c r="A22" s="36" t="s">
        <v>28</v>
      </c>
      <c r="B22" s="13">
        <f t="shared" ref="B22" si="5">SUM(B23:B26)</f>
        <v>3794</v>
      </c>
      <c r="C22" s="13">
        <v>10804</v>
      </c>
      <c r="D22" s="13">
        <v>136</v>
      </c>
      <c r="E22" s="13">
        <v>2</v>
      </c>
      <c r="F22" s="13">
        <v>9787</v>
      </c>
      <c r="G22" s="13">
        <v>4949</v>
      </c>
      <c r="H22" s="13">
        <v>4949</v>
      </c>
      <c r="I22" s="14">
        <v>0</v>
      </c>
    </row>
    <row r="23" spans="1:9" ht="15.75" x14ac:dyDescent="0.25">
      <c r="A23" s="3" t="s">
        <v>236</v>
      </c>
      <c r="B23" s="2">
        <v>988</v>
      </c>
      <c r="C23" s="2">
        <v>3501</v>
      </c>
      <c r="D23" s="2">
        <v>41</v>
      </c>
      <c r="E23" s="2">
        <v>2</v>
      </c>
      <c r="F23" s="2">
        <v>2492</v>
      </c>
      <c r="G23" s="4">
        <v>2040</v>
      </c>
      <c r="H23" s="2">
        <v>2040</v>
      </c>
      <c r="I23" s="4">
        <v>0</v>
      </c>
    </row>
    <row r="24" spans="1:9" ht="15.75" x14ac:dyDescent="0.25">
      <c r="A24" s="3" t="s">
        <v>30</v>
      </c>
      <c r="B24" s="2">
        <v>2109</v>
      </c>
      <c r="C24" s="2">
        <v>4426</v>
      </c>
      <c r="D24" s="2">
        <v>51</v>
      </c>
      <c r="E24" s="2">
        <v>0</v>
      </c>
      <c r="F24" s="2">
        <v>4227</v>
      </c>
      <c r="G24" s="4">
        <v>2359</v>
      </c>
      <c r="H24" s="2">
        <v>2359</v>
      </c>
      <c r="I24" s="4">
        <v>0</v>
      </c>
    </row>
    <row r="25" spans="1:9" ht="15.75" x14ac:dyDescent="0.25">
      <c r="A25" s="3" t="s">
        <v>31</v>
      </c>
      <c r="B25" s="2">
        <v>677</v>
      </c>
      <c r="C25" s="2">
        <v>2813</v>
      </c>
      <c r="D25" s="2">
        <v>41</v>
      </c>
      <c r="E25" s="2">
        <v>0</v>
      </c>
      <c r="F25" s="2">
        <v>2999</v>
      </c>
      <c r="G25" s="4">
        <v>532</v>
      </c>
      <c r="H25" s="2">
        <v>532</v>
      </c>
      <c r="I25" s="4">
        <v>0</v>
      </c>
    </row>
    <row r="26" spans="1:9" ht="15.75" x14ac:dyDescent="0.25">
      <c r="A26" s="3" t="s">
        <v>32</v>
      </c>
      <c r="B26" s="2">
        <v>20</v>
      </c>
      <c r="C26" s="2">
        <v>64</v>
      </c>
      <c r="D26" s="2">
        <v>3</v>
      </c>
      <c r="E26" s="2">
        <v>0</v>
      </c>
      <c r="F26" s="2">
        <v>69</v>
      </c>
      <c r="G26" s="4">
        <v>18</v>
      </c>
      <c r="H26" s="2">
        <v>18</v>
      </c>
      <c r="I26" s="4">
        <v>0</v>
      </c>
    </row>
    <row r="27" spans="1:9" ht="15.75" x14ac:dyDescent="0.25">
      <c r="A27" s="37"/>
      <c r="B27" s="2"/>
      <c r="C27" s="2"/>
      <c r="D27" s="2"/>
      <c r="E27" s="2"/>
      <c r="F27" s="2"/>
      <c r="G27" s="4"/>
      <c r="H27" s="2"/>
      <c r="I27" s="4"/>
    </row>
    <row r="28" spans="1:9" ht="15.75" x14ac:dyDescent="0.25">
      <c r="A28" s="36" t="s">
        <v>33</v>
      </c>
      <c r="B28" s="13">
        <f t="shared" ref="B28" si="6">SUM(B29:B32)</f>
        <v>2010</v>
      </c>
      <c r="C28" s="13">
        <v>7497</v>
      </c>
      <c r="D28" s="13">
        <v>54</v>
      </c>
      <c r="E28" s="13">
        <v>1</v>
      </c>
      <c r="F28" s="13">
        <v>7678</v>
      </c>
      <c r="G28" s="13">
        <v>1884</v>
      </c>
      <c r="H28" s="13">
        <v>1884</v>
      </c>
      <c r="I28" s="14">
        <v>0</v>
      </c>
    </row>
    <row r="29" spans="1:9" ht="15.75" x14ac:dyDescent="0.25">
      <c r="A29" s="3" t="s">
        <v>34</v>
      </c>
      <c r="B29" s="2">
        <v>1410</v>
      </c>
      <c r="C29" s="2">
        <v>6237</v>
      </c>
      <c r="D29" s="2">
        <v>50</v>
      </c>
      <c r="E29" s="2">
        <v>0</v>
      </c>
      <c r="F29" s="2">
        <v>6544</v>
      </c>
      <c r="G29" s="4">
        <v>1153</v>
      </c>
      <c r="H29" s="2">
        <v>1153</v>
      </c>
      <c r="I29" s="4">
        <v>0</v>
      </c>
    </row>
    <row r="30" spans="1:9" ht="15.75" x14ac:dyDescent="0.25">
      <c r="A30" s="3" t="s">
        <v>35</v>
      </c>
      <c r="B30" s="2">
        <v>109</v>
      </c>
      <c r="C30" s="2">
        <v>548</v>
      </c>
      <c r="D30" s="2">
        <v>3</v>
      </c>
      <c r="E30" s="2">
        <v>1</v>
      </c>
      <c r="F30" s="2">
        <v>528</v>
      </c>
      <c r="G30" s="4">
        <v>133</v>
      </c>
      <c r="H30" s="2">
        <v>133</v>
      </c>
      <c r="I30" s="4">
        <v>0</v>
      </c>
    </row>
    <row r="31" spans="1:9" ht="15.75" x14ac:dyDescent="0.25">
      <c r="A31" s="3" t="s">
        <v>36</v>
      </c>
      <c r="B31" s="2">
        <v>58</v>
      </c>
      <c r="C31" s="2">
        <v>198</v>
      </c>
      <c r="D31" s="2">
        <v>1</v>
      </c>
      <c r="E31" s="2">
        <v>0</v>
      </c>
      <c r="F31" s="2">
        <v>189</v>
      </c>
      <c r="G31" s="4">
        <v>68</v>
      </c>
      <c r="H31" s="2">
        <v>68</v>
      </c>
      <c r="I31" s="4">
        <v>0</v>
      </c>
    </row>
    <row r="32" spans="1:9" ht="15.75" x14ac:dyDescent="0.25">
      <c r="A32" s="3" t="s">
        <v>37</v>
      </c>
      <c r="B32" s="2">
        <v>433</v>
      </c>
      <c r="C32" s="2">
        <v>514</v>
      </c>
      <c r="D32" s="2">
        <v>0</v>
      </c>
      <c r="E32" s="2">
        <v>0</v>
      </c>
      <c r="F32" s="2">
        <v>417</v>
      </c>
      <c r="G32" s="4">
        <v>530</v>
      </c>
      <c r="H32" s="2">
        <v>530</v>
      </c>
      <c r="I32" s="4">
        <v>0</v>
      </c>
    </row>
    <row r="33" spans="1:9" ht="15.75" x14ac:dyDescent="0.25">
      <c r="A33" s="37"/>
      <c r="B33" s="2"/>
      <c r="C33" s="2"/>
      <c r="D33" s="2"/>
      <c r="E33" s="2"/>
      <c r="F33" s="2"/>
      <c r="G33" s="4"/>
      <c r="H33" s="2"/>
      <c r="I33" s="4"/>
    </row>
    <row r="34" spans="1:9" ht="15.75" x14ac:dyDescent="0.25">
      <c r="A34" s="36" t="s">
        <v>38</v>
      </c>
      <c r="B34" s="13">
        <f t="shared" ref="B34" si="7">SUM(B35:B39)</f>
        <v>897</v>
      </c>
      <c r="C34" s="13">
        <v>1655</v>
      </c>
      <c r="D34" s="13">
        <v>22</v>
      </c>
      <c r="E34" s="13">
        <v>4</v>
      </c>
      <c r="F34" s="13">
        <v>1510</v>
      </c>
      <c r="G34" s="13">
        <v>1068</v>
      </c>
      <c r="H34" s="13">
        <v>1062</v>
      </c>
      <c r="I34" s="14">
        <v>6</v>
      </c>
    </row>
    <row r="35" spans="1:9" ht="15.75" x14ac:dyDescent="0.25">
      <c r="A35" s="3" t="s">
        <v>237</v>
      </c>
      <c r="B35" s="2">
        <v>229</v>
      </c>
      <c r="C35" s="2">
        <v>1083</v>
      </c>
      <c r="D35" s="2">
        <v>19</v>
      </c>
      <c r="E35" s="2">
        <v>2</v>
      </c>
      <c r="F35" s="2">
        <v>957</v>
      </c>
      <c r="G35" s="4">
        <v>376</v>
      </c>
      <c r="H35" s="2">
        <v>370</v>
      </c>
      <c r="I35" s="4">
        <v>6</v>
      </c>
    </row>
    <row r="36" spans="1:9" ht="15.75" x14ac:dyDescent="0.25">
      <c r="A36" s="3" t="s">
        <v>40</v>
      </c>
      <c r="B36" s="2">
        <v>171</v>
      </c>
      <c r="C36" s="2">
        <v>111</v>
      </c>
      <c r="D36" s="2">
        <v>3</v>
      </c>
      <c r="E36" s="2">
        <v>1</v>
      </c>
      <c r="F36" s="2">
        <v>152</v>
      </c>
      <c r="G36" s="4">
        <v>134</v>
      </c>
      <c r="H36" s="2">
        <v>134</v>
      </c>
      <c r="I36" s="4">
        <v>0</v>
      </c>
    </row>
    <row r="37" spans="1:9" ht="15.75" x14ac:dyDescent="0.25">
      <c r="A37" s="3" t="s">
        <v>41</v>
      </c>
      <c r="B37" s="2">
        <v>73</v>
      </c>
      <c r="C37" s="2">
        <v>86</v>
      </c>
      <c r="D37" s="2">
        <v>0</v>
      </c>
      <c r="E37" s="2">
        <v>0</v>
      </c>
      <c r="F37" s="2">
        <v>57</v>
      </c>
      <c r="G37" s="4">
        <v>102</v>
      </c>
      <c r="H37" s="2">
        <v>102</v>
      </c>
      <c r="I37" s="4">
        <v>0</v>
      </c>
    </row>
    <row r="38" spans="1:9" ht="15.75" x14ac:dyDescent="0.25">
      <c r="A38" s="3" t="s">
        <v>42</v>
      </c>
      <c r="B38" s="2">
        <v>30</v>
      </c>
      <c r="C38" s="2">
        <v>29</v>
      </c>
      <c r="D38" s="2">
        <v>0</v>
      </c>
      <c r="E38" s="2">
        <v>0</v>
      </c>
      <c r="F38" s="2">
        <v>42</v>
      </c>
      <c r="G38" s="4">
        <v>17</v>
      </c>
      <c r="H38" s="2">
        <v>17</v>
      </c>
      <c r="I38" s="4">
        <v>0</v>
      </c>
    </row>
    <row r="39" spans="1:9" ht="15.75" x14ac:dyDescent="0.25">
      <c r="A39" s="3" t="s">
        <v>43</v>
      </c>
      <c r="B39" s="2">
        <v>394</v>
      </c>
      <c r="C39" s="2">
        <v>346</v>
      </c>
      <c r="D39" s="2">
        <v>0</v>
      </c>
      <c r="E39" s="2">
        <v>1</v>
      </c>
      <c r="F39" s="2">
        <v>302</v>
      </c>
      <c r="G39" s="4">
        <v>439</v>
      </c>
      <c r="H39" s="2">
        <v>439</v>
      </c>
      <c r="I39" s="4">
        <v>0</v>
      </c>
    </row>
    <row r="40" spans="1:9" ht="15.75" x14ac:dyDescent="0.25">
      <c r="A40" s="37"/>
      <c r="B40" s="2"/>
      <c r="C40" s="2"/>
      <c r="D40" s="2"/>
      <c r="E40" s="2"/>
      <c r="F40" s="2"/>
      <c r="G40" s="4"/>
      <c r="H40" s="2"/>
      <c r="I40" s="4"/>
    </row>
    <row r="41" spans="1:9" ht="15.75" x14ac:dyDescent="0.25">
      <c r="A41" s="36" t="s">
        <v>44</v>
      </c>
      <c r="B41" s="13">
        <f t="shared" ref="B41" si="8">SUM(B42:B44)</f>
        <v>1235</v>
      </c>
      <c r="C41" s="13">
        <v>3381</v>
      </c>
      <c r="D41" s="13">
        <v>33</v>
      </c>
      <c r="E41" s="13">
        <v>1</v>
      </c>
      <c r="F41" s="13">
        <v>3573</v>
      </c>
      <c r="G41" s="13">
        <v>1077</v>
      </c>
      <c r="H41" s="13">
        <v>1077</v>
      </c>
      <c r="I41" s="14">
        <v>0</v>
      </c>
    </row>
    <row r="42" spans="1:9" ht="15.75" x14ac:dyDescent="0.25">
      <c r="A42" s="3" t="s">
        <v>45</v>
      </c>
      <c r="B42" s="2">
        <v>1005</v>
      </c>
      <c r="C42" s="2">
        <v>2272</v>
      </c>
      <c r="D42" s="2">
        <v>17</v>
      </c>
      <c r="E42" s="2">
        <v>0</v>
      </c>
      <c r="F42" s="2">
        <v>2456</v>
      </c>
      <c r="G42" s="4">
        <v>838</v>
      </c>
      <c r="H42" s="2">
        <v>838</v>
      </c>
      <c r="I42" s="4">
        <v>0</v>
      </c>
    </row>
    <row r="43" spans="1:9" ht="15.75" x14ac:dyDescent="0.25">
      <c r="A43" s="3" t="s">
        <v>46</v>
      </c>
      <c r="B43" s="2">
        <v>152</v>
      </c>
      <c r="C43" s="2">
        <v>951</v>
      </c>
      <c r="D43" s="2">
        <v>12</v>
      </c>
      <c r="E43" s="2">
        <v>0</v>
      </c>
      <c r="F43" s="2">
        <v>932</v>
      </c>
      <c r="G43" s="4">
        <v>183</v>
      </c>
      <c r="H43" s="2">
        <v>183</v>
      </c>
      <c r="I43" s="4">
        <v>0</v>
      </c>
    </row>
    <row r="44" spans="1:9" ht="15.75" x14ac:dyDescent="0.25">
      <c r="A44" s="3" t="s">
        <v>47</v>
      </c>
      <c r="B44" s="2">
        <v>78</v>
      </c>
      <c r="C44" s="2">
        <v>158</v>
      </c>
      <c r="D44" s="2">
        <v>4</v>
      </c>
      <c r="E44" s="2">
        <v>1</v>
      </c>
      <c r="F44" s="2">
        <v>185</v>
      </c>
      <c r="G44" s="4">
        <v>56</v>
      </c>
      <c r="H44" s="2">
        <v>56</v>
      </c>
      <c r="I44" s="4">
        <v>0</v>
      </c>
    </row>
    <row r="45" spans="1:9" ht="15.75" x14ac:dyDescent="0.25">
      <c r="A45" s="35"/>
      <c r="B45" s="19"/>
      <c r="C45" s="19"/>
      <c r="D45" s="19"/>
      <c r="E45" s="19"/>
      <c r="F45" s="19"/>
      <c r="G45" s="39"/>
      <c r="H45" s="19"/>
      <c r="I45" s="39"/>
    </row>
    <row r="46" spans="1:9" ht="15.75" x14ac:dyDescent="0.25">
      <c r="A46" s="36" t="s">
        <v>48</v>
      </c>
      <c r="B46" s="13">
        <f t="shared" ref="B46" si="9">SUM(B47:B51)</f>
        <v>2868</v>
      </c>
      <c r="C46" s="13">
        <v>6446</v>
      </c>
      <c r="D46" s="13">
        <v>68</v>
      </c>
      <c r="E46" s="13">
        <v>29</v>
      </c>
      <c r="F46" s="13">
        <v>7037</v>
      </c>
      <c r="G46" s="13">
        <v>2374</v>
      </c>
      <c r="H46" s="13">
        <v>2374</v>
      </c>
      <c r="I46" s="14">
        <v>0</v>
      </c>
    </row>
    <row r="47" spans="1:9" ht="15.75" x14ac:dyDescent="0.25">
      <c r="A47" s="3" t="s">
        <v>49</v>
      </c>
      <c r="B47" s="2">
        <v>2678</v>
      </c>
      <c r="C47" s="2">
        <v>5561</v>
      </c>
      <c r="D47" s="2">
        <v>62</v>
      </c>
      <c r="E47" s="2">
        <v>28</v>
      </c>
      <c r="F47" s="2">
        <v>6320</v>
      </c>
      <c r="G47" s="4">
        <v>2009</v>
      </c>
      <c r="H47" s="2">
        <v>2009</v>
      </c>
      <c r="I47" s="4">
        <v>0</v>
      </c>
    </row>
    <row r="48" spans="1:9" ht="15.75" x14ac:dyDescent="0.25">
      <c r="A48" s="3" t="s">
        <v>50</v>
      </c>
      <c r="B48" s="2">
        <v>13</v>
      </c>
      <c r="C48" s="2">
        <v>89</v>
      </c>
      <c r="D48" s="2">
        <v>0</v>
      </c>
      <c r="E48" s="2">
        <v>0</v>
      </c>
      <c r="F48" s="2">
        <v>62</v>
      </c>
      <c r="G48" s="4">
        <v>40</v>
      </c>
      <c r="H48" s="2">
        <v>40</v>
      </c>
      <c r="I48" s="4">
        <v>0</v>
      </c>
    </row>
    <row r="49" spans="1:9" ht="15.75" x14ac:dyDescent="0.25">
      <c r="A49" s="3" t="s">
        <v>51</v>
      </c>
      <c r="B49" s="2">
        <v>132</v>
      </c>
      <c r="C49" s="2">
        <v>516</v>
      </c>
      <c r="D49" s="2">
        <v>2</v>
      </c>
      <c r="E49" s="2">
        <v>0</v>
      </c>
      <c r="F49" s="2">
        <v>375</v>
      </c>
      <c r="G49" s="4">
        <v>275</v>
      </c>
      <c r="H49" s="2">
        <v>275</v>
      </c>
      <c r="I49" s="4">
        <v>0</v>
      </c>
    </row>
    <row r="50" spans="1:9" ht="15.75" x14ac:dyDescent="0.25">
      <c r="A50" s="3" t="s">
        <v>52</v>
      </c>
      <c r="B50" s="2">
        <v>20</v>
      </c>
      <c r="C50" s="2">
        <v>64</v>
      </c>
      <c r="D50" s="2">
        <v>3</v>
      </c>
      <c r="E50" s="2">
        <v>0</v>
      </c>
      <c r="F50" s="2">
        <v>69</v>
      </c>
      <c r="G50" s="4">
        <v>18</v>
      </c>
      <c r="H50" s="2">
        <v>18</v>
      </c>
      <c r="I50" s="4">
        <v>0</v>
      </c>
    </row>
    <row r="51" spans="1:9" ht="15.75" x14ac:dyDescent="0.25">
      <c r="A51" s="3" t="s">
        <v>53</v>
      </c>
      <c r="B51" s="2">
        <v>25</v>
      </c>
      <c r="C51" s="2">
        <v>216</v>
      </c>
      <c r="D51" s="2">
        <v>1</v>
      </c>
      <c r="E51" s="2">
        <v>1</v>
      </c>
      <c r="F51" s="2">
        <v>211</v>
      </c>
      <c r="G51" s="4">
        <v>32</v>
      </c>
      <c r="H51" s="2">
        <v>32</v>
      </c>
      <c r="I51" s="4">
        <v>0</v>
      </c>
    </row>
    <row r="52" spans="1:9" ht="15.75" x14ac:dyDescent="0.25">
      <c r="A52" s="37"/>
      <c r="B52" s="2"/>
      <c r="C52" s="2"/>
      <c r="D52" s="2"/>
      <c r="E52" s="2"/>
      <c r="F52" s="2"/>
      <c r="G52" s="4"/>
      <c r="H52" s="2"/>
      <c r="I52" s="4"/>
    </row>
    <row r="53" spans="1:9" ht="15.75" x14ac:dyDescent="0.25">
      <c r="A53" s="36" t="s">
        <v>54</v>
      </c>
      <c r="B53" s="13">
        <f t="shared" ref="B53" si="10">SUM(B54:B58)</f>
        <v>2436</v>
      </c>
      <c r="C53" s="13">
        <v>9399</v>
      </c>
      <c r="D53" s="13">
        <v>154</v>
      </c>
      <c r="E53" s="13">
        <v>12</v>
      </c>
      <c r="F53" s="13">
        <v>9663</v>
      </c>
      <c r="G53" s="13">
        <v>2338</v>
      </c>
      <c r="H53" s="13">
        <v>2338</v>
      </c>
      <c r="I53" s="14">
        <v>0</v>
      </c>
    </row>
    <row r="54" spans="1:9" ht="15.75" x14ac:dyDescent="0.25">
      <c r="A54" s="3" t="s">
        <v>55</v>
      </c>
      <c r="B54" s="2">
        <v>1725</v>
      </c>
      <c r="C54" s="2">
        <v>7223</v>
      </c>
      <c r="D54" s="2">
        <v>110</v>
      </c>
      <c r="E54" s="2">
        <v>1</v>
      </c>
      <c r="F54" s="2">
        <v>7302</v>
      </c>
      <c r="G54" s="4">
        <v>1757</v>
      </c>
      <c r="H54" s="2">
        <v>1757</v>
      </c>
      <c r="I54" s="4">
        <v>0</v>
      </c>
    </row>
    <row r="55" spans="1:9" ht="15.75" x14ac:dyDescent="0.25">
      <c r="A55" s="3" t="s">
        <v>56</v>
      </c>
      <c r="B55" s="2">
        <v>356</v>
      </c>
      <c r="C55" s="2">
        <v>1003</v>
      </c>
      <c r="D55" s="2">
        <v>28</v>
      </c>
      <c r="E55" s="2">
        <v>0</v>
      </c>
      <c r="F55" s="2">
        <v>1107</v>
      </c>
      <c r="G55" s="4">
        <v>280</v>
      </c>
      <c r="H55" s="2">
        <v>280</v>
      </c>
      <c r="I55" s="4">
        <v>0</v>
      </c>
    </row>
    <row r="56" spans="1:9" ht="15.75" x14ac:dyDescent="0.25">
      <c r="A56" s="3" t="s">
        <v>57</v>
      </c>
      <c r="B56" s="2">
        <v>129</v>
      </c>
      <c r="C56" s="2">
        <v>398</v>
      </c>
      <c r="D56" s="2">
        <v>6</v>
      </c>
      <c r="E56" s="2">
        <v>5</v>
      </c>
      <c r="F56" s="2">
        <v>442</v>
      </c>
      <c r="G56" s="4">
        <v>96</v>
      </c>
      <c r="H56" s="2">
        <v>96</v>
      </c>
      <c r="I56" s="4">
        <v>0</v>
      </c>
    </row>
    <row r="57" spans="1:9" ht="15.75" x14ac:dyDescent="0.25">
      <c r="A57" s="3" t="s">
        <v>58</v>
      </c>
      <c r="B57" s="2">
        <v>45</v>
      </c>
      <c r="C57" s="2">
        <v>224</v>
      </c>
      <c r="D57" s="2">
        <v>3</v>
      </c>
      <c r="E57" s="2">
        <v>2</v>
      </c>
      <c r="F57" s="2">
        <v>237</v>
      </c>
      <c r="G57" s="4">
        <v>37</v>
      </c>
      <c r="H57" s="2">
        <v>37</v>
      </c>
      <c r="I57" s="4">
        <v>0</v>
      </c>
    </row>
    <row r="58" spans="1:9" ht="15.75" x14ac:dyDescent="0.25">
      <c r="A58" s="3" t="s">
        <v>59</v>
      </c>
      <c r="B58" s="2">
        <v>181</v>
      </c>
      <c r="C58" s="2">
        <v>551</v>
      </c>
      <c r="D58" s="2">
        <v>7</v>
      </c>
      <c r="E58" s="2">
        <v>4</v>
      </c>
      <c r="F58" s="2">
        <v>575</v>
      </c>
      <c r="G58" s="4">
        <v>168</v>
      </c>
      <c r="H58" s="2">
        <v>168</v>
      </c>
      <c r="I58" s="4">
        <v>0</v>
      </c>
    </row>
    <row r="59" spans="1:9" ht="15.75" x14ac:dyDescent="0.25">
      <c r="A59" s="37"/>
      <c r="B59" s="2"/>
      <c r="C59" s="2"/>
      <c r="D59" s="2"/>
      <c r="E59" s="2"/>
      <c r="F59" s="2"/>
      <c r="G59" s="4"/>
      <c r="H59" s="2"/>
      <c r="I59" s="4"/>
    </row>
    <row r="60" spans="1:9" ht="15.75" x14ac:dyDescent="0.25">
      <c r="A60" s="36" t="s">
        <v>60</v>
      </c>
      <c r="B60" s="13">
        <f t="shared" ref="B60" si="11">SUM(B61:B66)</f>
        <v>1400</v>
      </c>
      <c r="C60" s="13">
        <v>1569</v>
      </c>
      <c r="D60" s="13">
        <v>64</v>
      </c>
      <c r="E60" s="13">
        <v>4</v>
      </c>
      <c r="F60" s="13">
        <v>1478</v>
      </c>
      <c r="G60" s="13">
        <v>1559</v>
      </c>
      <c r="H60" s="13">
        <v>1559</v>
      </c>
      <c r="I60" s="14">
        <v>0</v>
      </c>
    </row>
    <row r="61" spans="1:9" ht="15.75" x14ac:dyDescent="0.25">
      <c r="A61" s="3" t="s">
        <v>238</v>
      </c>
      <c r="B61" s="2">
        <v>774</v>
      </c>
      <c r="C61" s="2">
        <v>855</v>
      </c>
      <c r="D61" s="2">
        <v>14</v>
      </c>
      <c r="E61" s="2">
        <v>2</v>
      </c>
      <c r="F61" s="2">
        <v>863</v>
      </c>
      <c r="G61" s="4">
        <v>782</v>
      </c>
      <c r="H61" s="2">
        <v>782</v>
      </c>
      <c r="I61" s="4">
        <v>0</v>
      </c>
    </row>
    <row r="62" spans="1:9" ht="15.75" x14ac:dyDescent="0.25">
      <c r="A62" s="3" t="s">
        <v>62</v>
      </c>
      <c r="B62" s="2">
        <v>90</v>
      </c>
      <c r="C62" s="2">
        <v>105</v>
      </c>
      <c r="D62" s="2">
        <v>24</v>
      </c>
      <c r="E62" s="2">
        <v>1</v>
      </c>
      <c r="F62" s="2">
        <v>104</v>
      </c>
      <c r="G62" s="4">
        <v>116</v>
      </c>
      <c r="H62" s="2">
        <v>116</v>
      </c>
      <c r="I62" s="4">
        <v>0</v>
      </c>
    </row>
    <row r="63" spans="1:9" ht="15.75" x14ac:dyDescent="0.25">
      <c r="A63" s="3" t="s">
        <v>63</v>
      </c>
      <c r="B63" s="2">
        <v>84</v>
      </c>
      <c r="C63" s="2">
        <v>81</v>
      </c>
      <c r="D63" s="2">
        <v>1</v>
      </c>
      <c r="E63" s="2">
        <v>0</v>
      </c>
      <c r="F63" s="2">
        <v>77</v>
      </c>
      <c r="G63" s="4">
        <v>89</v>
      </c>
      <c r="H63" s="2">
        <v>89</v>
      </c>
      <c r="I63" s="4">
        <v>0</v>
      </c>
    </row>
    <row r="64" spans="1:9" ht="15.75" x14ac:dyDescent="0.25">
      <c r="A64" s="3" t="s">
        <v>64</v>
      </c>
      <c r="B64" s="2">
        <v>90</v>
      </c>
      <c r="C64" s="2">
        <v>205</v>
      </c>
      <c r="D64" s="2">
        <v>2</v>
      </c>
      <c r="E64" s="2">
        <v>0</v>
      </c>
      <c r="F64" s="2">
        <v>168</v>
      </c>
      <c r="G64" s="4">
        <v>129</v>
      </c>
      <c r="H64" s="2">
        <v>129</v>
      </c>
      <c r="I64" s="4">
        <v>0</v>
      </c>
    </row>
    <row r="65" spans="1:9" ht="15.75" x14ac:dyDescent="0.25">
      <c r="A65" s="3" t="s">
        <v>65</v>
      </c>
      <c r="B65" s="2">
        <v>46</v>
      </c>
      <c r="C65" s="2">
        <v>91</v>
      </c>
      <c r="D65" s="2">
        <v>1</v>
      </c>
      <c r="E65" s="2">
        <v>1</v>
      </c>
      <c r="F65" s="2">
        <v>110</v>
      </c>
      <c r="G65" s="4">
        <v>29</v>
      </c>
      <c r="H65" s="2">
        <v>29</v>
      </c>
      <c r="I65" s="4">
        <v>0</v>
      </c>
    </row>
    <row r="66" spans="1:9" ht="15.75" x14ac:dyDescent="0.25">
      <c r="A66" s="3" t="s">
        <v>66</v>
      </c>
      <c r="B66" s="2">
        <v>316</v>
      </c>
      <c r="C66" s="2">
        <v>232</v>
      </c>
      <c r="D66" s="2">
        <v>22</v>
      </c>
      <c r="E66" s="2">
        <v>0</v>
      </c>
      <c r="F66" s="2">
        <v>156</v>
      </c>
      <c r="G66" s="4">
        <v>414</v>
      </c>
      <c r="H66" s="2">
        <v>414</v>
      </c>
      <c r="I66" s="4">
        <v>0</v>
      </c>
    </row>
    <row r="67" spans="1:9" ht="15.75" x14ac:dyDescent="0.25">
      <c r="A67" s="37"/>
      <c r="B67" s="2"/>
      <c r="C67" s="2"/>
      <c r="D67" s="2"/>
      <c r="E67" s="2"/>
      <c r="F67" s="2"/>
      <c r="G67" s="4"/>
      <c r="H67" s="2"/>
      <c r="I67" s="4"/>
    </row>
    <row r="68" spans="1:9" ht="15.75" x14ac:dyDescent="0.25">
      <c r="A68" s="36" t="s">
        <v>67</v>
      </c>
      <c r="B68" s="13">
        <f t="shared" ref="B68" si="12">SUM(B69:B74)</f>
        <v>642</v>
      </c>
      <c r="C68" s="13">
        <v>1408</v>
      </c>
      <c r="D68" s="13">
        <v>20</v>
      </c>
      <c r="E68" s="13">
        <v>1</v>
      </c>
      <c r="F68" s="13">
        <v>1278</v>
      </c>
      <c r="G68" s="13">
        <v>793</v>
      </c>
      <c r="H68" s="13">
        <v>793</v>
      </c>
      <c r="I68" s="14">
        <v>0</v>
      </c>
    </row>
    <row r="69" spans="1:9" ht="17.25" customHeight="1" x14ac:dyDescent="0.25">
      <c r="A69" s="3" t="s">
        <v>239</v>
      </c>
      <c r="B69" s="2">
        <v>152</v>
      </c>
      <c r="C69" s="2">
        <v>466</v>
      </c>
      <c r="D69" s="2">
        <v>2</v>
      </c>
      <c r="E69" s="2">
        <v>0</v>
      </c>
      <c r="F69" s="2">
        <v>358</v>
      </c>
      <c r="G69" s="4">
        <v>262</v>
      </c>
      <c r="H69" s="2">
        <v>262</v>
      </c>
      <c r="I69" s="4">
        <v>0</v>
      </c>
    </row>
    <row r="70" spans="1:9" ht="15.75" x14ac:dyDescent="0.25">
      <c r="A70" s="3" t="s">
        <v>240</v>
      </c>
      <c r="B70" s="2">
        <v>176</v>
      </c>
      <c r="C70" s="2">
        <v>605</v>
      </c>
      <c r="D70" s="2">
        <v>3</v>
      </c>
      <c r="E70" s="2">
        <v>0</v>
      </c>
      <c r="F70" s="2">
        <v>550</v>
      </c>
      <c r="G70" s="4">
        <v>234</v>
      </c>
      <c r="H70" s="2">
        <v>234</v>
      </c>
      <c r="I70" s="4">
        <v>0</v>
      </c>
    </row>
    <row r="71" spans="1:9" ht="15.75" x14ac:dyDescent="0.25">
      <c r="A71" s="3" t="s">
        <v>70</v>
      </c>
      <c r="B71" s="2">
        <v>14</v>
      </c>
      <c r="C71" s="2">
        <v>31</v>
      </c>
      <c r="D71" s="2">
        <v>1</v>
      </c>
      <c r="E71" s="2">
        <v>0</v>
      </c>
      <c r="F71" s="2">
        <v>40</v>
      </c>
      <c r="G71" s="4">
        <v>6</v>
      </c>
      <c r="H71" s="2">
        <v>6</v>
      </c>
      <c r="I71" s="4">
        <v>0</v>
      </c>
    </row>
    <row r="72" spans="1:9" ht="15.75" x14ac:dyDescent="0.25">
      <c r="A72" s="3" t="s">
        <v>71</v>
      </c>
      <c r="B72" s="2">
        <v>280</v>
      </c>
      <c r="C72" s="2">
        <v>235</v>
      </c>
      <c r="D72" s="2">
        <v>11</v>
      </c>
      <c r="E72" s="2">
        <v>0</v>
      </c>
      <c r="F72" s="2">
        <v>256</v>
      </c>
      <c r="G72" s="4">
        <v>270</v>
      </c>
      <c r="H72" s="2">
        <v>270</v>
      </c>
      <c r="I72" s="4">
        <v>0</v>
      </c>
    </row>
    <row r="73" spans="1:9" ht="15.75" x14ac:dyDescent="0.25">
      <c r="A73" s="3" t="s">
        <v>72</v>
      </c>
      <c r="B73" s="2">
        <v>2</v>
      </c>
      <c r="C73" s="2">
        <v>19</v>
      </c>
      <c r="D73" s="2">
        <v>0</v>
      </c>
      <c r="E73" s="2">
        <v>0</v>
      </c>
      <c r="F73" s="2">
        <v>16</v>
      </c>
      <c r="G73" s="4">
        <v>5</v>
      </c>
      <c r="H73" s="2">
        <v>5</v>
      </c>
      <c r="I73" s="4">
        <v>0</v>
      </c>
    </row>
    <row r="74" spans="1:9" ht="15.75" x14ac:dyDescent="0.25">
      <c r="A74" s="3" t="s">
        <v>73</v>
      </c>
      <c r="B74" s="2">
        <v>18</v>
      </c>
      <c r="C74" s="2">
        <v>52</v>
      </c>
      <c r="D74" s="2">
        <v>3</v>
      </c>
      <c r="E74" s="2">
        <v>1</v>
      </c>
      <c r="F74" s="2">
        <v>58</v>
      </c>
      <c r="G74" s="4">
        <v>16</v>
      </c>
      <c r="H74" s="2">
        <v>16</v>
      </c>
      <c r="I74" s="4">
        <v>0</v>
      </c>
    </row>
    <row r="75" spans="1:9" ht="15.75" x14ac:dyDescent="0.25">
      <c r="A75" s="37"/>
      <c r="B75" s="2"/>
      <c r="C75" s="2"/>
      <c r="D75" s="2"/>
      <c r="E75" s="2"/>
      <c r="F75" s="2"/>
      <c r="G75" s="4"/>
      <c r="H75" s="2"/>
      <c r="I75" s="4"/>
    </row>
    <row r="76" spans="1:9" ht="15.75" x14ac:dyDescent="0.25">
      <c r="A76" s="36" t="s">
        <v>74</v>
      </c>
      <c r="B76" s="13">
        <f t="shared" ref="B76" si="13">SUM(B77:B82)</f>
        <v>1240</v>
      </c>
      <c r="C76" s="13">
        <v>3173</v>
      </c>
      <c r="D76" s="13">
        <v>33</v>
      </c>
      <c r="E76" s="13">
        <v>4</v>
      </c>
      <c r="F76" s="13">
        <v>3115</v>
      </c>
      <c r="G76" s="13">
        <v>1335</v>
      </c>
      <c r="H76" s="13">
        <v>1335</v>
      </c>
      <c r="I76" s="14">
        <v>0</v>
      </c>
    </row>
    <row r="77" spans="1:9" ht="15.75" x14ac:dyDescent="0.25">
      <c r="A77" s="3" t="s">
        <v>75</v>
      </c>
      <c r="B77" s="2">
        <v>591</v>
      </c>
      <c r="C77" s="2">
        <v>1879</v>
      </c>
      <c r="D77" s="2">
        <v>14</v>
      </c>
      <c r="E77" s="2">
        <v>0</v>
      </c>
      <c r="F77" s="2">
        <v>1817</v>
      </c>
      <c r="G77" s="4">
        <v>667</v>
      </c>
      <c r="H77" s="2">
        <v>667</v>
      </c>
      <c r="I77" s="4">
        <v>0</v>
      </c>
    </row>
    <row r="78" spans="1:9" ht="15.75" x14ac:dyDescent="0.25">
      <c r="A78" s="3" t="s">
        <v>76</v>
      </c>
      <c r="B78" s="2">
        <v>376</v>
      </c>
      <c r="C78" s="2">
        <v>568</v>
      </c>
      <c r="D78" s="2">
        <v>10</v>
      </c>
      <c r="E78" s="2">
        <v>3</v>
      </c>
      <c r="F78" s="2">
        <v>624</v>
      </c>
      <c r="G78" s="4">
        <v>333</v>
      </c>
      <c r="H78" s="2">
        <v>333</v>
      </c>
      <c r="I78" s="4">
        <v>0</v>
      </c>
    </row>
    <row r="79" spans="1:9" ht="15.75" x14ac:dyDescent="0.25">
      <c r="A79" s="3" t="s">
        <v>77</v>
      </c>
      <c r="B79" s="2">
        <v>65</v>
      </c>
      <c r="C79" s="2">
        <v>132</v>
      </c>
      <c r="D79" s="2">
        <v>2</v>
      </c>
      <c r="E79" s="2">
        <v>0</v>
      </c>
      <c r="F79" s="2">
        <v>116</v>
      </c>
      <c r="G79" s="4">
        <v>83</v>
      </c>
      <c r="H79" s="2">
        <v>83</v>
      </c>
      <c r="I79" s="4">
        <v>0</v>
      </c>
    </row>
    <row r="80" spans="1:9" ht="15.75" x14ac:dyDescent="0.25">
      <c r="A80" s="3" t="s">
        <v>233</v>
      </c>
      <c r="B80" s="2">
        <v>116</v>
      </c>
      <c r="C80" s="2">
        <v>328</v>
      </c>
      <c r="D80" s="2">
        <v>3</v>
      </c>
      <c r="E80" s="2">
        <v>0</v>
      </c>
      <c r="F80" s="2">
        <v>285</v>
      </c>
      <c r="G80" s="4">
        <v>162</v>
      </c>
      <c r="H80" s="2">
        <v>162</v>
      </c>
      <c r="I80" s="4">
        <v>0</v>
      </c>
    </row>
    <row r="81" spans="1:9" ht="15.75" x14ac:dyDescent="0.25">
      <c r="A81" s="3" t="s">
        <v>79</v>
      </c>
      <c r="B81" s="2">
        <v>75</v>
      </c>
      <c r="C81" s="2">
        <v>191</v>
      </c>
      <c r="D81" s="2">
        <v>3</v>
      </c>
      <c r="E81" s="2">
        <v>1</v>
      </c>
      <c r="F81" s="2">
        <v>201</v>
      </c>
      <c r="G81" s="4">
        <v>69</v>
      </c>
      <c r="H81" s="2">
        <v>69</v>
      </c>
      <c r="I81" s="4">
        <v>0</v>
      </c>
    </row>
    <row r="82" spans="1:9" ht="15.75" x14ac:dyDescent="0.25">
      <c r="A82" s="3" t="s">
        <v>80</v>
      </c>
      <c r="B82" s="2">
        <v>17</v>
      </c>
      <c r="C82" s="2">
        <v>75</v>
      </c>
      <c r="D82" s="2">
        <v>1</v>
      </c>
      <c r="E82" s="2">
        <v>0</v>
      </c>
      <c r="F82" s="2">
        <v>72</v>
      </c>
      <c r="G82" s="4">
        <v>21</v>
      </c>
      <c r="H82" s="2">
        <v>21</v>
      </c>
      <c r="I82" s="4">
        <v>0</v>
      </c>
    </row>
    <row r="83" spans="1:9" ht="15.75" x14ac:dyDescent="0.25">
      <c r="A83" s="37"/>
      <c r="B83" s="2"/>
      <c r="C83" s="2"/>
      <c r="D83" s="2"/>
      <c r="E83" s="2"/>
      <c r="F83" s="2"/>
      <c r="G83" s="4"/>
      <c r="H83" s="2"/>
      <c r="I83" s="4"/>
    </row>
    <row r="84" spans="1:9" ht="15.75" x14ac:dyDescent="0.25">
      <c r="A84" s="36" t="s">
        <v>81</v>
      </c>
      <c r="B84" s="13">
        <f t="shared" ref="B84" si="14">SUM(B85:B86)</f>
        <v>461</v>
      </c>
      <c r="C84" s="13">
        <v>1888</v>
      </c>
      <c r="D84" s="13">
        <v>9</v>
      </c>
      <c r="E84" s="13">
        <v>1</v>
      </c>
      <c r="F84" s="13">
        <v>1934</v>
      </c>
      <c r="G84" s="13">
        <v>425</v>
      </c>
      <c r="H84" s="13">
        <v>425</v>
      </c>
      <c r="I84" s="14">
        <v>0</v>
      </c>
    </row>
    <row r="85" spans="1:9" ht="15.75" x14ac:dyDescent="0.25">
      <c r="A85" s="3" t="s">
        <v>241</v>
      </c>
      <c r="B85" s="2">
        <v>396</v>
      </c>
      <c r="C85" s="2">
        <v>1759</v>
      </c>
      <c r="D85" s="2">
        <v>9</v>
      </c>
      <c r="E85" s="2">
        <v>1</v>
      </c>
      <c r="F85" s="2">
        <v>1871</v>
      </c>
      <c r="G85" s="4">
        <v>294</v>
      </c>
      <c r="H85" s="2">
        <v>294</v>
      </c>
      <c r="I85" s="4">
        <v>0</v>
      </c>
    </row>
    <row r="86" spans="1:9" ht="15.75" x14ac:dyDescent="0.25">
      <c r="A86" s="3" t="s">
        <v>83</v>
      </c>
      <c r="B86" s="2">
        <v>65</v>
      </c>
      <c r="C86" s="2">
        <v>129</v>
      </c>
      <c r="D86" s="2">
        <v>0</v>
      </c>
      <c r="E86" s="2">
        <v>0</v>
      </c>
      <c r="F86" s="2">
        <v>63</v>
      </c>
      <c r="G86" s="4">
        <v>131</v>
      </c>
      <c r="H86" s="2">
        <v>131</v>
      </c>
      <c r="I86" s="4">
        <v>0</v>
      </c>
    </row>
    <row r="87" spans="1:9" ht="15.75" x14ac:dyDescent="0.25">
      <c r="A87" s="37"/>
      <c r="B87" s="2"/>
      <c r="C87" s="2"/>
      <c r="D87" s="2"/>
      <c r="E87" s="2"/>
      <c r="F87" s="2"/>
      <c r="G87" s="4"/>
      <c r="H87" s="2"/>
      <c r="I87" s="4"/>
    </row>
    <row r="88" spans="1:9" ht="15.75" x14ac:dyDescent="0.25">
      <c r="A88" s="36" t="s">
        <v>84</v>
      </c>
      <c r="B88" s="13">
        <f t="shared" ref="B88" si="15">SUM(B89:B93)</f>
        <v>395</v>
      </c>
      <c r="C88" s="13">
        <v>1033</v>
      </c>
      <c r="D88" s="13">
        <v>14</v>
      </c>
      <c r="E88" s="13">
        <v>1</v>
      </c>
      <c r="F88" s="13">
        <v>1126</v>
      </c>
      <c r="G88" s="13">
        <v>317</v>
      </c>
      <c r="H88" s="13">
        <v>317</v>
      </c>
      <c r="I88" s="14">
        <v>0</v>
      </c>
    </row>
    <row r="89" spans="1:9" ht="15.75" x14ac:dyDescent="0.25">
      <c r="A89" s="3" t="s">
        <v>242</v>
      </c>
      <c r="B89" s="2">
        <v>119</v>
      </c>
      <c r="C89" s="2">
        <v>219</v>
      </c>
      <c r="D89" s="2">
        <v>6</v>
      </c>
      <c r="E89" s="2">
        <v>0</v>
      </c>
      <c r="F89" s="2">
        <v>270</v>
      </c>
      <c r="G89" s="4">
        <v>74</v>
      </c>
      <c r="H89" s="2">
        <v>74</v>
      </c>
      <c r="I89" s="4">
        <v>0</v>
      </c>
    </row>
    <row r="90" spans="1:9" ht="15.75" x14ac:dyDescent="0.25">
      <c r="A90" s="3" t="s">
        <v>86</v>
      </c>
      <c r="B90" s="2">
        <v>118</v>
      </c>
      <c r="C90" s="2">
        <v>220</v>
      </c>
      <c r="D90" s="2">
        <v>2</v>
      </c>
      <c r="E90" s="2">
        <v>0</v>
      </c>
      <c r="F90" s="2">
        <v>211</v>
      </c>
      <c r="G90" s="4">
        <v>129</v>
      </c>
      <c r="H90" s="2">
        <v>129</v>
      </c>
      <c r="I90" s="4">
        <v>0</v>
      </c>
    </row>
    <row r="91" spans="1:9" ht="15.75" x14ac:dyDescent="0.25">
      <c r="A91" s="3" t="s">
        <v>87</v>
      </c>
      <c r="B91" s="2">
        <v>110</v>
      </c>
      <c r="C91" s="2">
        <v>408</v>
      </c>
      <c r="D91" s="2">
        <v>2</v>
      </c>
      <c r="E91" s="2">
        <v>0</v>
      </c>
      <c r="F91" s="2">
        <v>446</v>
      </c>
      <c r="G91" s="4">
        <v>74</v>
      </c>
      <c r="H91" s="2">
        <v>74</v>
      </c>
      <c r="I91" s="4">
        <v>0</v>
      </c>
    </row>
    <row r="92" spans="1:9" ht="15.75" x14ac:dyDescent="0.25">
      <c r="A92" s="3" t="s">
        <v>88</v>
      </c>
      <c r="B92" s="2">
        <v>32</v>
      </c>
      <c r="C92" s="2">
        <v>164</v>
      </c>
      <c r="D92" s="2">
        <v>4</v>
      </c>
      <c r="E92" s="2">
        <v>1</v>
      </c>
      <c r="F92" s="2">
        <v>174</v>
      </c>
      <c r="G92" s="4">
        <v>27</v>
      </c>
      <c r="H92" s="2">
        <v>27</v>
      </c>
      <c r="I92" s="4">
        <v>0</v>
      </c>
    </row>
    <row r="93" spans="1:9" ht="15.75" x14ac:dyDescent="0.25">
      <c r="A93" s="3" t="s">
        <v>243</v>
      </c>
      <c r="B93" s="2">
        <v>16</v>
      </c>
      <c r="C93" s="2">
        <v>22</v>
      </c>
      <c r="D93" s="2">
        <v>0</v>
      </c>
      <c r="E93" s="2">
        <v>0</v>
      </c>
      <c r="F93" s="2">
        <v>25</v>
      </c>
      <c r="G93" s="4">
        <v>13</v>
      </c>
      <c r="H93" s="2">
        <v>13</v>
      </c>
      <c r="I93" s="4">
        <v>0</v>
      </c>
    </row>
    <row r="94" spans="1:9" ht="15.75" x14ac:dyDescent="0.25">
      <c r="A94" s="38"/>
      <c r="B94" s="2"/>
      <c r="C94" s="2"/>
      <c r="D94" s="2"/>
      <c r="E94" s="2"/>
      <c r="F94" s="2"/>
      <c r="G94" s="4"/>
      <c r="H94" s="2"/>
      <c r="I94" s="4"/>
    </row>
    <row r="95" spans="1:9" ht="15.75" x14ac:dyDescent="0.25">
      <c r="A95" s="36" t="s">
        <v>90</v>
      </c>
      <c r="B95" s="13">
        <f t="shared" ref="B95" si="16">SUM(B96:B97)</f>
        <v>710</v>
      </c>
      <c r="C95" s="13">
        <v>1425</v>
      </c>
      <c r="D95" s="13">
        <v>11</v>
      </c>
      <c r="E95" s="13">
        <v>1</v>
      </c>
      <c r="F95" s="13">
        <v>1274</v>
      </c>
      <c r="G95" s="13">
        <v>873</v>
      </c>
      <c r="H95" s="13">
        <v>873</v>
      </c>
      <c r="I95" s="14">
        <v>0</v>
      </c>
    </row>
    <row r="96" spans="1:9" ht="15.75" x14ac:dyDescent="0.25">
      <c r="A96" s="3" t="s">
        <v>244</v>
      </c>
      <c r="B96" s="2">
        <v>554</v>
      </c>
      <c r="C96" s="2">
        <v>1277</v>
      </c>
      <c r="D96" s="2">
        <v>8</v>
      </c>
      <c r="E96" s="2">
        <v>0</v>
      </c>
      <c r="F96" s="2">
        <v>1095</v>
      </c>
      <c r="G96" s="4">
        <v>744</v>
      </c>
      <c r="H96" s="2">
        <v>744</v>
      </c>
      <c r="I96" s="4">
        <v>0</v>
      </c>
    </row>
    <row r="97" spans="1:9" ht="15.75" x14ac:dyDescent="0.25">
      <c r="A97" s="3" t="s">
        <v>92</v>
      </c>
      <c r="B97" s="2">
        <v>156</v>
      </c>
      <c r="C97" s="2">
        <v>148</v>
      </c>
      <c r="D97" s="2">
        <v>3</v>
      </c>
      <c r="E97" s="2">
        <v>1</v>
      </c>
      <c r="F97" s="2">
        <v>179</v>
      </c>
      <c r="G97" s="4">
        <v>129</v>
      </c>
      <c r="H97" s="2">
        <v>129</v>
      </c>
      <c r="I97" s="4">
        <v>0</v>
      </c>
    </row>
    <row r="98" spans="1:9" ht="15.75" x14ac:dyDescent="0.25">
      <c r="A98" s="37"/>
      <c r="B98" s="2"/>
      <c r="C98" s="2"/>
      <c r="D98" s="2"/>
      <c r="E98" s="2"/>
      <c r="F98" s="2"/>
      <c r="G98" s="4"/>
      <c r="H98" s="2"/>
      <c r="I98" s="4"/>
    </row>
    <row r="99" spans="1:9" ht="15.75" x14ac:dyDescent="0.25">
      <c r="A99" s="36" t="s">
        <v>93</v>
      </c>
      <c r="B99" s="13">
        <f t="shared" ref="B99" si="17">SUM(B100)</f>
        <v>710</v>
      </c>
      <c r="C99" s="13">
        <v>1615</v>
      </c>
      <c r="D99" s="13">
        <v>40</v>
      </c>
      <c r="E99" s="13">
        <v>0</v>
      </c>
      <c r="F99" s="13">
        <v>1661</v>
      </c>
      <c r="G99" s="13">
        <v>704</v>
      </c>
      <c r="H99" s="13">
        <v>704</v>
      </c>
      <c r="I99" s="14">
        <v>0</v>
      </c>
    </row>
    <row r="100" spans="1:9" ht="15.75" x14ac:dyDescent="0.25">
      <c r="A100" s="3" t="s">
        <v>245</v>
      </c>
      <c r="B100" s="2">
        <v>710</v>
      </c>
      <c r="C100" s="2">
        <v>1615</v>
      </c>
      <c r="D100" s="2">
        <v>40</v>
      </c>
      <c r="E100" s="2">
        <v>0</v>
      </c>
      <c r="F100" s="2">
        <v>1661</v>
      </c>
      <c r="G100" s="4">
        <v>704</v>
      </c>
      <c r="H100" s="2">
        <v>704</v>
      </c>
      <c r="I100" s="4">
        <v>0</v>
      </c>
    </row>
    <row r="101" spans="1:9" ht="15.75" x14ac:dyDescent="0.25">
      <c r="A101" s="40"/>
      <c r="B101" s="20"/>
      <c r="C101" s="20"/>
      <c r="D101" s="20"/>
      <c r="E101" s="20"/>
      <c r="F101" s="20"/>
      <c r="G101" s="41"/>
      <c r="H101" s="20"/>
      <c r="I101" s="41"/>
    </row>
    <row r="102" spans="1:9" ht="15.75" x14ac:dyDescent="0.25">
      <c r="A102" s="23" t="s">
        <v>232</v>
      </c>
    </row>
    <row r="103" spans="1:9" hidden="1" x14ac:dyDescent="0.2"/>
    <row r="104" spans="1:9" hidden="1" x14ac:dyDescent="0.2"/>
    <row r="105" spans="1:9" hidden="1" x14ac:dyDescent="0.2"/>
    <row r="106" spans="1:9" hidden="1" x14ac:dyDescent="0.2"/>
    <row r="107" spans="1:9" hidden="1" x14ac:dyDescent="0.2"/>
    <row r="108" spans="1:9" hidden="1" x14ac:dyDescent="0.2"/>
    <row r="109" spans="1:9" hidden="1" x14ac:dyDescent="0.2"/>
    <row r="110" spans="1:9" hidden="1" x14ac:dyDescent="0.2"/>
    <row r="111" spans="1:9" hidden="1" x14ac:dyDescent="0.2"/>
    <row r="112" spans="1:9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</sheetData>
  <sheetProtection selectLockedCells="1" selectUnlockedCells="1"/>
  <mergeCells count="11">
    <mergeCell ref="A3:I3"/>
    <mergeCell ref="A4:I4"/>
    <mergeCell ref="A5:I5"/>
    <mergeCell ref="B7:B8"/>
    <mergeCell ref="C7:C8"/>
    <mergeCell ref="D7:D8"/>
    <mergeCell ref="E7:E8"/>
    <mergeCell ref="F7:F8"/>
    <mergeCell ref="G7:G8"/>
    <mergeCell ref="H7:I7"/>
    <mergeCell ref="A7:A8"/>
  </mergeCells>
  <printOptions horizontalCentered="1" verticalCentered="1"/>
  <pageMargins left="0" right="0" top="0" bottom="0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V105"/>
  <sheetViews>
    <sheetView topLeftCell="A65" zoomScale="85" zoomScaleNormal="85" workbookViewId="0">
      <selection activeCell="D91" sqref="D91"/>
    </sheetView>
  </sheetViews>
  <sheetFormatPr baseColWidth="10" defaultColWidth="0" defaultRowHeight="15" zeroHeight="1" x14ac:dyDescent="0.2"/>
  <cols>
    <col min="1" max="1" width="77.5703125" style="6" bestFit="1" customWidth="1"/>
    <col min="2" max="3" width="11.140625" style="6" customWidth="1"/>
    <col min="4" max="4" width="15" style="6" customWidth="1"/>
    <col min="5" max="5" width="13.42578125" style="6" customWidth="1"/>
    <col min="6" max="6" width="11.140625" style="6" customWidth="1"/>
    <col min="7" max="7" width="13.28515625" style="6" customWidth="1"/>
    <col min="8" max="36" width="11.140625" style="6" hidden="1" customWidth="1"/>
    <col min="37" max="126" width="0" style="6" hidden="1" customWidth="1"/>
    <col min="127" max="16384" width="11.140625" style="6" hidden="1"/>
  </cols>
  <sheetData>
    <row r="1" spans="1:91" ht="15.75" x14ac:dyDescent="0.25">
      <c r="A1" s="22" t="s">
        <v>104</v>
      </c>
      <c r="B1" s="22"/>
      <c r="C1" s="3"/>
      <c r="D1" s="3"/>
      <c r="E1" s="3"/>
      <c r="F1" s="3"/>
      <c r="G1" s="3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</row>
    <row r="2" spans="1:91" ht="15.75" customHeight="1" x14ac:dyDescent="0.25">
      <c r="A2" s="42"/>
      <c r="B2" s="42"/>
      <c r="C2" s="3"/>
      <c r="D2" s="3"/>
      <c r="E2" s="3"/>
      <c r="F2" s="3"/>
      <c r="G2" s="3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</row>
    <row r="3" spans="1:91" ht="18.75" customHeight="1" x14ac:dyDescent="0.2">
      <c r="A3" s="249" t="s">
        <v>95</v>
      </c>
      <c r="B3" s="249"/>
      <c r="C3" s="249"/>
      <c r="D3" s="249"/>
      <c r="E3" s="249"/>
      <c r="F3" s="249"/>
      <c r="G3" s="249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</row>
    <row r="4" spans="1:91" ht="18.75" customHeight="1" x14ac:dyDescent="0.2">
      <c r="A4" s="249" t="s">
        <v>9</v>
      </c>
      <c r="B4" s="249"/>
      <c r="C4" s="249"/>
      <c r="D4" s="249"/>
      <c r="E4" s="249"/>
      <c r="F4" s="249"/>
      <c r="G4" s="249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</row>
    <row r="5" spans="1:91" ht="15.75" customHeight="1" x14ac:dyDescent="0.2">
      <c r="A5" s="249" t="s">
        <v>96</v>
      </c>
      <c r="B5" s="249"/>
      <c r="C5" s="249"/>
      <c r="D5" s="249"/>
      <c r="E5" s="249"/>
      <c r="F5" s="249"/>
      <c r="G5" s="249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</row>
    <row r="6" spans="1:91" ht="15.75" customHeight="1" x14ac:dyDescent="0.2">
      <c r="A6" s="249" t="s">
        <v>309</v>
      </c>
      <c r="B6" s="249"/>
      <c r="C6" s="249"/>
      <c r="D6" s="249"/>
      <c r="E6" s="249"/>
      <c r="F6" s="249"/>
      <c r="G6" s="24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</row>
    <row r="7" spans="1:91" ht="15.75" x14ac:dyDescent="0.25">
      <c r="A7" s="43"/>
      <c r="B7" s="43"/>
      <c r="C7" s="3"/>
      <c r="D7" s="3"/>
      <c r="E7" s="3"/>
      <c r="F7" s="3"/>
      <c r="G7" s="3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</row>
    <row r="8" spans="1:91" ht="18.75" customHeight="1" x14ac:dyDescent="0.2">
      <c r="A8" s="250" t="s">
        <v>10</v>
      </c>
      <c r="B8" s="251" t="s">
        <v>97</v>
      </c>
      <c r="C8" s="251"/>
      <c r="D8" s="251"/>
      <c r="E8" s="251"/>
      <c r="F8" s="251"/>
      <c r="G8" s="251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</row>
    <row r="9" spans="1:91" ht="29.25" customHeight="1" x14ac:dyDescent="0.2">
      <c r="A9" s="250"/>
      <c r="B9" s="21" t="s">
        <v>98</v>
      </c>
      <c r="C9" s="46" t="s">
        <v>99</v>
      </c>
      <c r="D9" s="47" t="s">
        <v>100</v>
      </c>
      <c r="E9" s="47" t="s">
        <v>101</v>
      </c>
      <c r="F9" s="48" t="s">
        <v>102</v>
      </c>
      <c r="G9" s="49" t="s">
        <v>103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</row>
    <row r="10" spans="1:91" ht="15.75" x14ac:dyDescent="0.25">
      <c r="A10" s="3"/>
      <c r="B10" s="44"/>
      <c r="C10" s="50"/>
      <c r="D10" s="50"/>
      <c r="E10" s="50"/>
      <c r="F10" s="51"/>
      <c r="G10" s="51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</row>
    <row r="11" spans="1:91" ht="15.75" x14ac:dyDescent="0.25">
      <c r="A11" s="25" t="s">
        <v>19</v>
      </c>
      <c r="B11" s="13">
        <f t="shared" ref="B11:G11" si="0">B13+B20+B23+B29+B35+B42+B47+B54+B61+B69+B77+B85+B89+B96+B100</f>
        <v>27587</v>
      </c>
      <c r="C11" s="13">
        <f t="shared" si="0"/>
        <v>18243</v>
      </c>
      <c r="D11" s="13">
        <f t="shared" si="0"/>
        <v>7668</v>
      </c>
      <c r="E11" s="13">
        <f t="shared" si="0"/>
        <v>1632</v>
      </c>
      <c r="F11" s="13">
        <f t="shared" si="0"/>
        <v>43</v>
      </c>
      <c r="G11" s="14">
        <f t="shared" si="0"/>
        <v>1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</row>
    <row r="12" spans="1:91" ht="15.75" x14ac:dyDescent="0.25">
      <c r="A12"/>
      <c r="B12" s="2"/>
      <c r="C12" s="2"/>
      <c r="D12" s="2"/>
      <c r="E12" s="2"/>
      <c r="F12" s="2"/>
      <c r="G12" s="5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</row>
    <row r="13" spans="1:91" ht="15.75" x14ac:dyDescent="0.25">
      <c r="A13" s="36" t="s">
        <v>20</v>
      </c>
      <c r="B13" s="13">
        <f t="shared" ref="B13:G13" si="1">SUM(B14:B18)</f>
        <v>4140</v>
      </c>
      <c r="C13" s="13">
        <f t="shared" si="1"/>
        <v>569</v>
      </c>
      <c r="D13" s="13">
        <f t="shared" si="1"/>
        <v>3411</v>
      </c>
      <c r="E13" s="13">
        <f t="shared" si="1"/>
        <v>158</v>
      </c>
      <c r="F13" s="13">
        <f t="shared" si="1"/>
        <v>2</v>
      </c>
      <c r="G13" s="14">
        <f t="shared" si="1"/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</row>
    <row r="14" spans="1:91" ht="15.75" x14ac:dyDescent="0.25">
      <c r="A14" s="3" t="s">
        <v>21</v>
      </c>
      <c r="B14" s="2">
        <f>SUM(C14:G14)</f>
        <v>3436</v>
      </c>
      <c r="C14" s="2">
        <v>46</v>
      </c>
      <c r="D14" s="2">
        <v>3250</v>
      </c>
      <c r="E14" s="2">
        <v>140</v>
      </c>
      <c r="F14" s="4">
        <v>0</v>
      </c>
      <c r="G14" s="4"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</row>
    <row r="15" spans="1:91" ht="15.75" x14ac:dyDescent="0.25">
      <c r="A15" s="3" t="s">
        <v>22</v>
      </c>
      <c r="B15" s="2">
        <f>SUM(C15:G15)</f>
        <v>370</v>
      </c>
      <c r="C15" s="2">
        <v>233</v>
      </c>
      <c r="D15" s="2">
        <v>137</v>
      </c>
      <c r="E15" s="2">
        <v>0</v>
      </c>
      <c r="F15" s="4">
        <v>0</v>
      </c>
      <c r="G15" s="4">
        <v>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</row>
    <row r="16" spans="1:91" ht="15.75" x14ac:dyDescent="0.25">
      <c r="A16" s="3" t="s">
        <v>23</v>
      </c>
      <c r="B16" s="2">
        <f>SUM(C16:G16)</f>
        <v>40</v>
      </c>
      <c r="C16" s="2">
        <v>24</v>
      </c>
      <c r="D16" s="2">
        <v>13</v>
      </c>
      <c r="E16" s="2">
        <v>3</v>
      </c>
      <c r="F16" s="4">
        <v>0</v>
      </c>
      <c r="G16" s="4"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</row>
    <row r="17" spans="1:91" ht="15.75" x14ac:dyDescent="0.25">
      <c r="A17" s="3" t="s">
        <v>24</v>
      </c>
      <c r="B17" s="2">
        <f>SUM(C17:G17)</f>
        <v>281</v>
      </c>
      <c r="C17" s="2">
        <v>255</v>
      </c>
      <c r="D17" s="2">
        <v>11</v>
      </c>
      <c r="E17" s="2">
        <v>13</v>
      </c>
      <c r="F17" s="4">
        <v>2</v>
      </c>
      <c r="G17" s="4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</row>
    <row r="18" spans="1:91" ht="15.75" x14ac:dyDescent="0.25">
      <c r="A18" s="3" t="s">
        <v>25</v>
      </c>
      <c r="B18" s="2">
        <f>SUM(C18:G18)</f>
        <v>13</v>
      </c>
      <c r="C18" s="2">
        <v>11</v>
      </c>
      <c r="D18" s="2">
        <v>0</v>
      </c>
      <c r="E18" s="2">
        <v>2</v>
      </c>
      <c r="F18" s="4">
        <v>0</v>
      </c>
      <c r="G18" s="4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</row>
    <row r="19" spans="1:91" ht="15.75" x14ac:dyDescent="0.25">
      <c r="A19" s="37"/>
      <c r="B19" s="2"/>
      <c r="C19" s="2"/>
      <c r="D19" s="2"/>
      <c r="E19" s="2"/>
      <c r="F19" s="4"/>
      <c r="G19" s="4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</row>
    <row r="20" spans="1:91" ht="15.75" x14ac:dyDescent="0.25">
      <c r="A20" s="36" t="s">
        <v>26</v>
      </c>
      <c r="B20" s="13">
        <f t="shared" ref="B20:G20" si="2">SUM(B21)</f>
        <v>3751</v>
      </c>
      <c r="C20" s="13">
        <f t="shared" si="2"/>
        <v>3240</v>
      </c>
      <c r="D20" s="13">
        <f t="shared" si="2"/>
        <v>471</v>
      </c>
      <c r="E20" s="13">
        <f t="shared" si="2"/>
        <v>40</v>
      </c>
      <c r="F20" s="13">
        <f t="shared" si="2"/>
        <v>0</v>
      </c>
      <c r="G20" s="14">
        <f t="shared" si="2"/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</row>
    <row r="21" spans="1:91" ht="15.75" x14ac:dyDescent="0.25">
      <c r="A21" s="3" t="s">
        <v>235</v>
      </c>
      <c r="B21" s="2">
        <f>SUM(C21:G21)</f>
        <v>3751</v>
      </c>
      <c r="C21" s="2">
        <v>3240</v>
      </c>
      <c r="D21" s="2">
        <v>471</v>
      </c>
      <c r="E21" s="2">
        <v>40</v>
      </c>
      <c r="F21" s="4">
        <v>0</v>
      </c>
      <c r="G21" s="4">
        <v>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</row>
    <row r="22" spans="1:91" ht="15.75" x14ac:dyDescent="0.25">
      <c r="A22" s="38"/>
      <c r="B22" s="2"/>
      <c r="C22" s="2"/>
      <c r="D22" s="2"/>
      <c r="E22" s="2"/>
      <c r="F22" s="4"/>
      <c r="G22" s="4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</row>
    <row r="23" spans="1:91" ht="15.75" x14ac:dyDescent="0.25">
      <c r="A23" s="36" t="s">
        <v>28</v>
      </c>
      <c r="B23" s="13">
        <f t="shared" ref="B23:G23" si="3">SUM(B24:B27)</f>
        <v>4949</v>
      </c>
      <c r="C23" s="13">
        <f t="shared" si="3"/>
        <v>2840</v>
      </c>
      <c r="D23" s="13">
        <f t="shared" si="3"/>
        <v>1534</v>
      </c>
      <c r="E23" s="13">
        <f t="shared" si="3"/>
        <v>575</v>
      </c>
      <c r="F23" s="13">
        <f t="shared" si="3"/>
        <v>0</v>
      </c>
      <c r="G23" s="14">
        <f t="shared" si="3"/>
        <v>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</row>
    <row r="24" spans="1:91" ht="15.75" x14ac:dyDescent="0.25">
      <c r="A24" s="3" t="s">
        <v>236</v>
      </c>
      <c r="B24" s="2">
        <f>SUM(C24:G24)</f>
        <v>2040</v>
      </c>
      <c r="C24" s="2">
        <v>1233</v>
      </c>
      <c r="D24" s="2">
        <v>797</v>
      </c>
      <c r="E24" s="2">
        <v>10</v>
      </c>
      <c r="F24" s="4">
        <v>0</v>
      </c>
      <c r="G24" s="4">
        <v>0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</row>
    <row r="25" spans="1:91" ht="15.75" x14ac:dyDescent="0.25">
      <c r="A25" s="3" t="s">
        <v>30</v>
      </c>
      <c r="B25" s="2">
        <f>SUM(C25:G25)</f>
        <v>2359</v>
      </c>
      <c r="C25" s="2">
        <v>1098</v>
      </c>
      <c r="D25" s="2">
        <v>714</v>
      </c>
      <c r="E25" s="2">
        <v>547</v>
      </c>
      <c r="F25" s="4">
        <v>0</v>
      </c>
      <c r="G25" s="4">
        <v>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</row>
    <row r="26" spans="1:91" ht="15.75" x14ac:dyDescent="0.25">
      <c r="A26" s="3" t="s">
        <v>31</v>
      </c>
      <c r="B26" s="2">
        <f>SUM(C26:G26)</f>
        <v>532</v>
      </c>
      <c r="C26" s="2">
        <v>496</v>
      </c>
      <c r="D26" s="2">
        <v>22</v>
      </c>
      <c r="E26" s="2">
        <v>14</v>
      </c>
      <c r="F26" s="4">
        <v>0</v>
      </c>
      <c r="G26" s="4">
        <v>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</row>
    <row r="27" spans="1:91" ht="15.75" x14ac:dyDescent="0.25">
      <c r="A27" s="3" t="s">
        <v>32</v>
      </c>
      <c r="B27" s="2">
        <f>SUM(C27:G27)</f>
        <v>18</v>
      </c>
      <c r="C27" s="2">
        <v>13</v>
      </c>
      <c r="D27" s="2">
        <v>1</v>
      </c>
      <c r="E27" s="2">
        <v>4</v>
      </c>
      <c r="F27" s="4">
        <v>0</v>
      </c>
      <c r="G27" s="4">
        <v>0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</row>
    <row r="28" spans="1:91" ht="15.75" x14ac:dyDescent="0.25">
      <c r="A28" s="37"/>
      <c r="B28" s="2"/>
      <c r="C28" s="2"/>
      <c r="D28" s="2"/>
      <c r="E28" s="2"/>
      <c r="F28" s="4"/>
      <c r="G28" s="4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</row>
    <row r="29" spans="1:91" ht="15.75" x14ac:dyDescent="0.25">
      <c r="A29" s="36" t="s">
        <v>33</v>
      </c>
      <c r="B29" s="13">
        <f t="shared" ref="B29:G29" si="4">SUM(B30:B33)</f>
        <v>1884</v>
      </c>
      <c r="C29" s="13">
        <f t="shared" si="4"/>
        <v>1405</v>
      </c>
      <c r="D29" s="13">
        <f t="shared" si="4"/>
        <v>383</v>
      </c>
      <c r="E29" s="13">
        <f t="shared" si="4"/>
        <v>96</v>
      </c>
      <c r="F29" s="13">
        <f t="shared" si="4"/>
        <v>0</v>
      </c>
      <c r="G29" s="14">
        <f t="shared" si="4"/>
        <v>0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</row>
    <row r="30" spans="1:91" ht="15.75" x14ac:dyDescent="0.25">
      <c r="A30" s="3" t="s">
        <v>34</v>
      </c>
      <c r="B30" s="2">
        <f>SUM(C30:G30)</f>
        <v>1153</v>
      </c>
      <c r="C30" s="2">
        <v>827</v>
      </c>
      <c r="D30" s="2">
        <v>321</v>
      </c>
      <c r="E30" s="2">
        <v>5</v>
      </c>
      <c r="F30" s="4">
        <v>0</v>
      </c>
      <c r="G30" s="4">
        <v>0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</row>
    <row r="31" spans="1:91" ht="15.75" x14ac:dyDescent="0.25">
      <c r="A31" s="3" t="s">
        <v>35</v>
      </c>
      <c r="B31" s="2">
        <f>SUM(C31:G31)</f>
        <v>133</v>
      </c>
      <c r="C31" s="2">
        <v>129</v>
      </c>
      <c r="D31" s="2">
        <v>3</v>
      </c>
      <c r="E31" s="2">
        <v>1</v>
      </c>
      <c r="F31" s="4">
        <v>0</v>
      </c>
      <c r="G31" s="4">
        <v>0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</row>
    <row r="32" spans="1:91" ht="15.75" x14ac:dyDescent="0.25">
      <c r="A32" s="3" t="s">
        <v>36</v>
      </c>
      <c r="B32" s="2">
        <f>SUM(C32:G32)</f>
        <v>68</v>
      </c>
      <c r="C32" s="2">
        <v>58</v>
      </c>
      <c r="D32" s="2">
        <v>5</v>
      </c>
      <c r="E32" s="2">
        <v>5</v>
      </c>
      <c r="F32" s="4">
        <v>0</v>
      </c>
      <c r="G32" s="4">
        <v>0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</row>
    <row r="33" spans="1:91" ht="15.75" x14ac:dyDescent="0.25">
      <c r="A33" s="3" t="s">
        <v>37</v>
      </c>
      <c r="B33" s="2">
        <f>SUM(C33:G33)</f>
        <v>530</v>
      </c>
      <c r="C33" s="2">
        <v>391</v>
      </c>
      <c r="D33" s="2">
        <v>54</v>
      </c>
      <c r="E33" s="2">
        <v>85</v>
      </c>
      <c r="F33" s="4">
        <v>0</v>
      </c>
      <c r="G33" s="4">
        <v>0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</row>
    <row r="34" spans="1:91" ht="15.75" x14ac:dyDescent="0.25">
      <c r="A34" s="37"/>
      <c r="B34" s="2"/>
      <c r="C34" s="2"/>
      <c r="D34" s="2"/>
      <c r="E34" s="2"/>
      <c r="F34" s="4"/>
      <c r="G34" s="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</row>
    <row r="35" spans="1:91" ht="15.75" x14ac:dyDescent="0.25">
      <c r="A35" s="36" t="s">
        <v>38</v>
      </c>
      <c r="B35" s="13">
        <f t="shared" ref="B35:G35" si="5">SUM(B36:B40)</f>
        <v>1068</v>
      </c>
      <c r="C35" s="13">
        <f t="shared" si="5"/>
        <v>396</v>
      </c>
      <c r="D35" s="13">
        <f t="shared" si="5"/>
        <v>513</v>
      </c>
      <c r="E35" s="13">
        <f t="shared" si="5"/>
        <v>158</v>
      </c>
      <c r="F35" s="13">
        <f t="shared" si="5"/>
        <v>1</v>
      </c>
      <c r="G35" s="14">
        <f t="shared" si="5"/>
        <v>0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</row>
    <row r="36" spans="1:91" ht="15.75" x14ac:dyDescent="0.25">
      <c r="A36" s="3" t="s">
        <v>237</v>
      </c>
      <c r="B36" s="2">
        <f>SUM(C36:G36)</f>
        <v>376</v>
      </c>
      <c r="C36" s="2">
        <v>4</v>
      </c>
      <c r="D36" s="2">
        <v>282</v>
      </c>
      <c r="E36" s="2">
        <v>89</v>
      </c>
      <c r="F36" s="4">
        <v>1</v>
      </c>
      <c r="G36" s="4">
        <v>0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</row>
    <row r="37" spans="1:91" ht="15.75" x14ac:dyDescent="0.25">
      <c r="A37" s="3" t="s">
        <v>40</v>
      </c>
      <c r="B37" s="2">
        <f>SUM(C37:G37)</f>
        <v>134</v>
      </c>
      <c r="C37" s="2">
        <v>126</v>
      </c>
      <c r="D37" s="2">
        <v>6</v>
      </c>
      <c r="E37" s="2">
        <v>2</v>
      </c>
      <c r="F37" s="4">
        <v>0</v>
      </c>
      <c r="G37" s="4">
        <v>0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</row>
    <row r="38" spans="1:91" ht="15.75" x14ac:dyDescent="0.25">
      <c r="A38" s="3" t="s">
        <v>41</v>
      </c>
      <c r="B38" s="2">
        <f>SUM(C38:G38)</f>
        <v>102</v>
      </c>
      <c r="C38" s="2">
        <v>79</v>
      </c>
      <c r="D38" s="2">
        <v>6</v>
      </c>
      <c r="E38" s="2">
        <v>17</v>
      </c>
      <c r="F38" s="4">
        <v>0</v>
      </c>
      <c r="G38" s="4">
        <v>0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</row>
    <row r="39" spans="1:91" ht="15.75" x14ac:dyDescent="0.25">
      <c r="A39" s="3" t="s">
        <v>42</v>
      </c>
      <c r="B39" s="2">
        <f>SUM(C39:G39)</f>
        <v>17</v>
      </c>
      <c r="C39" s="2">
        <v>4</v>
      </c>
      <c r="D39" s="2">
        <v>13</v>
      </c>
      <c r="E39" s="2">
        <v>0</v>
      </c>
      <c r="F39" s="4">
        <v>0</v>
      </c>
      <c r="G39" s="4">
        <v>0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</row>
    <row r="40" spans="1:91" ht="15.75" x14ac:dyDescent="0.25">
      <c r="A40" s="3" t="s">
        <v>43</v>
      </c>
      <c r="B40" s="2">
        <f>SUM(C40:G40)</f>
        <v>439</v>
      </c>
      <c r="C40" s="2">
        <v>183</v>
      </c>
      <c r="D40" s="2">
        <v>206</v>
      </c>
      <c r="E40" s="2">
        <v>50</v>
      </c>
      <c r="F40" s="4">
        <v>0</v>
      </c>
      <c r="G40" s="4">
        <v>0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</row>
    <row r="41" spans="1:91" ht="15.75" x14ac:dyDescent="0.25">
      <c r="A41" s="37"/>
      <c r="B41" s="2"/>
      <c r="C41" s="2"/>
      <c r="D41" s="2"/>
      <c r="E41" s="2"/>
      <c r="F41" s="4"/>
      <c r="G41" s="4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</row>
    <row r="42" spans="1:91" ht="15.75" x14ac:dyDescent="0.25">
      <c r="A42" s="36" t="s">
        <v>44</v>
      </c>
      <c r="B42" s="13">
        <f t="shared" ref="B42:G42" si="6">SUM(B43:B45)</f>
        <v>1077</v>
      </c>
      <c r="C42" s="13">
        <f t="shared" si="6"/>
        <v>952</v>
      </c>
      <c r="D42" s="13">
        <f t="shared" si="6"/>
        <v>123</v>
      </c>
      <c r="E42" s="13">
        <f t="shared" si="6"/>
        <v>2</v>
      </c>
      <c r="F42" s="13">
        <f t="shared" si="6"/>
        <v>0</v>
      </c>
      <c r="G42" s="14">
        <f t="shared" si="6"/>
        <v>0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</row>
    <row r="43" spans="1:91" ht="15.75" x14ac:dyDescent="0.25">
      <c r="A43" s="3" t="s">
        <v>45</v>
      </c>
      <c r="B43" s="2">
        <f>SUM(C43:G43)</f>
        <v>838</v>
      </c>
      <c r="C43" s="2">
        <v>733</v>
      </c>
      <c r="D43" s="2">
        <v>105</v>
      </c>
      <c r="E43" s="2">
        <v>0</v>
      </c>
      <c r="F43" s="4">
        <v>0</v>
      </c>
      <c r="G43" s="4">
        <v>0</v>
      </c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</row>
    <row r="44" spans="1:91" ht="15.75" x14ac:dyDescent="0.25">
      <c r="A44" s="3" t="s">
        <v>46</v>
      </c>
      <c r="B44" s="2">
        <f>SUM(C44:G44)</f>
        <v>183</v>
      </c>
      <c r="C44" s="2">
        <v>165</v>
      </c>
      <c r="D44" s="2">
        <v>18</v>
      </c>
      <c r="E44" s="2">
        <v>0</v>
      </c>
      <c r="F44" s="4">
        <v>0</v>
      </c>
      <c r="G44" s="4">
        <v>0</v>
      </c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</row>
    <row r="45" spans="1:91" ht="15.75" x14ac:dyDescent="0.25">
      <c r="A45" s="3" t="s">
        <v>47</v>
      </c>
      <c r="B45" s="2">
        <f>SUM(C45:G45)</f>
        <v>56</v>
      </c>
      <c r="C45" s="2">
        <v>54</v>
      </c>
      <c r="D45" s="2">
        <v>0</v>
      </c>
      <c r="E45" s="2">
        <v>2</v>
      </c>
      <c r="F45" s="4">
        <v>0</v>
      </c>
      <c r="G45" s="4">
        <v>0</v>
      </c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</row>
    <row r="46" spans="1:91" ht="15.75" x14ac:dyDescent="0.25">
      <c r="A46" s="35"/>
      <c r="B46" s="2"/>
      <c r="C46" s="19"/>
      <c r="D46" s="19"/>
      <c r="E46" s="19"/>
      <c r="F46" s="39"/>
      <c r="G46" s="39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</row>
    <row r="47" spans="1:91" ht="15.75" x14ac:dyDescent="0.25">
      <c r="A47" s="36" t="s">
        <v>48</v>
      </c>
      <c r="B47" s="13">
        <f t="shared" ref="B47:G47" si="7">SUM(B48:B52)</f>
        <v>2374</v>
      </c>
      <c r="C47" s="13">
        <f t="shared" si="7"/>
        <v>1953</v>
      </c>
      <c r="D47" s="13">
        <f t="shared" si="7"/>
        <v>55</v>
      </c>
      <c r="E47" s="13">
        <f t="shared" si="7"/>
        <v>365</v>
      </c>
      <c r="F47" s="13">
        <f t="shared" si="7"/>
        <v>1</v>
      </c>
      <c r="G47" s="14">
        <f t="shared" si="7"/>
        <v>0</v>
      </c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</row>
    <row r="48" spans="1:91" ht="15.75" x14ac:dyDescent="0.25">
      <c r="A48" s="3" t="s">
        <v>49</v>
      </c>
      <c r="B48" s="2">
        <f>SUM(C48:G48)</f>
        <v>2009</v>
      </c>
      <c r="C48" s="2">
        <v>1635</v>
      </c>
      <c r="D48" s="2">
        <v>20</v>
      </c>
      <c r="E48" s="2">
        <v>354</v>
      </c>
      <c r="F48" s="4">
        <v>0</v>
      </c>
      <c r="G48" s="4">
        <v>0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</row>
    <row r="49" spans="1:91" ht="15.75" x14ac:dyDescent="0.25">
      <c r="A49" s="3" t="s">
        <v>50</v>
      </c>
      <c r="B49" s="2">
        <f>SUM(C49:G49)</f>
        <v>40</v>
      </c>
      <c r="C49" s="2">
        <v>34</v>
      </c>
      <c r="D49" s="2">
        <v>0</v>
      </c>
      <c r="E49" s="2">
        <v>6</v>
      </c>
      <c r="F49" s="4">
        <v>0</v>
      </c>
      <c r="G49" s="4">
        <v>0</v>
      </c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</row>
    <row r="50" spans="1:91" ht="15.75" x14ac:dyDescent="0.25">
      <c r="A50" s="3" t="s">
        <v>51</v>
      </c>
      <c r="B50" s="2">
        <f>SUM(C50:G50)</f>
        <v>275</v>
      </c>
      <c r="C50" s="2">
        <v>244</v>
      </c>
      <c r="D50" s="2">
        <v>30</v>
      </c>
      <c r="E50" s="2">
        <v>1</v>
      </c>
      <c r="F50" s="4">
        <v>0</v>
      </c>
      <c r="G50" s="4">
        <v>0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</row>
    <row r="51" spans="1:91" ht="15.75" x14ac:dyDescent="0.25">
      <c r="A51" s="3" t="s">
        <v>52</v>
      </c>
      <c r="B51" s="2">
        <f>SUM(C51:G51)</f>
        <v>18</v>
      </c>
      <c r="C51" s="2">
        <v>13</v>
      </c>
      <c r="D51" s="2">
        <v>4</v>
      </c>
      <c r="E51" s="2">
        <v>0</v>
      </c>
      <c r="F51" s="4">
        <v>1</v>
      </c>
      <c r="G51" s="4">
        <v>0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</row>
    <row r="52" spans="1:91" ht="15.75" x14ac:dyDescent="0.25">
      <c r="A52" s="3" t="s">
        <v>53</v>
      </c>
      <c r="B52" s="2">
        <f>SUM(C52:G52)</f>
        <v>32</v>
      </c>
      <c r="C52" s="2">
        <v>27</v>
      </c>
      <c r="D52" s="2">
        <v>1</v>
      </c>
      <c r="E52" s="2">
        <v>4</v>
      </c>
      <c r="F52" s="4">
        <v>0</v>
      </c>
      <c r="G52" s="4">
        <v>0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</row>
    <row r="53" spans="1:91" ht="15.75" x14ac:dyDescent="0.25">
      <c r="A53" s="37"/>
      <c r="B53" s="2"/>
      <c r="C53" s="2"/>
      <c r="D53" s="2"/>
      <c r="E53" s="2"/>
      <c r="F53" s="4"/>
      <c r="G53" s="4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</row>
    <row r="54" spans="1:91" ht="15.75" x14ac:dyDescent="0.25">
      <c r="A54" s="36" t="s">
        <v>54</v>
      </c>
      <c r="B54" s="13">
        <f t="shared" ref="B54:G54" si="8">SUM(B55:B59)</f>
        <v>2338</v>
      </c>
      <c r="C54" s="13">
        <f t="shared" si="8"/>
        <v>2039</v>
      </c>
      <c r="D54" s="13">
        <f t="shared" si="8"/>
        <v>253</v>
      </c>
      <c r="E54" s="13">
        <f t="shared" si="8"/>
        <v>45</v>
      </c>
      <c r="F54" s="13">
        <f t="shared" si="8"/>
        <v>0</v>
      </c>
      <c r="G54" s="14">
        <f t="shared" si="8"/>
        <v>1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</row>
    <row r="55" spans="1:91" ht="15.75" x14ac:dyDescent="0.25">
      <c r="A55" s="3" t="s">
        <v>55</v>
      </c>
      <c r="B55" s="2">
        <f>SUM(C55:G55)</f>
        <v>1757</v>
      </c>
      <c r="C55" s="2">
        <v>1535</v>
      </c>
      <c r="D55" s="2">
        <v>217</v>
      </c>
      <c r="E55" s="2">
        <v>5</v>
      </c>
      <c r="F55" s="4">
        <v>0</v>
      </c>
      <c r="G55" s="4">
        <v>0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</row>
    <row r="56" spans="1:91" ht="15.75" x14ac:dyDescent="0.25">
      <c r="A56" s="3" t="s">
        <v>56</v>
      </c>
      <c r="B56" s="2">
        <f>SUM(C56:G56)</f>
        <v>280</v>
      </c>
      <c r="C56" s="2">
        <v>241</v>
      </c>
      <c r="D56" s="2">
        <v>3</v>
      </c>
      <c r="E56" s="2">
        <v>36</v>
      </c>
      <c r="F56" s="4">
        <v>0</v>
      </c>
      <c r="G56" s="4">
        <v>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</row>
    <row r="57" spans="1:91" ht="15.75" x14ac:dyDescent="0.25">
      <c r="A57" s="3" t="s">
        <v>57</v>
      </c>
      <c r="B57" s="2">
        <f>SUM(C57:G57)</f>
        <v>96</v>
      </c>
      <c r="C57" s="2">
        <v>75</v>
      </c>
      <c r="D57" s="2">
        <v>16</v>
      </c>
      <c r="E57" s="2">
        <v>4</v>
      </c>
      <c r="F57" s="4">
        <v>0</v>
      </c>
      <c r="G57" s="4">
        <v>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</row>
    <row r="58" spans="1:91" ht="15.75" x14ac:dyDescent="0.25">
      <c r="A58" s="3" t="s">
        <v>58</v>
      </c>
      <c r="B58" s="2">
        <f>SUM(C58:G58)</f>
        <v>37</v>
      </c>
      <c r="C58" s="2">
        <v>34</v>
      </c>
      <c r="D58" s="2">
        <v>3</v>
      </c>
      <c r="E58" s="2">
        <v>0</v>
      </c>
      <c r="F58" s="4">
        <v>0</v>
      </c>
      <c r="G58" s="4">
        <v>0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</row>
    <row r="59" spans="1:91" ht="15.75" x14ac:dyDescent="0.25">
      <c r="A59" s="3" t="s">
        <v>59</v>
      </c>
      <c r="B59" s="2">
        <f>SUM(C59:G59)</f>
        <v>168</v>
      </c>
      <c r="C59" s="2">
        <v>154</v>
      </c>
      <c r="D59" s="2">
        <v>14</v>
      </c>
      <c r="E59" s="2">
        <v>0</v>
      </c>
      <c r="F59" s="4">
        <v>0</v>
      </c>
      <c r="G59" s="4">
        <v>0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</row>
    <row r="60" spans="1:91" ht="15.75" x14ac:dyDescent="0.25">
      <c r="A60" s="37"/>
      <c r="B60" s="2"/>
      <c r="C60" s="2"/>
      <c r="D60" s="2"/>
      <c r="E60" s="2"/>
      <c r="F60" s="4"/>
      <c r="G60" s="4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</row>
    <row r="61" spans="1:91" ht="15.75" x14ac:dyDescent="0.25">
      <c r="A61" s="36" t="s">
        <v>60</v>
      </c>
      <c r="B61" s="13">
        <f t="shared" ref="B61:G61" si="9">SUM(B62:B67)</f>
        <v>1559</v>
      </c>
      <c r="C61" s="13">
        <f t="shared" si="9"/>
        <v>1296</v>
      </c>
      <c r="D61" s="13">
        <f t="shared" si="9"/>
        <v>139</v>
      </c>
      <c r="E61" s="13">
        <f t="shared" si="9"/>
        <v>100</v>
      </c>
      <c r="F61" s="13">
        <f t="shared" si="9"/>
        <v>24</v>
      </c>
      <c r="G61" s="14">
        <f t="shared" si="9"/>
        <v>0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</row>
    <row r="62" spans="1:91" ht="15.75" x14ac:dyDescent="0.25">
      <c r="A62" s="3" t="s">
        <v>238</v>
      </c>
      <c r="B62" s="2">
        <f t="shared" ref="B62:B67" si="10">SUM(C62:G62)</f>
        <v>782</v>
      </c>
      <c r="C62" s="2">
        <v>671</v>
      </c>
      <c r="D62" s="2">
        <v>72</v>
      </c>
      <c r="E62" s="2">
        <v>39</v>
      </c>
      <c r="F62" s="4">
        <v>0</v>
      </c>
      <c r="G62" s="4">
        <v>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</row>
    <row r="63" spans="1:91" ht="15.75" x14ac:dyDescent="0.25">
      <c r="A63" s="3" t="s">
        <v>62</v>
      </c>
      <c r="B63" s="2">
        <f t="shared" si="10"/>
        <v>116</v>
      </c>
      <c r="C63" s="2">
        <v>98</v>
      </c>
      <c r="D63" s="2">
        <v>12</v>
      </c>
      <c r="E63" s="2">
        <v>6</v>
      </c>
      <c r="F63" s="4">
        <v>0</v>
      </c>
      <c r="G63" s="4">
        <v>0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</row>
    <row r="64" spans="1:91" ht="15.75" x14ac:dyDescent="0.25">
      <c r="A64" s="3" t="s">
        <v>63</v>
      </c>
      <c r="B64" s="2">
        <f t="shared" si="10"/>
        <v>89</v>
      </c>
      <c r="C64" s="2">
        <v>79</v>
      </c>
      <c r="D64" s="2">
        <v>2</v>
      </c>
      <c r="E64" s="2">
        <v>2</v>
      </c>
      <c r="F64" s="4">
        <v>6</v>
      </c>
      <c r="G64" s="4">
        <v>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</row>
    <row r="65" spans="1:91" ht="15.75" x14ac:dyDescent="0.25">
      <c r="A65" s="3" t="s">
        <v>64</v>
      </c>
      <c r="B65" s="2">
        <f t="shared" si="10"/>
        <v>129</v>
      </c>
      <c r="C65" s="2">
        <v>95</v>
      </c>
      <c r="D65" s="2">
        <v>12</v>
      </c>
      <c r="E65" s="2">
        <v>22</v>
      </c>
      <c r="F65" s="4">
        <v>0</v>
      </c>
      <c r="G65" s="4">
        <v>0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</row>
    <row r="66" spans="1:91" ht="15.75" x14ac:dyDescent="0.25">
      <c r="A66" s="3" t="s">
        <v>65</v>
      </c>
      <c r="B66" s="2">
        <f t="shared" si="10"/>
        <v>29</v>
      </c>
      <c r="C66" s="75">
        <v>24</v>
      </c>
      <c r="D66" s="75">
        <v>5</v>
      </c>
      <c r="E66" s="75">
        <v>0</v>
      </c>
      <c r="F66" s="75">
        <v>0</v>
      </c>
      <c r="G66" s="4">
        <v>0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</row>
    <row r="67" spans="1:91" ht="15.75" x14ac:dyDescent="0.25">
      <c r="A67" s="3" t="s">
        <v>66</v>
      </c>
      <c r="B67" s="2">
        <f t="shared" si="10"/>
        <v>414</v>
      </c>
      <c r="C67" s="2">
        <v>329</v>
      </c>
      <c r="D67" s="2">
        <v>36</v>
      </c>
      <c r="E67" s="2">
        <v>31</v>
      </c>
      <c r="F67" s="4">
        <v>18</v>
      </c>
      <c r="G67" s="4">
        <v>0</v>
      </c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</row>
    <row r="68" spans="1:91" ht="15.75" x14ac:dyDescent="0.25">
      <c r="A68" s="37"/>
      <c r="B68" s="2"/>
      <c r="C68" s="2"/>
      <c r="D68" s="2"/>
      <c r="E68" s="2"/>
      <c r="F68" s="4"/>
      <c r="G68" s="4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</row>
    <row r="69" spans="1:91" ht="15.75" x14ac:dyDescent="0.25">
      <c r="A69" s="36" t="s">
        <v>67</v>
      </c>
      <c r="B69" s="13">
        <f t="shared" ref="B69:G69" si="11">SUM(B70:B75)</f>
        <v>793</v>
      </c>
      <c r="C69" s="13">
        <f t="shared" si="11"/>
        <v>702</v>
      </c>
      <c r="D69" s="13">
        <f t="shared" si="11"/>
        <v>63</v>
      </c>
      <c r="E69" s="13">
        <f t="shared" si="11"/>
        <v>13</v>
      </c>
      <c r="F69" s="13">
        <f t="shared" si="11"/>
        <v>15</v>
      </c>
      <c r="G69" s="14">
        <f t="shared" si="11"/>
        <v>0</v>
      </c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</row>
    <row r="70" spans="1:91" ht="15.75" x14ac:dyDescent="0.25">
      <c r="A70" s="3" t="s">
        <v>239</v>
      </c>
      <c r="B70" s="2">
        <f t="shared" ref="B70:B75" si="12">SUM(C70:G70)</f>
        <v>262</v>
      </c>
      <c r="C70" s="2">
        <v>208</v>
      </c>
      <c r="D70" s="2">
        <v>47</v>
      </c>
      <c r="E70" s="2">
        <v>7</v>
      </c>
      <c r="F70" s="4">
        <v>0</v>
      </c>
      <c r="G70" s="4">
        <v>0</v>
      </c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</row>
    <row r="71" spans="1:91" ht="15.75" x14ac:dyDescent="0.25">
      <c r="A71" s="3" t="s">
        <v>240</v>
      </c>
      <c r="B71" s="2">
        <f t="shared" si="12"/>
        <v>234</v>
      </c>
      <c r="C71" s="2">
        <v>221</v>
      </c>
      <c r="D71" s="2">
        <v>13</v>
      </c>
      <c r="E71" s="2">
        <v>0</v>
      </c>
      <c r="F71" s="4">
        <v>0</v>
      </c>
      <c r="G71" s="4">
        <v>0</v>
      </c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</row>
    <row r="72" spans="1:91" ht="15.75" x14ac:dyDescent="0.25">
      <c r="A72" s="3" t="s">
        <v>70</v>
      </c>
      <c r="B72" s="2">
        <f t="shared" si="12"/>
        <v>6</v>
      </c>
      <c r="C72" s="2">
        <v>5</v>
      </c>
      <c r="D72" s="2">
        <v>0</v>
      </c>
      <c r="E72" s="2">
        <v>1</v>
      </c>
      <c r="F72" s="4">
        <v>0</v>
      </c>
      <c r="G72" s="4">
        <v>0</v>
      </c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</row>
    <row r="73" spans="1:91" ht="15.75" x14ac:dyDescent="0.25">
      <c r="A73" s="3" t="s">
        <v>71</v>
      </c>
      <c r="B73" s="2">
        <f t="shared" si="12"/>
        <v>270</v>
      </c>
      <c r="C73" s="2">
        <v>249</v>
      </c>
      <c r="D73" s="2">
        <v>1</v>
      </c>
      <c r="E73" s="2">
        <v>5</v>
      </c>
      <c r="F73" s="4">
        <v>15</v>
      </c>
      <c r="G73" s="4">
        <v>0</v>
      </c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</row>
    <row r="74" spans="1:91" ht="15.75" x14ac:dyDescent="0.25">
      <c r="A74" s="3" t="s">
        <v>72</v>
      </c>
      <c r="B74" s="2">
        <f t="shared" si="12"/>
        <v>5</v>
      </c>
      <c r="C74" s="2">
        <v>4</v>
      </c>
      <c r="D74" s="2">
        <v>1</v>
      </c>
      <c r="E74" s="2">
        <v>0</v>
      </c>
      <c r="F74" s="4">
        <v>0</v>
      </c>
      <c r="G74" s="4">
        <v>0</v>
      </c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</row>
    <row r="75" spans="1:91" ht="15.75" x14ac:dyDescent="0.25">
      <c r="A75" s="3" t="s">
        <v>73</v>
      </c>
      <c r="B75" s="2">
        <f t="shared" si="12"/>
        <v>16</v>
      </c>
      <c r="C75" s="2">
        <v>15</v>
      </c>
      <c r="D75" s="2">
        <v>1</v>
      </c>
      <c r="E75" s="2">
        <v>0</v>
      </c>
      <c r="F75" s="4">
        <v>0</v>
      </c>
      <c r="G75" s="4">
        <v>0</v>
      </c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</row>
    <row r="76" spans="1:91" ht="15.75" x14ac:dyDescent="0.25">
      <c r="A76" s="37"/>
      <c r="B76" s="2"/>
      <c r="C76" s="2"/>
      <c r="D76" s="2"/>
      <c r="E76" s="2"/>
      <c r="F76" s="4"/>
      <c r="G76" s="4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</row>
    <row r="77" spans="1:91" ht="15.75" x14ac:dyDescent="0.25">
      <c r="A77" s="36" t="s">
        <v>74</v>
      </c>
      <c r="B77" s="13">
        <f t="shared" ref="B77:G77" si="13">SUM(B78:B83)</f>
        <v>1335</v>
      </c>
      <c r="C77" s="13">
        <f t="shared" si="13"/>
        <v>776</v>
      </c>
      <c r="D77" s="13">
        <f t="shared" si="13"/>
        <v>493</v>
      </c>
      <c r="E77" s="13">
        <f t="shared" si="13"/>
        <v>66</v>
      </c>
      <c r="F77" s="13">
        <f t="shared" si="13"/>
        <v>0</v>
      </c>
      <c r="G77" s="14">
        <f t="shared" si="13"/>
        <v>0</v>
      </c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</row>
    <row r="78" spans="1:91" ht="15.75" x14ac:dyDescent="0.25">
      <c r="A78" s="3" t="s">
        <v>75</v>
      </c>
      <c r="B78" s="2">
        <f t="shared" ref="B78:B83" si="14">SUM(C78:G78)</f>
        <v>667</v>
      </c>
      <c r="C78" s="2">
        <v>214</v>
      </c>
      <c r="D78" s="2">
        <v>452</v>
      </c>
      <c r="E78" s="2">
        <v>1</v>
      </c>
      <c r="F78" s="4">
        <v>0</v>
      </c>
      <c r="G78" s="4">
        <v>0</v>
      </c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</row>
    <row r="79" spans="1:91" ht="15.75" x14ac:dyDescent="0.25">
      <c r="A79" s="3" t="s">
        <v>76</v>
      </c>
      <c r="B79" s="2">
        <f t="shared" si="14"/>
        <v>333</v>
      </c>
      <c r="C79" s="2">
        <v>249</v>
      </c>
      <c r="D79" s="2">
        <v>28</v>
      </c>
      <c r="E79" s="2">
        <v>56</v>
      </c>
      <c r="F79" s="4">
        <v>0</v>
      </c>
      <c r="G79" s="4">
        <v>0</v>
      </c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</row>
    <row r="80" spans="1:91" ht="15.75" x14ac:dyDescent="0.25">
      <c r="A80" s="3" t="s">
        <v>77</v>
      </c>
      <c r="B80" s="2">
        <f t="shared" si="14"/>
        <v>83</v>
      </c>
      <c r="C80" s="2">
        <v>83</v>
      </c>
      <c r="D80" s="2">
        <v>0</v>
      </c>
      <c r="E80" s="2">
        <v>0</v>
      </c>
      <c r="F80" s="4">
        <v>0</v>
      </c>
      <c r="G80" s="4">
        <v>0</v>
      </c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</row>
    <row r="81" spans="1:91" ht="15.75" x14ac:dyDescent="0.25">
      <c r="A81" s="3" t="s">
        <v>233</v>
      </c>
      <c r="B81" s="2">
        <f t="shared" si="14"/>
        <v>162</v>
      </c>
      <c r="C81" s="2">
        <v>148</v>
      </c>
      <c r="D81" s="2">
        <v>9</v>
      </c>
      <c r="E81" s="2">
        <v>5</v>
      </c>
      <c r="F81" s="4">
        <v>0</v>
      </c>
      <c r="G81" s="4">
        <v>0</v>
      </c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</row>
    <row r="82" spans="1:91" ht="15.75" x14ac:dyDescent="0.25">
      <c r="A82" s="3" t="s">
        <v>79</v>
      </c>
      <c r="B82" s="2">
        <f t="shared" si="14"/>
        <v>69</v>
      </c>
      <c r="C82" s="2">
        <v>62</v>
      </c>
      <c r="D82" s="2">
        <v>3</v>
      </c>
      <c r="E82" s="2">
        <v>4</v>
      </c>
      <c r="F82" s="4">
        <v>0</v>
      </c>
      <c r="G82" s="4">
        <v>0</v>
      </c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</row>
    <row r="83" spans="1:91" ht="15.75" x14ac:dyDescent="0.25">
      <c r="A83" s="3" t="s">
        <v>80</v>
      </c>
      <c r="B83" s="2">
        <f t="shared" si="14"/>
        <v>21</v>
      </c>
      <c r="C83" s="2">
        <v>20</v>
      </c>
      <c r="D83" s="2">
        <v>1</v>
      </c>
      <c r="E83" s="2">
        <v>0</v>
      </c>
      <c r="F83" s="4">
        <v>0</v>
      </c>
      <c r="G83" s="4">
        <v>0</v>
      </c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</row>
    <row r="84" spans="1:91" ht="15.75" x14ac:dyDescent="0.25">
      <c r="A84" s="37"/>
      <c r="B84" s="2"/>
      <c r="C84" s="2"/>
      <c r="D84" s="2"/>
      <c r="E84" s="2"/>
      <c r="F84" s="4"/>
      <c r="G84" s="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</row>
    <row r="85" spans="1:91" ht="15.75" x14ac:dyDescent="0.25">
      <c r="A85" s="36" t="s">
        <v>81</v>
      </c>
      <c r="B85" s="13">
        <f t="shared" ref="B85:G85" si="15">SUM(B86:B87)</f>
        <v>425</v>
      </c>
      <c r="C85" s="13">
        <f t="shared" si="15"/>
        <v>355</v>
      </c>
      <c r="D85" s="13">
        <f t="shared" si="15"/>
        <v>65</v>
      </c>
      <c r="E85" s="13">
        <f t="shared" si="15"/>
        <v>5</v>
      </c>
      <c r="F85" s="13">
        <f t="shared" si="15"/>
        <v>0</v>
      </c>
      <c r="G85" s="14">
        <f t="shared" si="15"/>
        <v>0</v>
      </c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</row>
    <row r="86" spans="1:91" ht="15.75" x14ac:dyDescent="0.25">
      <c r="A86" s="3" t="s">
        <v>241</v>
      </c>
      <c r="B86" s="2">
        <f>SUM(C86:G86)</f>
        <v>294</v>
      </c>
      <c r="C86" s="2">
        <v>231</v>
      </c>
      <c r="D86" s="2">
        <v>58</v>
      </c>
      <c r="E86" s="2">
        <v>5</v>
      </c>
      <c r="F86" s="4">
        <v>0</v>
      </c>
      <c r="G86" s="4">
        <v>0</v>
      </c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</row>
    <row r="87" spans="1:91" ht="15.75" x14ac:dyDescent="0.25">
      <c r="A87" s="3" t="s">
        <v>83</v>
      </c>
      <c r="B87" s="2">
        <f>SUM(C87:G87)</f>
        <v>131</v>
      </c>
      <c r="C87" s="2">
        <v>124</v>
      </c>
      <c r="D87" s="2">
        <v>7</v>
      </c>
      <c r="E87" s="2">
        <v>0</v>
      </c>
      <c r="F87" s="4">
        <v>0</v>
      </c>
      <c r="G87" s="4">
        <v>0</v>
      </c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</row>
    <row r="88" spans="1:91" ht="15.75" x14ac:dyDescent="0.25">
      <c r="A88" s="37"/>
      <c r="B88" s="2"/>
      <c r="C88" s="2"/>
      <c r="D88" s="2"/>
      <c r="E88" s="2"/>
      <c r="F88" s="4"/>
      <c r="G88" s="4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</row>
    <row r="89" spans="1:91" ht="15.75" x14ac:dyDescent="0.25">
      <c r="A89" s="36" t="s">
        <v>84</v>
      </c>
      <c r="B89" s="13">
        <f t="shared" ref="B89:G89" si="16">SUM(B90:B94)</f>
        <v>317</v>
      </c>
      <c r="C89" s="13">
        <f t="shared" si="16"/>
        <v>285</v>
      </c>
      <c r="D89" s="13">
        <f t="shared" si="16"/>
        <v>29</v>
      </c>
      <c r="E89" s="13">
        <f t="shared" si="16"/>
        <v>3</v>
      </c>
      <c r="F89" s="13">
        <f t="shared" si="16"/>
        <v>0</v>
      </c>
      <c r="G89" s="14">
        <f t="shared" si="16"/>
        <v>0</v>
      </c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</row>
    <row r="90" spans="1:91" ht="15.75" x14ac:dyDescent="0.25">
      <c r="A90" s="3" t="s">
        <v>242</v>
      </c>
      <c r="B90" s="2">
        <f>SUM(C90:G90)</f>
        <v>74</v>
      </c>
      <c r="C90" s="2">
        <v>66</v>
      </c>
      <c r="D90" s="2">
        <v>6</v>
      </c>
      <c r="E90" s="2">
        <v>2</v>
      </c>
      <c r="F90" s="4">
        <v>0</v>
      </c>
      <c r="G90" s="4">
        <v>0</v>
      </c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</row>
    <row r="91" spans="1:91" ht="15.75" x14ac:dyDescent="0.25">
      <c r="A91" s="3" t="s">
        <v>86</v>
      </c>
      <c r="B91" s="2">
        <f>SUM(C91:G91)</f>
        <v>129</v>
      </c>
      <c r="C91" s="2">
        <v>127</v>
      </c>
      <c r="D91" s="2">
        <v>2</v>
      </c>
      <c r="E91" s="2">
        <v>0</v>
      </c>
      <c r="F91" s="4">
        <v>0</v>
      </c>
      <c r="G91" s="4">
        <v>0</v>
      </c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</row>
    <row r="92" spans="1:91" ht="15.75" x14ac:dyDescent="0.25">
      <c r="A92" s="3" t="s">
        <v>87</v>
      </c>
      <c r="B92" s="2">
        <f>SUM(C92:G92)</f>
        <v>74</v>
      </c>
      <c r="C92" s="2">
        <v>64</v>
      </c>
      <c r="D92" s="2">
        <v>9</v>
      </c>
      <c r="E92" s="2">
        <v>1</v>
      </c>
      <c r="F92" s="4">
        <v>0</v>
      </c>
      <c r="G92" s="4">
        <v>0</v>
      </c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</row>
    <row r="93" spans="1:91" ht="15.75" x14ac:dyDescent="0.25">
      <c r="A93" s="3" t="s">
        <v>88</v>
      </c>
      <c r="B93" s="2">
        <f>SUM(C93:G93)</f>
        <v>27</v>
      </c>
      <c r="C93" s="2">
        <v>17</v>
      </c>
      <c r="D93" s="2">
        <v>10</v>
      </c>
      <c r="E93" s="2">
        <v>0</v>
      </c>
      <c r="F93" s="4">
        <v>0</v>
      </c>
      <c r="G93" s="4">
        <v>0</v>
      </c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</row>
    <row r="94" spans="1:91" ht="15.75" x14ac:dyDescent="0.25">
      <c r="A94" s="3" t="s">
        <v>243</v>
      </c>
      <c r="B94" s="2">
        <f>SUM(C94:G94)</f>
        <v>13</v>
      </c>
      <c r="C94" s="2">
        <v>11</v>
      </c>
      <c r="D94" s="2">
        <v>2</v>
      </c>
      <c r="E94" s="2">
        <v>0</v>
      </c>
      <c r="F94" s="4">
        <v>0</v>
      </c>
      <c r="G94" s="4">
        <v>0</v>
      </c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</row>
    <row r="95" spans="1:91" ht="15.75" x14ac:dyDescent="0.25">
      <c r="A95" s="38"/>
      <c r="B95" s="2"/>
      <c r="C95" s="2"/>
      <c r="D95" s="2"/>
      <c r="E95" s="2"/>
      <c r="F95" s="4"/>
      <c r="G95" s="4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</row>
    <row r="96" spans="1:91" s="159" customFormat="1" ht="15.75" x14ac:dyDescent="0.25">
      <c r="A96" s="36" t="s">
        <v>90</v>
      </c>
      <c r="B96" s="13">
        <f t="shared" ref="B96:G96" si="17">SUM(B97:B98)</f>
        <v>873</v>
      </c>
      <c r="C96" s="13">
        <f t="shared" si="17"/>
        <v>791</v>
      </c>
      <c r="D96" s="13">
        <f t="shared" si="17"/>
        <v>81</v>
      </c>
      <c r="E96" s="13">
        <f t="shared" si="17"/>
        <v>1</v>
      </c>
      <c r="F96" s="13">
        <f t="shared" si="17"/>
        <v>0</v>
      </c>
      <c r="G96" s="14">
        <f t="shared" si="17"/>
        <v>0</v>
      </c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</row>
    <row r="97" spans="1:7" ht="15.75" x14ac:dyDescent="0.25">
      <c r="A97" s="3" t="s">
        <v>244</v>
      </c>
      <c r="B97" s="2">
        <f>SUM(C97:G97)</f>
        <v>744</v>
      </c>
      <c r="C97" s="2">
        <v>667</v>
      </c>
      <c r="D97" s="2">
        <v>77</v>
      </c>
      <c r="E97" s="2">
        <v>0</v>
      </c>
      <c r="F97" s="4">
        <v>0</v>
      </c>
      <c r="G97" s="4">
        <v>0</v>
      </c>
    </row>
    <row r="98" spans="1:7" ht="15.75" x14ac:dyDescent="0.25">
      <c r="A98" s="3" t="s">
        <v>92</v>
      </c>
      <c r="B98" s="2">
        <f>SUM(C98:G98)</f>
        <v>129</v>
      </c>
      <c r="C98" s="2">
        <v>124</v>
      </c>
      <c r="D98" s="2">
        <v>4</v>
      </c>
      <c r="E98" s="2">
        <v>1</v>
      </c>
      <c r="F98" s="4">
        <v>0</v>
      </c>
      <c r="G98" s="4">
        <v>0</v>
      </c>
    </row>
    <row r="99" spans="1:7" ht="15.75" x14ac:dyDescent="0.25">
      <c r="A99" s="37"/>
      <c r="B99" s="2"/>
      <c r="C99" s="2"/>
      <c r="D99" s="2"/>
      <c r="E99" s="2"/>
      <c r="F99" s="4"/>
      <c r="G99" s="4"/>
    </row>
    <row r="100" spans="1:7" ht="15.75" x14ac:dyDescent="0.25">
      <c r="A100" s="36" t="s">
        <v>93</v>
      </c>
      <c r="B100" s="13">
        <f t="shared" ref="B100:G100" si="18">SUM(B101)</f>
        <v>704</v>
      </c>
      <c r="C100" s="13">
        <f t="shared" si="18"/>
        <v>644</v>
      </c>
      <c r="D100" s="13">
        <f t="shared" si="18"/>
        <v>55</v>
      </c>
      <c r="E100" s="13">
        <f t="shared" si="18"/>
        <v>5</v>
      </c>
      <c r="F100" s="13">
        <f t="shared" si="18"/>
        <v>0</v>
      </c>
      <c r="G100" s="14">
        <f t="shared" si="18"/>
        <v>0</v>
      </c>
    </row>
    <row r="101" spans="1:7" ht="15.75" x14ac:dyDescent="0.25">
      <c r="A101" s="3" t="s">
        <v>245</v>
      </c>
      <c r="B101" s="2">
        <f>SUM(C101:G101)</f>
        <v>704</v>
      </c>
      <c r="C101" s="2">
        <v>644</v>
      </c>
      <c r="D101" s="2">
        <v>55</v>
      </c>
      <c r="E101" s="2">
        <v>5</v>
      </c>
      <c r="F101" s="4">
        <v>0</v>
      </c>
      <c r="G101" s="4">
        <v>0</v>
      </c>
    </row>
    <row r="102" spans="1:7" ht="15.75" x14ac:dyDescent="0.25">
      <c r="A102" s="53"/>
      <c r="B102" s="45"/>
      <c r="C102" s="20"/>
      <c r="D102" s="20"/>
      <c r="E102" s="20"/>
      <c r="F102" s="41"/>
      <c r="G102" s="54"/>
    </row>
    <row r="103" spans="1:7" ht="36" customHeight="1" x14ac:dyDescent="0.25">
      <c r="A103" s="248" t="s">
        <v>353</v>
      </c>
      <c r="B103" s="248"/>
      <c r="C103" s="248"/>
      <c r="D103" s="248"/>
      <c r="E103" s="248"/>
      <c r="F103" s="248"/>
      <c r="G103" s="248"/>
    </row>
    <row r="104" spans="1:7" ht="15.75" x14ac:dyDescent="0.25">
      <c r="A104" s="23" t="s">
        <v>232</v>
      </c>
    </row>
    <row r="105" spans="1:7" hidden="1" x14ac:dyDescent="0.2"/>
  </sheetData>
  <sheetProtection selectLockedCells="1" selectUnlockedCells="1"/>
  <mergeCells count="7">
    <mergeCell ref="A103:G103"/>
    <mergeCell ref="A3:G3"/>
    <mergeCell ref="A4:G4"/>
    <mergeCell ref="A5:G5"/>
    <mergeCell ref="A6:G6"/>
    <mergeCell ref="A8:A9"/>
    <mergeCell ref="B8:G8"/>
  </mergeCells>
  <printOptions horizontalCentered="1" verticalCentered="1"/>
  <pageMargins left="0" right="0" top="0" bottom="0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B86"/>
  <sheetViews>
    <sheetView topLeftCell="A41" zoomScale="75" zoomScaleNormal="75" workbookViewId="0">
      <selection activeCell="F24" sqref="F24"/>
    </sheetView>
  </sheetViews>
  <sheetFormatPr baseColWidth="10" defaultColWidth="0" defaultRowHeight="12.75" zeroHeight="1" x14ac:dyDescent="0.2"/>
  <cols>
    <col min="1" max="1" width="73" style="1" customWidth="1"/>
    <col min="2" max="2" width="14.7109375" style="1" customWidth="1"/>
    <col min="3" max="3" width="15" style="1" customWidth="1"/>
    <col min="4" max="4" width="17.85546875" style="1" customWidth="1"/>
    <col min="5" max="5" width="17.140625" style="1" customWidth="1"/>
    <col min="6" max="6" width="16.5703125" style="1" customWidth="1"/>
    <col min="7" max="7" width="17.140625" style="1" customWidth="1"/>
    <col min="8" max="8" width="11.140625" style="1" customWidth="1"/>
    <col min="9" max="9" width="19.7109375" style="1" customWidth="1"/>
    <col min="10" max="10" width="11.140625" style="219" hidden="1" customWidth="1"/>
    <col min="11" max="45" width="11.140625" style="1" hidden="1" customWidth="1"/>
    <col min="46" max="54" width="0" style="1" hidden="1" customWidth="1"/>
    <col min="55" max="16384" width="11.140625" style="1" hidden="1"/>
  </cols>
  <sheetData>
    <row r="1" spans="1:9" ht="15.75" x14ac:dyDescent="0.25">
      <c r="A1" s="22" t="s">
        <v>114</v>
      </c>
      <c r="B1" s="16"/>
      <c r="C1" s="16"/>
      <c r="D1" s="16"/>
      <c r="E1" s="16"/>
      <c r="F1" s="16"/>
      <c r="G1" s="3"/>
      <c r="H1" s="3"/>
      <c r="I1" s="3"/>
    </row>
    <row r="2" spans="1:9" ht="15.75" x14ac:dyDescent="0.25">
      <c r="A2" s="24"/>
      <c r="B2" s="16"/>
      <c r="C2" s="16"/>
      <c r="D2" s="16"/>
      <c r="E2" s="16"/>
      <c r="F2" s="16"/>
      <c r="G2" s="3"/>
      <c r="H2" s="3"/>
      <c r="I2" s="3"/>
    </row>
    <row r="3" spans="1:9" ht="15.75" customHeight="1" x14ac:dyDescent="0.25">
      <c r="A3" s="242" t="s">
        <v>105</v>
      </c>
      <c r="B3" s="242"/>
      <c r="C3" s="242"/>
      <c r="D3" s="242"/>
      <c r="E3" s="242"/>
      <c r="F3" s="242"/>
      <c r="G3" s="242"/>
      <c r="H3" s="242"/>
      <c r="I3" s="242"/>
    </row>
    <row r="4" spans="1:9" ht="15.75" customHeight="1" x14ac:dyDescent="0.25">
      <c r="A4" s="242" t="s">
        <v>230</v>
      </c>
      <c r="B4" s="242"/>
      <c r="C4" s="242"/>
      <c r="D4" s="242"/>
      <c r="E4" s="242"/>
      <c r="F4" s="242"/>
      <c r="G4" s="242"/>
      <c r="H4" s="242"/>
      <c r="I4" s="242"/>
    </row>
    <row r="5" spans="1:9" ht="15.75" customHeight="1" x14ac:dyDescent="0.25">
      <c r="A5" s="242" t="s">
        <v>308</v>
      </c>
      <c r="B5" s="242"/>
      <c r="C5" s="242"/>
      <c r="D5" s="242"/>
      <c r="E5" s="242"/>
      <c r="F5" s="242"/>
      <c r="G5" s="242"/>
      <c r="H5" s="242"/>
      <c r="I5" s="242"/>
    </row>
    <row r="6" spans="1:9" ht="15.75" x14ac:dyDescent="0.25">
      <c r="A6" s="25"/>
      <c r="B6" s="25"/>
      <c r="C6" s="25"/>
      <c r="D6" s="25"/>
      <c r="E6" s="25"/>
      <c r="F6" s="25"/>
      <c r="G6" s="25"/>
      <c r="H6" s="3"/>
      <c r="I6" s="3"/>
    </row>
    <row r="7" spans="1:9" ht="15.75" customHeight="1" x14ac:dyDescent="0.2">
      <c r="A7" s="250" t="s">
        <v>106</v>
      </c>
      <c r="B7" s="244" t="s">
        <v>11</v>
      </c>
      <c r="C7" s="244" t="s">
        <v>12</v>
      </c>
      <c r="D7" s="244" t="s">
        <v>13</v>
      </c>
      <c r="E7" s="244" t="s">
        <v>14</v>
      </c>
      <c r="F7" s="244" t="s">
        <v>15</v>
      </c>
      <c r="G7" s="245" t="s">
        <v>16</v>
      </c>
      <c r="H7" s="245" t="s">
        <v>17</v>
      </c>
      <c r="I7" s="245"/>
    </row>
    <row r="8" spans="1:9" ht="46.9" customHeight="1" x14ac:dyDescent="0.2">
      <c r="A8" s="250"/>
      <c r="B8" s="244"/>
      <c r="C8" s="244"/>
      <c r="D8" s="244"/>
      <c r="E8" s="244"/>
      <c r="F8" s="244"/>
      <c r="G8" s="245"/>
      <c r="H8" s="28" t="s">
        <v>18</v>
      </c>
      <c r="I8" s="29" t="s">
        <v>257</v>
      </c>
    </row>
    <row r="9" spans="1:9" ht="15.75" x14ac:dyDescent="0.25">
      <c r="A9" s="34"/>
      <c r="B9" s="44"/>
      <c r="C9" s="44"/>
      <c r="D9" s="44"/>
      <c r="E9" s="44"/>
      <c r="F9" s="44"/>
      <c r="G9" s="44"/>
      <c r="H9" s="44"/>
      <c r="I9" s="77"/>
    </row>
    <row r="10" spans="1:9" ht="15.75" x14ac:dyDescent="0.25">
      <c r="A10" s="34" t="s">
        <v>19</v>
      </c>
      <c r="B10" s="56">
        <f t="shared" ref="B10:I10" si="0">B12+B25+B39+B46+B53+B67+B81</f>
        <v>30462</v>
      </c>
      <c r="C10" s="56">
        <f t="shared" si="0"/>
        <v>74878</v>
      </c>
      <c r="D10" s="56">
        <f t="shared" si="0"/>
        <v>1191</v>
      </c>
      <c r="E10" s="56">
        <f t="shared" si="0"/>
        <v>76</v>
      </c>
      <c r="F10" s="56">
        <f t="shared" si="0"/>
        <v>79020</v>
      </c>
      <c r="G10" s="56">
        <f t="shared" si="0"/>
        <v>27587</v>
      </c>
      <c r="H10" s="56">
        <f t="shared" si="0"/>
        <v>27560</v>
      </c>
      <c r="I10" s="57">
        <f t="shared" si="0"/>
        <v>27</v>
      </c>
    </row>
    <row r="11" spans="1:9" ht="15.75" x14ac:dyDescent="0.25">
      <c r="A11" s="35"/>
      <c r="B11" s="58"/>
      <c r="C11" s="58"/>
      <c r="D11" s="58"/>
      <c r="E11" s="58"/>
      <c r="F11" s="58"/>
      <c r="G11" s="58"/>
      <c r="H11" s="58"/>
      <c r="I11" s="59"/>
    </row>
    <row r="12" spans="1:9" ht="15.75" x14ac:dyDescent="0.25">
      <c r="A12" s="60" t="s">
        <v>107</v>
      </c>
      <c r="B12" s="56">
        <f t="shared" ref="B12:H12" si="1">SUM(B13:B23)</f>
        <v>15854</v>
      </c>
      <c r="C12" s="56">
        <f t="shared" si="1"/>
        <v>36148</v>
      </c>
      <c r="D12" s="56">
        <f t="shared" si="1"/>
        <v>678</v>
      </c>
      <c r="E12" s="56">
        <f t="shared" si="1"/>
        <v>18</v>
      </c>
      <c r="F12" s="56">
        <f t="shared" si="1"/>
        <v>39564</v>
      </c>
      <c r="G12" s="56">
        <f t="shared" si="1"/>
        <v>13134</v>
      </c>
      <c r="H12" s="56">
        <f t="shared" si="1"/>
        <v>13113</v>
      </c>
      <c r="I12" s="14">
        <f>SUM(I13:I23)</f>
        <v>21</v>
      </c>
    </row>
    <row r="13" spans="1:9" ht="15.75" x14ac:dyDescent="0.25">
      <c r="A13" s="37" t="s">
        <v>21</v>
      </c>
      <c r="B13" s="2">
        <f>+'C-1'!B13</f>
        <v>4502</v>
      </c>
      <c r="C13" s="2">
        <v>10435</v>
      </c>
      <c r="D13" s="2">
        <v>216</v>
      </c>
      <c r="E13" s="2">
        <v>14</v>
      </c>
      <c r="F13" s="2">
        <v>11731</v>
      </c>
      <c r="G13" s="2">
        <v>3436</v>
      </c>
      <c r="H13" s="2">
        <v>3415</v>
      </c>
      <c r="I13" s="4">
        <v>21</v>
      </c>
    </row>
    <row r="14" spans="1:9" ht="15.75" x14ac:dyDescent="0.25">
      <c r="A14" s="37" t="s">
        <v>22</v>
      </c>
      <c r="B14" s="2">
        <f>+'C-1'!B14</f>
        <v>380</v>
      </c>
      <c r="C14" s="2">
        <v>2054</v>
      </c>
      <c r="D14" s="2">
        <v>12</v>
      </c>
      <c r="E14" s="2">
        <v>0</v>
      </c>
      <c r="F14" s="2">
        <v>2076</v>
      </c>
      <c r="G14" s="2">
        <v>370</v>
      </c>
      <c r="H14" s="2">
        <v>370</v>
      </c>
      <c r="I14" s="4">
        <v>0</v>
      </c>
    </row>
    <row r="15" spans="1:9" ht="15.75" x14ac:dyDescent="0.25">
      <c r="A15" s="38" t="s">
        <v>23</v>
      </c>
      <c r="B15" s="2">
        <f>+'C-1'!B15</f>
        <v>54</v>
      </c>
      <c r="C15" s="2">
        <v>245</v>
      </c>
      <c r="D15" s="2">
        <v>10</v>
      </c>
      <c r="E15" s="2">
        <v>0</v>
      </c>
      <c r="F15" s="2">
        <v>269</v>
      </c>
      <c r="G15" s="2">
        <v>40</v>
      </c>
      <c r="H15" s="2">
        <v>40</v>
      </c>
      <c r="I15" s="4">
        <v>0</v>
      </c>
    </row>
    <row r="16" spans="1:9" ht="15.75" x14ac:dyDescent="0.25">
      <c r="A16" s="37" t="s">
        <v>24</v>
      </c>
      <c r="B16" s="2">
        <f>+'C-1'!B16</f>
        <v>323</v>
      </c>
      <c r="C16" s="2">
        <v>317</v>
      </c>
      <c r="D16" s="2">
        <v>11</v>
      </c>
      <c r="E16" s="2">
        <v>1</v>
      </c>
      <c r="F16" s="2">
        <v>371</v>
      </c>
      <c r="G16" s="2">
        <v>281</v>
      </c>
      <c r="H16" s="2">
        <v>281</v>
      </c>
      <c r="I16" s="4">
        <v>0</v>
      </c>
    </row>
    <row r="17" spans="1:9" ht="15.75" x14ac:dyDescent="0.25">
      <c r="A17" s="37" t="s">
        <v>25</v>
      </c>
      <c r="B17" s="2">
        <f>+'C-1'!B17</f>
        <v>12</v>
      </c>
      <c r="C17" s="2">
        <v>27</v>
      </c>
      <c r="D17" s="2">
        <v>2</v>
      </c>
      <c r="E17" s="2">
        <v>0</v>
      </c>
      <c r="F17" s="2">
        <v>28</v>
      </c>
      <c r="G17" s="2">
        <v>13</v>
      </c>
      <c r="H17" s="2">
        <v>13</v>
      </c>
      <c r="I17" s="4">
        <v>0</v>
      </c>
    </row>
    <row r="18" spans="1:9" ht="15.75" x14ac:dyDescent="0.25">
      <c r="A18" s="37" t="s">
        <v>235</v>
      </c>
      <c r="B18" s="2">
        <f>+'C-1'!B20</f>
        <v>6393</v>
      </c>
      <c r="C18" s="2">
        <v>10507</v>
      </c>
      <c r="D18" s="2">
        <v>282</v>
      </c>
      <c r="E18" s="2">
        <v>0</v>
      </c>
      <c r="F18" s="2">
        <v>13431</v>
      </c>
      <c r="G18" s="2">
        <v>3751</v>
      </c>
      <c r="H18" s="2">
        <v>3751</v>
      </c>
      <c r="I18" s="4">
        <v>0</v>
      </c>
    </row>
    <row r="19" spans="1:9" ht="15.75" x14ac:dyDescent="0.25">
      <c r="A19" s="37" t="s">
        <v>236</v>
      </c>
      <c r="B19" s="2">
        <f>+'C-1'!B23</f>
        <v>988</v>
      </c>
      <c r="C19" s="2">
        <v>3501</v>
      </c>
      <c r="D19" s="2">
        <v>41</v>
      </c>
      <c r="E19" s="2">
        <v>2</v>
      </c>
      <c r="F19" s="2">
        <v>2492</v>
      </c>
      <c r="G19" s="2">
        <v>2040</v>
      </c>
      <c r="H19" s="2">
        <v>2040</v>
      </c>
      <c r="I19" s="4">
        <v>0</v>
      </c>
    </row>
    <row r="20" spans="1:9" ht="15.75" x14ac:dyDescent="0.25">
      <c r="A20" s="37" t="s">
        <v>30</v>
      </c>
      <c r="B20" s="2">
        <f>+'C-1'!B24</f>
        <v>2109</v>
      </c>
      <c r="C20" s="2">
        <v>4426</v>
      </c>
      <c r="D20" s="2">
        <v>51</v>
      </c>
      <c r="E20" s="2">
        <v>0</v>
      </c>
      <c r="F20" s="2">
        <v>4227</v>
      </c>
      <c r="G20" s="2">
        <v>2359</v>
      </c>
      <c r="H20" s="2">
        <v>2359</v>
      </c>
      <c r="I20" s="4">
        <v>0</v>
      </c>
    </row>
    <row r="21" spans="1:9" ht="15.75" x14ac:dyDescent="0.25">
      <c r="A21" s="37" t="s">
        <v>31</v>
      </c>
      <c r="B21" s="2">
        <f>+'C-1'!B25</f>
        <v>677</v>
      </c>
      <c r="C21" s="2">
        <v>2813</v>
      </c>
      <c r="D21" s="2">
        <v>41</v>
      </c>
      <c r="E21" s="2">
        <v>0</v>
      </c>
      <c r="F21" s="2">
        <v>2999</v>
      </c>
      <c r="G21" s="2">
        <v>532</v>
      </c>
      <c r="H21" s="2">
        <v>532</v>
      </c>
      <c r="I21" s="4">
        <v>0</v>
      </c>
    </row>
    <row r="22" spans="1:9" ht="15.75" x14ac:dyDescent="0.25">
      <c r="A22" s="37" t="s">
        <v>32</v>
      </c>
      <c r="B22" s="2">
        <f>+'C-1'!B26</f>
        <v>20</v>
      </c>
      <c r="C22" s="2">
        <v>64</v>
      </c>
      <c r="D22" s="2">
        <v>3</v>
      </c>
      <c r="E22" s="2">
        <v>0</v>
      </c>
      <c r="F22" s="2">
        <v>69</v>
      </c>
      <c r="G22" s="2">
        <v>18</v>
      </c>
      <c r="H22" s="2">
        <v>18</v>
      </c>
      <c r="I22" s="4">
        <v>0</v>
      </c>
    </row>
    <row r="23" spans="1:9" ht="15.75" x14ac:dyDescent="0.25">
      <c r="A23" s="61" t="s">
        <v>241</v>
      </c>
      <c r="B23" s="2">
        <f>+'C-1'!B85</f>
        <v>396</v>
      </c>
      <c r="C23" s="2">
        <v>1759</v>
      </c>
      <c r="D23" s="2">
        <v>9</v>
      </c>
      <c r="E23" s="2">
        <v>1</v>
      </c>
      <c r="F23" s="2">
        <v>1871</v>
      </c>
      <c r="G23" s="2">
        <v>294</v>
      </c>
      <c r="H23" s="2">
        <v>294</v>
      </c>
      <c r="I23" s="4">
        <v>0</v>
      </c>
    </row>
    <row r="24" spans="1:9" ht="15.75" x14ac:dyDescent="0.25">
      <c r="A24" s="3"/>
      <c r="B24" s="59"/>
      <c r="C24" s="59"/>
      <c r="D24" s="59"/>
      <c r="E24" s="59"/>
      <c r="F24" s="59"/>
      <c r="G24" s="58"/>
      <c r="H24" s="58"/>
      <c r="I24" s="59"/>
    </row>
    <row r="25" spans="1:9" ht="15.75" x14ac:dyDescent="0.25">
      <c r="A25" s="60" t="s">
        <v>108</v>
      </c>
      <c r="B25" s="56">
        <f t="shared" ref="B25" si="2">SUM(B26:B37)</f>
        <v>4142</v>
      </c>
      <c r="C25" s="56">
        <v>12533</v>
      </c>
      <c r="D25" s="56">
        <v>109</v>
      </c>
      <c r="E25" s="56">
        <v>6</v>
      </c>
      <c r="F25" s="56">
        <v>12761</v>
      </c>
      <c r="G25" s="56">
        <v>4029</v>
      </c>
      <c r="H25" s="56">
        <v>4023</v>
      </c>
      <c r="I25" s="57">
        <v>6</v>
      </c>
    </row>
    <row r="26" spans="1:9" ht="15.75" x14ac:dyDescent="0.25">
      <c r="A26" s="61" t="s">
        <v>34</v>
      </c>
      <c r="B26" s="2">
        <f>+'C-1'!B29</f>
        <v>1410</v>
      </c>
      <c r="C26" s="2">
        <v>6237</v>
      </c>
      <c r="D26" s="2">
        <v>50</v>
      </c>
      <c r="E26" s="2">
        <v>0</v>
      </c>
      <c r="F26" s="2">
        <v>6544</v>
      </c>
      <c r="G26" s="2">
        <v>1153</v>
      </c>
      <c r="H26" s="2">
        <v>1153</v>
      </c>
      <c r="I26" s="4">
        <v>0</v>
      </c>
    </row>
    <row r="27" spans="1:9" ht="15.75" x14ac:dyDescent="0.25">
      <c r="A27" s="61" t="s">
        <v>35</v>
      </c>
      <c r="B27" s="2">
        <f>+'C-1'!B30</f>
        <v>109</v>
      </c>
      <c r="C27" s="2">
        <v>548</v>
      </c>
      <c r="D27" s="2">
        <v>3</v>
      </c>
      <c r="E27" s="2">
        <v>1</v>
      </c>
      <c r="F27" s="2">
        <v>528</v>
      </c>
      <c r="G27" s="2">
        <v>133</v>
      </c>
      <c r="H27" s="2">
        <v>133</v>
      </c>
      <c r="I27" s="4">
        <v>0</v>
      </c>
    </row>
    <row r="28" spans="1:9" ht="15.75" x14ac:dyDescent="0.25">
      <c r="A28" s="61" t="s">
        <v>36</v>
      </c>
      <c r="B28" s="2">
        <f>+'C-1'!B31</f>
        <v>58</v>
      </c>
      <c r="C28" s="2">
        <v>198</v>
      </c>
      <c r="D28" s="2">
        <v>1</v>
      </c>
      <c r="E28" s="2">
        <v>0</v>
      </c>
      <c r="F28" s="2">
        <v>189</v>
      </c>
      <c r="G28" s="2">
        <v>68</v>
      </c>
      <c r="H28" s="2">
        <v>68</v>
      </c>
      <c r="I28" s="4">
        <v>0</v>
      </c>
    </row>
    <row r="29" spans="1:9" ht="15.75" x14ac:dyDescent="0.25">
      <c r="A29" s="37" t="s">
        <v>37</v>
      </c>
      <c r="B29" s="2">
        <f>+'C-1'!B32</f>
        <v>433</v>
      </c>
      <c r="C29" s="2">
        <v>514</v>
      </c>
      <c r="D29" s="2">
        <v>0</v>
      </c>
      <c r="E29" s="2">
        <v>0</v>
      </c>
      <c r="F29" s="2">
        <v>417</v>
      </c>
      <c r="G29" s="2">
        <v>530</v>
      </c>
      <c r="H29" s="2">
        <v>530</v>
      </c>
      <c r="I29" s="4">
        <v>0</v>
      </c>
    </row>
    <row r="30" spans="1:9" ht="15.75" x14ac:dyDescent="0.25">
      <c r="A30" s="37" t="s">
        <v>237</v>
      </c>
      <c r="B30" s="2">
        <f>+'C-1'!B35</f>
        <v>229</v>
      </c>
      <c r="C30" s="2">
        <v>1083</v>
      </c>
      <c r="D30" s="2">
        <v>19</v>
      </c>
      <c r="E30" s="2">
        <v>2</v>
      </c>
      <c r="F30" s="2">
        <v>957</v>
      </c>
      <c r="G30" s="2">
        <v>376</v>
      </c>
      <c r="H30" s="2">
        <v>370</v>
      </c>
      <c r="I30" s="4">
        <v>6</v>
      </c>
    </row>
    <row r="31" spans="1:9" ht="15.75" x14ac:dyDescent="0.25">
      <c r="A31" s="37" t="s">
        <v>40</v>
      </c>
      <c r="B31" s="2">
        <f>+'C-1'!B36</f>
        <v>171</v>
      </c>
      <c r="C31" s="2">
        <v>111</v>
      </c>
      <c r="D31" s="2">
        <v>3</v>
      </c>
      <c r="E31" s="2">
        <v>1</v>
      </c>
      <c r="F31" s="2">
        <v>152</v>
      </c>
      <c r="G31" s="2">
        <v>134</v>
      </c>
      <c r="H31" s="2">
        <v>134</v>
      </c>
      <c r="I31" s="4">
        <v>0</v>
      </c>
    </row>
    <row r="32" spans="1:9" ht="15.75" x14ac:dyDescent="0.25">
      <c r="A32" s="37" t="s">
        <v>41</v>
      </c>
      <c r="B32" s="2">
        <f>+'C-1'!B37</f>
        <v>73</v>
      </c>
      <c r="C32" s="2">
        <v>86</v>
      </c>
      <c r="D32" s="2">
        <v>0</v>
      </c>
      <c r="E32" s="2">
        <v>0</v>
      </c>
      <c r="F32" s="2">
        <v>57</v>
      </c>
      <c r="G32" s="2">
        <v>102</v>
      </c>
      <c r="H32" s="2">
        <v>102</v>
      </c>
      <c r="I32" s="4">
        <v>0</v>
      </c>
    </row>
    <row r="33" spans="1:9" ht="15.75" x14ac:dyDescent="0.25">
      <c r="A33" s="37" t="s">
        <v>42</v>
      </c>
      <c r="B33" s="2">
        <f>+'C-1'!B38</f>
        <v>30</v>
      </c>
      <c r="C33" s="2">
        <v>29</v>
      </c>
      <c r="D33" s="2">
        <v>0</v>
      </c>
      <c r="E33" s="2">
        <v>0</v>
      </c>
      <c r="F33" s="2">
        <v>42</v>
      </c>
      <c r="G33" s="2">
        <v>17</v>
      </c>
      <c r="H33" s="2">
        <v>17</v>
      </c>
      <c r="I33" s="4">
        <v>0</v>
      </c>
    </row>
    <row r="34" spans="1:9" ht="15.75" x14ac:dyDescent="0.25">
      <c r="A34" s="37" t="s">
        <v>43</v>
      </c>
      <c r="B34" s="2">
        <f>+'C-1'!B39</f>
        <v>394</v>
      </c>
      <c r="C34" s="2">
        <v>346</v>
      </c>
      <c r="D34" s="2">
        <v>0</v>
      </c>
      <c r="E34" s="2">
        <v>1</v>
      </c>
      <c r="F34" s="2">
        <v>302</v>
      </c>
      <c r="G34" s="2">
        <v>439</v>
      </c>
      <c r="H34" s="2">
        <v>439</v>
      </c>
      <c r="I34" s="4">
        <v>0</v>
      </c>
    </row>
    <row r="35" spans="1:9" ht="15.75" x14ac:dyDescent="0.25">
      <c r="A35" s="37" t="s">
        <v>45</v>
      </c>
      <c r="B35" s="2">
        <f>+'C-1'!B42</f>
        <v>1005</v>
      </c>
      <c r="C35" s="2">
        <v>2272</v>
      </c>
      <c r="D35" s="2">
        <v>17</v>
      </c>
      <c r="E35" s="2">
        <v>0</v>
      </c>
      <c r="F35" s="2">
        <v>2456</v>
      </c>
      <c r="G35" s="2">
        <v>838</v>
      </c>
      <c r="H35" s="2">
        <v>838</v>
      </c>
      <c r="I35" s="4">
        <v>0</v>
      </c>
    </row>
    <row r="36" spans="1:9" ht="15.75" x14ac:dyDescent="0.25">
      <c r="A36" s="37" t="s">
        <v>46</v>
      </c>
      <c r="B36" s="2">
        <f>+'C-1'!B43</f>
        <v>152</v>
      </c>
      <c r="C36" s="2">
        <v>951</v>
      </c>
      <c r="D36" s="2">
        <v>12</v>
      </c>
      <c r="E36" s="2">
        <v>0</v>
      </c>
      <c r="F36" s="2">
        <v>932</v>
      </c>
      <c r="G36" s="2">
        <v>183</v>
      </c>
      <c r="H36" s="2">
        <v>183</v>
      </c>
      <c r="I36" s="4">
        <v>0</v>
      </c>
    </row>
    <row r="37" spans="1:9" ht="15.75" x14ac:dyDescent="0.25">
      <c r="A37" s="37" t="s">
        <v>47</v>
      </c>
      <c r="B37" s="2">
        <f>+'C-1'!B44</f>
        <v>78</v>
      </c>
      <c r="C37" s="2">
        <v>158</v>
      </c>
      <c r="D37" s="2">
        <v>4</v>
      </c>
      <c r="E37" s="2">
        <v>1</v>
      </c>
      <c r="F37" s="2">
        <v>185</v>
      </c>
      <c r="G37" s="2">
        <v>56</v>
      </c>
      <c r="H37" s="2">
        <v>56</v>
      </c>
      <c r="I37" s="4">
        <v>0</v>
      </c>
    </row>
    <row r="38" spans="1:9" ht="15.75" x14ac:dyDescent="0.25">
      <c r="A38" s="35"/>
      <c r="B38" s="62"/>
      <c r="C38" s="62"/>
      <c r="D38" s="62"/>
      <c r="E38" s="62"/>
      <c r="F38" s="62"/>
      <c r="G38" s="62"/>
      <c r="H38" s="62"/>
      <c r="I38" s="63"/>
    </row>
    <row r="39" spans="1:9" ht="15.75" x14ac:dyDescent="0.25">
      <c r="A39" s="60" t="s">
        <v>109</v>
      </c>
      <c r="B39" s="56">
        <f t="shared" ref="B39" si="3">SUM(B40:B44)</f>
        <v>2868</v>
      </c>
      <c r="C39" s="56">
        <v>6446</v>
      </c>
      <c r="D39" s="56">
        <v>68</v>
      </c>
      <c r="E39" s="56">
        <v>29</v>
      </c>
      <c r="F39" s="56">
        <v>7037</v>
      </c>
      <c r="G39" s="56">
        <v>2374</v>
      </c>
      <c r="H39" s="56">
        <v>2374</v>
      </c>
      <c r="I39" s="57">
        <v>0</v>
      </c>
    </row>
    <row r="40" spans="1:9" ht="15.75" x14ac:dyDescent="0.25">
      <c r="A40" s="37" t="s">
        <v>49</v>
      </c>
      <c r="B40" s="2">
        <f>+'C-1'!B47</f>
        <v>2678</v>
      </c>
      <c r="C40" s="2">
        <v>5561</v>
      </c>
      <c r="D40" s="2">
        <v>62</v>
      </c>
      <c r="E40" s="2">
        <v>28</v>
      </c>
      <c r="F40" s="2">
        <v>6320</v>
      </c>
      <c r="G40" s="2">
        <v>2009</v>
      </c>
      <c r="H40" s="2">
        <v>2009</v>
      </c>
      <c r="I40" s="4">
        <v>0</v>
      </c>
    </row>
    <row r="41" spans="1:9" ht="15.75" x14ac:dyDescent="0.25">
      <c r="A41" s="37" t="s">
        <v>50</v>
      </c>
      <c r="B41" s="2">
        <f>+'C-1'!B48</f>
        <v>13</v>
      </c>
      <c r="C41" s="2">
        <v>89</v>
      </c>
      <c r="D41" s="2">
        <v>0</v>
      </c>
      <c r="E41" s="2">
        <v>0</v>
      </c>
      <c r="F41" s="2">
        <v>62</v>
      </c>
      <c r="G41" s="2">
        <v>40</v>
      </c>
      <c r="H41" s="2">
        <v>40</v>
      </c>
      <c r="I41" s="4">
        <v>0</v>
      </c>
    </row>
    <row r="42" spans="1:9" ht="15.75" x14ac:dyDescent="0.25">
      <c r="A42" s="37" t="s">
        <v>51</v>
      </c>
      <c r="B42" s="2">
        <f>+'C-1'!B49</f>
        <v>132</v>
      </c>
      <c r="C42" s="2">
        <v>516</v>
      </c>
      <c r="D42" s="2">
        <v>2</v>
      </c>
      <c r="E42" s="2">
        <v>0</v>
      </c>
      <c r="F42" s="2">
        <v>375</v>
      </c>
      <c r="G42" s="2">
        <v>275</v>
      </c>
      <c r="H42" s="2">
        <v>275</v>
      </c>
      <c r="I42" s="4">
        <v>0</v>
      </c>
    </row>
    <row r="43" spans="1:9" ht="15.75" x14ac:dyDescent="0.25">
      <c r="A43" s="37" t="s">
        <v>52</v>
      </c>
      <c r="B43" s="2">
        <f>+'C-1'!B50</f>
        <v>20</v>
      </c>
      <c r="C43" s="2">
        <v>64</v>
      </c>
      <c r="D43" s="2">
        <v>3</v>
      </c>
      <c r="E43" s="2">
        <v>0</v>
      </c>
      <c r="F43" s="2">
        <v>69</v>
      </c>
      <c r="G43" s="2">
        <v>18</v>
      </c>
      <c r="H43" s="2">
        <v>18</v>
      </c>
      <c r="I43" s="4">
        <v>0</v>
      </c>
    </row>
    <row r="44" spans="1:9" ht="15.75" x14ac:dyDescent="0.25">
      <c r="A44" s="61" t="s">
        <v>53</v>
      </c>
      <c r="B44" s="2">
        <f>+'C-1'!B51</f>
        <v>25</v>
      </c>
      <c r="C44" s="2">
        <v>216</v>
      </c>
      <c r="D44" s="2">
        <v>1</v>
      </c>
      <c r="E44" s="2">
        <v>1</v>
      </c>
      <c r="F44" s="2">
        <v>211</v>
      </c>
      <c r="G44" s="2">
        <v>32</v>
      </c>
      <c r="H44" s="2">
        <v>32</v>
      </c>
      <c r="I44" s="4">
        <v>0</v>
      </c>
    </row>
    <row r="45" spans="1:9" ht="15.75" x14ac:dyDescent="0.25">
      <c r="A45" s="37"/>
      <c r="B45" s="58"/>
      <c r="C45" s="58"/>
      <c r="D45" s="58"/>
      <c r="E45" s="58"/>
      <c r="F45" s="58"/>
      <c r="G45" s="58"/>
      <c r="H45" s="58"/>
      <c r="I45" s="59"/>
    </row>
    <row r="46" spans="1:9" ht="15.75" x14ac:dyDescent="0.25">
      <c r="A46" s="60" t="s">
        <v>110</v>
      </c>
      <c r="B46" s="56">
        <f t="shared" ref="B46" si="4">SUM(B47:B51)</f>
        <v>2436</v>
      </c>
      <c r="C46" s="56">
        <v>9399</v>
      </c>
      <c r="D46" s="56">
        <v>154</v>
      </c>
      <c r="E46" s="56">
        <v>12</v>
      </c>
      <c r="F46" s="56">
        <v>9663</v>
      </c>
      <c r="G46" s="56">
        <v>2338</v>
      </c>
      <c r="H46" s="56">
        <v>2338</v>
      </c>
      <c r="I46" s="57">
        <v>0</v>
      </c>
    </row>
    <row r="47" spans="1:9" ht="15.75" x14ac:dyDescent="0.25">
      <c r="A47" s="3" t="s">
        <v>55</v>
      </c>
      <c r="B47" s="2">
        <f>+'C-1'!B54</f>
        <v>1725</v>
      </c>
      <c r="C47" s="2">
        <v>7223</v>
      </c>
      <c r="D47" s="2">
        <v>110</v>
      </c>
      <c r="E47" s="2">
        <v>1</v>
      </c>
      <c r="F47" s="2">
        <v>7302</v>
      </c>
      <c r="G47" s="2">
        <v>1757</v>
      </c>
      <c r="H47" s="2">
        <v>1757</v>
      </c>
      <c r="I47" s="4">
        <v>0</v>
      </c>
    </row>
    <row r="48" spans="1:9" ht="15.75" x14ac:dyDescent="0.25">
      <c r="A48" s="3" t="s">
        <v>56</v>
      </c>
      <c r="B48" s="2">
        <f>+'C-1'!B55</f>
        <v>356</v>
      </c>
      <c r="C48" s="2">
        <v>1003</v>
      </c>
      <c r="D48" s="2">
        <v>28</v>
      </c>
      <c r="E48" s="2">
        <v>0</v>
      </c>
      <c r="F48" s="2">
        <v>1107</v>
      </c>
      <c r="G48" s="2">
        <v>280</v>
      </c>
      <c r="H48" s="2">
        <v>280</v>
      </c>
      <c r="I48" s="4">
        <v>0</v>
      </c>
    </row>
    <row r="49" spans="1:9" ht="15.75" x14ac:dyDescent="0.25">
      <c r="A49" s="3" t="s">
        <v>57</v>
      </c>
      <c r="B49" s="2">
        <f>+'C-1'!B56</f>
        <v>129</v>
      </c>
      <c r="C49" s="2">
        <v>398</v>
      </c>
      <c r="D49" s="2">
        <v>6</v>
      </c>
      <c r="E49" s="2">
        <v>5</v>
      </c>
      <c r="F49" s="2">
        <v>442</v>
      </c>
      <c r="G49" s="2">
        <v>96</v>
      </c>
      <c r="H49" s="2">
        <v>96</v>
      </c>
      <c r="I49" s="4">
        <v>0</v>
      </c>
    </row>
    <row r="50" spans="1:9" ht="15.75" x14ac:dyDescent="0.25">
      <c r="A50" s="3" t="s">
        <v>58</v>
      </c>
      <c r="B50" s="2">
        <f>+'C-1'!B57</f>
        <v>45</v>
      </c>
      <c r="C50" s="2">
        <v>224</v>
      </c>
      <c r="D50" s="2">
        <v>3</v>
      </c>
      <c r="E50" s="2">
        <v>2</v>
      </c>
      <c r="F50" s="2">
        <v>237</v>
      </c>
      <c r="G50" s="2">
        <v>37</v>
      </c>
      <c r="H50" s="2">
        <v>37</v>
      </c>
      <c r="I50" s="4">
        <v>0</v>
      </c>
    </row>
    <row r="51" spans="1:9" ht="15.75" x14ac:dyDescent="0.25">
      <c r="A51" s="3" t="s">
        <v>59</v>
      </c>
      <c r="B51" s="2">
        <f>+'C-1'!B58</f>
        <v>181</v>
      </c>
      <c r="C51" s="2">
        <v>551</v>
      </c>
      <c r="D51" s="2">
        <v>7</v>
      </c>
      <c r="E51" s="2">
        <v>4</v>
      </c>
      <c r="F51" s="2">
        <v>575</v>
      </c>
      <c r="G51" s="2">
        <v>168</v>
      </c>
      <c r="H51" s="2">
        <v>168</v>
      </c>
      <c r="I51" s="4">
        <v>0</v>
      </c>
    </row>
    <row r="52" spans="1:9" ht="15.75" x14ac:dyDescent="0.25">
      <c r="A52" s="37"/>
      <c r="B52" s="58"/>
      <c r="C52" s="58"/>
      <c r="D52" s="58"/>
      <c r="E52" s="58"/>
      <c r="F52" s="58"/>
      <c r="G52" s="58"/>
      <c r="H52" s="58"/>
      <c r="I52" s="59"/>
    </row>
    <row r="53" spans="1:9" ht="15.75" x14ac:dyDescent="0.25">
      <c r="A53" s="60" t="s">
        <v>111</v>
      </c>
      <c r="B53" s="56">
        <f t="shared" ref="B53" si="5">SUM(B54:B65)</f>
        <v>2042</v>
      </c>
      <c r="C53" s="56">
        <v>2977</v>
      </c>
      <c r="D53" s="56">
        <v>84</v>
      </c>
      <c r="E53" s="56">
        <v>5</v>
      </c>
      <c r="F53" s="56">
        <v>2756</v>
      </c>
      <c r="G53" s="56">
        <v>2352</v>
      </c>
      <c r="H53" s="56">
        <v>2352</v>
      </c>
      <c r="I53" s="57">
        <v>0</v>
      </c>
    </row>
    <row r="54" spans="1:9" ht="15.75" x14ac:dyDescent="0.25">
      <c r="A54" s="37" t="s">
        <v>238</v>
      </c>
      <c r="B54" s="2">
        <f>+'C-1'!B61</f>
        <v>774</v>
      </c>
      <c r="C54" s="2">
        <v>855</v>
      </c>
      <c r="D54" s="2">
        <v>14</v>
      </c>
      <c r="E54" s="2">
        <v>2</v>
      </c>
      <c r="F54" s="2">
        <v>863</v>
      </c>
      <c r="G54" s="2">
        <v>782</v>
      </c>
      <c r="H54" s="2">
        <v>782</v>
      </c>
      <c r="I54" s="4">
        <v>0</v>
      </c>
    </row>
    <row r="55" spans="1:9" ht="15.75" x14ac:dyDescent="0.25">
      <c r="A55" s="37" t="s">
        <v>62</v>
      </c>
      <c r="B55" s="2">
        <f>+'C-1'!B62</f>
        <v>90</v>
      </c>
      <c r="C55" s="2">
        <v>105</v>
      </c>
      <c r="D55" s="2">
        <v>24</v>
      </c>
      <c r="E55" s="2">
        <v>1</v>
      </c>
      <c r="F55" s="2">
        <v>104</v>
      </c>
      <c r="G55" s="2">
        <v>116</v>
      </c>
      <c r="H55" s="2">
        <v>116</v>
      </c>
      <c r="I55" s="4">
        <v>0</v>
      </c>
    </row>
    <row r="56" spans="1:9" ht="15.75" x14ac:dyDescent="0.25">
      <c r="A56" s="37" t="s">
        <v>63</v>
      </c>
      <c r="B56" s="2">
        <f>+'C-1'!B63</f>
        <v>84</v>
      </c>
      <c r="C56" s="2">
        <v>81</v>
      </c>
      <c r="D56" s="2">
        <v>1</v>
      </c>
      <c r="E56" s="2">
        <v>0</v>
      </c>
      <c r="F56" s="2">
        <v>77</v>
      </c>
      <c r="G56" s="2">
        <v>89</v>
      </c>
      <c r="H56" s="2">
        <v>89</v>
      </c>
      <c r="I56" s="4">
        <v>0</v>
      </c>
    </row>
    <row r="57" spans="1:9" ht="15.75" x14ac:dyDescent="0.25">
      <c r="A57" s="38" t="s">
        <v>64</v>
      </c>
      <c r="B57" s="2">
        <f>+'C-1'!B64</f>
        <v>90</v>
      </c>
      <c r="C57" s="2">
        <v>205</v>
      </c>
      <c r="D57" s="2">
        <v>2</v>
      </c>
      <c r="E57" s="2">
        <v>0</v>
      </c>
      <c r="F57" s="2">
        <v>168</v>
      </c>
      <c r="G57" s="2">
        <v>129</v>
      </c>
      <c r="H57" s="2">
        <v>129</v>
      </c>
      <c r="I57" s="4">
        <v>0</v>
      </c>
    </row>
    <row r="58" spans="1:9" ht="15.75" x14ac:dyDescent="0.25">
      <c r="A58" s="38" t="s">
        <v>65</v>
      </c>
      <c r="B58" s="2">
        <f>+'C-1'!B65</f>
        <v>46</v>
      </c>
      <c r="C58" s="2">
        <v>91</v>
      </c>
      <c r="D58" s="2">
        <v>1</v>
      </c>
      <c r="E58" s="2">
        <v>1</v>
      </c>
      <c r="F58" s="2">
        <v>110</v>
      </c>
      <c r="G58" s="2">
        <v>29</v>
      </c>
      <c r="H58" s="2">
        <v>29</v>
      </c>
      <c r="I58" s="4">
        <v>0</v>
      </c>
    </row>
    <row r="59" spans="1:9" ht="15.75" x14ac:dyDescent="0.25">
      <c r="A59" s="37" t="s">
        <v>66</v>
      </c>
      <c r="B59" s="2">
        <f>+'C-1'!B66</f>
        <v>316</v>
      </c>
      <c r="C59" s="2">
        <v>232</v>
      </c>
      <c r="D59" s="2">
        <v>22</v>
      </c>
      <c r="E59" s="2">
        <v>0</v>
      </c>
      <c r="F59" s="2">
        <v>156</v>
      </c>
      <c r="G59" s="2">
        <v>414</v>
      </c>
      <c r="H59" s="2">
        <v>414</v>
      </c>
      <c r="I59" s="4">
        <v>0</v>
      </c>
    </row>
    <row r="60" spans="1:9" ht="15.75" x14ac:dyDescent="0.25">
      <c r="A60" s="64" t="s">
        <v>246</v>
      </c>
      <c r="B60" s="2">
        <f>+'C-1'!B69</f>
        <v>152</v>
      </c>
      <c r="C60" s="2">
        <v>466</v>
      </c>
      <c r="D60" s="2">
        <v>2</v>
      </c>
      <c r="E60" s="2">
        <v>0</v>
      </c>
      <c r="F60" s="2">
        <v>358</v>
      </c>
      <c r="G60" s="2">
        <v>262</v>
      </c>
      <c r="H60" s="2">
        <v>262</v>
      </c>
      <c r="I60" s="4">
        <v>0</v>
      </c>
    </row>
    <row r="61" spans="1:9" ht="15.75" x14ac:dyDescent="0.25">
      <c r="A61" s="64" t="s">
        <v>240</v>
      </c>
      <c r="B61" s="2">
        <f>+'C-1'!B70</f>
        <v>176</v>
      </c>
      <c r="C61" s="2">
        <v>605</v>
      </c>
      <c r="D61" s="2">
        <v>3</v>
      </c>
      <c r="E61" s="2">
        <v>0</v>
      </c>
      <c r="F61" s="2">
        <v>550</v>
      </c>
      <c r="G61" s="2">
        <v>234</v>
      </c>
      <c r="H61" s="2">
        <v>234</v>
      </c>
      <c r="I61" s="4">
        <v>0</v>
      </c>
    </row>
    <row r="62" spans="1:9" ht="15.75" x14ac:dyDescent="0.25">
      <c r="A62" s="37" t="s">
        <v>70</v>
      </c>
      <c r="B62" s="2">
        <f>+'C-1'!B71</f>
        <v>14</v>
      </c>
      <c r="C62" s="2">
        <v>31</v>
      </c>
      <c r="D62" s="2">
        <v>1</v>
      </c>
      <c r="E62" s="2">
        <v>0</v>
      </c>
      <c r="F62" s="2">
        <v>40</v>
      </c>
      <c r="G62" s="2">
        <v>6</v>
      </c>
      <c r="H62" s="2">
        <v>6</v>
      </c>
      <c r="I62" s="4">
        <v>0</v>
      </c>
    </row>
    <row r="63" spans="1:9" ht="15.75" x14ac:dyDescent="0.25">
      <c r="A63" s="37" t="s">
        <v>71</v>
      </c>
      <c r="B63" s="2">
        <f>+'C-1'!B72</f>
        <v>280</v>
      </c>
      <c r="C63" s="2">
        <v>235</v>
      </c>
      <c r="D63" s="2">
        <v>11</v>
      </c>
      <c r="E63" s="2">
        <v>0</v>
      </c>
      <c r="F63" s="2">
        <v>256</v>
      </c>
      <c r="G63" s="2">
        <v>270</v>
      </c>
      <c r="H63" s="2">
        <v>270</v>
      </c>
      <c r="I63" s="4">
        <v>0</v>
      </c>
    </row>
    <row r="64" spans="1:9" ht="15.75" x14ac:dyDescent="0.25">
      <c r="A64" s="37" t="s">
        <v>72</v>
      </c>
      <c r="B64" s="2">
        <f>+'C-1'!B73</f>
        <v>2</v>
      </c>
      <c r="C64" s="2">
        <v>19</v>
      </c>
      <c r="D64" s="2">
        <v>0</v>
      </c>
      <c r="E64" s="2">
        <v>0</v>
      </c>
      <c r="F64" s="2">
        <v>16</v>
      </c>
      <c r="G64" s="2">
        <v>5</v>
      </c>
      <c r="H64" s="2">
        <v>5</v>
      </c>
      <c r="I64" s="4">
        <v>0</v>
      </c>
    </row>
    <row r="65" spans="1:9" ht="15.75" x14ac:dyDescent="0.25">
      <c r="A65" s="37" t="s">
        <v>73</v>
      </c>
      <c r="B65" s="2">
        <f>+'C-1'!B74</f>
        <v>18</v>
      </c>
      <c r="C65" s="2">
        <v>52</v>
      </c>
      <c r="D65" s="2">
        <v>3</v>
      </c>
      <c r="E65" s="2">
        <v>1</v>
      </c>
      <c r="F65" s="2">
        <v>58</v>
      </c>
      <c r="G65" s="2">
        <v>16</v>
      </c>
      <c r="H65" s="2">
        <v>16</v>
      </c>
      <c r="I65" s="4">
        <v>0</v>
      </c>
    </row>
    <row r="66" spans="1:9" ht="15.75" x14ac:dyDescent="0.25">
      <c r="A66" s="37"/>
      <c r="B66" s="58"/>
      <c r="C66" s="58"/>
      <c r="D66" s="58"/>
      <c r="E66" s="58"/>
      <c r="F66" s="58"/>
      <c r="G66" s="58"/>
      <c r="H66" s="58"/>
      <c r="I66" s="59"/>
    </row>
    <row r="67" spans="1:9" ht="15.75" x14ac:dyDescent="0.25">
      <c r="A67" s="60" t="s">
        <v>112</v>
      </c>
      <c r="B67" s="56">
        <f t="shared" ref="B67" si="6">SUM(B68:B79)</f>
        <v>1700</v>
      </c>
      <c r="C67" s="56">
        <v>4335</v>
      </c>
      <c r="D67" s="56">
        <v>47</v>
      </c>
      <c r="E67" s="56">
        <v>5</v>
      </c>
      <c r="F67" s="56">
        <v>4304</v>
      </c>
      <c r="G67" s="56">
        <v>1783</v>
      </c>
      <c r="H67" s="56">
        <v>1783</v>
      </c>
      <c r="I67" s="57">
        <v>0</v>
      </c>
    </row>
    <row r="68" spans="1:9" ht="15.75" x14ac:dyDescent="0.25">
      <c r="A68" s="37" t="s">
        <v>75</v>
      </c>
      <c r="B68" s="2">
        <f>'C-1'!B77</f>
        <v>591</v>
      </c>
      <c r="C68" s="2">
        <v>1879</v>
      </c>
      <c r="D68" s="2">
        <v>14</v>
      </c>
      <c r="E68" s="2">
        <v>0</v>
      </c>
      <c r="F68" s="2">
        <v>1817</v>
      </c>
      <c r="G68" s="2">
        <v>667</v>
      </c>
      <c r="H68" s="2">
        <v>667</v>
      </c>
      <c r="I68" s="4">
        <v>0</v>
      </c>
    </row>
    <row r="69" spans="1:9" ht="15.75" x14ac:dyDescent="0.25">
      <c r="A69" s="37" t="s">
        <v>76</v>
      </c>
      <c r="B69" s="2">
        <f>'C-1'!B78</f>
        <v>376</v>
      </c>
      <c r="C69" s="2">
        <v>568</v>
      </c>
      <c r="D69" s="2">
        <v>10</v>
      </c>
      <c r="E69" s="2">
        <v>3</v>
      </c>
      <c r="F69" s="2">
        <v>624</v>
      </c>
      <c r="G69" s="2">
        <v>333</v>
      </c>
      <c r="H69" s="2">
        <v>333</v>
      </c>
      <c r="I69" s="4">
        <v>0</v>
      </c>
    </row>
    <row r="70" spans="1:9" ht="15.75" x14ac:dyDescent="0.25">
      <c r="A70" s="37" t="s">
        <v>77</v>
      </c>
      <c r="B70" s="2">
        <f>'C-1'!B79</f>
        <v>65</v>
      </c>
      <c r="C70" s="2">
        <v>132</v>
      </c>
      <c r="D70" s="2">
        <v>2</v>
      </c>
      <c r="E70" s="2">
        <v>0</v>
      </c>
      <c r="F70" s="2">
        <v>116</v>
      </c>
      <c r="G70" s="2">
        <v>83</v>
      </c>
      <c r="H70" s="2">
        <v>83</v>
      </c>
      <c r="I70" s="4">
        <v>0</v>
      </c>
    </row>
    <row r="71" spans="1:9" ht="15.75" x14ac:dyDescent="0.25">
      <c r="A71" s="37" t="s">
        <v>233</v>
      </c>
      <c r="B71" s="2">
        <f>'C-1'!B80</f>
        <v>116</v>
      </c>
      <c r="C71" s="2">
        <v>328</v>
      </c>
      <c r="D71" s="2">
        <v>3</v>
      </c>
      <c r="E71" s="2">
        <v>0</v>
      </c>
      <c r="F71" s="2">
        <v>285</v>
      </c>
      <c r="G71" s="2">
        <v>162</v>
      </c>
      <c r="H71" s="2">
        <v>162</v>
      </c>
      <c r="I71" s="4">
        <v>0</v>
      </c>
    </row>
    <row r="72" spans="1:9" ht="15.75" x14ac:dyDescent="0.25">
      <c r="A72" s="3" t="s">
        <v>79</v>
      </c>
      <c r="B72" s="2">
        <f>'C-1'!B81</f>
        <v>75</v>
      </c>
      <c r="C72" s="2">
        <v>191</v>
      </c>
      <c r="D72" s="2">
        <v>3</v>
      </c>
      <c r="E72" s="2">
        <v>1</v>
      </c>
      <c r="F72" s="2">
        <v>201</v>
      </c>
      <c r="G72" s="2">
        <v>69</v>
      </c>
      <c r="H72" s="2">
        <v>69</v>
      </c>
      <c r="I72" s="4">
        <v>0</v>
      </c>
    </row>
    <row r="73" spans="1:9" ht="15.75" x14ac:dyDescent="0.25">
      <c r="A73" s="37" t="s">
        <v>80</v>
      </c>
      <c r="B73" s="2">
        <f>'C-1'!B82</f>
        <v>17</v>
      </c>
      <c r="C73" s="2">
        <v>75</v>
      </c>
      <c r="D73" s="2">
        <v>1</v>
      </c>
      <c r="E73" s="2">
        <v>0</v>
      </c>
      <c r="F73" s="2">
        <v>72</v>
      </c>
      <c r="G73" s="2">
        <v>21</v>
      </c>
      <c r="H73" s="2">
        <v>21</v>
      </c>
      <c r="I73" s="4">
        <v>0</v>
      </c>
    </row>
    <row r="74" spans="1:9" ht="15.75" x14ac:dyDescent="0.25">
      <c r="A74" s="37" t="s">
        <v>83</v>
      </c>
      <c r="B74" s="2">
        <f>+'C-1'!B86</f>
        <v>65</v>
      </c>
      <c r="C74" s="2">
        <v>129</v>
      </c>
      <c r="D74" s="2">
        <v>0</v>
      </c>
      <c r="E74" s="2">
        <v>0</v>
      </c>
      <c r="F74" s="2">
        <v>63</v>
      </c>
      <c r="G74" s="2">
        <v>131</v>
      </c>
      <c r="H74" s="2">
        <v>131</v>
      </c>
      <c r="I74" s="4">
        <v>0</v>
      </c>
    </row>
    <row r="75" spans="1:9" ht="15.75" x14ac:dyDescent="0.25">
      <c r="A75" s="37" t="s">
        <v>242</v>
      </c>
      <c r="B75" s="2">
        <f>+'C-1'!B89</f>
        <v>119</v>
      </c>
      <c r="C75" s="2">
        <v>219</v>
      </c>
      <c r="D75" s="2">
        <v>6</v>
      </c>
      <c r="E75" s="2">
        <v>0</v>
      </c>
      <c r="F75" s="2">
        <v>270</v>
      </c>
      <c r="G75" s="2">
        <v>74</v>
      </c>
      <c r="H75" s="2">
        <v>74</v>
      </c>
      <c r="I75" s="4">
        <v>0</v>
      </c>
    </row>
    <row r="76" spans="1:9" ht="15.75" x14ac:dyDescent="0.25">
      <c r="A76" s="37" t="s">
        <v>86</v>
      </c>
      <c r="B76" s="2">
        <f>+'C-1'!B90</f>
        <v>118</v>
      </c>
      <c r="C76" s="2">
        <v>220</v>
      </c>
      <c r="D76" s="2">
        <v>2</v>
      </c>
      <c r="E76" s="2">
        <v>0</v>
      </c>
      <c r="F76" s="2">
        <v>211</v>
      </c>
      <c r="G76" s="2">
        <v>129</v>
      </c>
      <c r="H76" s="2">
        <v>129</v>
      </c>
      <c r="I76" s="4">
        <v>0</v>
      </c>
    </row>
    <row r="77" spans="1:9" ht="15.75" x14ac:dyDescent="0.25">
      <c r="A77" s="3" t="s">
        <v>87</v>
      </c>
      <c r="B77" s="2">
        <f>+'C-1'!B91</f>
        <v>110</v>
      </c>
      <c r="C77" s="2">
        <v>408</v>
      </c>
      <c r="D77" s="2">
        <v>2</v>
      </c>
      <c r="E77" s="2">
        <v>0</v>
      </c>
      <c r="F77" s="2">
        <v>446</v>
      </c>
      <c r="G77" s="2">
        <v>74</v>
      </c>
      <c r="H77" s="2">
        <v>74</v>
      </c>
      <c r="I77" s="4">
        <v>0</v>
      </c>
    </row>
    <row r="78" spans="1:9" ht="15.75" x14ac:dyDescent="0.25">
      <c r="A78" s="37" t="s">
        <v>88</v>
      </c>
      <c r="B78" s="2">
        <f>+'C-1'!B92</f>
        <v>32</v>
      </c>
      <c r="C78" s="2">
        <v>164</v>
      </c>
      <c r="D78" s="2">
        <v>4</v>
      </c>
      <c r="E78" s="2">
        <v>1</v>
      </c>
      <c r="F78" s="2">
        <v>174</v>
      </c>
      <c r="G78" s="2">
        <v>27</v>
      </c>
      <c r="H78" s="2">
        <v>27</v>
      </c>
      <c r="I78" s="4">
        <v>0</v>
      </c>
    </row>
    <row r="79" spans="1:9" ht="15.75" x14ac:dyDescent="0.25">
      <c r="A79" s="38" t="s">
        <v>243</v>
      </c>
      <c r="B79" s="2">
        <f>+'C-1'!B93</f>
        <v>16</v>
      </c>
      <c r="C79" s="2">
        <v>22</v>
      </c>
      <c r="D79" s="2">
        <v>0</v>
      </c>
      <c r="E79" s="2">
        <v>0</v>
      </c>
      <c r="F79" s="2">
        <v>25</v>
      </c>
      <c r="G79" s="2">
        <v>13</v>
      </c>
      <c r="H79" s="2">
        <v>13</v>
      </c>
      <c r="I79" s="4">
        <v>0</v>
      </c>
    </row>
    <row r="80" spans="1:9" ht="15.75" x14ac:dyDescent="0.25">
      <c r="A80" s="38"/>
      <c r="B80" s="58"/>
      <c r="C80" s="58"/>
      <c r="D80" s="58"/>
      <c r="E80" s="58"/>
      <c r="F80" s="58"/>
      <c r="G80" s="58"/>
      <c r="H80" s="58"/>
      <c r="I80" s="59"/>
    </row>
    <row r="81" spans="1:9" ht="15.75" x14ac:dyDescent="0.25">
      <c r="A81" s="60" t="s">
        <v>113</v>
      </c>
      <c r="B81" s="56">
        <f t="shared" ref="B81" si="7">SUM(B82:B84)</f>
        <v>1420</v>
      </c>
      <c r="C81" s="56">
        <v>3040</v>
      </c>
      <c r="D81" s="56">
        <v>51</v>
      </c>
      <c r="E81" s="56">
        <v>1</v>
      </c>
      <c r="F81" s="56">
        <v>2935</v>
      </c>
      <c r="G81" s="56">
        <v>1577</v>
      </c>
      <c r="H81" s="56">
        <v>1577</v>
      </c>
      <c r="I81" s="57">
        <v>0</v>
      </c>
    </row>
    <row r="82" spans="1:9" ht="15.75" x14ac:dyDescent="0.25">
      <c r="A82" s="37" t="s">
        <v>244</v>
      </c>
      <c r="B82" s="2">
        <f>+'C-1'!B96</f>
        <v>554</v>
      </c>
      <c r="C82" s="2">
        <v>1277</v>
      </c>
      <c r="D82" s="2">
        <v>8</v>
      </c>
      <c r="E82" s="2">
        <v>0</v>
      </c>
      <c r="F82" s="2">
        <v>1095</v>
      </c>
      <c r="G82" s="2">
        <v>744</v>
      </c>
      <c r="H82" s="2">
        <v>744</v>
      </c>
      <c r="I82" s="4">
        <v>0</v>
      </c>
    </row>
    <row r="83" spans="1:9" ht="15.75" x14ac:dyDescent="0.25">
      <c r="A83" s="37" t="s">
        <v>92</v>
      </c>
      <c r="B83" s="2">
        <f>+'C-1'!B97</f>
        <v>156</v>
      </c>
      <c r="C83" s="2">
        <v>148</v>
      </c>
      <c r="D83" s="2">
        <v>3</v>
      </c>
      <c r="E83" s="2">
        <v>1</v>
      </c>
      <c r="F83" s="2">
        <v>179</v>
      </c>
      <c r="G83" s="2">
        <v>129</v>
      </c>
      <c r="H83" s="2">
        <v>129</v>
      </c>
      <c r="I83" s="4">
        <v>0</v>
      </c>
    </row>
    <row r="84" spans="1:9" ht="15.75" x14ac:dyDescent="0.25">
      <c r="A84" s="37" t="s">
        <v>245</v>
      </c>
      <c r="B84" s="2">
        <f>'C-1'!B100</f>
        <v>710</v>
      </c>
      <c r="C84" s="2">
        <v>1615</v>
      </c>
      <c r="D84" s="2">
        <v>40</v>
      </c>
      <c r="E84" s="2">
        <v>0</v>
      </c>
      <c r="F84" s="2">
        <v>1661</v>
      </c>
      <c r="G84" s="2">
        <v>704</v>
      </c>
      <c r="H84" s="2">
        <v>704</v>
      </c>
      <c r="I84" s="4">
        <v>0</v>
      </c>
    </row>
    <row r="85" spans="1:9" ht="15.75" x14ac:dyDescent="0.25">
      <c r="A85" s="40"/>
      <c r="B85" s="20"/>
      <c r="C85" s="20"/>
      <c r="D85" s="20"/>
      <c r="E85" s="20"/>
      <c r="F85" s="20"/>
      <c r="G85" s="20"/>
      <c r="H85" s="65"/>
      <c r="I85" s="66"/>
    </row>
    <row r="86" spans="1:9" ht="15.75" x14ac:dyDescent="0.25">
      <c r="A86" s="23" t="s">
        <v>232</v>
      </c>
    </row>
  </sheetData>
  <sheetProtection selectLockedCells="1" selectUnlockedCells="1"/>
  <mergeCells count="11">
    <mergeCell ref="A3:I3"/>
    <mergeCell ref="A4:I4"/>
    <mergeCell ref="A5:I5"/>
    <mergeCell ref="A7:A8"/>
    <mergeCell ref="B7:B8"/>
    <mergeCell ref="C7:C8"/>
    <mergeCell ref="D7:D8"/>
    <mergeCell ref="E7:E8"/>
    <mergeCell ref="F7:F8"/>
    <mergeCell ref="G7:G8"/>
    <mergeCell ref="H7:I7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88"/>
  <sheetViews>
    <sheetView topLeftCell="A44" zoomScale="75" zoomScaleNormal="75" workbookViewId="0">
      <selection activeCell="A87" sqref="A87:G87"/>
    </sheetView>
  </sheetViews>
  <sheetFormatPr baseColWidth="10" defaultColWidth="0" defaultRowHeight="12.75" zeroHeight="1" x14ac:dyDescent="0.2"/>
  <cols>
    <col min="1" max="1" width="70.28515625" bestFit="1" customWidth="1"/>
    <col min="2" max="3" width="11.140625" customWidth="1"/>
    <col min="4" max="4" width="14.7109375" customWidth="1"/>
    <col min="5" max="5" width="13" customWidth="1"/>
    <col min="6" max="7" width="11.140625" customWidth="1"/>
    <col min="8" max="8" width="0" style="218" hidden="1" customWidth="1"/>
    <col min="9" max="16384" width="11.140625" hidden="1"/>
  </cols>
  <sheetData>
    <row r="1" spans="1:7" ht="15.75" x14ac:dyDescent="0.25">
      <c r="A1" s="22" t="s">
        <v>126</v>
      </c>
      <c r="B1" s="22"/>
      <c r="C1" s="3"/>
      <c r="D1" s="3"/>
      <c r="E1" s="3"/>
      <c r="F1" s="3"/>
      <c r="G1" s="3"/>
    </row>
    <row r="2" spans="1:7" ht="15.75" x14ac:dyDescent="0.25">
      <c r="A2" s="42"/>
      <c r="B2" s="42"/>
      <c r="C2" s="3"/>
      <c r="D2" s="3"/>
      <c r="E2" s="3"/>
      <c r="F2" s="3"/>
      <c r="G2" s="3"/>
    </row>
    <row r="3" spans="1:7" ht="15.75" customHeight="1" x14ac:dyDescent="0.2">
      <c r="A3" s="249" t="s">
        <v>95</v>
      </c>
      <c r="B3" s="249"/>
      <c r="C3" s="249"/>
      <c r="D3" s="249"/>
      <c r="E3" s="249"/>
      <c r="F3" s="249"/>
      <c r="G3" s="249"/>
    </row>
    <row r="4" spans="1:7" ht="15.75" customHeight="1" x14ac:dyDescent="0.2">
      <c r="A4" s="249" t="s">
        <v>231</v>
      </c>
      <c r="B4" s="249"/>
      <c r="C4" s="249"/>
      <c r="D4" s="249"/>
      <c r="E4" s="249"/>
      <c r="F4" s="249"/>
      <c r="G4" s="249"/>
    </row>
    <row r="5" spans="1:7" ht="15.75" customHeight="1" x14ac:dyDescent="0.2">
      <c r="A5" s="249" t="s">
        <v>96</v>
      </c>
      <c r="B5" s="249"/>
      <c r="C5" s="249"/>
      <c r="D5" s="249"/>
      <c r="E5" s="249"/>
      <c r="F5" s="249"/>
      <c r="G5" s="249"/>
    </row>
    <row r="6" spans="1:7" ht="15.75" customHeight="1" x14ac:dyDescent="0.2">
      <c r="A6" s="249" t="s">
        <v>309</v>
      </c>
      <c r="B6" s="249"/>
      <c r="C6" s="249"/>
      <c r="D6" s="249"/>
      <c r="E6" s="249"/>
      <c r="F6" s="249"/>
      <c r="G6" s="249"/>
    </row>
    <row r="7" spans="1:7" ht="15.75" x14ac:dyDescent="0.25">
      <c r="A7" s="43"/>
      <c r="B7" s="43"/>
      <c r="C7" s="3"/>
      <c r="D7" s="3"/>
      <c r="E7" s="3"/>
      <c r="F7" s="3"/>
      <c r="G7" s="3"/>
    </row>
    <row r="8" spans="1:7" ht="15.75" customHeight="1" x14ac:dyDescent="0.2">
      <c r="A8" s="250" t="s">
        <v>350</v>
      </c>
      <c r="B8" s="251" t="s">
        <v>97</v>
      </c>
      <c r="C8" s="251"/>
      <c r="D8" s="251"/>
      <c r="E8" s="251"/>
      <c r="F8" s="251"/>
      <c r="G8" s="251"/>
    </row>
    <row r="9" spans="1:7" ht="30.6" customHeight="1" x14ac:dyDescent="0.2">
      <c r="A9" s="250"/>
      <c r="B9" s="21" t="s">
        <v>98</v>
      </c>
      <c r="C9" s="225" t="s">
        <v>99</v>
      </c>
      <c r="D9" s="225" t="s">
        <v>100</v>
      </c>
      <c r="E9" s="225" t="s">
        <v>101</v>
      </c>
      <c r="F9" s="226" t="s">
        <v>102</v>
      </c>
      <c r="G9" s="227" t="s">
        <v>103</v>
      </c>
    </row>
    <row r="10" spans="1:7" ht="15.75" x14ac:dyDescent="0.25">
      <c r="A10" s="3"/>
      <c r="B10" s="44"/>
      <c r="C10" s="44"/>
      <c r="D10" s="44"/>
      <c r="E10" s="44"/>
      <c r="F10" s="44"/>
      <c r="G10" s="77"/>
    </row>
    <row r="11" spans="1:7" ht="15.75" x14ac:dyDescent="0.25">
      <c r="A11" s="25" t="s">
        <v>19</v>
      </c>
      <c r="B11" s="13">
        <f t="shared" ref="B11:G11" si="0">SUM(B13,B26,B40,B47,B54,B68,B82)</f>
        <v>27587</v>
      </c>
      <c r="C11" s="13">
        <f t="shared" si="0"/>
        <v>18243</v>
      </c>
      <c r="D11" s="13">
        <f t="shared" si="0"/>
        <v>7668</v>
      </c>
      <c r="E11" s="13">
        <f t="shared" si="0"/>
        <v>1632</v>
      </c>
      <c r="F11" s="13">
        <f t="shared" si="0"/>
        <v>43</v>
      </c>
      <c r="G11" s="14">
        <f t="shared" si="0"/>
        <v>1</v>
      </c>
    </row>
    <row r="12" spans="1:7" ht="15.75" x14ac:dyDescent="0.25">
      <c r="A12" s="3"/>
      <c r="B12" s="2"/>
      <c r="C12" s="2"/>
      <c r="D12" s="2"/>
      <c r="E12" s="2"/>
      <c r="F12" s="2"/>
      <c r="G12" s="39"/>
    </row>
    <row r="13" spans="1:7" ht="15.75" x14ac:dyDescent="0.25">
      <c r="A13" s="60" t="s">
        <v>107</v>
      </c>
      <c r="B13" s="13">
        <f t="shared" ref="B13:G13" si="1">SUM(B14:B24)</f>
        <v>13134</v>
      </c>
      <c r="C13" s="13">
        <f t="shared" si="1"/>
        <v>6880</v>
      </c>
      <c r="D13" s="13">
        <f t="shared" si="1"/>
        <v>5474</v>
      </c>
      <c r="E13" s="13">
        <f t="shared" si="1"/>
        <v>778</v>
      </c>
      <c r="F13" s="13">
        <f t="shared" si="1"/>
        <v>2</v>
      </c>
      <c r="G13" s="14">
        <f t="shared" si="1"/>
        <v>0</v>
      </c>
    </row>
    <row r="14" spans="1:7" ht="15.75" x14ac:dyDescent="0.25">
      <c r="A14" s="37" t="s">
        <v>21</v>
      </c>
      <c r="B14" s="2">
        <f t="shared" ref="B14:B24" si="2">SUM(C14:G14)</f>
        <v>3436</v>
      </c>
      <c r="C14" s="2">
        <v>46</v>
      </c>
      <c r="D14" s="2">
        <v>3250</v>
      </c>
      <c r="E14" s="2">
        <v>140</v>
      </c>
      <c r="F14" s="2">
        <v>0</v>
      </c>
      <c r="G14" s="4">
        <v>0</v>
      </c>
    </row>
    <row r="15" spans="1:7" ht="15.75" x14ac:dyDescent="0.25">
      <c r="A15" s="37" t="s">
        <v>22</v>
      </c>
      <c r="B15" s="2">
        <f t="shared" si="2"/>
        <v>370</v>
      </c>
      <c r="C15" s="2">
        <v>233</v>
      </c>
      <c r="D15" s="2">
        <v>137</v>
      </c>
      <c r="E15" s="2">
        <v>0</v>
      </c>
      <c r="F15" s="2">
        <v>0</v>
      </c>
      <c r="G15" s="4">
        <v>0</v>
      </c>
    </row>
    <row r="16" spans="1:7" ht="15.75" x14ac:dyDescent="0.25">
      <c r="A16" s="37" t="s">
        <v>23</v>
      </c>
      <c r="B16" s="2">
        <f t="shared" si="2"/>
        <v>40</v>
      </c>
      <c r="C16" s="2">
        <v>24</v>
      </c>
      <c r="D16" s="2">
        <v>13</v>
      </c>
      <c r="E16" s="2">
        <v>3</v>
      </c>
      <c r="F16" s="2">
        <v>0</v>
      </c>
      <c r="G16" s="4">
        <v>0</v>
      </c>
    </row>
    <row r="17" spans="1:7" ht="15.75" x14ac:dyDescent="0.25">
      <c r="A17" s="37" t="s">
        <v>24</v>
      </c>
      <c r="B17" s="2">
        <f t="shared" si="2"/>
        <v>281</v>
      </c>
      <c r="C17" s="2">
        <v>255</v>
      </c>
      <c r="D17" s="2">
        <v>11</v>
      </c>
      <c r="E17" s="2">
        <v>13</v>
      </c>
      <c r="F17" s="2">
        <v>2</v>
      </c>
      <c r="G17" s="4">
        <v>0</v>
      </c>
    </row>
    <row r="18" spans="1:7" ht="15.75" x14ac:dyDescent="0.25">
      <c r="A18" s="37" t="s">
        <v>25</v>
      </c>
      <c r="B18" s="2">
        <f t="shared" si="2"/>
        <v>13</v>
      </c>
      <c r="C18" s="2">
        <v>11</v>
      </c>
      <c r="D18" s="2">
        <v>0</v>
      </c>
      <c r="E18" s="2">
        <v>2</v>
      </c>
      <c r="F18" s="2">
        <v>0</v>
      </c>
      <c r="G18" s="4">
        <v>0</v>
      </c>
    </row>
    <row r="19" spans="1:7" ht="15.75" x14ac:dyDescent="0.25">
      <c r="A19" s="37" t="s">
        <v>235</v>
      </c>
      <c r="B19" s="2">
        <f t="shared" si="2"/>
        <v>3751</v>
      </c>
      <c r="C19" s="2">
        <v>3240</v>
      </c>
      <c r="D19" s="2">
        <v>471</v>
      </c>
      <c r="E19" s="2">
        <v>40</v>
      </c>
      <c r="F19" s="2">
        <v>0</v>
      </c>
      <c r="G19" s="4">
        <v>0</v>
      </c>
    </row>
    <row r="20" spans="1:7" ht="15.75" x14ac:dyDescent="0.25">
      <c r="A20" s="37" t="s">
        <v>236</v>
      </c>
      <c r="B20" s="2">
        <f t="shared" si="2"/>
        <v>2040</v>
      </c>
      <c r="C20" s="2">
        <v>1233</v>
      </c>
      <c r="D20" s="2">
        <v>797</v>
      </c>
      <c r="E20" s="2">
        <v>10</v>
      </c>
      <c r="F20" s="2">
        <v>0</v>
      </c>
      <c r="G20" s="4">
        <v>0</v>
      </c>
    </row>
    <row r="21" spans="1:7" ht="15.75" x14ac:dyDescent="0.25">
      <c r="A21" s="37" t="s">
        <v>30</v>
      </c>
      <c r="B21" s="2">
        <f t="shared" si="2"/>
        <v>2359</v>
      </c>
      <c r="C21" s="2">
        <v>1098</v>
      </c>
      <c r="D21" s="2">
        <v>714</v>
      </c>
      <c r="E21" s="2">
        <v>547</v>
      </c>
      <c r="F21" s="2">
        <v>0</v>
      </c>
      <c r="G21" s="4">
        <v>0</v>
      </c>
    </row>
    <row r="22" spans="1:7" ht="15.75" x14ac:dyDescent="0.25">
      <c r="A22" s="37" t="s">
        <v>31</v>
      </c>
      <c r="B22" s="2">
        <f t="shared" si="2"/>
        <v>532</v>
      </c>
      <c r="C22" s="2">
        <v>496</v>
      </c>
      <c r="D22" s="2">
        <v>22</v>
      </c>
      <c r="E22" s="2">
        <v>14</v>
      </c>
      <c r="F22" s="2">
        <v>0</v>
      </c>
      <c r="G22" s="4">
        <v>0</v>
      </c>
    </row>
    <row r="23" spans="1:7" ht="15.75" x14ac:dyDescent="0.25">
      <c r="A23" s="37" t="s">
        <v>32</v>
      </c>
      <c r="B23" s="2">
        <f t="shared" si="2"/>
        <v>18</v>
      </c>
      <c r="C23" s="2">
        <v>13</v>
      </c>
      <c r="D23" s="2">
        <v>1</v>
      </c>
      <c r="E23" s="2">
        <v>4</v>
      </c>
      <c r="F23" s="2">
        <v>0</v>
      </c>
      <c r="G23" s="4">
        <v>0</v>
      </c>
    </row>
    <row r="24" spans="1:7" ht="15.75" x14ac:dyDescent="0.25">
      <c r="A24" s="61" t="s">
        <v>241</v>
      </c>
      <c r="B24" s="2">
        <f t="shared" si="2"/>
        <v>294</v>
      </c>
      <c r="C24" s="2">
        <v>231</v>
      </c>
      <c r="D24" s="2">
        <v>58</v>
      </c>
      <c r="E24" s="2">
        <v>5</v>
      </c>
      <c r="F24" s="2">
        <v>0</v>
      </c>
      <c r="G24" s="4">
        <v>0</v>
      </c>
    </row>
    <row r="25" spans="1:7" ht="15.75" x14ac:dyDescent="0.25">
      <c r="A25" s="3"/>
      <c r="B25" s="2"/>
      <c r="C25" s="2"/>
      <c r="D25" s="2"/>
      <c r="E25" s="2"/>
      <c r="F25" s="4"/>
      <c r="G25" s="4"/>
    </row>
    <row r="26" spans="1:7" ht="15.75" x14ac:dyDescent="0.25">
      <c r="A26" s="60" t="s">
        <v>108</v>
      </c>
      <c r="B26" s="13">
        <f t="shared" ref="B26" si="3">SUM(B27:B38)</f>
        <v>4029</v>
      </c>
      <c r="C26" s="13">
        <v>2753</v>
      </c>
      <c r="D26" s="13">
        <v>1019</v>
      </c>
      <c r="E26" s="13">
        <v>256</v>
      </c>
      <c r="F26" s="13">
        <v>1</v>
      </c>
      <c r="G26" s="14">
        <v>0</v>
      </c>
    </row>
    <row r="27" spans="1:7" ht="15.75" x14ac:dyDescent="0.25">
      <c r="A27" s="61" t="s">
        <v>34</v>
      </c>
      <c r="B27" s="2">
        <f t="shared" ref="B27:B38" si="4">SUM(C27:G27)</f>
        <v>1153</v>
      </c>
      <c r="C27" s="2">
        <v>827</v>
      </c>
      <c r="D27" s="2">
        <v>321</v>
      </c>
      <c r="E27" s="2">
        <v>5</v>
      </c>
      <c r="F27" s="2">
        <v>0</v>
      </c>
      <c r="G27" s="4">
        <v>0</v>
      </c>
    </row>
    <row r="28" spans="1:7" ht="15.75" x14ac:dyDescent="0.25">
      <c r="A28" s="61" t="s">
        <v>35</v>
      </c>
      <c r="B28" s="2">
        <f t="shared" si="4"/>
        <v>133</v>
      </c>
      <c r="C28" s="2">
        <v>129</v>
      </c>
      <c r="D28" s="2">
        <v>3</v>
      </c>
      <c r="E28" s="2">
        <v>1</v>
      </c>
      <c r="F28" s="2">
        <v>0</v>
      </c>
      <c r="G28" s="4">
        <v>0</v>
      </c>
    </row>
    <row r="29" spans="1:7" ht="15.75" x14ac:dyDescent="0.25">
      <c r="A29" s="61" t="s">
        <v>36</v>
      </c>
      <c r="B29" s="2">
        <f t="shared" si="4"/>
        <v>68</v>
      </c>
      <c r="C29" s="2">
        <v>58</v>
      </c>
      <c r="D29" s="2">
        <v>5</v>
      </c>
      <c r="E29" s="2">
        <v>5</v>
      </c>
      <c r="F29" s="2">
        <v>0</v>
      </c>
      <c r="G29" s="4">
        <v>0</v>
      </c>
    </row>
    <row r="30" spans="1:7" ht="15.75" x14ac:dyDescent="0.25">
      <c r="A30" s="37" t="s">
        <v>37</v>
      </c>
      <c r="B30" s="2">
        <f t="shared" si="4"/>
        <v>530</v>
      </c>
      <c r="C30" s="2">
        <v>391</v>
      </c>
      <c r="D30" s="2">
        <v>54</v>
      </c>
      <c r="E30" s="2">
        <v>85</v>
      </c>
      <c r="F30" s="2">
        <v>0</v>
      </c>
      <c r="G30" s="4">
        <v>0</v>
      </c>
    </row>
    <row r="31" spans="1:7" ht="15.75" x14ac:dyDescent="0.25">
      <c r="A31" s="37" t="s">
        <v>237</v>
      </c>
      <c r="B31" s="2">
        <f t="shared" si="4"/>
        <v>376</v>
      </c>
      <c r="C31" s="2">
        <v>4</v>
      </c>
      <c r="D31" s="2">
        <v>282</v>
      </c>
      <c r="E31" s="2">
        <v>89</v>
      </c>
      <c r="F31" s="2">
        <v>1</v>
      </c>
      <c r="G31" s="4">
        <v>0</v>
      </c>
    </row>
    <row r="32" spans="1:7" ht="15.75" x14ac:dyDescent="0.25">
      <c r="A32" s="37" t="s">
        <v>40</v>
      </c>
      <c r="B32" s="2">
        <f t="shared" si="4"/>
        <v>134</v>
      </c>
      <c r="C32" s="2">
        <v>126</v>
      </c>
      <c r="D32" s="2">
        <v>6</v>
      </c>
      <c r="E32" s="2">
        <v>2</v>
      </c>
      <c r="F32" s="2">
        <v>0</v>
      </c>
      <c r="G32" s="4">
        <v>0</v>
      </c>
    </row>
    <row r="33" spans="1:7" ht="15.75" x14ac:dyDescent="0.25">
      <c r="A33" s="37" t="s">
        <v>41</v>
      </c>
      <c r="B33" s="2">
        <f t="shared" si="4"/>
        <v>102</v>
      </c>
      <c r="C33" s="2">
        <v>79</v>
      </c>
      <c r="D33" s="2">
        <v>6</v>
      </c>
      <c r="E33" s="2">
        <v>17</v>
      </c>
      <c r="F33" s="2">
        <v>0</v>
      </c>
      <c r="G33" s="4">
        <v>0</v>
      </c>
    </row>
    <row r="34" spans="1:7" ht="15.75" x14ac:dyDescent="0.25">
      <c r="A34" s="37" t="s">
        <v>42</v>
      </c>
      <c r="B34" s="2">
        <f t="shared" si="4"/>
        <v>17</v>
      </c>
      <c r="C34" s="2">
        <v>4</v>
      </c>
      <c r="D34" s="2">
        <v>13</v>
      </c>
      <c r="E34" s="2">
        <v>0</v>
      </c>
      <c r="F34" s="2">
        <v>0</v>
      </c>
      <c r="G34" s="4">
        <v>0</v>
      </c>
    </row>
    <row r="35" spans="1:7" ht="15.75" x14ac:dyDescent="0.25">
      <c r="A35" s="37" t="s">
        <v>43</v>
      </c>
      <c r="B35" s="2">
        <f t="shared" si="4"/>
        <v>439</v>
      </c>
      <c r="C35" s="2">
        <v>183</v>
      </c>
      <c r="D35" s="2">
        <v>206</v>
      </c>
      <c r="E35" s="2">
        <v>50</v>
      </c>
      <c r="F35" s="2">
        <v>0</v>
      </c>
      <c r="G35" s="4">
        <v>0</v>
      </c>
    </row>
    <row r="36" spans="1:7" ht="15.75" x14ac:dyDescent="0.25">
      <c r="A36" s="37" t="s">
        <v>45</v>
      </c>
      <c r="B36" s="2">
        <f t="shared" si="4"/>
        <v>838</v>
      </c>
      <c r="C36" s="2">
        <v>733</v>
      </c>
      <c r="D36" s="2">
        <v>105</v>
      </c>
      <c r="E36" s="2">
        <v>0</v>
      </c>
      <c r="F36" s="2">
        <v>0</v>
      </c>
      <c r="G36" s="4">
        <v>0</v>
      </c>
    </row>
    <row r="37" spans="1:7" ht="15.75" x14ac:dyDescent="0.25">
      <c r="A37" s="37" t="s">
        <v>46</v>
      </c>
      <c r="B37" s="2">
        <f t="shared" si="4"/>
        <v>183</v>
      </c>
      <c r="C37" s="2">
        <v>165</v>
      </c>
      <c r="D37" s="2">
        <v>18</v>
      </c>
      <c r="E37" s="2">
        <v>0</v>
      </c>
      <c r="F37" s="2">
        <v>0</v>
      </c>
      <c r="G37" s="4">
        <v>0</v>
      </c>
    </row>
    <row r="38" spans="1:7" ht="15.75" x14ac:dyDescent="0.25">
      <c r="A38" s="37" t="s">
        <v>47</v>
      </c>
      <c r="B38" s="2">
        <f t="shared" si="4"/>
        <v>56</v>
      </c>
      <c r="C38" s="2">
        <v>54</v>
      </c>
      <c r="D38" s="2">
        <v>0</v>
      </c>
      <c r="E38" s="2">
        <v>2</v>
      </c>
      <c r="F38" s="2">
        <v>0</v>
      </c>
      <c r="G38" s="4">
        <v>0</v>
      </c>
    </row>
    <row r="39" spans="1:7" ht="15.75" x14ac:dyDescent="0.25">
      <c r="A39" s="35"/>
      <c r="B39" s="2"/>
      <c r="C39" s="2"/>
      <c r="D39" s="2"/>
      <c r="E39" s="2"/>
      <c r="F39" s="4"/>
      <c r="G39" s="4"/>
    </row>
    <row r="40" spans="1:7" ht="15.75" x14ac:dyDescent="0.25">
      <c r="A40" s="60" t="s">
        <v>109</v>
      </c>
      <c r="B40" s="13">
        <f t="shared" ref="B40" si="5">SUM(B41:B45)</f>
        <v>2374</v>
      </c>
      <c r="C40" s="13">
        <v>1953</v>
      </c>
      <c r="D40" s="13">
        <v>55</v>
      </c>
      <c r="E40" s="13">
        <v>365</v>
      </c>
      <c r="F40" s="13">
        <v>1</v>
      </c>
      <c r="G40" s="14">
        <v>0</v>
      </c>
    </row>
    <row r="41" spans="1:7" ht="15.75" x14ac:dyDescent="0.25">
      <c r="A41" s="37" t="s">
        <v>49</v>
      </c>
      <c r="B41" s="2">
        <f>SUM(C41:G41)</f>
        <v>2009</v>
      </c>
      <c r="C41" s="2">
        <v>1635</v>
      </c>
      <c r="D41" s="2">
        <v>20</v>
      </c>
      <c r="E41" s="2">
        <v>354</v>
      </c>
      <c r="F41" s="2">
        <v>0</v>
      </c>
      <c r="G41" s="4">
        <v>0</v>
      </c>
    </row>
    <row r="42" spans="1:7" ht="15.75" x14ac:dyDescent="0.25">
      <c r="A42" s="37" t="s">
        <v>50</v>
      </c>
      <c r="B42" s="2">
        <f>SUM(C42:G42)</f>
        <v>40</v>
      </c>
      <c r="C42" s="2">
        <v>34</v>
      </c>
      <c r="D42" s="2">
        <v>0</v>
      </c>
      <c r="E42" s="2">
        <v>6</v>
      </c>
      <c r="F42" s="2">
        <v>0</v>
      </c>
      <c r="G42" s="4">
        <v>0</v>
      </c>
    </row>
    <row r="43" spans="1:7" ht="15.75" x14ac:dyDescent="0.25">
      <c r="A43" s="37" t="s">
        <v>51</v>
      </c>
      <c r="B43" s="2">
        <f>SUM(C43:G43)</f>
        <v>275</v>
      </c>
      <c r="C43" s="2">
        <v>244</v>
      </c>
      <c r="D43" s="2">
        <v>30</v>
      </c>
      <c r="E43" s="2">
        <v>1</v>
      </c>
      <c r="F43" s="2">
        <v>0</v>
      </c>
      <c r="G43" s="4">
        <v>0</v>
      </c>
    </row>
    <row r="44" spans="1:7" ht="15.75" x14ac:dyDescent="0.25">
      <c r="A44" s="37" t="s">
        <v>52</v>
      </c>
      <c r="B44" s="2">
        <f>SUM(C44:G44)</f>
        <v>18</v>
      </c>
      <c r="C44" s="2">
        <v>13</v>
      </c>
      <c r="D44" s="2">
        <v>4</v>
      </c>
      <c r="E44" s="2">
        <v>0</v>
      </c>
      <c r="F44" s="2">
        <v>1</v>
      </c>
      <c r="G44" s="4">
        <v>0</v>
      </c>
    </row>
    <row r="45" spans="1:7" ht="15.75" x14ac:dyDescent="0.25">
      <c r="A45" s="61" t="s">
        <v>53</v>
      </c>
      <c r="B45" s="2">
        <f>SUM(C45:G45)</f>
        <v>32</v>
      </c>
      <c r="C45" s="2">
        <v>27</v>
      </c>
      <c r="D45" s="2">
        <v>1</v>
      </c>
      <c r="E45" s="2">
        <v>4</v>
      </c>
      <c r="F45" s="2">
        <v>0</v>
      </c>
      <c r="G45" s="4">
        <v>0</v>
      </c>
    </row>
    <row r="46" spans="1:7" ht="15.75" x14ac:dyDescent="0.25">
      <c r="A46" s="37"/>
      <c r="B46" s="2"/>
      <c r="C46" s="19"/>
      <c r="D46" s="19"/>
      <c r="E46" s="19"/>
      <c r="F46" s="39"/>
      <c r="G46" s="39"/>
    </row>
    <row r="47" spans="1:7" ht="15.75" x14ac:dyDescent="0.25">
      <c r="A47" s="60" t="s">
        <v>110</v>
      </c>
      <c r="B47" s="13">
        <f t="shared" ref="B47" si="6">SUM(B48:B52)</f>
        <v>2338</v>
      </c>
      <c r="C47" s="13">
        <v>2039</v>
      </c>
      <c r="D47" s="13">
        <v>253</v>
      </c>
      <c r="E47" s="13">
        <v>45</v>
      </c>
      <c r="F47" s="13">
        <v>0</v>
      </c>
      <c r="G47" s="14">
        <v>1</v>
      </c>
    </row>
    <row r="48" spans="1:7" ht="15.75" x14ac:dyDescent="0.25">
      <c r="A48" s="3" t="s">
        <v>55</v>
      </c>
      <c r="B48" s="2">
        <f>SUM(C48:G48)</f>
        <v>1757</v>
      </c>
      <c r="C48" s="2">
        <v>1535</v>
      </c>
      <c r="D48" s="2">
        <v>217</v>
      </c>
      <c r="E48" s="2">
        <v>5</v>
      </c>
      <c r="F48" s="2">
        <v>0</v>
      </c>
      <c r="G48" s="4">
        <v>0</v>
      </c>
    </row>
    <row r="49" spans="1:7" ht="15.75" x14ac:dyDescent="0.25">
      <c r="A49" s="3" t="s">
        <v>56</v>
      </c>
      <c r="B49" s="2">
        <f>SUM(C49:G49)</f>
        <v>280</v>
      </c>
      <c r="C49" s="2">
        <v>241</v>
      </c>
      <c r="D49" s="2">
        <v>3</v>
      </c>
      <c r="E49" s="2">
        <v>36</v>
      </c>
      <c r="F49" s="2">
        <v>0</v>
      </c>
      <c r="G49" s="4">
        <v>0</v>
      </c>
    </row>
    <row r="50" spans="1:7" ht="15.75" x14ac:dyDescent="0.25">
      <c r="A50" s="3" t="s">
        <v>57</v>
      </c>
      <c r="B50" s="2">
        <f>SUM(C50:G50)</f>
        <v>96</v>
      </c>
      <c r="C50" s="2">
        <v>75</v>
      </c>
      <c r="D50" s="2">
        <v>16</v>
      </c>
      <c r="E50" s="2">
        <v>4</v>
      </c>
      <c r="F50" s="2">
        <v>0</v>
      </c>
      <c r="G50" s="4">
        <v>1</v>
      </c>
    </row>
    <row r="51" spans="1:7" ht="15.75" x14ac:dyDescent="0.25">
      <c r="A51" s="3" t="s">
        <v>58</v>
      </c>
      <c r="B51" s="2">
        <f>SUM(C51:G51)</f>
        <v>37</v>
      </c>
      <c r="C51" s="2">
        <v>34</v>
      </c>
      <c r="D51" s="2">
        <v>3</v>
      </c>
      <c r="E51" s="2">
        <v>0</v>
      </c>
      <c r="F51" s="2">
        <v>0</v>
      </c>
      <c r="G51" s="4">
        <v>0</v>
      </c>
    </row>
    <row r="52" spans="1:7" ht="15.75" x14ac:dyDescent="0.25">
      <c r="A52" s="3" t="s">
        <v>59</v>
      </c>
      <c r="B52" s="2">
        <f>SUM(C52:G52)</f>
        <v>168</v>
      </c>
      <c r="C52" s="2">
        <v>154</v>
      </c>
      <c r="D52" s="2">
        <v>14</v>
      </c>
      <c r="E52" s="2">
        <v>0</v>
      </c>
      <c r="F52" s="2">
        <v>0</v>
      </c>
      <c r="G52" s="4">
        <v>0</v>
      </c>
    </row>
    <row r="53" spans="1:7" ht="15.75" x14ac:dyDescent="0.25">
      <c r="A53" s="37"/>
      <c r="B53" s="2"/>
      <c r="C53" s="2"/>
      <c r="D53" s="2"/>
      <c r="E53" s="2"/>
      <c r="F53" s="4"/>
      <c r="G53" s="4"/>
    </row>
    <row r="54" spans="1:7" ht="15.75" x14ac:dyDescent="0.25">
      <c r="A54" s="60" t="s">
        <v>111</v>
      </c>
      <c r="B54" s="13">
        <f t="shared" ref="B54" si="7">SUM(B55:B66)</f>
        <v>2352</v>
      </c>
      <c r="C54" s="13">
        <v>1998</v>
      </c>
      <c r="D54" s="13">
        <v>202</v>
      </c>
      <c r="E54" s="13">
        <v>113</v>
      </c>
      <c r="F54" s="13">
        <v>39</v>
      </c>
      <c r="G54" s="14">
        <v>0</v>
      </c>
    </row>
    <row r="55" spans="1:7" ht="15.75" x14ac:dyDescent="0.25">
      <c r="A55" s="37" t="s">
        <v>238</v>
      </c>
      <c r="B55" s="2">
        <f t="shared" ref="B55:B66" si="8">SUM(C55:G55)</f>
        <v>782</v>
      </c>
      <c r="C55" s="2">
        <v>671</v>
      </c>
      <c r="D55" s="2">
        <v>72</v>
      </c>
      <c r="E55" s="2">
        <v>39</v>
      </c>
      <c r="F55" s="2">
        <v>0</v>
      </c>
      <c r="G55" s="4">
        <v>0</v>
      </c>
    </row>
    <row r="56" spans="1:7" ht="15.75" x14ac:dyDescent="0.25">
      <c r="A56" s="37" t="s">
        <v>62</v>
      </c>
      <c r="B56" s="2">
        <f t="shared" si="8"/>
        <v>116</v>
      </c>
      <c r="C56" s="2">
        <v>98</v>
      </c>
      <c r="D56" s="2">
        <v>12</v>
      </c>
      <c r="E56" s="2">
        <v>6</v>
      </c>
      <c r="F56" s="2">
        <v>0</v>
      </c>
      <c r="G56" s="4">
        <v>0</v>
      </c>
    </row>
    <row r="57" spans="1:7" ht="15.75" x14ac:dyDescent="0.25">
      <c r="A57" s="37" t="s">
        <v>63</v>
      </c>
      <c r="B57" s="2">
        <f t="shared" si="8"/>
        <v>89</v>
      </c>
      <c r="C57" s="2">
        <v>79</v>
      </c>
      <c r="D57" s="2">
        <v>2</v>
      </c>
      <c r="E57" s="2">
        <v>2</v>
      </c>
      <c r="F57" s="2">
        <v>6</v>
      </c>
      <c r="G57" s="4">
        <v>0</v>
      </c>
    </row>
    <row r="58" spans="1:7" ht="15.75" x14ac:dyDescent="0.25">
      <c r="A58" s="38" t="s">
        <v>64</v>
      </c>
      <c r="B58" s="2">
        <f t="shared" si="8"/>
        <v>129</v>
      </c>
      <c r="C58" s="2">
        <v>95</v>
      </c>
      <c r="D58" s="2">
        <v>12</v>
      </c>
      <c r="E58" s="2">
        <v>22</v>
      </c>
      <c r="F58" s="2">
        <v>0</v>
      </c>
      <c r="G58" s="4">
        <v>0</v>
      </c>
    </row>
    <row r="59" spans="1:7" ht="15.75" x14ac:dyDescent="0.25">
      <c r="A59" s="38" t="s">
        <v>65</v>
      </c>
      <c r="B59" s="2">
        <f t="shared" si="8"/>
        <v>29</v>
      </c>
      <c r="C59" s="2">
        <v>24</v>
      </c>
      <c r="D59" s="2">
        <v>5</v>
      </c>
      <c r="E59" s="2">
        <v>0</v>
      </c>
      <c r="F59" s="2">
        <v>0</v>
      </c>
      <c r="G59" s="4">
        <v>0</v>
      </c>
    </row>
    <row r="60" spans="1:7" ht="15.75" x14ac:dyDescent="0.25">
      <c r="A60" s="37" t="s">
        <v>66</v>
      </c>
      <c r="B60" s="2">
        <f t="shared" si="8"/>
        <v>414</v>
      </c>
      <c r="C60" s="2">
        <v>329</v>
      </c>
      <c r="D60" s="2">
        <v>36</v>
      </c>
      <c r="E60" s="2">
        <v>31</v>
      </c>
      <c r="F60" s="2">
        <v>18</v>
      </c>
      <c r="G60" s="4">
        <v>0</v>
      </c>
    </row>
    <row r="61" spans="1:7" ht="15.75" x14ac:dyDescent="0.25">
      <c r="A61" s="64" t="s">
        <v>246</v>
      </c>
      <c r="B61" s="2">
        <f t="shared" si="8"/>
        <v>262</v>
      </c>
      <c r="C61" s="2">
        <v>208</v>
      </c>
      <c r="D61" s="2">
        <v>47</v>
      </c>
      <c r="E61" s="2">
        <v>7</v>
      </c>
      <c r="F61" s="2">
        <v>0</v>
      </c>
      <c r="G61" s="4">
        <v>0</v>
      </c>
    </row>
    <row r="62" spans="1:7" ht="15.75" x14ac:dyDescent="0.25">
      <c r="A62" s="64" t="s">
        <v>240</v>
      </c>
      <c r="B62" s="2">
        <f t="shared" si="8"/>
        <v>234</v>
      </c>
      <c r="C62" s="2">
        <v>221</v>
      </c>
      <c r="D62" s="2">
        <v>13</v>
      </c>
      <c r="E62" s="2">
        <v>0</v>
      </c>
      <c r="F62" s="2">
        <v>0</v>
      </c>
      <c r="G62" s="4">
        <v>0</v>
      </c>
    </row>
    <row r="63" spans="1:7" ht="15.75" x14ac:dyDescent="0.25">
      <c r="A63" s="37" t="s">
        <v>70</v>
      </c>
      <c r="B63" s="2">
        <f t="shared" si="8"/>
        <v>6</v>
      </c>
      <c r="C63" s="2">
        <v>5</v>
      </c>
      <c r="D63" s="2">
        <v>0</v>
      </c>
      <c r="E63" s="2">
        <v>1</v>
      </c>
      <c r="F63" s="2">
        <v>0</v>
      </c>
      <c r="G63" s="4">
        <v>0</v>
      </c>
    </row>
    <row r="64" spans="1:7" ht="15.75" x14ac:dyDescent="0.25">
      <c r="A64" s="37" t="s">
        <v>71</v>
      </c>
      <c r="B64" s="2">
        <f t="shared" si="8"/>
        <v>270</v>
      </c>
      <c r="C64" s="2">
        <v>249</v>
      </c>
      <c r="D64" s="2">
        <v>1</v>
      </c>
      <c r="E64" s="2">
        <v>5</v>
      </c>
      <c r="F64" s="2">
        <v>15</v>
      </c>
      <c r="G64" s="4">
        <v>0</v>
      </c>
    </row>
    <row r="65" spans="1:7" ht="15.75" x14ac:dyDescent="0.25">
      <c r="A65" s="37" t="s">
        <v>72</v>
      </c>
      <c r="B65" s="2">
        <f t="shared" si="8"/>
        <v>5</v>
      </c>
      <c r="C65" s="2">
        <v>4</v>
      </c>
      <c r="D65" s="2">
        <v>1</v>
      </c>
      <c r="E65" s="2">
        <v>0</v>
      </c>
      <c r="F65" s="2">
        <v>0</v>
      </c>
      <c r="G65" s="4">
        <v>0</v>
      </c>
    </row>
    <row r="66" spans="1:7" ht="15.75" x14ac:dyDescent="0.25">
      <c r="A66" s="37" t="s">
        <v>73</v>
      </c>
      <c r="B66" s="2">
        <f t="shared" si="8"/>
        <v>16</v>
      </c>
      <c r="C66" s="2">
        <v>15</v>
      </c>
      <c r="D66" s="2">
        <v>1</v>
      </c>
      <c r="E66" s="2">
        <v>0</v>
      </c>
      <c r="F66" s="2">
        <v>0</v>
      </c>
      <c r="G66" s="4">
        <v>0</v>
      </c>
    </row>
    <row r="67" spans="1:7" ht="15.75" x14ac:dyDescent="0.25">
      <c r="A67" s="37"/>
      <c r="B67" s="2"/>
      <c r="C67" s="2"/>
      <c r="D67" s="2"/>
      <c r="E67" s="2"/>
      <c r="F67" s="4"/>
      <c r="G67" s="4"/>
    </row>
    <row r="68" spans="1:7" ht="15.75" x14ac:dyDescent="0.25">
      <c r="A68" s="60" t="s">
        <v>112</v>
      </c>
      <c r="B68" s="13">
        <f t="shared" ref="B68" si="9">SUM(B69:B80)</f>
        <v>1783</v>
      </c>
      <c r="C68" s="13">
        <v>1185</v>
      </c>
      <c r="D68" s="13">
        <v>529</v>
      </c>
      <c r="E68" s="13">
        <v>69</v>
      </c>
      <c r="F68" s="13">
        <v>0</v>
      </c>
      <c r="G68" s="14">
        <v>0</v>
      </c>
    </row>
    <row r="69" spans="1:7" ht="15.75" x14ac:dyDescent="0.25">
      <c r="A69" s="37" t="s">
        <v>75</v>
      </c>
      <c r="B69" s="2">
        <f t="shared" ref="B69:B80" si="10">SUM(C69:G69)</f>
        <v>667</v>
      </c>
      <c r="C69" s="2">
        <v>214</v>
      </c>
      <c r="D69" s="2">
        <v>452</v>
      </c>
      <c r="E69" s="2">
        <v>1</v>
      </c>
      <c r="F69" s="2">
        <v>0</v>
      </c>
      <c r="G69" s="4">
        <v>0</v>
      </c>
    </row>
    <row r="70" spans="1:7" ht="15.75" x14ac:dyDescent="0.25">
      <c r="A70" s="37" t="s">
        <v>76</v>
      </c>
      <c r="B70" s="2">
        <f t="shared" si="10"/>
        <v>333</v>
      </c>
      <c r="C70" s="2">
        <v>249</v>
      </c>
      <c r="D70" s="2">
        <v>28</v>
      </c>
      <c r="E70" s="2">
        <v>56</v>
      </c>
      <c r="F70" s="2">
        <v>0</v>
      </c>
      <c r="G70" s="4">
        <v>0</v>
      </c>
    </row>
    <row r="71" spans="1:7" ht="15.75" x14ac:dyDescent="0.25">
      <c r="A71" s="37" t="s">
        <v>77</v>
      </c>
      <c r="B71" s="2">
        <f t="shared" si="10"/>
        <v>83</v>
      </c>
      <c r="C71" s="2">
        <v>83</v>
      </c>
      <c r="D71" s="2">
        <v>0</v>
      </c>
      <c r="E71" s="2">
        <v>0</v>
      </c>
      <c r="F71" s="2">
        <v>0</v>
      </c>
      <c r="G71" s="4">
        <v>0</v>
      </c>
    </row>
    <row r="72" spans="1:7" ht="15.75" x14ac:dyDescent="0.25">
      <c r="A72" s="37" t="s">
        <v>233</v>
      </c>
      <c r="B72" s="2">
        <f t="shared" si="10"/>
        <v>162</v>
      </c>
      <c r="C72" s="2">
        <v>148</v>
      </c>
      <c r="D72" s="2">
        <v>9</v>
      </c>
      <c r="E72" s="2">
        <v>5</v>
      </c>
      <c r="F72" s="2">
        <v>0</v>
      </c>
      <c r="G72" s="4">
        <v>0</v>
      </c>
    </row>
    <row r="73" spans="1:7" ht="15.75" x14ac:dyDescent="0.25">
      <c r="A73" s="3" t="s">
        <v>79</v>
      </c>
      <c r="B73" s="2">
        <f t="shared" si="10"/>
        <v>69</v>
      </c>
      <c r="C73" s="2">
        <v>62</v>
      </c>
      <c r="D73" s="2">
        <v>3</v>
      </c>
      <c r="E73" s="2">
        <v>4</v>
      </c>
      <c r="F73" s="2">
        <v>0</v>
      </c>
      <c r="G73" s="4">
        <v>0</v>
      </c>
    </row>
    <row r="74" spans="1:7" ht="15.75" x14ac:dyDescent="0.25">
      <c r="A74" s="37" t="s">
        <v>80</v>
      </c>
      <c r="B74" s="2">
        <f t="shared" si="10"/>
        <v>21</v>
      </c>
      <c r="C74" s="2">
        <v>20</v>
      </c>
      <c r="D74" s="2">
        <v>1</v>
      </c>
      <c r="E74" s="2">
        <v>0</v>
      </c>
      <c r="F74" s="2">
        <v>0</v>
      </c>
      <c r="G74" s="4">
        <v>0</v>
      </c>
    </row>
    <row r="75" spans="1:7" ht="15.75" x14ac:dyDescent="0.25">
      <c r="A75" s="37" t="s">
        <v>83</v>
      </c>
      <c r="B75" s="2">
        <f t="shared" si="10"/>
        <v>131</v>
      </c>
      <c r="C75" s="2">
        <v>124</v>
      </c>
      <c r="D75" s="2">
        <v>7</v>
      </c>
      <c r="E75" s="2">
        <v>0</v>
      </c>
      <c r="F75" s="2">
        <v>0</v>
      </c>
      <c r="G75" s="4">
        <v>0</v>
      </c>
    </row>
    <row r="76" spans="1:7" ht="15.75" x14ac:dyDescent="0.25">
      <c r="A76" s="37" t="s">
        <v>242</v>
      </c>
      <c r="B76" s="2">
        <f t="shared" si="10"/>
        <v>74</v>
      </c>
      <c r="C76" s="2">
        <v>66</v>
      </c>
      <c r="D76" s="2">
        <v>6</v>
      </c>
      <c r="E76" s="2">
        <v>2</v>
      </c>
      <c r="F76" s="2">
        <v>0</v>
      </c>
      <c r="G76" s="4">
        <v>0</v>
      </c>
    </row>
    <row r="77" spans="1:7" ht="15.75" x14ac:dyDescent="0.25">
      <c r="A77" s="37" t="s">
        <v>86</v>
      </c>
      <c r="B77" s="2">
        <f t="shared" si="10"/>
        <v>129</v>
      </c>
      <c r="C77" s="2">
        <v>127</v>
      </c>
      <c r="D77" s="2">
        <v>2</v>
      </c>
      <c r="E77" s="2">
        <v>0</v>
      </c>
      <c r="F77" s="2">
        <v>0</v>
      </c>
      <c r="G77" s="4">
        <v>0</v>
      </c>
    </row>
    <row r="78" spans="1:7" ht="15.75" x14ac:dyDescent="0.25">
      <c r="A78" s="3" t="s">
        <v>87</v>
      </c>
      <c r="B78" s="2">
        <f t="shared" si="10"/>
        <v>74</v>
      </c>
      <c r="C78" s="2">
        <v>64</v>
      </c>
      <c r="D78" s="2">
        <v>9</v>
      </c>
      <c r="E78" s="2">
        <v>1</v>
      </c>
      <c r="F78" s="2">
        <v>0</v>
      </c>
      <c r="G78" s="4">
        <v>0</v>
      </c>
    </row>
    <row r="79" spans="1:7" ht="15.75" x14ac:dyDescent="0.25">
      <c r="A79" s="37" t="s">
        <v>88</v>
      </c>
      <c r="B79" s="2">
        <f t="shared" si="10"/>
        <v>27</v>
      </c>
      <c r="C79" s="2">
        <v>17</v>
      </c>
      <c r="D79" s="2">
        <v>10</v>
      </c>
      <c r="E79" s="2">
        <v>0</v>
      </c>
      <c r="F79" s="2">
        <v>0</v>
      </c>
      <c r="G79" s="4">
        <v>0</v>
      </c>
    </row>
    <row r="80" spans="1:7" ht="15.75" x14ac:dyDescent="0.25">
      <c r="A80" s="38" t="s">
        <v>243</v>
      </c>
      <c r="B80" s="2">
        <f t="shared" si="10"/>
        <v>13</v>
      </c>
      <c r="C80" s="2">
        <v>11</v>
      </c>
      <c r="D80" s="2">
        <v>2</v>
      </c>
      <c r="E80" s="2">
        <v>0</v>
      </c>
      <c r="F80" s="2">
        <v>0</v>
      </c>
      <c r="G80" s="4">
        <v>0</v>
      </c>
    </row>
    <row r="81" spans="1:7" ht="15.75" x14ac:dyDescent="0.25">
      <c r="A81" s="38"/>
      <c r="B81" s="2"/>
      <c r="C81" s="2"/>
      <c r="D81" s="2"/>
      <c r="E81" s="2"/>
      <c r="F81" s="4"/>
      <c r="G81" s="4"/>
    </row>
    <row r="82" spans="1:7" ht="15.75" x14ac:dyDescent="0.25">
      <c r="A82" s="60" t="s">
        <v>113</v>
      </c>
      <c r="B82" s="13">
        <f t="shared" ref="B82" si="11">SUM(B83:B85)</f>
        <v>1577</v>
      </c>
      <c r="C82" s="13">
        <v>1435</v>
      </c>
      <c r="D82" s="13">
        <v>136</v>
      </c>
      <c r="E82" s="13">
        <v>6</v>
      </c>
      <c r="F82" s="13">
        <v>0</v>
      </c>
      <c r="G82" s="14">
        <v>0</v>
      </c>
    </row>
    <row r="83" spans="1:7" ht="15.75" x14ac:dyDescent="0.25">
      <c r="A83" s="37" t="s">
        <v>244</v>
      </c>
      <c r="B83" s="2">
        <f>SUM(C83:G83)</f>
        <v>744</v>
      </c>
      <c r="C83" s="2">
        <v>667</v>
      </c>
      <c r="D83" s="2">
        <v>77</v>
      </c>
      <c r="E83" s="2">
        <v>0</v>
      </c>
      <c r="F83" s="2">
        <v>0</v>
      </c>
      <c r="G83" s="4">
        <v>0</v>
      </c>
    </row>
    <row r="84" spans="1:7" ht="15.75" x14ac:dyDescent="0.25">
      <c r="A84" s="37" t="s">
        <v>92</v>
      </c>
      <c r="B84" s="2">
        <f>SUM(C84:G84)</f>
        <v>129</v>
      </c>
      <c r="C84" s="2">
        <v>124</v>
      </c>
      <c r="D84" s="2">
        <v>4</v>
      </c>
      <c r="E84" s="2">
        <v>1</v>
      </c>
      <c r="F84" s="2">
        <v>0</v>
      </c>
      <c r="G84" s="4">
        <v>0</v>
      </c>
    </row>
    <row r="85" spans="1:7" ht="15.75" x14ac:dyDescent="0.25">
      <c r="A85" s="37" t="s">
        <v>245</v>
      </c>
      <c r="B85" s="2">
        <f>SUM(C85:G85)</f>
        <v>704</v>
      </c>
      <c r="C85" s="2">
        <v>644</v>
      </c>
      <c r="D85" s="2">
        <v>55</v>
      </c>
      <c r="E85" s="2">
        <v>5</v>
      </c>
      <c r="F85" s="2">
        <v>0</v>
      </c>
      <c r="G85" s="4">
        <v>0</v>
      </c>
    </row>
    <row r="86" spans="1:7" ht="15.75" x14ac:dyDescent="0.25">
      <c r="A86" s="40"/>
      <c r="B86" s="65"/>
      <c r="C86" s="65"/>
      <c r="D86" s="65"/>
      <c r="E86" s="65"/>
      <c r="F86" s="66"/>
      <c r="G86" s="66"/>
    </row>
    <row r="87" spans="1:7" ht="39" customHeight="1" x14ac:dyDescent="0.25">
      <c r="A87" s="248" t="s">
        <v>353</v>
      </c>
      <c r="B87" s="248"/>
      <c r="C87" s="248"/>
      <c r="D87" s="248"/>
      <c r="E87" s="248"/>
      <c r="F87" s="248"/>
      <c r="G87" s="248"/>
    </row>
    <row r="88" spans="1:7" ht="15.75" x14ac:dyDescent="0.25">
      <c r="A88" s="23" t="s">
        <v>232</v>
      </c>
    </row>
  </sheetData>
  <sheetProtection selectLockedCells="1" selectUnlockedCells="1"/>
  <mergeCells count="7">
    <mergeCell ref="A87:G87"/>
    <mergeCell ref="A3:G3"/>
    <mergeCell ref="A4:G4"/>
    <mergeCell ref="A5:G5"/>
    <mergeCell ref="A6:G6"/>
    <mergeCell ref="A8:A9"/>
    <mergeCell ref="B8:G8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P65536"/>
  <sheetViews>
    <sheetView zoomScale="73" zoomScaleNormal="73" workbookViewId="0">
      <selection activeCell="A2" sqref="A2"/>
    </sheetView>
  </sheetViews>
  <sheetFormatPr baseColWidth="10" defaultColWidth="0" defaultRowHeight="12.75" zeroHeight="1" x14ac:dyDescent="0.2"/>
  <cols>
    <col min="1" max="1" width="77.42578125" style="5" bestFit="1" customWidth="1"/>
    <col min="2" max="6" width="11.140625" style="5" customWidth="1"/>
    <col min="7" max="7" width="14.28515625" style="5" customWidth="1"/>
    <col min="8" max="8" width="19.5703125" style="5" customWidth="1"/>
    <col min="9" max="11" width="11.140625" style="5" customWidth="1"/>
    <col min="12" max="12" width="16.42578125" style="5" customWidth="1"/>
    <col min="13" max="13" width="12.28515625" style="5" customWidth="1"/>
    <col min="14" max="14" width="13.85546875" style="5" customWidth="1"/>
    <col min="15" max="15" width="11.140625" style="5" customWidth="1"/>
    <col min="16" max="16" width="11.140625" style="217" hidden="1" customWidth="1"/>
    <col min="17" max="16384" width="11.140625" style="5" hidden="1"/>
  </cols>
  <sheetData>
    <row r="1" spans="1:15" ht="15.75" x14ac:dyDescent="0.25">
      <c r="A1" s="22" t="s">
        <v>142</v>
      </c>
      <c r="B1"/>
      <c r="C1" s="25"/>
      <c r="D1"/>
      <c r="E1"/>
      <c r="F1"/>
      <c r="G1"/>
      <c r="H1"/>
      <c r="I1"/>
      <c r="J1"/>
      <c r="K1"/>
      <c r="L1"/>
      <c r="M1"/>
      <c r="N1"/>
      <c r="O1"/>
    </row>
    <row r="2" spans="1:15" ht="15.75" x14ac:dyDescent="0.25">
      <c r="A2" s="3"/>
      <c r="B2"/>
      <c r="C2" s="25"/>
      <c r="D2"/>
      <c r="E2"/>
      <c r="F2"/>
      <c r="G2"/>
      <c r="H2"/>
      <c r="I2"/>
      <c r="J2"/>
      <c r="K2"/>
      <c r="L2"/>
      <c r="M2"/>
      <c r="N2"/>
      <c r="O2"/>
    </row>
    <row r="3" spans="1:15" ht="15.75" x14ac:dyDescent="0.25">
      <c r="A3" s="243" t="s">
        <v>1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</row>
    <row r="4" spans="1:15" ht="15.75" x14ac:dyDescent="0.25">
      <c r="A4" s="243" t="s">
        <v>9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</row>
    <row r="5" spans="1:15" ht="15.75" x14ac:dyDescent="0.25">
      <c r="A5" s="243" t="s">
        <v>115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</row>
    <row r="6" spans="1:15" ht="15.75" x14ac:dyDescent="0.25">
      <c r="A6" s="243" t="s">
        <v>308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</row>
    <row r="7" spans="1:15" ht="15.75" x14ac:dyDescent="0.25">
      <c r="A7" s="24"/>
      <c r="B7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1:15" ht="15.75" customHeight="1" x14ac:dyDescent="0.25">
      <c r="A8" s="252" t="s">
        <v>10</v>
      </c>
      <c r="B8" s="253" t="s">
        <v>98</v>
      </c>
      <c r="C8" s="254" t="s">
        <v>116</v>
      </c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</row>
    <row r="9" spans="1:15" ht="46.9" customHeight="1" x14ac:dyDescent="0.2">
      <c r="A9" s="252"/>
      <c r="B9" s="253"/>
      <c r="C9" s="7" t="s">
        <v>117</v>
      </c>
      <c r="D9" s="8" t="s">
        <v>118</v>
      </c>
      <c r="E9" s="8" t="s">
        <v>254</v>
      </c>
      <c r="F9" s="8" t="s">
        <v>255</v>
      </c>
      <c r="G9" s="8" t="s">
        <v>119</v>
      </c>
      <c r="H9" s="8" t="s">
        <v>120</v>
      </c>
      <c r="I9" s="8" t="s">
        <v>121</v>
      </c>
      <c r="J9" s="8" t="s">
        <v>122</v>
      </c>
      <c r="K9" s="8" t="s">
        <v>123</v>
      </c>
      <c r="L9" s="9" t="s">
        <v>124</v>
      </c>
      <c r="M9" s="9" t="s">
        <v>300</v>
      </c>
      <c r="N9" s="9" t="s">
        <v>301</v>
      </c>
      <c r="O9" s="195" t="s">
        <v>125</v>
      </c>
    </row>
    <row r="10" spans="1:15" ht="15.75" x14ac:dyDescent="0.2">
      <c r="A10" s="60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  <c r="N10" s="12"/>
      <c r="O10" s="12"/>
    </row>
    <row r="11" spans="1:15" ht="15.75" x14ac:dyDescent="0.25">
      <c r="A11" s="60" t="s">
        <v>19</v>
      </c>
      <c r="B11" s="13">
        <f>+B13+B20+B23+B29+B35+B42+B47+B54+B61+B69+B77+B85+B89+B96+B100</f>
        <v>74878</v>
      </c>
      <c r="C11" s="13">
        <f t="shared" ref="C11:H11" si="0">+C13+C20+C23+C29+C35+C42+C47+C54+C61+C69+C77+C85+C89+C96+C100</f>
        <v>832</v>
      </c>
      <c r="D11" s="13">
        <f t="shared" si="0"/>
        <v>69449</v>
      </c>
      <c r="E11" s="13">
        <f t="shared" si="0"/>
        <v>5</v>
      </c>
      <c r="F11" s="13">
        <f t="shared" si="0"/>
        <v>1180</v>
      </c>
      <c r="G11" s="13">
        <f t="shared" si="0"/>
        <v>3</v>
      </c>
      <c r="H11" s="13">
        <f t="shared" si="0"/>
        <v>89</v>
      </c>
      <c r="I11" s="13">
        <f>+I13+I20+I23+I29+I35+I42+I47+I54+I61+I69+I77+I85+I89+I96+I100</f>
        <v>848</v>
      </c>
      <c r="J11" s="13">
        <f t="shared" ref="J11:N11" si="1">+J13+J20+J23+J29+J35+J42+J47+J54+J61+J69+J77+J85+J89+J96+J100</f>
        <v>1844</v>
      </c>
      <c r="K11" s="13">
        <f t="shared" si="1"/>
        <v>84</v>
      </c>
      <c r="L11" s="13">
        <f t="shared" si="1"/>
        <v>488</v>
      </c>
      <c r="M11" s="14">
        <f t="shared" si="1"/>
        <v>1</v>
      </c>
      <c r="N11" s="14">
        <f t="shared" si="1"/>
        <v>5</v>
      </c>
      <c r="O11" s="14">
        <f>+O13+O20+O23+O29+O35+O42+O47+O54+O61+O69+O77+O85+O89+O96+O100</f>
        <v>50</v>
      </c>
    </row>
    <row r="12" spans="1:15" ht="15.75" x14ac:dyDescent="0.25">
      <c r="A12" s="60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4"/>
      <c r="N12" s="4"/>
      <c r="O12" s="4"/>
    </row>
    <row r="13" spans="1:15" ht="15.75" x14ac:dyDescent="0.25">
      <c r="A13" s="36" t="s">
        <v>20</v>
      </c>
      <c r="B13" s="13">
        <f>SUM(B14:B18)</f>
        <v>13078</v>
      </c>
      <c r="C13" s="13">
        <f t="shared" ref="C13:O13" si="2">SUM(C14:C18)</f>
        <v>163</v>
      </c>
      <c r="D13" s="13">
        <f t="shared" si="2"/>
        <v>12262</v>
      </c>
      <c r="E13" s="13">
        <f t="shared" si="2"/>
        <v>0</v>
      </c>
      <c r="F13" s="13">
        <f t="shared" si="2"/>
        <v>268</v>
      </c>
      <c r="G13" s="13">
        <f t="shared" si="2"/>
        <v>0</v>
      </c>
      <c r="H13" s="13">
        <f t="shared" si="2"/>
        <v>1</v>
      </c>
      <c r="I13" s="13">
        <f t="shared" si="2"/>
        <v>67</v>
      </c>
      <c r="J13" s="13">
        <f t="shared" si="2"/>
        <v>261</v>
      </c>
      <c r="K13" s="13">
        <f t="shared" si="2"/>
        <v>2</v>
      </c>
      <c r="L13" s="13">
        <f t="shared" si="2"/>
        <v>50</v>
      </c>
      <c r="M13" s="13">
        <f t="shared" si="2"/>
        <v>0</v>
      </c>
      <c r="N13" s="13">
        <f t="shared" si="2"/>
        <v>0</v>
      </c>
      <c r="O13" s="14">
        <f t="shared" si="2"/>
        <v>4</v>
      </c>
    </row>
    <row r="14" spans="1:15" ht="15.75" x14ac:dyDescent="0.25">
      <c r="A14" s="3" t="s">
        <v>21</v>
      </c>
      <c r="B14" s="2">
        <f>SUM(C14:O14)</f>
        <v>10435</v>
      </c>
      <c r="C14" s="2">
        <v>65</v>
      </c>
      <c r="D14" s="2">
        <v>9890</v>
      </c>
      <c r="E14" s="2">
        <v>0</v>
      </c>
      <c r="F14" s="2">
        <v>229</v>
      </c>
      <c r="G14" s="2">
        <v>0</v>
      </c>
      <c r="H14" s="2">
        <v>0</v>
      </c>
      <c r="I14" s="2">
        <v>9</v>
      </c>
      <c r="J14" s="2">
        <v>194</v>
      </c>
      <c r="K14" s="2">
        <v>1</v>
      </c>
      <c r="L14" s="2">
        <v>44</v>
      </c>
      <c r="M14" s="2">
        <v>0</v>
      </c>
      <c r="N14" s="2">
        <v>0</v>
      </c>
      <c r="O14" s="4">
        <v>3</v>
      </c>
    </row>
    <row r="15" spans="1:15" ht="15.75" x14ac:dyDescent="0.25">
      <c r="A15" s="3" t="s">
        <v>22</v>
      </c>
      <c r="B15" s="2">
        <f>SUM(C15:O15)</f>
        <v>2054</v>
      </c>
      <c r="C15" s="2">
        <v>74</v>
      </c>
      <c r="D15" s="2">
        <v>1903</v>
      </c>
      <c r="E15" s="2">
        <v>0</v>
      </c>
      <c r="F15" s="2">
        <v>24</v>
      </c>
      <c r="G15" s="2">
        <v>0</v>
      </c>
      <c r="H15" s="2">
        <v>0</v>
      </c>
      <c r="I15" s="2">
        <v>19</v>
      </c>
      <c r="J15" s="2">
        <v>29</v>
      </c>
      <c r="K15" s="2">
        <v>1</v>
      </c>
      <c r="L15" s="2">
        <v>4</v>
      </c>
      <c r="M15" s="2">
        <v>0</v>
      </c>
      <c r="N15" s="2">
        <v>0</v>
      </c>
      <c r="O15" s="4">
        <v>0</v>
      </c>
    </row>
    <row r="16" spans="1:15" ht="15.75" x14ac:dyDescent="0.25">
      <c r="A16" s="3" t="s">
        <v>23</v>
      </c>
      <c r="B16" s="2">
        <f>SUM(C16:O16)</f>
        <v>245</v>
      </c>
      <c r="C16" s="2">
        <v>10</v>
      </c>
      <c r="D16" s="2">
        <v>209</v>
      </c>
      <c r="E16" s="2">
        <v>0</v>
      </c>
      <c r="F16" s="2">
        <v>4</v>
      </c>
      <c r="G16" s="2">
        <v>0</v>
      </c>
      <c r="H16" s="2">
        <v>1</v>
      </c>
      <c r="I16" s="2">
        <v>6</v>
      </c>
      <c r="J16" s="2">
        <v>13</v>
      </c>
      <c r="K16" s="2">
        <v>0</v>
      </c>
      <c r="L16" s="2">
        <v>1</v>
      </c>
      <c r="M16" s="2">
        <v>0</v>
      </c>
      <c r="N16" s="2">
        <v>0</v>
      </c>
      <c r="O16" s="4">
        <v>1</v>
      </c>
    </row>
    <row r="17" spans="1:15" ht="15.75" x14ac:dyDescent="0.25">
      <c r="A17" s="3" t="s">
        <v>24</v>
      </c>
      <c r="B17" s="2">
        <f>SUM(C17:O17)</f>
        <v>317</v>
      </c>
      <c r="C17" s="2">
        <v>13</v>
      </c>
      <c r="D17" s="2">
        <v>239</v>
      </c>
      <c r="E17" s="2">
        <v>0</v>
      </c>
      <c r="F17" s="2">
        <v>11</v>
      </c>
      <c r="G17" s="2">
        <v>0</v>
      </c>
      <c r="H17" s="2">
        <v>0</v>
      </c>
      <c r="I17" s="2">
        <v>32</v>
      </c>
      <c r="J17" s="2">
        <v>21</v>
      </c>
      <c r="K17" s="2">
        <v>0</v>
      </c>
      <c r="L17" s="2">
        <v>1</v>
      </c>
      <c r="M17" s="2">
        <v>0</v>
      </c>
      <c r="N17" s="2">
        <v>0</v>
      </c>
      <c r="O17" s="4">
        <v>0</v>
      </c>
    </row>
    <row r="18" spans="1:15" ht="15.75" x14ac:dyDescent="0.25">
      <c r="A18" s="3" t="s">
        <v>25</v>
      </c>
      <c r="B18" s="2">
        <f>SUM(C18:O18)</f>
        <v>27</v>
      </c>
      <c r="C18" s="2">
        <v>1</v>
      </c>
      <c r="D18" s="2">
        <v>21</v>
      </c>
      <c r="E18" s="2">
        <v>0</v>
      </c>
      <c r="F18" s="2">
        <v>0</v>
      </c>
      <c r="G18" s="2">
        <v>0</v>
      </c>
      <c r="H18" s="2">
        <v>0</v>
      </c>
      <c r="I18" s="2">
        <v>1</v>
      </c>
      <c r="J18" s="2">
        <v>4</v>
      </c>
      <c r="K18" s="2">
        <v>0</v>
      </c>
      <c r="L18" s="2">
        <v>0</v>
      </c>
      <c r="M18" s="2">
        <v>0</v>
      </c>
      <c r="N18" s="2">
        <v>0</v>
      </c>
      <c r="O18" s="4">
        <v>0</v>
      </c>
    </row>
    <row r="19" spans="1:15" ht="15.75" x14ac:dyDescent="0.25">
      <c r="A19" s="37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4"/>
      <c r="N19" s="4"/>
      <c r="O19" s="4"/>
    </row>
    <row r="20" spans="1:15" ht="15.75" x14ac:dyDescent="0.25">
      <c r="A20" s="36" t="s">
        <v>26</v>
      </c>
      <c r="B20" s="13">
        <f t="shared" ref="B20" si="3">SUM(B21)</f>
        <v>10507</v>
      </c>
      <c r="C20" s="14">
        <v>20</v>
      </c>
      <c r="D20" s="14">
        <v>10457</v>
      </c>
      <c r="E20" s="14">
        <v>0</v>
      </c>
      <c r="F20" s="14">
        <v>12</v>
      </c>
      <c r="G20" s="14">
        <v>0</v>
      </c>
      <c r="H20" s="14">
        <v>0</v>
      </c>
      <c r="I20" s="14">
        <v>0</v>
      </c>
      <c r="J20" s="14">
        <v>9</v>
      </c>
      <c r="K20" s="14">
        <v>0</v>
      </c>
      <c r="L20" s="14">
        <v>3</v>
      </c>
      <c r="M20" s="14">
        <v>0</v>
      </c>
      <c r="N20" s="14">
        <v>0</v>
      </c>
      <c r="O20" s="14">
        <v>6</v>
      </c>
    </row>
    <row r="21" spans="1:15" ht="15.75" x14ac:dyDescent="0.25">
      <c r="A21" s="3" t="s">
        <v>235</v>
      </c>
      <c r="B21" s="2">
        <f>SUM(C21:O21)</f>
        <v>10507</v>
      </c>
      <c r="C21" s="2">
        <v>20</v>
      </c>
      <c r="D21" s="2">
        <v>10457</v>
      </c>
      <c r="E21" s="2">
        <v>0</v>
      </c>
      <c r="F21" s="2">
        <v>12</v>
      </c>
      <c r="G21" s="2">
        <v>0</v>
      </c>
      <c r="H21" s="2">
        <v>0</v>
      </c>
      <c r="I21" s="2">
        <v>0</v>
      </c>
      <c r="J21" s="2">
        <v>9</v>
      </c>
      <c r="K21" s="2">
        <v>0</v>
      </c>
      <c r="L21" s="2">
        <v>3</v>
      </c>
      <c r="M21" s="2">
        <v>0</v>
      </c>
      <c r="N21" s="2">
        <v>0</v>
      </c>
      <c r="O21" s="4">
        <v>6</v>
      </c>
    </row>
    <row r="22" spans="1:15" ht="15.75" x14ac:dyDescent="0.25">
      <c r="A22" s="38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4"/>
      <c r="N22" s="4"/>
      <c r="O22" s="4"/>
    </row>
    <row r="23" spans="1:15" ht="15.75" x14ac:dyDescent="0.25">
      <c r="A23" s="36" t="s">
        <v>28</v>
      </c>
      <c r="B23" s="13">
        <f t="shared" ref="B23" si="4">SUM(B24:B27)</f>
        <v>10804</v>
      </c>
      <c r="C23" s="13">
        <v>101</v>
      </c>
      <c r="D23" s="13">
        <v>10143</v>
      </c>
      <c r="E23" s="13">
        <v>2</v>
      </c>
      <c r="F23" s="13">
        <v>216</v>
      </c>
      <c r="G23" s="13">
        <v>1</v>
      </c>
      <c r="H23" s="13">
        <v>33</v>
      </c>
      <c r="I23" s="13">
        <v>113</v>
      </c>
      <c r="J23" s="13">
        <v>162</v>
      </c>
      <c r="K23" s="13">
        <v>7</v>
      </c>
      <c r="L23" s="13">
        <v>20</v>
      </c>
      <c r="M23" s="13">
        <v>0</v>
      </c>
      <c r="N23" s="13">
        <v>1</v>
      </c>
      <c r="O23" s="14">
        <v>5</v>
      </c>
    </row>
    <row r="24" spans="1:15" ht="15.75" x14ac:dyDescent="0.25">
      <c r="A24" s="3" t="s">
        <v>236</v>
      </c>
      <c r="B24" s="2">
        <f>SUM(C24:O24)</f>
        <v>3501</v>
      </c>
      <c r="C24" s="2">
        <v>79</v>
      </c>
      <c r="D24" s="2">
        <v>3232</v>
      </c>
      <c r="E24" s="2">
        <v>2</v>
      </c>
      <c r="F24" s="2">
        <v>68</v>
      </c>
      <c r="G24" s="2">
        <v>0</v>
      </c>
      <c r="H24" s="2">
        <v>6</v>
      </c>
      <c r="I24" s="2">
        <v>30</v>
      </c>
      <c r="J24" s="2">
        <v>65</v>
      </c>
      <c r="K24" s="2">
        <v>6</v>
      </c>
      <c r="L24" s="2">
        <v>13</v>
      </c>
      <c r="M24" s="2">
        <v>0</v>
      </c>
      <c r="N24" s="2">
        <v>0</v>
      </c>
      <c r="O24" s="4">
        <v>0</v>
      </c>
    </row>
    <row r="25" spans="1:15" ht="15.75" x14ac:dyDescent="0.25">
      <c r="A25" s="3" t="s">
        <v>30</v>
      </c>
      <c r="B25" s="2">
        <f>SUM(C25:O25)</f>
        <v>4426</v>
      </c>
      <c r="C25" s="2">
        <v>18</v>
      </c>
      <c r="D25" s="2">
        <v>4217</v>
      </c>
      <c r="E25" s="2">
        <v>0</v>
      </c>
      <c r="F25" s="2">
        <v>69</v>
      </c>
      <c r="G25" s="2">
        <v>0</v>
      </c>
      <c r="H25" s="2">
        <v>27</v>
      </c>
      <c r="I25" s="2">
        <v>48</v>
      </c>
      <c r="J25" s="2">
        <v>40</v>
      </c>
      <c r="K25" s="2">
        <v>0</v>
      </c>
      <c r="L25" s="2">
        <v>4</v>
      </c>
      <c r="M25" s="2">
        <v>0</v>
      </c>
      <c r="N25" s="2">
        <v>1</v>
      </c>
      <c r="O25" s="4">
        <v>2</v>
      </c>
    </row>
    <row r="26" spans="1:15" ht="15.75" x14ac:dyDescent="0.25">
      <c r="A26" s="3" t="s">
        <v>31</v>
      </c>
      <c r="B26" s="2">
        <f>SUM(C26:O26)</f>
        <v>2813</v>
      </c>
      <c r="C26" s="2">
        <v>0</v>
      </c>
      <c r="D26" s="2">
        <v>2650</v>
      </c>
      <c r="E26" s="2">
        <v>0</v>
      </c>
      <c r="F26" s="2">
        <v>76</v>
      </c>
      <c r="G26" s="2">
        <v>0</v>
      </c>
      <c r="H26" s="2">
        <v>0</v>
      </c>
      <c r="I26" s="2">
        <v>32</v>
      </c>
      <c r="J26" s="2">
        <v>48</v>
      </c>
      <c r="K26" s="2">
        <v>1</v>
      </c>
      <c r="L26" s="2">
        <v>3</v>
      </c>
      <c r="M26" s="2">
        <v>0</v>
      </c>
      <c r="N26" s="2">
        <v>0</v>
      </c>
      <c r="O26" s="4">
        <v>3</v>
      </c>
    </row>
    <row r="27" spans="1:15" ht="15.75" x14ac:dyDescent="0.25">
      <c r="A27" s="3" t="s">
        <v>32</v>
      </c>
      <c r="B27" s="2">
        <f>SUM(C27:O27)</f>
        <v>64</v>
      </c>
      <c r="C27" s="2">
        <v>4</v>
      </c>
      <c r="D27" s="2">
        <v>44</v>
      </c>
      <c r="E27" s="2">
        <v>0</v>
      </c>
      <c r="F27" s="2">
        <v>3</v>
      </c>
      <c r="G27" s="2">
        <v>1</v>
      </c>
      <c r="H27" s="2">
        <v>0</v>
      </c>
      <c r="I27" s="2">
        <v>3</v>
      </c>
      <c r="J27" s="2">
        <v>9</v>
      </c>
      <c r="K27" s="2">
        <v>0</v>
      </c>
      <c r="L27" s="2">
        <v>0</v>
      </c>
      <c r="M27" s="2">
        <v>0</v>
      </c>
      <c r="N27" s="2">
        <v>0</v>
      </c>
      <c r="O27" s="4">
        <v>0</v>
      </c>
    </row>
    <row r="28" spans="1:15" ht="15.75" x14ac:dyDescent="0.25">
      <c r="A28" s="37"/>
      <c r="B28" s="2"/>
      <c r="O28" s="217"/>
    </row>
    <row r="29" spans="1:15" ht="15.75" x14ac:dyDescent="0.25">
      <c r="A29" s="36" t="s">
        <v>33</v>
      </c>
      <c r="B29" s="13">
        <f t="shared" ref="B29" si="5">SUM(B30:B33)</f>
        <v>7497</v>
      </c>
      <c r="C29" s="13">
        <v>168</v>
      </c>
      <c r="D29" s="13">
        <v>6839</v>
      </c>
      <c r="E29" s="13">
        <v>0</v>
      </c>
      <c r="F29" s="13">
        <v>178</v>
      </c>
      <c r="G29" s="13">
        <v>0</v>
      </c>
      <c r="H29" s="13">
        <v>33</v>
      </c>
      <c r="I29" s="13">
        <v>114</v>
      </c>
      <c r="J29" s="13">
        <v>110</v>
      </c>
      <c r="K29" s="13">
        <v>21</v>
      </c>
      <c r="L29" s="13">
        <v>32</v>
      </c>
      <c r="M29" s="13">
        <v>0</v>
      </c>
      <c r="N29" s="13">
        <v>0</v>
      </c>
      <c r="O29" s="14">
        <v>2</v>
      </c>
    </row>
    <row r="30" spans="1:15" ht="15.75" x14ac:dyDescent="0.25">
      <c r="A30" s="3" t="s">
        <v>34</v>
      </c>
      <c r="B30" s="2">
        <f>SUM(C30:O30)</f>
        <v>6237</v>
      </c>
      <c r="C30" s="2">
        <v>93</v>
      </c>
      <c r="D30" s="2">
        <v>5778</v>
      </c>
      <c r="E30" s="2">
        <v>0</v>
      </c>
      <c r="F30" s="2">
        <v>163</v>
      </c>
      <c r="G30" s="2">
        <v>0</v>
      </c>
      <c r="H30" s="2">
        <v>33</v>
      </c>
      <c r="I30" s="2">
        <v>80</v>
      </c>
      <c r="J30" s="2">
        <v>67</v>
      </c>
      <c r="K30" s="2">
        <v>21</v>
      </c>
      <c r="L30" s="2">
        <v>1</v>
      </c>
      <c r="M30" s="2">
        <v>0</v>
      </c>
      <c r="N30" s="2">
        <v>0</v>
      </c>
      <c r="O30" s="4">
        <v>1</v>
      </c>
    </row>
    <row r="31" spans="1:15" ht="15.75" x14ac:dyDescent="0.25">
      <c r="A31" s="3" t="s">
        <v>35</v>
      </c>
      <c r="B31" s="2">
        <f>SUM(C31:O31)</f>
        <v>548</v>
      </c>
      <c r="C31" s="2">
        <v>60</v>
      </c>
      <c r="D31" s="2">
        <v>396</v>
      </c>
      <c r="E31" s="2">
        <v>0</v>
      </c>
      <c r="F31" s="2">
        <v>11</v>
      </c>
      <c r="G31" s="2">
        <v>0</v>
      </c>
      <c r="H31" s="2">
        <v>0</v>
      </c>
      <c r="I31" s="2">
        <v>25</v>
      </c>
      <c r="J31" s="2">
        <v>33</v>
      </c>
      <c r="K31" s="2">
        <v>0</v>
      </c>
      <c r="L31" s="2">
        <v>23</v>
      </c>
      <c r="M31" s="2">
        <v>0</v>
      </c>
      <c r="N31" s="2">
        <v>0</v>
      </c>
      <c r="O31" s="4">
        <v>0</v>
      </c>
    </row>
    <row r="32" spans="1:15" ht="15.75" x14ac:dyDescent="0.25">
      <c r="A32" s="3" t="s">
        <v>36</v>
      </c>
      <c r="B32" s="2">
        <f>SUM(C32:O32)</f>
        <v>198</v>
      </c>
      <c r="C32" s="2">
        <v>2</v>
      </c>
      <c r="D32" s="2">
        <v>192</v>
      </c>
      <c r="E32" s="2">
        <v>0</v>
      </c>
      <c r="F32" s="2">
        <v>2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1</v>
      </c>
      <c r="M32" s="2">
        <v>0</v>
      </c>
      <c r="N32" s="2">
        <v>0</v>
      </c>
      <c r="O32" s="4">
        <v>1</v>
      </c>
    </row>
    <row r="33" spans="1:15" ht="15.75" x14ac:dyDescent="0.25">
      <c r="A33" s="3" t="s">
        <v>37</v>
      </c>
      <c r="B33" s="2">
        <f>SUM(C33:O33)</f>
        <v>514</v>
      </c>
      <c r="C33" s="2">
        <v>13</v>
      </c>
      <c r="D33" s="2">
        <v>473</v>
      </c>
      <c r="E33" s="2">
        <v>0</v>
      </c>
      <c r="F33" s="2">
        <v>2</v>
      </c>
      <c r="G33" s="2">
        <v>0</v>
      </c>
      <c r="H33" s="2">
        <v>0</v>
      </c>
      <c r="I33" s="2">
        <v>9</v>
      </c>
      <c r="J33" s="2">
        <v>10</v>
      </c>
      <c r="K33" s="2">
        <v>0</v>
      </c>
      <c r="L33" s="2">
        <v>7</v>
      </c>
      <c r="M33" s="2">
        <v>0</v>
      </c>
      <c r="N33" s="2">
        <v>0</v>
      </c>
      <c r="O33" s="4">
        <v>0</v>
      </c>
    </row>
    <row r="34" spans="1:15" ht="15.75" x14ac:dyDescent="0.25">
      <c r="A34" s="3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4"/>
      <c r="N34" s="4"/>
      <c r="O34" s="4"/>
    </row>
    <row r="35" spans="1:15" ht="15.75" x14ac:dyDescent="0.25">
      <c r="A35" s="36" t="s">
        <v>38</v>
      </c>
      <c r="B35" s="13">
        <f t="shared" ref="B35" si="6">SUM(B36:B40)</f>
        <v>1655</v>
      </c>
      <c r="C35" s="13">
        <v>33</v>
      </c>
      <c r="D35" s="13">
        <v>1459</v>
      </c>
      <c r="E35" s="13">
        <v>0</v>
      </c>
      <c r="F35" s="13">
        <v>44</v>
      </c>
      <c r="G35" s="13">
        <v>0</v>
      </c>
      <c r="H35" s="13">
        <v>0</v>
      </c>
      <c r="I35" s="13">
        <v>26</v>
      </c>
      <c r="J35" s="13">
        <v>70</v>
      </c>
      <c r="K35" s="13">
        <v>1</v>
      </c>
      <c r="L35" s="13">
        <v>7</v>
      </c>
      <c r="M35" s="13">
        <v>0</v>
      </c>
      <c r="N35" s="13">
        <v>0</v>
      </c>
      <c r="O35" s="14">
        <v>15</v>
      </c>
    </row>
    <row r="36" spans="1:15" ht="15.75" x14ac:dyDescent="0.25">
      <c r="A36" s="3" t="s">
        <v>237</v>
      </c>
      <c r="B36" s="2">
        <f>SUM(C36:O36)</f>
        <v>1083</v>
      </c>
      <c r="C36" s="2">
        <v>7</v>
      </c>
      <c r="D36" s="2">
        <v>986</v>
      </c>
      <c r="E36" s="2">
        <v>0</v>
      </c>
      <c r="F36" s="2">
        <v>25</v>
      </c>
      <c r="G36" s="2">
        <v>0</v>
      </c>
      <c r="H36" s="2">
        <v>0</v>
      </c>
      <c r="I36" s="2">
        <v>13</v>
      </c>
      <c r="J36" s="2">
        <v>29</v>
      </c>
      <c r="K36" s="2">
        <v>1</v>
      </c>
      <c r="L36" s="2">
        <v>7</v>
      </c>
      <c r="M36" s="2">
        <v>0</v>
      </c>
      <c r="N36" s="2">
        <v>0</v>
      </c>
      <c r="O36" s="4">
        <v>15</v>
      </c>
    </row>
    <row r="37" spans="1:15" ht="15.75" x14ac:dyDescent="0.25">
      <c r="A37" s="3" t="s">
        <v>40</v>
      </c>
      <c r="B37" s="2">
        <f>SUM(C37:O37)</f>
        <v>111</v>
      </c>
      <c r="C37" s="2">
        <v>13</v>
      </c>
      <c r="D37" s="2">
        <v>86</v>
      </c>
      <c r="E37" s="2">
        <v>0</v>
      </c>
      <c r="F37" s="2">
        <v>5</v>
      </c>
      <c r="G37" s="2">
        <v>0</v>
      </c>
      <c r="H37" s="2">
        <v>0</v>
      </c>
      <c r="I37" s="2">
        <v>4</v>
      </c>
      <c r="J37" s="2">
        <v>3</v>
      </c>
      <c r="K37" s="2">
        <v>0</v>
      </c>
      <c r="L37" s="2">
        <v>0</v>
      </c>
      <c r="M37" s="2">
        <v>0</v>
      </c>
      <c r="N37" s="2">
        <v>0</v>
      </c>
      <c r="O37" s="4">
        <v>0</v>
      </c>
    </row>
    <row r="38" spans="1:15" ht="15.75" x14ac:dyDescent="0.25">
      <c r="A38" s="3" t="s">
        <v>41</v>
      </c>
      <c r="B38" s="2">
        <f>SUM(C38:O38)</f>
        <v>86</v>
      </c>
      <c r="C38" s="2">
        <v>0</v>
      </c>
      <c r="D38" s="2">
        <v>73</v>
      </c>
      <c r="E38" s="2">
        <v>0</v>
      </c>
      <c r="F38" s="2">
        <v>2</v>
      </c>
      <c r="G38" s="2">
        <v>0</v>
      </c>
      <c r="H38" s="2">
        <v>0</v>
      </c>
      <c r="I38" s="2">
        <v>1</v>
      </c>
      <c r="J38" s="2">
        <v>10</v>
      </c>
      <c r="K38" s="2">
        <v>0</v>
      </c>
      <c r="L38" s="2">
        <v>0</v>
      </c>
      <c r="M38" s="2">
        <v>0</v>
      </c>
      <c r="N38" s="2">
        <v>0</v>
      </c>
      <c r="O38" s="4">
        <v>0</v>
      </c>
    </row>
    <row r="39" spans="1:15" ht="15.75" x14ac:dyDescent="0.25">
      <c r="A39" s="3" t="s">
        <v>42</v>
      </c>
      <c r="B39" s="2">
        <f>SUM(C39:O39)</f>
        <v>29</v>
      </c>
      <c r="C39" s="2">
        <v>3</v>
      </c>
      <c r="D39" s="2">
        <v>22</v>
      </c>
      <c r="E39" s="2">
        <v>0</v>
      </c>
      <c r="F39" s="2">
        <v>2</v>
      </c>
      <c r="G39" s="2">
        <v>0</v>
      </c>
      <c r="H39" s="2">
        <v>0</v>
      </c>
      <c r="I39" s="2">
        <v>0</v>
      </c>
      <c r="J39" s="2">
        <v>2</v>
      </c>
      <c r="K39" s="2">
        <v>0</v>
      </c>
      <c r="L39" s="2">
        <v>0</v>
      </c>
      <c r="M39" s="2">
        <v>0</v>
      </c>
      <c r="N39" s="2">
        <v>0</v>
      </c>
      <c r="O39" s="4">
        <v>0</v>
      </c>
    </row>
    <row r="40" spans="1:15" ht="15.75" x14ac:dyDescent="0.25">
      <c r="A40" s="3" t="s">
        <v>43</v>
      </c>
      <c r="B40" s="2">
        <f>SUM(C40:O40)</f>
        <v>346</v>
      </c>
      <c r="C40" s="2">
        <v>10</v>
      </c>
      <c r="D40" s="2">
        <v>292</v>
      </c>
      <c r="E40" s="2">
        <v>0</v>
      </c>
      <c r="F40" s="2">
        <v>10</v>
      </c>
      <c r="G40" s="2">
        <v>0</v>
      </c>
      <c r="H40" s="2">
        <v>0</v>
      </c>
      <c r="I40" s="2">
        <v>8</v>
      </c>
      <c r="J40" s="2">
        <v>26</v>
      </c>
      <c r="K40" s="2">
        <v>0</v>
      </c>
      <c r="L40" s="2">
        <v>0</v>
      </c>
      <c r="M40" s="2">
        <v>0</v>
      </c>
      <c r="N40" s="2">
        <v>0</v>
      </c>
      <c r="O40" s="4">
        <v>0</v>
      </c>
    </row>
    <row r="41" spans="1:15" ht="15.75" x14ac:dyDescent="0.25">
      <c r="A41" s="37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4"/>
      <c r="N41" s="4"/>
      <c r="O41" s="4"/>
    </row>
    <row r="42" spans="1:15" ht="15.75" x14ac:dyDescent="0.25">
      <c r="A42" s="36" t="s">
        <v>44</v>
      </c>
      <c r="B42" s="13">
        <f t="shared" ref="B42" si="7">SUM(B43:B45)</f>
        <v>3381</v>
      </c>
      <c r="C42" s="13">
        <v>10</v>
      </c>
      <c r="D42" s="13">
        <v>2936</v>
      </c>
      <c r="E42" s="13">
        <v>0</v>
      </c>
      <c r="F42" s="13">
        <v>140</v>
      </c>
      <c r="G42" s="13">
        <v>0</v>
      </c>
      <c r="H42" s="13">
        <v>0</v>
      </c>
      <c r="I42" s="13">
        <v>114</v>
      </c>
      <c r="J42" s="13">
        <v>173</v>
      </c>
      <c r="K42" s="13">
        <v>1</v>
      </c>
      <c r="L42" s="13">
        <v>7</v>
      </c>
      <c r="M42" s="13">
        <v>0</v>
      </c>
      <c r="N42" s="13">
        <v>0</v>
      </c>
      <c r="O42" s="14">
        <v>0</v>
      </c>
    </row>
    <row r="43" spans="1:15" ht="15.75" x14ac:dyDescent="0.25">
      <c r="A43" s="3" t="s">
        <v>45</v>
      </c>
      <c r="B43" s="2">
        <f>SUM(C43:O43)</f>
        <v>2272</v>
      </c>
      <c r="C43" s="2">
        <v>3</v>
      </c>
      <c r="D43" s="2">
        <v>1976</v>
      </c>
      <c r="E43" s="2">
        <v>0</v>
      </c>
      <c r="F43" s="2">
        <v>95</v>
      </c>
      <c r="G43" s="2">
        <v>0</v>
      </c>
      <c r="H43" s="2">
        <v>0</v>
      </c>
      <c r="I43" s="2">
        <v>72</v>
      </c>
      <c r="J43" s="2">
        <v>126</v>
      </c>
      <c r="K43" s="2">
        <v>0</v>
      </c>
      <c r="L43" s="2">
        <v>0</v>
      </c>
      <c r="M43" s="2">
        <v>0</v>
      </c>
      <c r="N43" s="2">
        <v>0</v>
      </c>
      <c r="O43" s="4">
        <v>0</v>
      </c>
    </row>
    <row r="44" spans="1:15" ht="15.75" x14ac:dyDescent="0.25">
      <c r="A44" s="3" t="s">
        <v>46</v>
      </c>
      <c r="B44" s="2">
        <f>SUM(C44:O44)</f>
        <v>951</v>
      </c>
      <c r="C44" s="2">
        <v>7</v>
      </c>
      <c r="D44" s="2">
        <v>831</v>
      </c>
      <c r="E44" s="2">
        <v>0</v>
      </c>
      <c r="F44" s="2">
        <v>43</v>
      </c>
      <c r="G44" s="2">
        <v>0</v>
      </c>
      <c r="H44" s="2">
        <v>0</v>
      </c>
      <c r="I44" s="2">
        <v>36</v>
      </c>
      <c r="J44" s="2">
        <v>30</v>
      </c>
      <c r="K44" s="2">
        <v>0</v>
      </c>
      <c r="L44" s="2">
        <v>4</v>
      </c>
      <c r="M44" s="2">
        <v>0</v>
      </c>
      <c r="N44" s="2">
        <v>0</v>
      </c>
      <c r="O44" s="4">
        <v>0</v>
      </c>
    </row>
    <row r="45" spans="1:15" ht="15.75" x14ac:dyDescent="0.25">
      <c r="A45" s="3" t="s">
        <v>47</v>
      </c>
      <c r="B45" s="2">
        <f>SUM(C45:O45)</f>
        <v>158</v>
      </c>
      <c r="C45" s="2">
        <v>0</v>
      </c>
      <c r="D45" s="2">
        <v>129</v>
      </c>
      <c r="E45" s="2">
        <v>0</v>
      </c>
      <c r="F45" s="2">
        <v>2</v>
      </c>
      <c r="G45" s="2">
        <v>0</v>
      </c>
      <c r="H45" s="2">
        <v>0</v>
      </c>
      <c r="I45" s="2">
        <v>6</v>
      </c>
      <c r="J45" s="2">
        <v>17</v>
      </c>
      <c r="K45" s="2">
        <v>1</v>
      </c>
      <c r="L45" s="2">
        <v>3</v>
      </c>
      <c r="M45" s="2">
        <v>0</v>
      </c>
      <c r="N45" s="2">
        <v>0</v>
      </c>
      <c r="O45" s="4">
        <v>0</v>
      </c>
    </row>
    <row r="46" spans="1:15" ht="15.75" x14ac:dyDescent="0.25">
      <c r="A46" s="35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39"/>
      <c r="N46" s="39"/>
      <c r="O46" s="39"/>
    </row>
    <row r="47" spans="1:15" ht="15.75" x14ac:dyDescent="0.25">
      <c r="A47" s="36" t="s">
        <v>48</v>
      </c>
      <c r="B47" s="13">
        <f t="shared" ref="B47" si="8">SUM(B48:B52)</f>
        <v>6446</v>
      </c>
      <c r="C47" s="13">
        <v>20</v>
      </c>
      <c r="D47" s="13">
        <v>6246</v>
      </c>
      <c r="E47" s="13">
        <v>0</v>
      </c>
      <c r="F47" s="13">
        <v>11</v>
      </c>
      <c r="G47" s="13">
        <v>0</v>
      </c>
      <c r="H47" s="13">
        <v>0</v>
      </c>
      <c r="I47" s="13">
        <v>75</v>
      </c>
      <c r="J47" s="13">
        <v>73</v>
      </c>
      <c r="K47" s="13">
        <v>3</v>
      </c>
      <c r="L47" s="13">
        <v>11</v>
      </c>
      <c r="M47" s="13">
        <v>0</v>
      </c>
      <c r="N47" s="13">
        <v>0</v>
      </c>
      <c r="O47" s="14">
        <v>7</v>
      </c>
    </row>
    <row r="48" spans="1:15" ht="15.75" x14ac:dyDescent="0.25">
      <c r="A48" s="3" t="s">
        <v>49</v>
      </c>
      <c r="B48" s="2">
        <f>SUM(C48:O48)</f>
        <v>5561</v>
      </c>
      <c r="C48" s="2">
        <v>0</v>
      </c>
      <c r="D48" s="2">
        <v>5553</v>
      </c>
      <c r="E48" s="2">
        <v>0</v>
      </c>
      <c r="F48" s="2">
        <v>0</v>
      </c>
      <c r="G48" s="2">
        <v>0</v>
      </c>
      <c r="H48" s="2">
        <v>0</v>
      </c>
      <c r="I48" s="2">
        <v>1</v>
      </c>
      <c r="J48" s="2">
        <v>1</v>
      </c>
      <c r="K48" s="2">
        <v>0</v>
      </c>
      <c r="L48" s="2">
        <v>0</v>
      </c>
      <c r="M48" s="2">
        <v>0</v>
      </c>
      <c r="N48" s="2">
        <v>0</v>
      </c>
      <c r="O48" s="4">
        <v>6</v>
      </c>
    </row>
    <row r="49" spans="1:15" ht="15.75" x14ac:dyDescent="0.25">
      <c r="A49" s="3" t="s">
        <v>50</v>
      </c>
      <c r="B49" s="2">
        <f>SUM(C49:O49)</f>
        <v>89</v>
      </c>
      <c r="C49" s="2">
        <v>1</v>
      </c>
      <c r="D49" s="2">
        <v>75</v>
      </c>
      <c r="E49" s="2">
        <v>0</v>
      </c>
      <c r="F49" s="2">
        <v>1</v>
      </c>
      <c r="G49" s="2">
        <v>0</v>
      </c>
      <c r="H49" s="2">
        <v>0</v>
      </c>
      <c r="I49" s="2">
        <v>2</v>
      </c>
      <c r="J49" s="2">
        <v>8</v>
      </c>
      <c r="K49" s="2">
        <v>2</v>
      </c>
      <c r="L49" s="2">
        <v>0</v>
      </c>
      <c r="M49" s="2">
        <v>0</v>
      </c>
      <c r="N49" s="2">
        <v>0</v>
      </c>
      <c r="O49" s="4">
        <v>0</v>
      </c>
    </row>
    <row r="50" spans="1:15" ht="15.75" x14ac:dyDescent="0.25">
      <c r="A50" s="3" t="s">
        <v>51</v>
      </c>
      <c r="B50" s="2">
        <f>SUM(C50:O50)</f>
        <v>516</v>
      </c>
      <c r="C50" s="2">
        <v>10</v>
      </c>
      <c r="D50" s="2">
        <v>425</v>
      </c>
      <c r="E50" s="2">
        <v>0</v>
      </c>
      <c r="F50" s="2">
        <v>3</v>
      </c>
      <c r="G50" s="2">
        <v>0</v>
      </c>
      <c r="H50" s="2">
        <v>0</v>
      </c>
      <c r="I50" s="2">
        <v>38</v>
      </c>
      <c r="J50" s="2">
        <v>29</v>
      </c>
      <c r="K50" s="2">
        <v>0</v>
      </c>
      <c r="L50" s="2">
        <v>10</v>
      </c>
      <c r="M50" s="2">
        <v>0</v>
      </c>
      <c r="N50" s="2">
        <v>0</v>
      </c>
      <c r="O50" s="4">
        <v>1</v>
      </c>
    </row>
    <row r="51" spans="1:15" ht="15.75" x14ac:dyDescent="0.25">
      <c r="A51" s="3" t="s">
        <v>52</v>
      </c>
      <c r="B51" s="2">
        <f>SUM(C51:O51)</f>
        <v>64</v>
      </c>
      <c r="C51" s="2">
        <v>5</v>
      </c>
      <c r="D51" s="2">
        <v>41</v>
      </c>
      <c r="E51" s="2">
        <v>0</v>
      </c>
      <c r="F51" s="2">
        <v>0</v>
      </c>
      <c r="G51" s="2">
        <v>0</v>
      </c>
      <c r="H51" s="2">
        <v>0</v>
      </c>
      <c r="I51" s="2">
        <v>1</v>
      </c>
      <c r="J51" s="2">
        <v>15</v>
      </c>
      <c r="K51" s="2">
        <v>1</v>
      </c>
      <c r="L51" s="2">
        <v>1</v>
      </c>
      <c r="M51" s="2">
        <v>0</v>
      </c>
      <c r="N51" s="2">
        <v>0</v>
      </c>
      <c r="O51" s="4">
        <v>0</v>
      </c>
    </row>
    <row r="52" spans="1:15" ht="15.75" x14ac:dyDescent="0.25">
      <c r="A52" s="3" t="s">
        <v>53</v>
      </c>
      <c r="B52" s="2">
        <f>SUM(C52:O52)</f>
        <v>216</v>
      </c>
      <c r="C52" s="2">
        <v>4</v>
      </c>
      <c r="D52" s="2">
        <v>152</v>
      </c>
      <c r="E52" s="2">
        <v>0</v>
      </c>
      <c r="F52" s="2">
        <v>7</v>
      </c>
      <c r="G52" s="2">
        <v>0</v>
      </c>
      <c r="H52" s="2">
        <v>0</v>
      </c>
      <c r="I52" s="2">
        <v>33</v>
      </c>
      <c r="J52" s="2">
        <v>20</v>
      </c>
      <c r="K52" s="2">
        <v>0</v>
      </c>
      <c r="L52" s="2">
        <v>0</v>
      </c>
      <c r="M52" s="2">
        <v>0</v>
      </c>
      <c r="N52" s="2">
        <v>0</v>
      </c>
      <c r="O52" s="4">
        <v>0</v>
      </c>
    </row>
    <row r="53" spans="1:15" ht="15.75" x14ac:dyDescent="0.25">
      <c r="A53" s="3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4"/>
      <c r="N53" s="4"/>
      <c r="O53" s="4"/>
    </row>
    <row r="54" spans="1:15" ht="15.75" x14ac:dyDescent="0.25">
      <c r="A54" s="36" t="s">
        <v>54</v>
      </c>
      <c r="B54" s="13">
        <f t="shared" ref="B54" si="9">SUM(B55:B59)</f>
        <v>9399</v>
      </c>
      <c r="C54" s="13">
        <v>32</v>
      </c>
      <c r="D54" s="13">
        <v>8946</v>
      </c>
      <c r="E54" s="13">
        <v>0</v>
      </c>
      <c r="F54" s="13">
        <v>115</v>
      </c>
      <c r="G54" s="13">
        <v>0</v>
      </c>
      <c r="H54" s="13">
        <v>21</v>
      </c>
      <c r="I54" s="13">
        <v>50</v>
      </c>
      <c r="J54" s="13">
        <v>166</v>
      </c>
      <c r="K54" s="13">
        <v>4</v>
      </c>
      <c r="L54" s="13">
        <v>62</v>
      </c>
      <c r="M54" s="13">
        <v>0</v>
      </c>
      <c r="N54" s="13">
        <v>0</v>
      </c>
      <c r="O54" s="14">
        <v>3</v>
      </c>
    </row>
    <row r="55" spans="1:15" ht="15.75" x14ac:dyDescent="0.25">
      <c r="A55" s="3" t="s">
        <v>55</v>
      </c>
      <c r="B55" s="2">
        <f>SUM(C55:O55)</f>
        <v>7223</v>
      </c>
      <c r="C55" s="2">
        <v>8</v>
      </c>
      <c r="D55" s="2">
        <v>7011</v>
      </c>
      <c r="E55" s="2">
        <v>0</v>
      </c>
      <c r="F55" s="2">
        <v>63</v>
      </c>
      <c r="G55" s="2">
        <v>0</v>
      </c>
      <c r="H55" s="2">
        <v>21</v>
      </c>
      <c r="I55" s="2">
        <v>16</v>
      </c>
      <c r="J55" s="2">
        <v>64</v>
      </c>
      <c r="K55" s="2">
        <v>2</v>
      </c>
      <c r="L55" s="2">
        <v>38</v>
      </c>
      <c r="M55" s="2">
        <v>0</v>
      </c>
      <c r="N55" s="2">
        <v>0</v>
      </c>
      <c r="O55" s="4">
        <v>0</v>
      </c>
    </row>
    <row r="56" spans="1:15" ht="15.75" x14ac:dyDescent="0.25">
      <c r="A56" s="3" t="s">
        <v>56</v>
      </c>
      <c r="B56" s="2">
        <f>SUM(C56:O56)</f>
        <v>1003</v>
      </c>
      <c r="C56" s="2">
        <v>2</v>
      </c>
      <c r="D56" s="2">
        <v>967</v>
      </c>
      <c r="E56" s="2">
        <v>0</v>
      </c>
      <c r="F56" s="2">
        <v>13</v>
      </c>
      <c r="G56" s="2">
        <v>0</v>
      </c>
      <c r="H56" s="2">
        <v>0</v>
      </c>
      <c r="I56" s="2">
        <v>6</v>
      </c>
      <c r="J56" s="2">
        <v>11</v>
      </c>
      <c r="K56" s="2">
        <v>0</v>
      </c>
      <c r="L56" s="2">
        <v>4</v>
      </c>
      <c r="M56" s="2">
        <v>0</v>
      </c>
      <c r="N56" s="2">
        <v>0</v>
      </c>
      <c r="O56" s="4">
        <v>0</v>
      </c>
    </row>
    <row r="57" spans="1:15" ht="15.75" x14ac:dyDescent="0.25">
      <c r="A57" s="3" t="s">
        <v>57</v>
      </c>
      <c r="B57" s="2">
        <f>SUM(C57:O57)</f>
        <v>398</v>
      </c>
      <c r="C57" s="2">
        <v>1</v>
      </c>
      <c r="D57" s="2">
        <v>373</v>
      </c>
      <c r="E57" s="2">
        <v>0</v>
      </c>
      <c r="F57" s="2">
        <v>9</v>
      </c>
      <c r="G57" s="2">
        <v>0</v>
      </c>
      <c r="H57" s="2">
        <v>0</v>
      </c>
      <c r="I57" s="2">
        <v>1</v>
      </c>
      <c r="J57" s="2">
        <v>11</v>
      </c>
      <c r="K57" s="2">
        <v>0</v>
      </c>
      <c r="L57" s="2">
        <v>3</v>
      </c>
      <c r="M57" s="2">
        <v>0</v>
      </c>
      <c r="N57" s="2">
        <v>0</v>
      </c>
      <c r="O57" s="4">
        <v>0</v>
      </c>
    </row>
    <row r="58" spans="1:15" ht="15.75" x14ac:dyDescent="0.25">
      <c r="A58" s="3" t="s">
        <v>58</v>
      </c>
      <c r="B58" s="2">
        <f>SUM(C58:O58)</f>
        <v>224</v>
      </c>
      <c r="C58" s="2">
        <v>0</v>
      </c>
      <c r="D58" s="2">
        <v>194</v>
      </c>
      <c r="E58" s="2">
        <v>0</v>
      </c>
      <c r="F58" s="2">
        <v>3</v>
      </c>
      <c r="G58" s="2">
        <v>0</v>
      </c>
      <c r="H58" s="2">
        <v>0</v>
      </c>
      <c r="I58" s="2">
        <v>2</v>
      </c>
      <c r="J58" s="2">
        <v>6</v>
      </c>
      <c r="K58" s="2">
        <v>2</v>
      </c>
      <c r="L58" s="2">
        <v>17</v>
      </c>
      <c r="M58" s="2">
        <v>0</v>
      </c>
      <c r="N58" s="2">
        <v>0</v>
      </c>
      <c r="O58" s="4">
        <v>0</v>
      </c>
    </row>
    <row r="59" spans="1:15" ht="15.75" x14ac:dyDescent="0.25">
      <c r="A59" s="3" t="s">
        <v>59</v>
      </c>
      <c r="B59" s="2">
        <f>SUM(C59:O59)</f>
        <v>551</v>
      </c>
      <c r="C59" s="2">
        <v>21</v>
      </c>
      <c r="D59" s="2">
        <v>401</v>
      </c>
      <c r="E59" s="2">
        <v>0</v>
      </c>
      <c r="F59" s="2">
        <v>27</v>
      </c>
      <c r="G59" s="2">
        <v>0</v>
      </c>
      <c r="H59" s="2">
        <v>0</v>
      </c>
      <c r="I59" s="2">
        <v>25</v>
      </c>
      <c r="J59" s="2">
        <v>74</v>
      </c>
      <c r="K59" s="2">
        <v>0</v>
      </c>
      <c r="L59" s="2">
        <v>0</v>
      </c>
      <c r="M59" s="2">
        <v>0</v>
      </c>
      <c r="N59" s="2">
        <v>0</v>
      </c>
      <c r="O59" s="4">
        <v>3</v>
      </c>
    </row>
    <row r="60" spans="1:15" ht="15.75" x14ac:dyDescent="0.25">
      <c r="A60" s="37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4"/>
      <c r="N60" s="4"/>
      <c r="O60" s="4"/>
    </row>
    <row r="61" spans="1:15" ht="15.75" x14ac:dyDescent="0.25">
      <c r="A61" s="36" t="s">
        <v>60</v>
      </c>
      <c r="B61" s="13">
        <f t="shared" ref="B61" si="10">SUM(B62:B67)</f>
        <v>1569</v>
      </c>
      <c r="C61" s="13">
        <v>119</v>
      </c>
      <c r="D61" s="13">
        <v>1319</v>
      </c>
      <c r="E61" s="13">
        <v>0</v>
      </c>
      <c r="F61" s="13">
        <v>15</v>
      </c>
      <c r="G61" s="13">
        <v>0</v>
      </c>
      <c r="H61" s="13">
        <v>0</v>
      </c>
      <c r="I61" s="13">
        <v>24</v>
      </c>
      <c r="J61" s="13">
        <v>73</v>
      </c>
      <c r="K61" s="13">
        <v>1</v>
      </c>
      <c r="L61" s="13">
        <v>15</v>
      </c>
      <c r="M61" s="13">
        <v>0</v>
      </c>
      <c r="N61" s="13">
        <v>1</v>
      </c>
      <c r="O61" s="14">
        <v>2</v>
      </c>
    </row>
    <row r="62" spans="1:15" ht="15.75" x14ac:dyDescent="0.25">
      <c r="A62" s="3" t="s">
        <v>238</v>
      </c>
      <c r="B62" s="2">
        <f t="shared" ref="B62:B67" si="11">SUM(C62:O62)</f>
        <v>855</v>
      </c>
      <c r="C62" s="2">
        <v>6</v>
      </c>
      <c r="D62" s="2">
        <v>816</v>
      </c>
      <c r="E62" s="2">
        <v>0</v>
      </c>
      <c r="F62" s="2">
        <v>5</v>
      </c>
      <c r="G62" s="2">
        <v>0</v>
      </c>
      <c r="H62" s="2">
        <v>0</v>
      </c>
      <c r="I62" s="2">
        <v>4</v>
      </c>
      <c r="J62" s="2">
        <v>22</v>
      </c>
      <c r="K62" s="2">
        <v>1</v>
      </c>
      <c r="L62" s="2">
        <v>1</v>
      </c>
      <c r="M62" s="2">
        <v>0</v>
      </c>
      <c r="N62" s="2">
        <v>0</v>
      </c>
      <c r="O62" s="4">
        <v>0</v>
      </c>
    </row>
    <row r="63" spans="1:15" ht="15.75" x14ac:dyDescent="0.25">
      <c r="A63" s="3" t="s">
        <v>62</v>
      </c>
      <c r="B63" s="2">
        <f t="shared" si="11"/>
        <v>105</v>
      </c>
      <c r="C63" s="2">
        <v>4</v>
      </c>
      <c r="D63" s="2">
        <v>84</v>
      </c>
      <c r="E63" s="2">
        <v>0</v>
      </c>
      <c r="F63" s="2">
        <v>0</v>
      </c>
      <c r="G63" s="2">
        <v>0</v>
      </c>
      <c r="H63" s="2">
        <v>0</v>
      </c>
      <c r="I63" s="2">
        <v>2</v>
      </c>
      <c r="J63" s="2">
        <v>12</v>
      </c>
      <c r="K63" s="2">
        <v>0</v>
      </c>
      <c r="L63" s="2">
        <v>3</v>
      </c>
      <c r="M63" s="2">
        <v>0</v>
      </c>
      <c r="N63" s="2">
        <v>0</v>
      </c>
      <c r="O63" s="4">
        <v>0</v>
      </c>
    </row>
    <row r="64" spans="1:15" ht="15.75" x14ac:dyDescent="0.25">
      <c r="A64" s="3" t="s">
        <v>63</v>
      </c>
      <c r="B64" s="2">
        <f t="shared" si="11"/>
        <v>81</v>
      </c>
      <c r="C64" s="2">
        <v>4</v>
      </c>
      <c r="D64" s="2">
        <v>60</v>
      </c>
      <c r="E64" s="2">
        <v>0</v>
      </c>
      <c r="F64" s="2">
        <v>3</v>
      </c>
      <c r="G64" s="2">
        <v>0</v>
      </c>
      <c r="H64" s="2">
        <v>0</v>
      </c>
      <c r="I64" s="2">
        <v>4</v>
      </c>
      <c r="J64" s="2">
        <v>9</v>
      </c>
      <c r="K64" s="2">
        <v>0</v>
      </c>
      <c r="L64" s="2">
        <v>1</v>
      </c>
      <c r="M64" s="2">
        <v>0</v>
      </c>
      <c r="N64" s="2">
        <v>0</v>
      </c>
      <c r="O64" s="4">
        <v>0</v>
      </c>
    </row>
    <row r="65" spans="1:15" ht="15.75" x14ac:dyDescent="0.25">
      <c r="A65" s="3" t="s">
        <v>64</v>
      </c>
      <c r="B65" s="2">
        <f t="shared" si="11"/>
        <v>205</v>
      </c>
      <c r="C65" s="2">
        <v>3</v>
      </c>
      <c r="D65" s="2">
        <v>167</v>
      </c>
      <c r="E65" s="2">
        <v>0</v>
      </c>
      <c r="F65" s="2">
        <v>4</v>
      </c>
      <c r="G65" s="2">
        <v>0</v>
      </c>
      <c r="H65" s="2">
        <v>0</v>
      </c>
      <c r="I65" s="2">
        <v>11</v>
      </c>
      <c r="J65" s="2">
        <v>10</v>
      </c>
      <c r="K65" s="2">
        <v>0</v>
      </c>
      <c r="L65" s="2">
        <v>9</v>
      </c>
      <c r="M65" s="2">
        <v>0</v>
      </c>
      <c r="N65" s="2">
        <v>1</v>
      </c>
      <c r="O65" s="4">
        <v>0</v>
      </c>
    </row>
    <row r="66" spans="1:15" ht="15.75" x14ac:dyDescent="0.25">
      <c r="A66" s="3" t="s">
        <v>65</v>
      </c>
      <c r="B66" s="2">
        <f t="shared" si="11"/>
        <v>91</v>
      </c>
      <c r="C66" s="2">
        <v>3</v>
      </c>
      <c r="D66" s="2">
        <v>73</v>
      </c>
      <c r="E66" s="2">
        <v>0</v>
      </c>
      <c r="F66" s="2">
        <v>1</v>
      </c>
      <c r="G66" s="2">
        <v>0</v>
      </c>
      <c r="H66" s="2">
        <v>0</v>
      </c>
      <c r="I66" s="2">
        <v>3</v>
      </c>
      <c r="J66" s="2">
        <v>10</v>
      </c>
      <c r="K66" s="2">
        <v>0</v>
      </c>
      <c r="L66" s="2">
        <v>1</v>
      </c>
      <c r="M66" s="2">
        <v>0</v>
      </c>
      <c r="N66" s="2">
        <v>0</v>
      </c>
      <c r="O66" s="4">
        <v>0</v>
      </c>
    </row>
    <row r="67" spans="1:15" ht="15.75" x14ac:dyDescent="0.25">
      <c r="A67" s="3" t="s">
        <v>66</v>
      </c>
      <c r="B67" s="2">
        <f t="shared" si="11"/>
        <v>232</v>
      </c>
      <c r="C67" s="2">
        <v>99</v>
      </c>
      <c r="D67" s="2">
        <v>119</v>
      </c>
      <c r="E67" s="2">
        <v>0</v>
      </c>
      <c r="F67" s="2">
        <v>2</v>
      </c>
      <c r="G67" s="2">
        <v>0</v>
      </c>
      <c r="H67" s="2">
        <v>0</v>
      </c>
      <c r="I67" s="2">
        <v>0</v>
      </c>
      <c r="J67" s="2">
        <v>10</v>
      </c>
      <c r="K67" s="2">
        <v>0</v>
      </c>
      <c r="L67" s="2">
        <v>0</v>
      </c>
      <c r="M67" s="2">
        <v>0</v>
      </c>
      <c r="N67" s="2">
        <v>0</v>
      </c>
      <c r="O67" s="4">
        <v>2</v>
      </c>
    </row>
    <row r="68" spans="1:15" ht="15.75" x14ac:dyDescent="0.25">
      <c r="A68" s="37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4"/>
      <c r="N68" s="4"/>
      <c r="O68" s="4"/>
    </row>
    <row r="69" spans="1:15" ht="15.75" x14ac:dyDescent="0.25">
      <c r="A69" s="36" t="s">
        <v>67</v>
      </c>
      <c r="B69" s="13">
        <f t="shared" ref="B69" si="12">SUM(B70:B75)</f>
        <v>1408</v>
      </c>
      <c r="C69" s="13">
        <v>27</v>
      </c>
      <c r="D69" s="13">
        <v>1208</v>
      </c>
      <c r="E69" s="13">
        <v>3</v>
      </c>
      <c r="F69" s="13">
        <v>4</v>
      </c>
      <c r="G69" s="13">
        <v>2</v>
      </c>
      <c r="H69" s="13">
        <v>0</v>
      </c>
      <c r="I69" s="13">
        <v>40</v>
      </c>
      <c r="J69" s="13">
        <v>66</v>
      </c>
      <c r="K69" s="13">
        <v>3</v>
      </c>
      <c r="L69" s="13">
        <v>53</v>
      </c>
      <c r="M69" s="13">
        <v>0</v>
      </c>
      <c r="N69" s="13">
        <v>1</v>
      </c>
      <c r="O69" s="14">
        <v>1</v>
      </c>
    </row>
    <row r="70" spans="1:15" ht="15.75" x14ac:dyDescent="0.25">
      <c r="A70" s="3" t="s">
        <v>246</v>
      </c>
      <c r="B70" s="2">
        <f t="shared" ref="B70:B75" si="13">SUM(C70:O70)</f>
        <v>466</v>
      </c>
      <c r="C70" s="2">
        <v>1</v>
      </c>
      <c r="D70" s="2">
        <v>399</v>
      </c>
      <c r="E70" s="2">
        <v>0</v>
      </c>
      <c r="F70" s="2">
        <v>0</v>
      </c>
      <c r="G70" s="2">
        <v>1</v>
      </c>
      <c r="H70" s="2">
        <v>0</v>
      </c>
      <c r="I70" s="2">
        <v>15</v>
      </c>
      <c r="J70" s="2">
        <v>23</v>
      </c>
      <c r="K70" s="2">
        <v>0</v>
      </c>
      <c r="L70" s="2">
        <v>26</v>
      </c>
      <c r="M70" s="2">
        <v>0</v>
      </c>
      <c r="N70" s="2">
        <v>0</v>
      </c>
      <c r="O70" s="4">
        <v>1</v>
      </c>
    </row>
    <row r="71" spans="1:15" ht="15.75" x14ac:dyDescent="0.25">
      <c r="A71" s="3" t="s">
        <v>240</v>
      </c>
      <c r="B71" s="2">
        <f t="shared" si="13"/>
        <v>605</v>
      </c>
      <c r="C71" s="2">
        <v>11</v>
      </c>
      <c r="D71" s="2">
        <v>531</v>
      </c>
      <c r="E71" s="2">
        <v>0</v>
      </c>
      <c r="F71" s="2">
        <v>1</v>
      </c>
      <c r="G71" s="2">
        <v>0</v>
      </c>
      <c r="H71" s="2">
        <v>0</v>
      </c>
      <c r="I71" s="2">
        <v>15</v>
      </c>
      <c r="J71" s="2">
        <v>22</v>
      </c>
      <c r="K71" s="2">
        <v>2</v>
      </c>
      <c r="L71" s="2">
        <v>23</v>
      </c>
      <c r="M71" s="2">
        <v>0</v>
      </c>
      <c r="N71" s="2">
        <v>0</v>
      </c>
      <c r="O71" s="4">
        <v>0</v>
      </c>
    </row>
    <row r="72" spans="1:15" ht="15.75" x14ac:dyDescent="0.25">
      <c r="A72" s="3" t="s">
        <v>70</v>
      </c>
      <c r="B72" s="2">
        <f t="shared" si="13"/>
        <v>31</v>
      </c>
      <c r="C72" s="2">
        <v>3</v>
      </c>
      <c r="D72" s="2">
        <v>21</v>
      </c>
      <c r="E72" s="2">
        <v>0</v>
      </c>
      <c r="F72" s="2">
        <v>0</v>
      </c>
      <c r="G72" s="2">
        <v>1</v>
      </c>
      <c r="H72" s="2">
        <v>0</v>
      </c>
      <c r="I72" s="2">
        <v>1</v>
      </c>
      <c r="J72" s="2">
        <v>5</v>
      </c>
      <c r="K72" s="2">
        <v>0</v>
      </c>
      <c r="L72" s="2">
        <v>0</v>
      </c>
      <c r="M72" s="2">
        <v>0</v>
      </c>
      <c r="N72" s="2">
        <v>0</v>
      </c>
      <c r="O72" s="4">
        <v>0</v>
      </c>
    </row>
    <row r="73" spans="1:15" ht="15.75" x14ac:dyDescent="0.25">
      <c r="A73" s="3" t="s">
        <v>71</v>
      </c>
      <c r="B73" s="2">
        <f t="shared" si="13"/>
        <v>235</v>
      </c>
      <c r="C73" s="2">
        <v>12</v>
      </c>
      <c r="D73" s="2">
        <v>205</v>
      </c>
      <c r="E73" s="2">
        <v>3</v>
      </c>
      <c r="F73" s="2">
        <v>2</v>
      </c>
      <c r="G73" s="2">
        <v>0</v>
      </c>
      <c r="H73" s="2">
        <v>0</v>
      </c>
      <c r="I73" s="2">
        <v>1</v>
      </c>
      <c r="J73" s="2">
        <v>8</v>
      </c>
      <c r="K73" s="2">
        <v>0</v>
      </c>
      <c r="L73" s="2">
        <v>3</v>
      </c>
      <c r="M73" s="2">
        <v>0</v>
      </c>
      <c r="N73" s="2">
        <v>1</v>
      </c>
      <c r="O73" s="4">
        <v>0</v>
      </c>
    </row>
    <row r="74" spans="1:15" ht="15.75" x14ac:dyDescent="0.25">
      <c r="A74" s="3" t="s">
        <v>72</v>
      </c>
      <c r="B74" s="2">
        <f t="shared" si="13"/>
        <v>19</v>
      </c>
      <c r="C74" s="2">
        <v>0</v>
      </c>
      <c r="D74" s="2">
        <v>13</v>
      </c>
      <c r="E74" s="2">
        <v>0</v>
      </c>
      <c r="F74" s="2">
        <v>0</v>
      </c>
      <c r="G74" s="2">
        <v>0</v>
      </c>
      <c r="H74" s="2">
        <v>0</v>
      </c>
      <c r="I74" s="2">
        <v>1</v>
      </c>
      <c r="J74" s="2">
        <v>4</v>
      </c>
      <c r="K74" s="2">
        <v>1</v>
      </c>
      <c r="L74" s="2">
        <v>0</v>
      </c>
      <c r="M74" s="2">
        <v>0</v>
      </c>
      <c r="N74" s="2">
        <v>0</v>
      </c>
      <c r="O74" s="4">
        <v>0</v>
      </c>
    </row>
    <row r="75" spans="1:15" ht="15.75" x14ac:dyDescent="0.25">
      <c r="A75" s="3" t="s">
        <v>73</v>
      </c>
      <c r="B75" s="2">
        <f t="shared" si="13"/>
        <v>52</v>
      </c>
      <c r="C75" s="2">
        <v>0</v>
      </c>
      <c r="D75" s="2">
        <v>39</v>
      </c>
      <c r="E75" s="2">
        <v>0</v>
      </c>
      <c r="F75" s="2">
        <v>1</v>
      </c>
      <c r="G75" s="2">
        <v>0</v>
      </c>
      <c r="H75" s="2">
        <v>0</v>
      </c>
      <c r="I75" s="2">
        <v>7</v>
      </c>
      <c r="J75" s="2">
        <v>4</v>
      </c>
      <c r="K75" s="2">
        <v>0</v>
      </c>
      <c r="L75" s="2">
        <v>1</v>
      </c>
      <c r="M75" s="2">
        <v>0</v>
      </c>
      <c r="N75" s="2">
        <v>0</v>
      </c>
      <c r="O75" s="4">
        <v>0</v>
      </c>
    </row>
    <row r="76" spans="1:15" ht="15.75" x14ac:dyDescent="0.25">
      <c r="A76" s="37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4"/>
      <c r="N76" s="4"/>
      <c r="O76" s="4"/>
    </row>
    <row r="77" spans="1:15" ht="15.75" x14ac:dyDescent="0.25">
      <c r="A77" s="36" t="s">
        <v>74</v>
      </c>
      <c r="B77" s="13">
        <f t="shared" ref="B77" si="14">SUM(B78:B83)</f>
        <v>3173</v>
      </c>
      <c r="C77" s="13">
        <v>46</v>
      </c>
      <c r="D77" s="13">
        <v>2650</v>
      </c>
      <c r="E77" s="13">
        <v>0</v>
      </c>
      <c r="F77" s="13">
        <v>89</v>
      </c>
      <c r="G77" s="13">
        <v>0</v>
      </c>
      <c r="H77" s="13">
        <v>1</v>
      </c>
      <c r="I77" s="13">
        <v>86</v>
      </c>
      <c r="J77" s="13">
        <v>169</v>
      </c>
      <c r="K77" s="13">
        <v>1</v>
      </c>
      <c r="L77" s="13">
        <v>130</v>
      </c>
      <c r="M77" s="13">
        <v>0</v>
      </c>
      <c r="N77" s="13">
        <v>0</v>
      </c>
      <c r="O77" s="14">
        <v>1</v>
      </c>
    </row>
    <row r="78" spans="1:15" ht="15.75" x14ac:dyDescent="0.25">
      <c r="A78" s="3" t="s">
        <v>75</v>
      </c>
      <c r="B78" s="2">
        <f t="shared" ref="B78:B83" si="15">SUM(C78:O78)</f>
        <v>1879</v>
      </c>
      <c r="C78" s="2">
        <v>35</v>
      </c>
      <c r="D78" s="2">
        <v>1607</v>
      </c>
      <c r="E78" s="2">
        <v>0</v>
      </c>
      <c r="F78" s="2">
        <v>55</v>
      </c>
      <c r="G78" s="2">
        <v>0</v>
      </c>
      <c r="H78" s="2">
        <v>0</v>
      </c>
      <c r="I78" s="2">
        <v>33</v>
      </c>
      <c r="J78" s="2">
        <v>80</v>
      </c>
      <c r="K78" s="2">
        <v>0</v>
      </c>
      <c r="L78" s="2">
        <v>69</v>
      </c>
      <c r="M78" s="2">
        <v>0</v>
      </c>
      <c r="N78" s="2">
        <v>0</v>
      </c>
      <c r="O78" s="4">
        <v>0</v>
      </c>
    </row>
    <row r="79" spans="1:15" ht="15.75" x14ac:dyDescent="0.25">
      <c r="A79" s="3" t="s">
        <v>76</v>
      </c>
      <c r="B79" s="2">
        <f t="shared" si="15"/>
        <v>568</v>
      </c>
      <c r="C79" s="2">
        <v>4</v>
      </c>
      <c r="D79" s="2">
        <v>469</v>
      </c>
      <c r="E79" s="2">
        <v>0</v>
      </c>
      <c r="F79" s="2">
        <v>17</v>
      </c>
      <c r="G79" s="2">
        <v>0</v>
      </c>
      <c r="H79" s="2">
        <v>0</v>
      </c>
      <c r="I79" s="2">
        <v>14</v>
      </c>
      <c r="J79" s="2">
        <v>30</v>
      </c>
      <c r="K79" s="2">
        <v>0</v>
      </c>
      <c r="L79" s="2">
        <v>33</v>
      </c>
      <c r="M79" s="2">
        <v>0</v>
      </c>
      <c r="N79" s="2">
        <v>0</v>
      </c>
      <c r="O79" s="4">
        <v>1</v>
      </c>
    </row>
    <row r="80" spans="1:15" ht="15.75" x14ac:dyDescent="0.25">
      <c r="A80" s="3" t="s">
        <v>77</v>
      </c>
      <c r="B80" s="2">
        <f t="shared" si="15"/>
        <v>132</v>
      </c>
      <c r="C80" s="2">
        <v>3</v>
      </c>
      <c r="D80" s="2">
        <v>89</v>
      </c>
      <c r="E80" s="2">
        <v>0</v>
      </c>
      <c r="F80" s="2">
        <v>3</v>
      </c>
      <c r="G80" s="2">
        <v>0</v>
      </c>
      <c r="H80" s="2">
        <v>0</v>
      </c>
      <c r="I80" s="2">
        <v>18</v>
      </c>
      <c r="J80" s="2">
        <v>16</v>
      </c>
      <c r="K80" s="2">
        <v>1</v>
      </c>
      <c r="L80" s="2">
        <v>2</v>
      </c>
      <c r="M80" s="2">
        <v>0</v>
      </c>
      <c r="N80" s="2">
        <v>0</v>
      </c>
      <c r="O80" s="4">
        <v>0</v>
      </c>
    </row>
    <row r="81" spans="1:15" ht="15.75" x14ac:dyDescent="0.25">
      <c r="A81" s="3" t="s">
        <v>233</v>
      </c>
      <c r="B81" s="2">
        <f t="shared" si="15"/>
        <v>328</v>
      </c>
      <c r="C81" s="2">
        <v>1</v>
      </c>
      <c r="D81" s="2">
        <v>283</v>
      </c>
      <c r="E81" s="2">
        <v>0</v>
      </c>
      <c r="F81" s="2">
        <v>7</v>
      </c>
      <c r="G81" s="2">
        <v>0</v>
      </c>
      <c r="H81" s="2">
        <v>0</v>
      </c>
      <c r="I81" s="2">
        <v>7</v>
      </c>
      <c r="J81" s="2">
        <v>18</v>
      </c>
      <c r="K81" s="2">
        <v>0</v>
      </c>
      <c r="L81" s="2">
        <v>12</v>
      </c>
      <c r="M81" s="2">
        <v>0</v>
      </c>
      <c r="N81" s="2">
        <v>0</v>
      </c>
      <c r="O81" s="4">
        <v>0</v>
      </c>
    </row>
    <row r="82" spans="1:15" ht="15.75" x14ac:dyDescent="0.25">
      <c r="A82" s="3" t="s">
        <v>79</v>
      </c>
      <c r="B82" s="2">
        <f t="shared" si="15"/>
        <v>191</v>
      </c>
      <c r="C82" s="2">
        <v>3</v>
      </c>
      <c r="D82" s="2">
        <v>157</v>
      </c>
      <c r="E82" s="2">
        <v>0</v>
      </c>
      <c r="F82" s="2">
        <v>5</v>
      </c>
      <c r="G82" s="2">
        <v>0</v>
      </c>
      <c r="H82" s="2">
        <v>0</v>
      </c>
      <c r="I82" s="2">
        <v>7</v>
      </c>
      <c r="J82" s="2">
        <v>18</v>
      </c>
      <c r="K82" s="2">
        <v>0</v>
      </c>
      <c r="L82" s="2">
        <v>1</v>
      </c>
      <c r="M82" s="2">
        <v>0</v>
      </c>
      <c r="N82" s="2">
        <v>0</v>
      </c>
      <c r="O82" s="4">
        <v>0</v>
      </c>
    </row>
    <row r="83" spans="1:15" ht="15.75" x14ac:dyDescent="0.25">
      <c r="A83" s="3" t="s">
        <v>80</v>
      </c>
      <c r="B83" s="2">
        <f t="shared" si="15"/>
        <v>75</v>
      </c>
      <c r="C83" s="2">
        <v>0</v>
      </c>
      <c r="D83" s="2">
        <v>45</v>
      </c>
      <c r="E83" s="2">
        <v>0</v>
      </c>
      <c r="F83" s="2">
        <v>2</v>
      </c>
      <c r="G83" s="2">
        <v>0</v>
      </c>
      <c r="H83" s="2">
        <v>1</v>
      </c>
      <c r="I83" s="2">
        <v>7</v>
      </c>
      <c r="J83" s="2">
        <v>7</v>
      </c>
      <c r="K83" s="2">
        <v>0</v>
      </c>
      <c r="L83" s="2">
        <v>13</v>
      </c>
      <c r="M83" s="2">
        <v>0</v>
      </c>
      <c r="N83" s="2">
        <v>0</v>
      </c>
      <c r="O83" s="4">
        <v>0</v>
      </c>
    </row>
    <row r="84" spans="1:15" ht="15.75" x14ac:dyDescent="0.25">
      <c r="A84" s="37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4"/>
      <c r="N84" s="4"/>
      <c r="O84" s="4"/>
    </row>
    <row r="85" spans="1:15" ht="15.75" x14ac:dyDescent="0.25">
      <c r="A85" s="36" t="s">
        <v>81</v>
      </c>
      <c r="B85" s="13">
        <f t="shared" ref="B85" si="16">SUM(B86:B87)</f>
        <v>1888</v>
      </c>
      <c r="C85" s="13">
        <v>38</v>
      </c>
      <c r="D85" s="13">
        <v>1525</v>
      </c>
      <c r="E85" s="13">
        <v>0</v>
      </c>
      <c r="F85" s="13">
        <v>36</v>
      </c>
      <c r="G85" s="13">
        <v>0</v>
      </c>
      <c r="H85" s="13">
        <v>0</v>
      </c>
      <c r="I85" s="13">
        <v>57</v>
      </c>
      <c r="J85" s="13">
        <v>183</v>
      </c>
      <c r="K85" s="13">
        <v>32</v>
      </c>
      <c r="L85" s="13">
        <v>15</v>
      </c>
      <c r="M85" s="13">
        <v>0</v>
      </c>
      <c r="N85" s="13">
        <v>1</v>
      </c>
      <c r="O85" s="14">
        <v>1</v>
      </c>
    </row>
    <row r="86" spans="1:15" ht="15.75" x14ac:dyDescent="0.25">
      <c r="A86" s="3" t="s">
        <v>241</v>
      </c>
      <c r="B86" s="2">
        <f>SUM(C86:O86)</f>
        <v>1759</v>
      </c>
      <c r="C86" s="2">
        <v>37</v>
      </c>
      <c r="D86" s="2">
        <v>1442</v>
      </c>
      <c r="E86" s="2">
        <v>0</v>
      </c>
      <c r="F86" s="2">
        <v>33</v>
      </c>
      <c r="G86" s="2">
        <v>0</v>
      </c>
      <c r="H86" s="2">
        <v>0</v>
      </c>
      <c r="I86" s="2">
        <v>51</v>
      </c>
      <c r="J86" s="2">
        <v>159</v>
      </c>
      <c r="K86" s="2">
        <v>31</v>
      </c>
      <c r="L86" s="2">
        <v>4</v>
      </c>
      <c r="M86" s="2">
        <v>0</v>
      </c>
      <c r="N86" s="2">
        <v>1</v>
      </c>
      <c r="O86" s="4">
        <v>1</v>
      </c>
    </row>
    <row r="87" spans="1:15" ht="15.75" x14ac:dyDescent="0.25">
      <c r="A87" s="3" t="s">
        <v>83</v>
      </c>
      <c r="B87" s="2">
        <f>SUM(C87:O87)</f>
        <v>129</v>
      </c>
      <c r="C87" s="2">
        <v>1</v>
      </c>
      <c r="D87" s="2">
        <v>83</v>
      </c>
      <c r="E87" s="2">
        <v>0</v>
      </c>
      <c r="F87" s="2">
        <v>3</v>
      </c>
      <c r="G87" s="2">
        <v>0</v>
      </c>
      <c r="H87" s="2">
        <v>0</v>
      </c>
      <c r="I87" s="2">
        <v>6</v>
      </c>
      <c r="J87" s="2">
        <v>24</v>
      </c>
      <c r="K87" s="2">
        <v>1</v>
      </c>
      <c r="L87" s="2">
        <v>11</v>
      </c>
      <c r="M87" s="2">
        <v>0</v>
      </c>
      <c r="N87" s="2">
        <v>0</v>
      </c>
      <c r="O87" s="4">
        <v>0</v>
      </c>
    </row>
    <row r="88" spans="1:15" ht="15.75" x14ac:dyDescent="0.25">
      <c r="A88" s="3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4"/>
      <c r="N88" s="4"/>
      <c r="O88" s="4"/>
    </row>
    <row r="89" spans="1:15" ht="15.75" x14ac:dyDescent="0.25">
      <c r="A89" s="36" t="s">
        <v>84</v>
      </c>
      <c r="B89" s="13">
        <f t="shared" ref="B89" si="17">SUM(B90:B94)</f>
        <v>1033</v>
      </c>
      <c r="C89" s="13">
        <v>27</v>
      </c>
      <c r="D89" s="13">
        <v>753</v>
      </c>
      <c r="E89" s="13">
        <v>0</v>
      </c>
      <c r="F89" s="13">
        <v>24</v>
      </c>
      <c r="G89" s="13">
        <v>0</v>
      </c>
      <c r="H89" s="13">
        <v>0</v>
      </c>
      <c r="I89" s="13">
        <v>27</v>
      </c>
      <c r="J89" s="13">
        <v>152</v>
      </c>
      <c r="K89" s="13">
        <v>0</v>
      </c>
      <c r="L89" s="13">
        <v>50</v>
      </c>
      <c r="M89" s="13">
        <v>0</v>
      </c>
      <c r="N89" s="13">
        <v>0</v>
      </c>
      <c r="O89" s="14">
        <v>0</v>
      </c>
    </row>
    <row r="90" spans="1:15" ht="15.75" x14ac:dyDescent="0.25">
      <c r="A90" s="3" t="s">
        <v>242</v>
      </c>
      <c r="B90" s="2">
        <f>SUM(C90:O90)</f>
        <v>219</v>
      </c>
      <c r="C90" s="2">
        <v>8</v>
      </c>
      <c r="D90" s="2">
        <v>185</v>
      </c>
      <c r="E90" s="2">
        <v>0</v>
      </c>
      <c r="F90" s="2">
        <v>2</v>
      </c>
      <c r="G90" s="2">
        <v>0</v>
      </c>
      <c r="H90" s="2">
        <v>0</v>
      </c>
      <c r="I90" s="2">
        <v>1</v>
      </c>
      <c r="J90" s="2">
        <v>21</v>
      </c>
      <c r="K90" s="2">
        <v>0</v>
      </c>
      <c r="L90" s="2">
        <v>2</v>
      </c>
      <c r="M90" s="2">
        <v>0</v>
      </c>
      <c r="N90" s="2">
        <v>0</v>
      </c>
      <c r="O90" s="4">
        <v>0</v>
      </c>
    </row>
    <row r="91" spans="1:15" ht="15.75" x14ac:dyDescent="0.25">
      <c r="A91" s="3" t="s">
        <v>86</v>
      </c>
      <c r="B91" s="2">
        <f>SUM(C91:O91)</f>
        <v>220</v>
      </c>
      <c r="C91" s="2">
        <v>13</v>
      </c>
      <c r="D91" s="2">
        <v>165</v>
      </c>
      <c r="E91" s="2">
        <v>0</v>
      </c>
      <c r="F91" s="2">
        <v>9</v>
      </c>
      <c r="G91" s="2">
        <v>0</v>
      </c>
      <c r="H91" s="2">
        <v>0</v>
      </c>
      <c r="I91" s="2">
        <v>4</v>
      </c>
      <c r="J91" s="2">
        <v>26</v>
      </c>
      <c r="K91" s="2">
        <v>0</v>
      </c>
      <c r="L91" s="2">
        <v>3</v>
      </c>
      <c r="M91" s="2">
        <v>0</v>
      </c>
      <c r="N91" s="2">
        <v>0</v>
      </c>
      <c r="O91" s="4">
        <v>0</v>
      </c>
    </row>
    <row r="92" spans="1:15" ht="15.75" x14ac:dyDescent="0.25">
      <c r="A92" s="3" t="s">
        <v>87</v>
      </c>
      <c r="B92" s="2">
        <f>SUM(C92:O92)</f>
        <v>408</v>
      </c>
      <c r="C92" s="2">
        <v>3</v>
      </c>
      <c r="D92" s="2">
        <v>264</v>
      </c>
      <c r="E92" s="2">
        <v>0</v>
      </c>
      <c r="F92" s="2">
        <v>9</v>
      </c>
      <c r="G92" s="2">
        <v>0</v>
      </c>
      <c r="H92" s="2">
        <v>0</v>
      </c>
      <c r="I92" s="2">
        <v>2</v>
      </c>
      <c r="J92" s="2">
        <v>85</v>
      </c>
      <c r="K92" s="2">
        <v>0</v>
      </c>
      <c r="L92" s="2">
        <v>45</v>
      </c>
      <c r="M92" s="2">
        <v>0</v>
      </c>
      <c r="N92" s="2">
        <v>0</v>
      </c>
      <c r="O92" s="4">
        <v>0</v>
      </c>
    </row>
    <row r="93" spans="1:15" ht="15.75" x14ac:dyDescent="0.25">
      <c r="A93" s="3" t="s">
        <v>88</v>
      </c>
      <c r="B93" s="2">
        <f>SUM(C93:O93)</f>
        <v>164</v>
      </c>
      <c r="C93" s="2">
        <v>1</v>
      </c>
      <c r="D93" s="2">
        <v>125</v>
      </c>
      <c r="E93" s="2">
        <v>0</v>
      </c>
      <c r="F93" s="2">
        <v>4</v>
      </c>
      <c r="G93" s="2">
        <v>0</v>
      </c>
      <c r="H93" s="2">
        <v>0</v>
      </c>
      <c r="I93" s="2">
        <v>19</v>
      </c>
      <c r="J93" s="2">
        <v>15</v>
      </c>
      <c r="K93" s="2">
        <v>0</v>
      </c>
      <c r="L93" s="2">
        <v>0</v>
      </c>
      <c r="M93" s="2">
        <v>0</v>
      </c>
      <c r="N93" s="2">
        <v>0</v>
      </c>
      <c r="O93" s="4">
        <v>0</v>
      </c>
    </row>
    <row r="94" spans="1:15" ht="15.75" x14ac:dyDescent="0.25">
      <c r="A94" s="3" t="s">
        <v>243</v>
      </c>
      <c r="B94" s="2">
        <f>SUM(C94:O94)</f>
        <v>22</v>
      </c>
      <c r="C94" s="2">
        <v>2</v>
      </c>
      <c r="D94" s="2">
        <v>14</v>
      </c>
      <c r="E94" s="2">
        <v>0</v>
      </c>
      <c r="F94" s="2">
        <v>0</v>
      </c>
      <c r="G94" s="2">
        <v>0</v>
      </c>
      <c r="H94" s="2">
        <v>0</v>
      </c>
      <c r="I94" s="2">
        <v>1</v>
      </c>
      <c r="J94" s="2">
        <v>5</v>
      </c>
      <c r="K94" s="2">
        <v>0</v>
      </c>
      <c r="L94" s="2">
        <v>0</v>
      </c>
      <c r="M94" s="2">
        <v>0</v>
      </c>
      <c r="N94" s="2">
        <v>0</v>
      </c>
      <c r="O94" s="4">
        <v>0</v>
      </c>
    </row>
    <row r="95" spans="1:15" ht="15.75" x14ac:dyDescent="0.25">
      <c r="A95" s="38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4"/>
      <c r="N95" s="4"/>
      <c r="O95" s="4"/>
    </row>
    <row r="96" spans="1:15" ht="15.75" x14ac:dyDescent="0.25">
      <c r="A96" s="36" t="s">
        <v>90</v>
      </c>
      <c r="B96" s="13">
        <f t="shared" ref="B96" si="18">SUM(B97:B98)</f>
        <v>1425</v>
      </c>
      <c r="C96" s="13">
        <v>19</v>
      </c>
      <c r="D96" s="13">
        <v>1306</v>
      </c>
      <c r="E96" s="13">
        <v>0</v>
      </c>
      <c r="F96" s="13">
        <v>13</v>
      </c>
      <c r="G96" s="13">
        <v>0</v>
      </c>
      <c r="H96" s="13">
        <v>0</v>
      </c>
      <c r="I96" s="13">
        <v>13</v>
      </c>
      <c r="J96" s="13">
        <v>41</v>
      </c>
      <c r="K96" s="13">
        <v>0</v>
      </c>
      <c r="L96" s="13">
        <v>32</v>
      </c>
      <c r="M96" s="13">
        <v>1</v>
      </c>
      <c r="N96" s="13">
        <v>0</v>
      </c>
      <c r="O96" s="14">
        <v>0</v>
      </c>
    </row>
    <row r="97" spans="1:15" ht="15.75" x14ac:dyDescent="0.25">
      <c r="A97" s="3" t="s">
        <v>244</v>
      </c>
      <c r="B97" s="2">
        <f>SUM(C97:O97)</f>
        <v>1277</v>
      </c>
      <c r="C97" s="2">
        <v>16</v>
      </c>
      <c r="D97" s="2">
        <v>1181</v>
      </c>
      <c r="E97" s="2">
        <v>0</v>
      </c>
      <c r="F97" s="2">
        <v>9</v>
      </c>
      <c r="G97" s="2">
        <v>0</v>
      </c>
      <c r="H97" s="2">
        <v>0</v>
      </c>
      <c r="I97" s="2">
        <v>9</v>
      </c>
      <c r="J97" s="2">
        <v>36</v>
      </c>
      <c r="K97" s="2">
        <v>0</v>
      </c>
      <c r="L97" s="2">
        <v>25</v>
      </c>
      <c r="M97" s="2">
        <v>1</v>
      </c>
      <c r="N97" s="2">
        <v>0</v>
      </c>
      <c r="O97" s="4">
        <v>0</v>
      </c>
    </row>
    <row r="98" spans="1:15" ht="15.75" x14ac:dyDescent="0.25">
      <c r="A98" s="3" t="s">
        <v>92</v>
      </c>
      <c r="B98" s="2">
        <f>SUM(C98:O98)</f>
        <v>148</v>
      </c>
      <c r="C98" s="2">
        <v>3</v>
      </c>
      <c r="D98" s="2">
        <v>125</v>
      </c>
      <c r="E98" s="2">
        <v>0</v>
      </c>
      <c r="F98" s="2">
        <v>4</v>
      </c>
      <c r="G98" s="2">
        <v>0</v>
      </c>
      <c r="H98" s="2">
        <v>0</v>
      </c>
      <c r="I98" s="2">
        <v>4</v>
      </c>
      <c r="J98" s="2">
        <v>5</v>
      </c>
      <c r="K98" s="2">
        <v>0</v>
      </c>
      <c r="L98" s="2">
        <v>7</v>
      </c>
      <c r="M98" s="2">
        <v>0</v>
      </c>
      <c r="N98" s="2">
        <v>0</v>
      </c>
      <c r="O98" s="4">
        <v>0</v>
      </c>
    </row>
    <row r="99" spans="1:15" ht="15.75" x14ac:dyDescent="0.25">
      <c r="A99" s="37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4"/>
      <c r="N99" s="4"/>
      <c r="O99" s="4"/>
    </row>
    <row r="100" spans="1:15" ht="15.75" x14ac:dyDescent="0.25">
      <c r="A100" s="36" t="s">
        <v>93</v>
      </c>
      <c r="B100" s="13">
        <f t="shared" ref="B100" si="19">SUM(B101)</f>
        <v>1615</v>
      </c>
      <c r="C100" s="13">
        <v>9</v>
      </c>
      <c r="D100" s="13">
        <v>1400</v>
      </c>
      <c r="E100" s="13">
        <v>0</v>
      </c>
      <c r="F100" s="13">
        <v>15</v>
      </c>
      <c r="G100" s="13">
        <v>0</v>
      </c>
      <c r="H100" s="13">
        <v>0</v>
      </c>
      <c r="I100" s="13">
        <v>42</v>
      </c>
      <c r="J100" s="13">
        <v>136</v>
      </c>
      <c r="K100" s="13">
        <v>8</v>
      </c>
      <c r="L100" s="13">
        <v>1</v>
      </c>
      <c r="M100" s="13">
        <v>0</v>
      </c>
      <c r="N100" s="13">
        <v>1</v>
      </c>
      <c r="O100" s="14">
        <v>3</v>
      </c>
    </row>
    <row r="101" spans="1:15" ht="15.75" x14ac:dyDescent="0.25">
      <c r="A101" s="3" t="s">
        <v>245</v>
      </c>
      <c r="B101" s="2">
        <f>SUM(C101:O101)</f>
        <v>1615</v>
      </c>
      <c r="C101" s="2">
        <v>9</v>
      </c>
      <c r="D101" s="2">
        <v>1400</v>
      </c>
      <c r="E101" s="2">
        <v>0</v>
      </c>
      <c r="F101" s="2">
        <v>15</v>
      </c>
      <c r="G101" s="2">
        <v>0</v>
      </c>
      <c r="H101" s="2">
        <v>0</v>
      </c>
      <c r="I101" s="2">
        <v>42</v>
      </c>
      <c r="J101" s="2">
        <v>136</v>
      </c>
      <c r="K101" s="2">
        <v>8</v>
      </c>
      <c r="L101" s="2">
        <v>1</v>
      </c>
      <c r="M101" s="2">
        <v>0</v>
      </c>
      <c r="N101" s="2">
        <v>1</v>
      </c>
      <c r="O101" s="4">
        <v>3</v>
      </c>
    </row>
    <row r="102" spans="1:15" ht="15.75" x14ac:dyDescent="0.25">
      <c r="A102" s="40"/>
      <c r="B102" s="68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41"/>
      <c r="N102" s="41"/>
      <c r="O102" s="41"/>
    </row>
    <row r="103" spans="1:15" ht="15.75" x14ac:dyDescent="0.25">
      <c r="A103" s="23" t="s">
        <v>232</v>
      </c>
    </row>
    <row r="104" spans="1:15" hidden="1" x14ac:dyDescent="0.2"/>
    <row r="105" spans="1:15" hidden="1" x14ac:dyDescent="0.2"/>
    <row r="106" spans="1:15" hidden="1" x14ac:dyDescent="0.2"/>
    <row r="107" spans="1:15" hidden="1" x14ac:dyDescent="0.2"/>
    <row r="108" spans="1:15" hidden="1" x14ac:dyDescent="0.2"/>
    <row r="109" spans="1:15" hidden="1" x14ac:dyDescent="0.2"/>
    <row r="110" spans="1:15" hidden="1" x14ac:dyDescent="0.2"/>
    <row r="111" spans="1:15" hidden="1" x14ac:dyDescent="0.2"/>
    <row r="112" spans="1:15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selectLockedCells="1" selectUnlockedCells="1"/>
  <mergeCells count="7">
    <mergeCell ref="A3:O3"/>
    <mergeCell ref="A4:O4"/>
    <mergeCell ref="A5:O5"/>
    <mergeCell ref="A6:O6"/>
    <mergeCell ref="A8:A9"/>
    <mergeCell ref="B8:B9"/>
    <mergeCell ref="C8:O8"/>
  </mergeCells>
  <printOptions horizontalCentered="1" verticalCentered="1"/>
  <pageMargins left="0" right="0" top="0" bottom="0" header="0.51180555555555551" footer="0.51180555555555551"/>
  <pageSetup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BU103"/>
  <sheetViews>
    <sheetView zoomScale="75" zoomScaleNormal="75" workbookViewId="0">
      <selection activeCell="A2" sqref="A2"/>
    </sheetView>
  </sheetViews>
  <sheetFormatPr baseColWidth="10" defaultColWidth="0" defaultRowHeight="15" zeroHeight="1" x14ac:dyDescent="0.2"/>
  <cols>
    <col min="1" max="1" width="75.28515625" style="6" customWidth="1"/>
    <col min="2" max="14" width="15.85546875" style="6" customWidth="1"/>
    <col min="15" max="15" width="11.140625" style="224" hidden="1" customWidth="1"/>
    <col min="16" max="16384" width="11.140625" style="6" hidden="1"/>
  </cols>
  <sheetData>
    <row r="1" spans="1:73" ht="15.75" x14ac:dyDescent="0.25">
      <c r="A1" s="22" t="s">
        <v>143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218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</row>
    <row r="2" spans="1:73" ht="15.75" x14ac:dyDescent="0.25">
      <c r="A2" s="22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218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</row>
    <row r="3" spans="1:73" ht="15.75" x14ac:dyDescent="0.25">
      <c r="A3" s="243" t="s">
        <v>2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18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</row>
    <row r="4" spans="1:73" ht="15.75" x14ac:dyDescent="0.25">
      <c r="A4" s="243" t="s">
        <v>127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18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</row>
    <row r="5" spans="1:73" ht="15.75" x14ac:dyDescent="0.25">
      <c r="A5" s="243" t="s">
        <v>128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18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</row>
    <row r="6" spans="1:73" ht="15.75" x14ac:dyDescent="0.25">
      <c r="A6" s="243" t="s">
        <v>308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18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</row>
    <row r="7" spans="1:73" ht="15.75" x14ac:dyDescent="0.25">
      <c r="A7" s="25"/>
      <c r="B7" s="3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O7" s="218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</row>
    <row r="8" spans="1:73" ht="20.25" customHeight="1" x14ac:dyDescent="0.25">
      <c r="A8" s="252" t="s">
        <v>10</v>
      </c>
      <c r="B8" s="245" t="s">
        <v>98</v>
      </c>
      <c r="C8" s="255" t="s">
        <v>302</v>
      </c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1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</row>
    <row r="9" spans="1:73" ht="47.25" x14ac:dyDescent="0.2">
      <c r="A9" s="252"/>
      <c r="B9" s="244"/>
      <c r="C9" s="8" t="s">
        <v>129</v>
      </c>
      <c r="D9" s="8" t="s">
        <v>130</v>
      </c>
      <c r="E9" s="8" t="s">
        <v>131</v>
      </c>
      <c r="F9" s="8" t="s">
        <v>132</v>
      </c>
      <c r="G9" s="8" t="s">
        <v>133</v>
      </c>
      <c r="H9" s="8" t="s">
        <v>134</v>
      </c>
      <c r="I9" s="8" t="s">
        <v>135</v>
      </c>
      <c r="J9" s="8" t="s">
        <v>136</v>
      </c>
      <c r="K9" s="8" t="s">
        <v>137</v>
      </c>
      <c r="L9" s="8" t="s">
        <v>138</v>
      </c>
      <c r="M9" s="8" t="s">
        <v>139</v>
      </c>
      <c r="N9" s="9" t="s">
        <v>140</v>
      </c>
      <c r="O9" s="218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</row>
    <row r="10" spans="1:73" ht="15.75" x14ac:dyDescent="0.25">
      <c r="A10" s="34"/>
      <c r="B10" s="44"/>
      <c r="C10" s="55"/>
      <c r="D10" s="55"/>
      <c r="E10" s="55"/>
      <c r="F10" s="55"/>
      <c r="G10" s="55"/>
      <c r="H10" s="55"/>
      <c r="I10" s="55"/>
      <c r="J10" s="55"/>
      <c r="K10" s="44"/>
      <c r="L10" s="44"/>
      <c r="M10" s="55"/>
      <c r="N10" s="72"/>
      <c r="O10" s="218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</row>
    <row r="11" spans="1:73" ht="15.75" x14ac:dyDescent="0.25">
      <c r="A11" s="34" t="s">
        <v>141</v>
      </c>
      <c r="B11" s="13">
        <f>+B13+B20+B23+B29+B35+B42+B47+B54+B61+B69+B77+B85+B89+B96+B100</f>
        <v>79020</v>
      </c>
      <c r="C11" s="13">
        <f>+C13+C20+C23+C29+C35+C42+C47+C54+C61+C69+C77+C85+C89+C96+C100</f>
        <v>147</v>
      </c>
      <c r="D11" s="13">
        <f t="shared" ref="D11:L11" si="0">+D13+D20+D23+D29+D35+D42+D47+D54+D61+D69+D77+D85+D89+D96+D100</f>
        <v>9253</v>
      </c>
      <c r="E11" s="13">
        <f t="shared" si="0"/>
        <v>2</v>
      </c>
      <c r="F11" s="13">
        <f t="shared" si="0"/>
        <v>4590</v>
      </c>
      <c r="G11" s="13">
        <f t="shared" si="0"/>
        <v>22</v>
      </c>
      <c r="H11" s="13">
        <f t="shared" si="0"/>
        <v>285</v>
      </c>
      <c r="I11" s="13">
        <f t="shared" si="0"/>
        <v>8346</v>
      </c>
      <c r="J11" s="13">
        <f t="shared" si="0"/>
        <v>39726</v>
      </c>
      <c r="K11" s="13">
        <f t="shared" si="0"/>
        <v>4930</v>
      </c>
      <c r="L11" s="13">
        <f t="shared" si="0"/>
        <v>396</v>
      </c>
      <c r="M11" s="13">
        <f>+M13+M20+M23+M29+M35+M42+M47+M54+M61+M69+M77+M85+M89+M96+M100</f>
        <v>11285</v>
      </c>
      <c r="N11" s="14">
        <f>+N13+N20+N23+N29+N35+N42+N47+N54+N61+N69+N77+N85+N89+N96+N100</f>
        <v>38</v>
      </c>
      <c r="O11" s="218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</row>
    <row r="12" spans="1:73" s="161" customFormat="1" ht="15.75" x14ac:dyDescent="0.25">
      <c r="A12" s="73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1"/>
      <c r="O12" s="222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</row>
    <row r="13" spans="1:73" ht="15.75" x14ac:dyDescent="0.25">
      <c r="A13" s="36" t="s">
        <v>20</v>
      </c>
      <c r="B13" s="13">
        <f>SUM(B14:B18)</f>
        <v>14475</v>
      </c>
      <c r="C13" s="13">
        <f t="shared" ref="C13:M13" si="1">SUM(C14:C18)</f>
        <v>21</v>
      </c>
      <c r="D13" s="13">
        <f t="shared" si="1"/>
        <v>2165</v>
      </c>
      <c r="E13" s="13">
        <f t="shared" si="1"/>
        <v>1</v>
      </c>
      <c r="F13" s="13">
        <f t="shared" si="1"/>
        <v>604</v>
      </c>
      <c r="G13" s="13">
        <f t="shared" si="1"/>
        <v>0</v>
      </c>
      <c r="H13" s="13">
        <f t="shared" si="1"/>
        <v>209</v>
      </c>
      <c r="I13" s="13">
        <f t="shared" si="1"/>
        <v>2530</v>
      </c>
      <c r="J13" s="13">
        <f t="shared" si="1"/>
        <v>5467</v>
      </c>
      <c r="K13" s="13">
        <f t="shared" si="1"/>
        <v>1517</v>
      </c>
      <c r="L13" s="13">
        <f t="shared" si="1"/>
        <v>21</v>
      </c>
      <c r="M13" s="13">
        <f t="shared" si="1"/>
        <v>1929</v>
      </c>
      <c r="N13" s="14">
        <f>SUM(N14:N18)</f>
        <v>11</v>
      </c>
      <c r="O13" s="218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</row>
    <row r="14" spans="1:73" ht="15.75" x14ac:dyDescent="0.25">
      <c r="A14" s="3" t="s">
        <v>21</v>
      </c>
      <c r="B14" s="2">
        <f>SUM(C14:N14)</f>
        <v>11731</v>
      </c>
      <c r="C14" s="2">
        <v>20</v>
      </c>
      <c r="D14" s="2">
        <v>1920</v>
      </c>
      <c r="E14" s="2">
        <v>0</v>
      </c>
      <c r="F14" s="2">
        <v>473</v>
      </c>
      <c r="G14" s="2">
        <v>0</v>
      </c>
      <c r="H14" s="2">
        <v>209</v>
      </c>
      <c r="I14" s="2">
        <v>2270</v>
      </c>
      <c r="J14" s="2">
        <v>4011</v>
      </c>
      <c r="K14" s="2">
        <v>966</v>
      </c>
      <c r="L14" s="2">
        <v>15</v>
      </c>
      <c r="M14" s="2">
        <v>1841</v>
      </c>
      <c r="N14" s="4">
        <v>6</v>
      </c>
      <c r="O14" s="218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</row>
    <row r="15" spans="1:73" ht="15.75" x14ac:dyDescent="0.25">
      <c r="A15" s="3" t="s">
        <v>22</v>
      </c>
      <c r="B15" s="2">
        <f>SUM(C15:N15)</f>
        <v>2076</v>
      </c>
      <c r="C15" s="2">
        <v>1</v>
      </c>
      <c r="D15" s="2">
        <v>147</v>
      </c>
      <c r="E15" s="2">
        <v>1</v>
      </c>
      <c r="F15" s="2">
        <v>69</v>
      </c>
      <c r="G15" s="2">
        <v>0</v>
      </c>
      <c r="H15" s="2">
        <v>0</v>
      </c>
      <c r="I15" s="2">
        <v>179</v>
      </c>
      <c r="J15" s="2">
        <v>1182</v>
      </c>
      <c r="K15" s="2">
        <v>483</v>
      </c>
      <c r="L15" s="2">
        <v>0</v>
      </c>
      <c r="M15" s="2">
        <v>14</v>
      </c>
      <c r="N15" s="4">
        <v>0</v>
      </c>
      <c r="O15" s="218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</row>
    <row r="16" spans="1:73" ht="15.75" x14ac:dyDescent="0.25">
      <c r="A16" s="3" t="s">
        <v>23</v>
      </c>
      <c r="B16" s="2">
        <f>SUM(C16:N16)</f>
        <v>269</v>
      </c>
      <c r="C16" s="2">
        <v>0</v>
      </c>
      <c r="D16" s="2">
        <v>6</v>
      </c>
      <c r="E16" s="2">
        <v>0</v>
      </c>
      <c r="F16" s="2">
        <v>45</v>
      </c>
      <c r="G16" s="2">
        <v>0</v>
      </c>
      <c r="H16" s="2">
        <v>0</v>
      </c>
      <c r="I16" s="2">
        <v>27</v>
      </c>
      <c r="J16" s="2">
        <v>120</v>
      </c>
      <c r="K16" s="2">
        <v>49</v>
      </c>
      <c r="L16" s="2">
        <v>1</v>
      </c>
      <c r="M16" s="2">
        <v>20</v>
      </c>
      <c r="N16" s="4">
        <v>1</v>
      </c>
      <c r="O16" s="218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</row>
    <row r="17" spans="1:73" ht="15.75" x14ac:dyDescent="0.25">
      <c r="A17" s="3" t="s">
        <v>24</v>
      </c>
      <c r="B17" s="2">
        <f>SUM(C17:N17)</f>
        <v>371</v>
      </c>
      <c r="C17" s="2">
        <v>0</v>
      </c>
      <c r="D17" s="2">
        <v>70</v>
      </c>
      <c r="E17" s="2">
        <v>0</v>
      </c>
      <c r="F17" s="2">
        <v>16</v>
      </c>
      <c r="G17" s="2">
        <v>0</v>
      </c>
      <c r="H17" s="2">
        <v>0</v>
      </c>
      <c r="I17" s="2">
        <v>53</v>
      </c>
      <c r="J17" s="2">
        <v>154</v>
      </c>
      <c r="K17" s="2">
        <v>19</v>
      </c>
      <c r="L17" s="2">
        <v>5</v>
      </c>
      <c r="M17" s="2">
        <v>54</v>
      </c>
      <c r="N17" s="4">
        <v>0</v>
      </c>
      <c r="O17" s="218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</row>
    <row r="18" spans="1:73" ht="15.75" x14ac:dyDescent="0.25">
      <c r="A18" s="3" t="s">
        <v>25</v>
      </c>
      <c r="B18" s="2">
        <f>SUM(C18:N18)</f>
        <v>28</v>
      </c>
      <c r="C18" s="2">
        <v>0</v>
      </c>
      <c r="D18" s="2">
        <v>22</v>
      </c>
      <c r="E18" s="2">
        <v>0</v>
      </c>
      <c r="F18" s="2">
        <v>1</v>
      </c>
      <c r="G18" s="2">
        <v>0</v>
      </c>
      <c r="H18" s="2">
        <v>0</v>
      </c>
      <c r="I18" s="2">
        <v>1</v>
      </c>
      <c r="J18" s="2">
        <v>0</v>
      </c>
      <c r="K18" s="2">
        <v>0</v>
      </c>
      <c r="L18" s="2">
        <v>0</v>
      </c>
      <c r="M18" s="2">
        <v>0</v>
      </c>
      <c r="N18" s="4">
        <v>4</v>
      </c>
      <c r="O18" s="2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</row>
    <row r="19" spans="1:73" ht="15.75" x14ac:dyDescent="0.25">
      <c r="A19" s="37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4"/>
      <c r="O19" s="218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</row>
    <row r="20" spans="1:73" ht="15.75" x14ac:dyDescent="0.25">
      <c r="A20" s="36" t="s">
        <v>26</v>
      </c>
      <c r="B20" s="13">
        <f>SUM(B21)</f>
        <v>13431</v>
      </c>
      <c r="C20" s="13">
        <v>2</v>
      </c>
      <c r="D20" s="13">
        <v>1526</v>
      </c>
      <c r="E20" s="13">
        <v>0</v>
      </c>
      <c r="F20" s="13">
        <v>1087</v>
      </c>
      <c r="G20" s="13">
        <v>0</v>
      </c>
      <c r="H20" s="13">
        <v>0</v>
      </c>
      <c r="I20" s="13">
        <v>827</v>
      </c>
      <c r="J20" s="13">
        <v>6967</v>
      </c>
      <c r="K20" s="13">
        <v>284</v>
      </c>
      <c r="L20" s="13">
        <v>46</v>
      </c>
      <c r="M20" s="13">
        <v>2689</v>
      </c>
      <c r="N20" s="14">
        <v>3</v>
      </c>
      <c r="O20" s="218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</row>
    <row r="21" spans="1:73" s="24" customFormat="1" ht="15.75" x14ac:dyDescent="0.25">
      <c r="A21" s="3" t="s">
        <v>235</v>
      </c>
      <c r="B21" s="2">
        <f>SUM(C21:N21)</f>
        <v>13431</v>
      </c>
      <c r="C21" s="2">
        <v>2</v>
      </c>
      <c r="D21" s="2">
        <v>1526</v>
      </c>
      <c r="E21" s="2">
        <v>0</v>
      </c>
      <c r="F21" s="2">
        <v>1087</v>
      </c>
      <c r="G21" s="2">
        <v>0</v>
      </c>
      <c r="H21" s="2">
        <v>0</v>
      </c>
      <c r="I21" s="2">
        <v>827</v>
      </c>
      <c r="J21" s="2">
        <v>6967</v>
      </c>
      <c r="K21" s="2">
        <v>284</v>
      </c>
      <c r="L21" s="2">
        <v>46</v>
      </c>
      <c r="M21" s="2">
        <v>2689</v>
      </c>
      <c r="N21" s="4">
        <v>3</v>
      </c>
      <c r="O21" s="223"/>
    </row>
    <row r="22" spans="1:73" ht="15.75" x14ac:dyDescent="0.25">
      <c r="A22" s="38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4"/>
      <c r="O22" s="218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</row>
    <row r="23" spans="1:73" ht="15.75" x14ac:dyDescent="0.25">
      <c r="A23" s="36" t="s">
        <v>28</v>
      </c>
      <c r="B23" s="13">
        <f>SUM(B24:B27)</f>
        <v>9787</v>
      </c>
      <c r="C23" s="13">
        <v>18</v>
      </c>
      <c r="D23" s="13">
        <v>1506</v>
      </c>
      <c r="E23" s="13">
        <v>0</v>
      </c>
      <c r="F23" s="13">
        <v>652</v>
      </c>
      <c r="G23" s="13">
        <v>1</v>
      </c>
      <c r="H23" s="13">
        <v>0</v>
      </c>
      <c r="I23" s="13">
        <v>1396</v>
      </c>
      <c r="J23" s="13">
        <v>4388</v>
      </c>
      <c r="K23" s="13">
        <v>1169</v>
      </c>
      <c r="L23" s="13">
        <v>10</v>
      </c>
      <c r="M23" s="13">
        <v>645</v>
      </c>
      <c r="N23" s="14">
        <v>2</v>
      </c>
      <c r="O23" s="218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</row>
    <row r="24" spans="1:73" ht="15.75" x14ac:dyDescent="0.25">
      <c r="A24" s="3" t="s">
        <v>236</v>
      </c>
      <c r="B24" s="2">
        <f>SUM(C24:N24)</f>
        <v>2492</v>
      </c>
      <c r="C24" s="2">
        <v>14</v>
      </c>
      <c r="D24" s="2">
        <v>487</v>
      </c>
      <c r="E24" s="2">
        <v>0</v>
      </c>
      <c r="F24" s="2">
        <v>133</v>
      </c>
      <c r="G24" s="2">
        <v>1</v>
      </c>
      <c r="H24" s="2">
        <v>0</v>
      </c>
      <c r="I24" s="2">
        <v>181</v>
      </c>
      <c r="J24" s="2">
        <v>1304</v>
      </c>
      <c r="K24" s="2">
        <v>47</v>
      </c>
      <c r="L24" s="2">
        <v>9</v>
      </c>
      <c r="M24" s="2">
        <v>316</v>
      </c>
      <c r="N24" s="4">
        <v>0</v>
      </c>
      <c r="O24" s="218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</row>
    <row r="25" spans="1:73" ht="15.75" x14ac:dyDescent="0.25">
      <c r="A25" s="3" t="s">
        <v>30</v>
      </c>
      <c r="B25" s="2">
        <f>SUM(C25:N25)</f>
        <v>4227</v>
      </c>
      <c r="C25" s="2">
        <v>1</v>
      </c>
      <c r="D25" s="2">
        <v>518</v>
      </c>
      <c r="E25" s="2">
        <v>0</v>
      </c>
      <c r="F25" s="2">
        <v>309</v>
      </c>
      <c r="G25" s="2">
        <v>0</v>
      </c>
      <c r="H25" s="2">
        <v>0</v>
      </c>
      <c r="I25" s="2">
        <v>666</v>
      </c>
      <c r="J25" s="2">
        <v>1899</v>
      </c>
      <c r="K25" s="2">
        <v>508</v>
      </c>
      <c r="L25" s="2">
        <v>1</v>
      </c>
      <c r="M25" s="2">
        <v>325</v>
      </c>
      <c r="N25" s="4">
        <v>0</v>
      </c>
      <c r="O25" s="218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</row>
    <row r="26" spans="1:73" s="24" customFormat="1" ht="15.75" x14ac:dyDescent="0.25">
      <c r="A26" s="3" t="s">
        <v>31</v>
      </c>
      <c r="B26" s="2">
        <f>SUM(C26:N26)</f>
        <v>2999</v>
      </c>
      <c r="C26" s="2">
        <v>1</v>
      </c>
      <c r="D26" s="2">
        <v>496</v>
      </c>
      <c r="E26" s="2">
        <v>0</v>
      </c>
      <c r="F26" s="2">
        <v>205</v>
      </c>
      <c r="G26" s="2">
        <v>0</v>
      </c>
      <c r="H26" s="2">
        <v>0</v>
      </c>
      <c r="I26" s="2">
        <v>534</v>
      </c>
      <c r="J26" s="2">
        <v>1146</v>
      </c>
      <c r="K26" s="2">
        <v>614</v>
      </c>
      <c r="L26" s="2">
        <v>0</v>
      </c>
      <c r="M26" s="2">
        <v>1</v>
      </c>
      <c r="N26" s="4">
        <v>2</v>
      </c>
      <c r="O26" s="223"/>
    </row>
    <row r="27" spans="1:73" s="24" customFormat="1" ht="15.75" x14ac:dyDescent="0.25">
      <c r="A27" s="3" t="s">
        <v>32</v>
      </c>
      <c r="B27" s="2">
        <f>SUM(C27:N27)</f>
        <v>69</v>
      </c>
      <c r="C27" s="2">
        <v>2</v>
      </c>
      <c r="D27" s="2">
        <v>5</v>
      </c>
      <c r="E27" s="2">
        <v>0</v>
      </c>
      <c r="F27" s="2">
        <v>5</v>
      </c>
      <c r="G27" s="2">
        <v>0</v>
      </c>
      <c r="H27" s="2">
        <v>0</v>
      </c>
      <c r="I27" s="2">
        <v>15</v>
      </c>
      <c r="J27" s="2">
        <v>39</v>
      </c>
      <c r="K27" s="2">
        <v>0</v>
      </c>
      <c r="L27" s="2">
        <v>0</v>
      </c>
      <c r="M27" s="2">
        <v>3</v>
      </c>
      <c r="N27" s="4">
        <v>0</v>
      </c>
      <c r="O27" s="223"/>
    </row>
    <row r="28" spans="1:73" ht="15.75" x14ac:dyDescent="0.25">
      <c r="A28" s="37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4"/>
      <c r="O28" s="21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</row>
    <row r="29" spans="1:73" ht="15.75" x14ac:dyDescent="0.25">
      <c r="A29" s="36" t="s">
        <v>33</v>
      </c>
      <c r="B29" s="13">
        <f>SUM(B30:B33)</f>
        <v>7678</v>
      </c>
      <c r="C29" s="13">
        <v>12</v>
      </c>
      <c r="D29" s="13">
        <v>1001</v>
      </c>
      <c r="E29" s="13">
        <v>0</v>
      </c>
      <c r="F29" s="13">
        <v>408</v>
      </c>
      <c r="G29" s="13">
        <v>0</v>
      </c>
      <c r="H29" s="13">
        <v>74</v>
      </c>
      <c r="I29" s="13">
        <v>462</v>
      </c>
      <c r="J29" s="13">
        <v>4622</v>
      </c>
      <c r="K29" s="13">
        <v>97</v>
      </c>
      <c r="L29" s="13">
        <v>13</v>
      </c>
      <c r="M29" s="13">
        <v>975</v>
      </c>
      <c r="N29" s="14">
        <v>14</v>
      </c>
      <c r="O29" s="218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</row>
    <row r="30" spans="1:73" ht="15.75" x14ac:dyDescent="0.25">
      <c r="A30" s="3" t="s">
        <v>34</v>
      </c>
      <c r="B30" s="2">
        <f>SUM(C30:N30)</f>
        <v>6544</v>
      </c>
      <c r="C30" s="2">
        <v>8</v>
      </c>
      <c r="D30" s="2">
        <v>867</v>
      </c>
      <c r="E30" s="2">
        <v>0</v>
      </c>
      <c r="F30" s="2">
        <v>354</v>
      </c>
      <c r="G30" s="2">
        <v>0</v>
      </c>
      <c r="H30" s="2">
        <v>74</v>
      </c>
      <c r="I30" s="2">
        <v>378</v>
      </c>
      <c r="J30" s="2">
        <v>3985</v>
      </c>
      <c r="K30" s="2">
        <v>22</v>
      </c>
      <c r="L30" s="2">
        <v>3</v>
      </c>
      <c r="M30" s="2">
        <v>853</v>
      </c>
      <c r="N30" s="4">
        <v>0</v>
      </c>
      <c r="O30" s="218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</row>
    <row r="31" spans="1:73" s="24" customFormat="1" ht="15.75" x14ac:dyDescent="0.25">
      <c r="A31" s="3" t="s">
        <v>35</v>
      </c>
      <c r="B31" s="2">
        <f>SUM(C31:N31)</f>
        <v>528</v>
      </c>
      <c r="C31" s="2">
        <v>3</v>
      </c>
      <c r="D31" s="2">
        <v>40</v>
      </c>
      <c r="E31" s="2">
        <v>0</v>
      </c>
      <c r="F31" s="2">
        <v>27</v>
      </c>
      <c r="G31" s="2">
        <v>0</v>
      </c>
      <c r="H31" s="2">
        <v>0</v>
      </c>
      <c r="I31" s="2">
        <v>47</v>
      </c>
      <c r="J31" s="2">
        <v>342</v>
      </c>
      <c r="K31" s="2">
        <v>65</v>
      </c>
      <c r="L31" s="2">
        <v>4</v>
      </c>
      <c r="M31" s="2">
        <v>0</v>
      </c>
      <c r="N31" s="4">
        <v>0</v>
      </c>
      <c r="O31" s="223"/>
    </row>
    <row r="32" spans="1:73" ht="15.75" x14ac:dyDescent="0.25">
      <c r="A32" s="3" t="s">
        <v>36</v>
      </c>
      <c r="B32" s="2">
        <f>SUM(C32:N32)</f>
        <v>189</v>
      </c>
      <c r="C32" s="2">
        <v>0</v>
      </c>
      <c r="D32" s="2">
        <v>62</v>
      </c>
      <c r="E32" s="2">
        <v>0</v>
      </c>
      <c r="F32" s="2">
        <v>10</v>
      </c>
      <c r="G32" s="2">
        <v>0</v>
      </c>
      <c r="H32" s="2">
        <v>0</v>
      </c>
      <c r="I32" s="2">
        <v>6</v>
      </c>
      <c r="J32" s="2">
        <v>74</v>
      </c>
      <c r="K32" s="2">
        <v>0</v>
      </c>
      <c r="L32" s="2">
        <v>0</v>
      </c>
      <c r="M32" s="2">
        <v>23</v>
      </c>
      <c r="N32" s="4">
        <v>14</v>
      </c>
      <c r="O32" s="218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</row>
    <row r="33" spans="1:73" ht="15.75" x14ac:dyDescent="0.25">
      <c r="A33" s="3" t="s">
        <v>37</v>
      </c>
      <c r="B33" s="2">
        <f>SUM(C33:N33)</f>
        <v>417</v>
      </c>
      <c r="C33" s="2">
        <v>1</v>
      </c>
      <c r="D33" s="2">
        <v>32</v>
      </c>
      <c r="E33" s="2">
        <v>0</v>
      </c>
      <c r="F33" s="2">
        <v>17</v>
      </c>
      <c r="G33" s="2">
        <v>0</v>
      </c>
      <c r="H33" s="2">
        <v>0</v>
      </c>
      <c r="I33" s="2">
        <v>31</v>
      </c>
      <c r="J33" s="2">
        <v>221</v>
      </c>
      <c r="K33" s="2">
        <v>10</v>
      </c>
      <c r="L33" s="2">
        <v>6</v>
      </c>
      <c r="M33" s="2">
        <v>99</v>
      </c>
      <c r="N33" s="4">
        <v>0</v>
      </c>
      <c r="O33" s="218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</row>
    <row r="34" spans="1:73" ht="15.75" x14ac:dyDescent="0.25">
      <c r="A34" s="3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4"/>
      <c r="O34" s="218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</row>
    <row r="35" spans="1:73" ht="15.75" x14ac:dyDescent="0.25">
      <c r="A35" s="36" t="s">
        <v>38</v>
      </c>
      <c r="B35" s="13">
        <f>SUM(B36:B40)</f>
        <v>1510</v>
      </c>
      <c r="C35" s="13">
        <v>14</v>
      </c>
      <c r="D35" s="13">
        <v>81</v>
      </c>
      <c r="E35" s="13">
        <v>0</v>
      </c>
      <c r="F35" s="13">
        <v>113</v>
      </c>
      <c r="G35" s="13">
        <v>3</v>
      </c>
      <c r="H35" s="13">
        <v>0</v>
      </c>
      <c r="I35" s="13">
        <v>167</v>
      </c>
      <c r="J35" s="13">
        <v>508</v>
      </c>
      <c r="K35" s="13">
        <v>32</v>
      </c>
      <c r="L35" s="13">
        <v>36</v>
      </c>
      <c r="M35" s="13">
        <v>556</v>
      </c>
      <c r="N35" s="14">
        <v>0</v>
      </c>
      <c r="O35" s="218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</row>
    <row r="36" spans="1:73" ht="15.75" x14ac:dyDescent="0.25">
      <c r="A36" s="3" t="s">
        <v>237</v>
      </c>
      <c r="B36" s="2">
        <f>SUM(C36:N36)</f>
        <v>957</v>
      </c>
      <c r="C36" s="2">
        <v>4</v>
      </c>
      <c r="D36" s="2">
        <v>58</v>
      </c>
      <c r="E36" s="2">
        <v>0</v>
      </c>
      <c r="F36" s="2">
        <v>75</v>
      </c>
      <c r="G36" s="2">
        <v>2</v>
      </c>
      <c r="H36" s="2">
        <v>0</v>
      </c>
      <c r="I36" s="2">
        <v>110</v>
      </c>
      <c r="J36" s="2">
        <v>338</v>
      </c>
      <c r="K36" s="2">
        <v>7</v>
      </c>
      <c r="L36" s="2">
        <v>0</v>
      </c>
      <c r="M36" s="2">
        <v>363</v>
      </c>
      <c r="N36" s="4">
        <v>0</v>
      </c>
      <c r="O36" s="218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</row>
    <row r="37" spans="1:73" ht="15.75" x14ac:dyDescent="0.25">
      <c r="A37" s="3" t="s">
        <v>40</v>
      </c>
      <c r="B37" s="2">
        <f>SUM(C37:N37)</f>
        <v>152</v>
      </c>
      <c r="C37" s="2">
        <v>0</v>
      </c>
      <c r="D37" s="2">
        <v>11</v>
      </c>
      <c r="E37" s="2">
        <v>0</v>
      </c>
      <c r="F37" s="2">
        <v>9</v>
      </c>
      <c r="G37" s="2">
        <v>1</v>
      </c>
      <c r="H37" s="2">
        <v>0</v>
      </c>
      <c r="I37" s="2">
        <v>9</v>
      </c>
      <c r="J37" s="2">
        <v>82</v>
      </c>
      <c r="K37" s="2">
        <v>14</v>
      </c>
      <c r="L37" s="2">
        <v>23</v>
      </c>
      <c r="M37" s="2">
        <v>3</v>
      </c>
      <c r="N37" s="4">
        <v>0</v>
      </c>
      <c r="O37" s="218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</row>
    <row r="38" spans="1:73" ht="15.75" x14ac:dyDescent="0.25">
      <c r="A38" s="3" t="s">
        <v>41</v>
      </c>
      <c r="B38" s="2">
        <f>SUM(C38:N38)</f>
        <v>57</v>
      </c>
      <c r="C38" s="2">
        <v>5</v>
      </c>
      <c r="D38" s="2">
        <v>1</v>
      </c>
      <c r="E38" s="2">
        <v>0</v>
      </c>
      <c r="F38" s="2">
        <v>12</v>
      </c>
      <c r="G38" s="2">
        <v>0</v>
      </c>
      <c r="H38" s="2">
        <v>0</v>
      </c>
      <c r="I38" s="2">
        <v>12</v>
      </c>
      <c r="J38" s="2">
        <v>24</v>
      </c>
      <c r="K38" s="2">
        <v>1</v>
      </c>
      <c r="L38" s="2">
        <v>2</v>
      </c>
      <c r="M38" s="2">
        <v>0</v>
      </c>
      <c r="N38" s="4">
        <v>0</v>
      </c>
      <c r="O38" s="21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</row>
    <row r="39" spans="1:73" ht="15.75" x14ac:dyDescent="0.25">
      <c r="A39" s="3" t="s">
        <v>42</v>
      </c>
      <c r="B39" s="2">
        <f>SUM(C39:N39)</f>
        <v>42</v>
      </c>
      <c r="C39" s="2">
        <v>0</v>
      </c>
      <c r="D39" s="2">
        <v>9</v>
      </c>
      <c r="E39" s="2">
        <v>0</v>
      </c>
      <c r="F39" s="2">
        <v>5</v>
      </c>
      <c r="G39" s="2">
        <v>0</v>
      </c>
      <c r="H39" s="2">
        <v>0</v>
      </c>
      <c r="I39" s="2">
        <v>7</v>
      </c>
      <c r="J39" s="2">
        <v>12</v>
      </c>
      <c r="K39" s="2">
        <v>9</v>
      </c>
      <c r="L39" s="2">
        <v>0</v>
      </c>
      <c r="M39" s="2">
        <v>0</v>
      </c>
      <c r="N39" s="4">
        <v>0</v>
      </c>
      <c r="O39" s="218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</row>
    <row r="40" spans="1:73" ht="15.75" x14ac:dyDescent="0.25">
      <c r="A40" s="3" t="s">
        <v>43</v>
      </c>
      <c r="B40" s="2">
        <f>SUM(C40:N40)</f>
        <v>302</v>
      </c>
      <c r="C40" s="2">
        <v>5</v>
      </c>
      <c r="D40" s="2">
        <v>2</v>
      </c>
      <c r="E40" s="2">
        <v>0</v>
      </c>
      <c r="F40" s="2">
        <v>12</v>
      </c>
      <c r="G40" s="2">
        <v>0</v>
      </c>
      <c r="H40" s="2">
        <v>0</v>
      </c>
      <c r="I40" s="2">
        <v>29</v>
      </c>
      <c r="J40" s="2">
        <v>52</v>
      </c>
      <c r="K40" s="2">
        <v>1</v>
      </c>
      <c r="L40" s="2">
        <v>11</v>
      </c>
      <c r="M40" s="2">
        <v>190</v>
      </c>
      <c r="N40" s="4">
        <v>0</v>
      </c>
      <c r="O40" s="218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</row>
    <row r="41" spans="1:73" ht="15.75" x14ac:dyDescent="0.25">
      <c r="A41" s="37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4"/>
      <c r="O41" s="218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</row>
    <row r="42" spans="1:73" ht="15.75" x14ac:dyDescent="0.25">
      <c r="A42" s="36" t="s">
        <v>44</v>
      </c>
      <c r="B42" s="13">
        <f>SUM(B43:B45)</f>
        <v>3573</v>
      </c>
      <c r="C42" s="13">
        <v>7</v>
      </c>
      <c r="D42" s="13">
        <v>186</v>
      </c>
      <c r="E42" s="13">
        <v>0</v>
      </c>
      <c r="F42" s="13">
        <v>158</v>
      </c>
      <c r="G42" s="13">
        <v>12</v>
      </c>
      <c r="H42" s="13">
        <v>0</v>
      </c>
      <c r="I42" s="13">
        <v>453</v>
      </c>
      <c r="J42" s="13">
        <v>1272</v>
      </c>
      <c r="K42" s="13">
        <v>934</v>
      </c>
      <c r="L42" s="13">
        <v>157</v>
      </c>
      <c r="M42" s="13">
        <v>394</v>
      </c>
      <c r="N42" s="14">
        <v>0</v>
      </c>
      <c r="O42" s="218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</row>
    <row r="43" spans="1:73" ht="15.75" x14ac:dyDescent="0.25">
      <c r="A43" s="3" t="s">
        <v>45</v>
      </c>
      <c r="B43" s="2">
        <f>SUM(C43:N43)</f>
        <v>2456</v>
      </c>
      <c r="C43" s="2">
        <v>5</v>
      </c>
      <c r="D43" s="2">
        <v>122</v>
      </c>
      <c r="E43" s="2">
        <v>0</v>
      </c>
      <c r="F43" s="2">
        <v>94</v>
      </c>
      <c r="G43" s="2">
        <v>12</v>
      </c>
      <c r="H43" s="2">
        <v>0</v>
      </c>
      <c r="I43" s="2">
        <v>291</v>
      </c>
      <c r="J43" s="2">
        <v>858</v>
      </c>
      <c r="K43" s="2">
        <v>916</v>
      </c>
      <c r="L43" s="2">
        <v>151</v>
      </c>
      <c r="M43" s="2">
        <v>7</v>
      </c>
      <c r="N43" s="4">
        <v>0</v>
      </c>
      <c r="O43" s="218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</row>
    <row r="44" spans="1:73" ht="15.75" x14ac:dyDescent="0.25">
      <c r="A44" s="3" t="s">
        <v>46</v>
      </c>
      <c r="B44" s="2">
        <f>SUM(C44:N44)</f>
        <v>932</v>
      </c>
      <c r="C44" s="2">
        <v>2</v>
      </c>
      <c r="D44" s="2">
        <v>58</v>
      </c>
      <c r="E44" s="2">
        <v>0</v>
      </c>
      <c r="F44" s="2">
        <v>56</v>
      </c>
      <c r="G44" s="2">
        <v>0</v>
      </c>
      <c r="H44" s="2">
        <v>0</v>
      </c>
      <c r="I44" s="2">
        <v>134</v>
      </c>
      <c r="J44" s="2">
        <v>316</v>
      </c>
      <c r="K44" s="2">
        <v>0</v>
      </c>
      <c r="L44" s="2">
        <v>0</v>
      </c>
      <c r="M44" s="2">
        <v>366</v>
      </c>
      <c r="N44" s="4">
        <v>0</v>
      </c>
      <c r="O44" s="218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</row>
    <row r="45" spans="1:73" ht="15.75" x14ac:dyDescent="0.25">
      <c r="A45" s="3" t="s">
        <v>47</v>
      </c>
      <c r="B45" s="2">
        <f>SUM(C45:N45)</f>
        <v>185</v>
      </c>
      <c r="C45" s="2">
        <v>0</v>
      </c>
      <c r="D45" s="2">
        <v>6</v>
      </c>
      <c r="E45" s="2">
        <v>0</v>
      </c>
      <c r="F45" s="2">
        <v>8</v>
      </c>
      <c r="G45" s="2">
        <v>0</v>
      </c>
      <c r="H45" s="2">
        <v>0</v>
      </c>
      <c r="I45" s="2">
        <v>28</v>
      </c>
      <c r="J45" s="2">
        <v>98</v>
      </c>
      <c r="K45" s="2">
        <v>18</v>
      </c>
      <c r="L45" s="2">
        <v>6</v>
      </c>
      <c r="M45" s="2">
        <v>21</v>
      </c>
      <c r="N45" s="4">
        <v>0</v>
      </c>
      <c r="O45" s="218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</row>
    <row r="46" spans="1:73" ht="15.75" x14ac:dyDescent="0.25">
      <c r="A46" s="35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39"/>
      <c r="O46" s="218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</row>
    <row r="47" spans="1:73" ht="15.75" x14ac:dyDescent="0.25">
      <c r="A47" s="36" t="s">
        <v>48</v>
      </c>
      <c r="B47" s="13">
        <f>SUM(B48:B52)</f>
        <v>7037</v>
      </c>
      <c r="C47" s="13">
        <v>13</v>
      </c>
      <c r="D47" s="13">
        <v>574</v>
      </c>
      <c r="E47" s="13">
        <v>0</v>
      </c>
      <c r="F47" s="13">
        <v>346</v>
      </c>
      <c r="G47" s="13">
        <v>1</v>
      </c>
      <c r="H47" s="13">
        <v>0</v>
      </c>
      <c r="I47" s="13">
        <v>579</v>
      </c>
      <c r="J47" s="13">
        <v>3792</v>
      </c>
      <c r="K47" s="13">
        <v>122</v>
      </c>
      <c r="L47" s="13">
        <v>13</v>
      </c>
      <c r="M47" s="13">
        <v>1597</v>
      </c>
      <c r="N47" s="14">
        <v>0</v>
      </c>
      <c r="O47" s="218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</row>
    <row r="48" spans="1:73" ht="15.75" x14ac:dyDescent="0.25">
      <c r="A48" s="3" t="s">
        <v>49</v>
      </c>
      <c r="B48" s="2">
        <f>SUM(C48:N48)</f>
        <v>6320</v>
      </c>
      <c r="C48" s="2">
        <v>12</v>
      </c>
      <c r="D48" s="2">
        <v>461</v>
      </c>
      <c r="E48" s="2">
        <v>0</v>
      </c>
      <c r="F48" s="2">
        <v>329</v>
      </c>
      <c r="G48" s="2">
        <v>0</v>
      </c>
      <c r="H48" s="2">
        <v>0</v>
      </c>
      <c r="I48" s="2">
        <v>524</v>
      </c>
      <c r="J48" s="2">
        <v>3331</v>
      </c>
      <c r="K48" s="2">
        <v>77</v>
      </c>
      <c r="L48" s="2">
        <v>12</v>
      </c>
      <c r="M48" s="2">
        <v>1574</v>
      </c>
      <c r="N48" s="4">
        <v>0</v>
      </c>
      <c r="O48" s="21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</row>
    <row r="49" spans="1:73" ht="15.75" x14ac:dyDescent="0.25">
      <c r="A49" s="3" t="s">
        <v>50</v>
      </c>
      <c r="B49" s="2">
        <f>SUM(C49:N49)</f>
        <v>62</v>
      </c>
      <c r="C49" s="2">
        <v>0</v>
      </c>
      <c r="D49" s="2">
        <v>2</v>
      </c>
      <c r="E49" s="2">
        <v>0</v>
      </c>
      <c r="F49" s="2">
        <v>1</v>
      </c>
      <c r="G49" s="2">
        <v>0</v>
      </c>
      <c r="H49" s="2">
        <v>0</v>
      </c>
      <c r="I49" s="2">
        <v>5</v>
      </c>
      <c r="J49" s="2">
        <v>44</v>
      </c>
      <c r="K49" s="2">
        <v>5</v>
      </c>
      <c r="L49" s="2">
        <v>0</v>
      </c>
      <c r="M49" s="2">
        <v>5</v>
      </c>
      <c r="N49" s="4">
        <v>0</v>
      </c>
      <c r="O49" s="218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</row>
    <row r="50" spans="1:73" ht="15.75" x14ac:dyDescent="0.25">
      <c r="A50" s="3" t="s">
        <v>51</v>
      </c>
      <c r="B50" s="2">
        <f>SUM(C50:N50)</f>
        <v>375</v>
      </c>
      <c r="C50" s="2">
        <v>1</v>
      </c>
      <c r="D50" s="2">
        <v>83</v>
      </c>
      <c r="E50" s="2">
        <v>0</v>
      </c>
      <c r="F50" s="2">
        <v>6</v>
      </c>
      <c r="G50" s="2">
        <v>0</v>
      </c>
      <c r="H50" s="2">
        <v>0</v>
      </c>
      <c r="I50" s="2">
        <v>20</v>
      </c>
      <c r="J50" s="2">
        <v>241</v>
      </c>
      <c r="K50" s="2">
        <v>12</v>
      </c>
      <c r="L50" s="2">
        <v>1</v>
      </c>
      <c r="M50" s="2">
        <v>11</v>
      </c>
      <c r="N50" s="4">
        <v>0</v>
      </c>
      <c r="O50" s="218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</row>
    <row r="51" spans="1:73" ht="15.75" x14ac:dyDescent="0.25">
      <c r="A51" s="3" t="s">
        <v>52</v>
      </c>
      <c r="B51" s="2">
        <f>SUM(C51:N51)</f>
        <v>69</v>
      </c>
      <c r="C51" s="2">
        <v>0</v>
      </c>
      <c r="D51" s="2">
        <v>1</v>
      </c>
      <c r="E51" s="2">
        <v>0</v>
      </c>
      <c r="F51" s="2">
        <v>4</v>
      </c>
      <c r="G51" s="2">
        <v>1</v>
      </c>
      <c r="H51" s="2">
        <v>0</v>
      </c>
      <c r="I51" s="2">
        <v>6</v>
      </c>
      <c r="J51" s="2">
        <v>46</v>
      </c>
      <c r="K51" s="2">
        <v>4</v>
      </c>
      <c r="L51" s="2">
        <v>0</v>
      </c>
      <c r="M51" s="2">
        <v>7</v>
      </c>
      <c r="N51" s="4">
        <v>0</v>
      </c>
      <c r="O51" s="218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</row>
    <row r="52" spans="1:73" ht="15.75" x14ac:dyDescent="0.25">
      <c r="A52" s="3" t="s">
        <v>53</v>
      </c>
      <c r="B52" s="2">
        <f>SUM(C52:N52)</f>
        <v>211</v>
      </c>
      <c r="C52" s="2">
        <v>0</v>
      </c>
      <c r="D52" s="2">
        <v>27</v>
      </c>
      <c r="E52" s="2">
        <v>0</v>
      </c>
      <c r="F52" s="2">
        <v>6</v>
      </c>
      <c r="G52" s="2">
        <v>0</v>
      </c>
      <c r="H52" s="2">
        <v>0</v>
      </c>
      <c r="I52" s="2">
        <v>24</v>
      </c>
      <c r="J52" s="2">
        <v>130</v>
      </c>
      <c r="K52" s="2">
        <v>24</v>
      </c>
      <c r="L52" s="2">
        <v>0</v>
      </c>
      <c r="M52" s="2">
        <v>0</v>
      </c>
      <c r="N52" s="4">
        <v>0</v>
      </c>
      <c r="O52" s="218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</row>
    <row r="53" spans="1:73" ht="15.75" x14ac:dyDescent="0.25">
      <c r="A53" s="3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4"/>
      <c r="O53" s="218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</row>
    <row r="54" spans="1:73" ht="15.75" x14ac:dyDescent="0.25">
      <c r="A54" s="36" t="s">
        <v>54</v>
      </c>
      <c r="B54" s="13">
        <f>SUM(B55:B59)</f>
        <v>9663</v>
      </c>
      <c r="C54" s="13">
        <v>18</v>
      </c>
      <c r="D54" s="13">
        <v>745</v>
      </c>
      <c r="E54" s="13">
        <v>0</v>
      </c>
      <c r="F54" s="13">
        <v>572</v>
      </c>
      <c r="G54" s="13">
        <v>0</v>
      </c>
      <c r="H54" s="13">
        <v>0</v>
      </c>
      <c r="I54" s="13">
        <v>691</v>
      </c>
      <c r="J54" s="13">
        <v>5386</v>
      </c>
      <c r="K54" s="13">
        <v>430</v>
      </c>
      <c r="L54" s="13">
        <v>5</v>
      </c>
      <c r="M54" s="13">
        <v>1815</v>
      </c>
      <c r="N54" s="14">
        <v>1</v>
      </c>
      <c r="O54" s="218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</row>
    <row r="55" spans="1:73" ht="15.75" x14ac:dyDescent="0.25">
      <c r="A55" s="3" t="s">
        <v>55</v>
      </c>
      <c r="B55" s="2">
        <f>SUM(C55:N55)</f>
        <v>7302</v>
      </c>
      <c r="C55" s="2">
        <v>9</v>
      </c>
      <c r="D55" s="2">
        <v>448</v>
      </c>
      <c r="E55" s="2">
        <v>0</v>
      </c>
      <c r="F55" s="2">
        <v>336</v>
      </c>
      <c r="G55" s="2">
        <v>0</v>
      </c>
      <c r="H55" s="2">
        <v>0</v>
      </c>
      <c r="I55" s="2">
        <v>454</v>
      </c>
      <c r="J55" s="2">
        <v>4303</v>
      </c>
      <c r="K55" s="2">
        <v>11</v>
      </c>
      <c r="L55" s="2">
        <v>0</v>
      </c>
      <c r="M55" s="2">
        <v>1741</v>
      </c>
      <c r="N55" s="4">
        <v>0</v>
      </c>
      <c r="O55" s="218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</row>
    <row r="56" spans="1:73" ht="15.75" x14ac:dyDescent="0.25">
      <c r="A56" s="3" t="s">
        <v>56</v>
      </c>
      <c r="B56" s="2">
        <f>SUM(C56:N56)</f>
        <v>1107</v>
      </c>
      <c r="C56" s="2">
        <v>1</v>
      </c>
      <c r="D56" s="2">
        <v>75</v>
      </c>
      <c r="E56" s="2">
        <v>0</v>
      </c>
      <c r="F56" s="2">
        <v>129</v>
      </c>
      <c r="G56" s="2">
        <v>0</v>
      </c>
      <c r="H56" s="2">
        <v>0</v>
      </c>
      <c r="I56" s="2">
        <v>104</v>
      </c>
      <c r="J56" s="2">
        <v>553</v>
      </c>
      <c r="K56" s="2">
        <v>239</v>
      </c>
      <c r="L56" s="2">
        <v>2</v>
      </c>
      <c r="M56" s="2">
        <v>3</v>
      </c>
      <c r="N56" s="4">
        <v>1</v>
      </c>
      <c r="O56" s="218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</row>
    <row r="57" spans="1:73" ht="15.75" x14ac:dyDescent="0.25">
      <c r="A57" s="3" t="s">
        <v>57</v>
      </c>
      <c r="B57" s="2">
        <f>SUM(C57:N57)</f>
        <v>442</v>
      </c>
      <c r="C57" s="2">
        <v>1</v>
      </c>
      <c r="D57" s="2">
        <v>55</v>
      </c>
      <c r="E57" s="2">
        <v>0</v>
      </c>
      <c r="F57" s="2">
        <v>21</v>
      </c>
      <c r="G57" s="2">
        <v>0</v>
      </c>
      <c r="H57" s="2">
        <v>0</v>
      </c>
      <c r="I57" s="2">
        <v>58</v>
      </c>
      <c r="J57" s="2">
        <v>178</v>
      </c>
      <c r="K57" s="2">
        <v>128</v>
      </c>
      <c r="L57" s="2">
        <v>0</v>
      </c>
      <c r="M57" s="2">
        <v>1</v>
      </c>
      <c r="N57" s="4">
        <v>0</v>
      </c>
      <c r="O57" s="218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</row>
    <row r="58" spans="1:73" ht="15.75" x14ac:dyDescent="0.25">
      <c r="A58" s="3" t="s">
        <v>58</v>
      </c>
      <c r="B58" s="2">
        <f>SUM(C58:N58)</f>
        <v>237</v>
      </c>
      <c r="C58" s="2">
        <v>1</v>
      </c>
      <c r="D58" s="2">
        <v>22</v>
      </c>
      <c r="E58" s="2">
        <v>0</v>
      </c>
      <c r="F58" s="2">
        <v>12</v>
      </c>
      <c r="G58" s="2">
        <v>0</v>
      </c>
      <c r="H58" s="2">
        <v>0</v>
      </c>
      <c r="I58" s="2">
        <v>25</v>
      </c>
      <c r="J58" s="2">
        <v>104</v>
      </c>
      <c r="K58" s="2">
        <v>5</v>
      </c>
      <c r="L58" s="2">
        <v>0</v>
      </c>
      <c r="M58" s="2">
        <v>68</v>
      </c>
      <c r="N58" s="4">
        <v>0</v>
      </c>
      <c r="O58" s="21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</row>
    <row r="59" spans="1:73" ht="15.75" x14ac:dyDescent="0.25">
      <c r="A59" s="3" t="s">
        <v>59</v>
      </c>
      <c r="B59" s="2">
        <f>SUM(C59:N59)</f>
        <v>575</v>
      </c>
      <c r="C59" s="2">
        <v>6</v>
      </c>
      <c r="D59" s="2">
        <v>145</v>
      </c>
      <c r="E59" s="2">
        <v>0</v>
      </c>
      <c r="F59" s="2">
        <v>74</v>
      </c>
      <c r="G59" s="2">
        <v>0</v>
      </c>
      <c r="H59" s="2">
        <v>0</v>
      </c>
      <c r="I59" s="2">
        <v>50</v>
      </c>
      <c r="J59" s="2">
        <v>248</v>
      </c>
      <c r="K59" s="2">
        <v>47</v>
      </c>
      <c r="L59" s="2">
        <v>3</v>
      </c>
      <c r="M59" s="2">
        <v>2</v>
      </c>
      <c r="N59" s="4">
        <v>0</v>
      </c>
      <c r="O59" s="218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</row>
    <row r="60" spans="1:73" ht="15.75" x14ac:dyDescent="0.25">
      <c r="A60" s="37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4"/>
      <c r="O60" s="218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</row>
    <row r="61" spans="1:73" ht="15.75" x14ac:dyDescent="0.25">
      <c r="A61" s="36" t="s">
        <v>60</v>
      </c>
      <c r="B61" s="13">
        <f>SUM(B62:B67)</f>
        <v>1478</v>
      </c>
      <c r="C61" s="13">
        <v>16</v>
      </c>
      <c r="D61" s="13">
        <v>338</v>
      </c>
      <c r="E61" s="13">
        <v>0</v>
      </c>
      <c r="F61" s="13">
        <v>39</v>
      </c>
      <c r="G61" s="13">
        <v>2</v>
      </c>
      <c r="H61" s="13">
        <v>0</v>
      </c>
      <c r="I61" s="13">
        <v>178</v>
      </c>
      <c r="J61" s="13">
        <v>699</v>
      </c>
      <c r="K61" s="13">
        <v>32</v>
      </c>
      <c r="L61" s="13">
        <v>10</v>
      </c>
      <c r="M61" s="13">
        <v>163</v>
      </c>
      <c r="N61" s="14">
        <v>1</v>
      </c>
      <c r="O61" s="218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</row>
    <row r="62" spans="1:73" ht="15.75" x14ac:dyDescent="0.25">
      <c r="A62" s="3" t="s">
        <v>238</v>
      </c>
      <c r="B62" s="2">
        <f t="shared" ref="B62:B67" si="2">SUM(C62:N62)</f>
        <v>863</v>
      </c>
      <c r="C62" s="2">
        <v>5</v>
      </c>
      <c r="D62" s="2">
        <v>144</v>
      </c>
      <c r="E62" s="2">
        <v>0</v>
      </c>
      <c r="F62" s="2">
        <v>26</v>
      </c>
      <c r="G62" s="2">
        <v>2</v>
      </c>
      <c r="H62" s="2">
        <v>0</v>
      </c>
      <c r="I62" s="2">
        <v>66</v>
      </c>
      <c r="J62" s="2">
        <v>468</v>
      </c>
      <c r="K62" s="2">
        <v>5</v>
      </c>
      <c r="L62" s="2">
        <v>3</v>
      </c>
      <c r="M62" s="2">
        <v>144</v>
      </c>
      <c r="N62" s="4">
        <v>0</v>
      </c>
      <c r="O62" s="218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</row>
    <row r="63" spans="1:73" ht="15.75" x14ac:dyDescent="0.25">
      <c r="A63" s="3" t="s">
        <v>62</v>
      </c>
      <c r="B63" s="2">
        <f t="shared" si="2"/>
        <v>104</v>
      </c>
      <c r="C63" s="2">
        <v>1</v>
      </c>
      <c r="D63" s="2">
        <v>38</v>
      </c>
      <c r="E63" s="2">
        <v>0</v>
      </c>
      <c r="F63" s="2">
        <v>4</v>
      </c>
      <c r="G63" s="2">
        <v>0</v>
      </c>
      <c r="H63" s="2">
        <v>0</v>
      </c>
      <c r="I63" s="2">
        <v>8</v>
      </c>
      <c r="J63" s="2">
        <v>48</v>
      </c>
      <c r="K63" s="2">
        <v>0</v>
      </c>
      <c r="L63" s="2">
        <v>3</v>
      </c>
      <c r="M63" s="2">
        <v>2</v>
      </c>
      <c r="N63" s="4">
        <v>0</v>
      </c>
      <c r="O63" s="218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</row>
    <row r="64" spans="1:73" ht="15.75" x14ac:dyDescent="0.25">
      <c r="A64" s="3" t="s">
        <v>63</v>
      </c>
      <c r="B64" s="2">
        <f t="shared" si="2"/>
        <v>77</v>
      </c>
      <c r="C64" s="2">
        <v>0</v>
      </c>
      <c r="D64" s="2">
        <v>30</v>
      </c>
      <c r="E64" s="2">
        <v>0</v>
      </c>
      <c r="F64" s="2">
        <v>1</v>
      </c>
      <c r="G64" s="2">
        <v>0</v>
      </c>
      <c r="H64" s="2">
        <v>0</v>
      </c>
      <c r="I64" s="2">
        <v>9</v>
      </c>
      <c r="J64" s="2">
        <v>31</v>
      </c>
      <c r="K64" s="2">
        <v>3</v>
      </c>
      <c r="L64" s="2">
        <v>1</v>
      </c>
      <c r="M64" s="2">
        <v>2</v>
      </c>
      <c r="N64" s="4">
        <v>0</v>
      </c>
      <c r="O64" s="218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</row>
    <row r="65" spans="1:73" ht="15.75" x14ac:dyDescent="0.25">
      <c r="A65" s="3" t="s">
        <v>64</v>
      </c>
      <c r="B65" s="2">
        <f t="shared" si="2"/>
        <v>168</v>
      </c>
      <c r="C65" s="2">
        <v>10</v>
      </c>
      <c r="D65" s="2">
        <v>19</v>
      </c>
      <c r="E65" s="2">
        <v>0</v>
      </c>
      <c r="F65" s="2">
        <v>3</v>
      </c>
      <c r="G65" s="2">
        <v>0</v>
      </c>
      <c r="H65" s="2">
        <v>0</v>
      </c>
      <c r="I65" s="2">
        <v>40</v>
      </c>
      <c r="J65" s="2">
        <v>74</v>
      </c>
      <c r="K65" s="2">
        <v>6</v>
      </c>
      <c r="L65" s="2">
        <v>1</v>
      </c>
      <c r="M65" s="2">
        <v>15</v>
      </c>
      <c r="N65" s="4">
        <v>0</v>
      </c>
      <c r="O65" s="218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</row>
    <row r="66" spans="1:73" ht="15.75" x14ac:dyDescent="0.25">
      <c r="A66" s="3" t="s">
        <v>65</v>
      </c>
      <c r="B66" s="2">
        <f t="shared" si="2"/>
        <v>110</v>
      </c>
      <c r="C66" s="2">
        <v>0</v>
      </c>
      <c r="D66" s="2">
        <v>11</v>
      </c>
      <c r="E66" s="2">
        <v>0</v>
      </c>
      <c r="F66" s="2">
        <v>3</v>
      </c>
      <c r="G66" s="2">
        <v>0</v>
      </c>
      <c r="H66" s="2">
        <v>0</v>
      </c>
      <c r="I66" s="2">
        <v>14</v>
      </c>
      <c r="J66" s="2">
        <v>68</v>
      </c>
      <c r="K66" s="2">
        <v>14</v>
      </c>
      <c r="L66" s="2">
        <v>0</v>
      </c>
      <c r="M66" s="2">
        <v>0</v>
      </c>
      <c r="N66" s="4">
        <v>0</v>
      </c>
      <c r="O66" s="218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</row>
    <row r="67" spans="1:73" ht="15.75" x14ac:dyDescent="0.25">
      <c r="A67" s="3" t="s">
        <v>66</v>
      </c>
      <c r="B67" s="2">
        <f t="shared" si="2"/>
        <v>156</v>
      </c>
      <c r="C67" s="2">
        <v>0</v>
      </c>
      <c r="D67" s="2">
        <v>96</v>
      </c>
      <c r="E67" s="2">
        <v>0</v>
      </c>
      <c r="F67" s="2">
        <v>2</v>
      </c>
      <c r="G67" s="2">
        <v>0</v>
      </c>
      <c r="H67" s="2">
        <v>0</v>
      </c>
      <c r="I67" s="2">
        <v>41</v>
      </c>
      <c r="J67" s="2">
        <v>10</v>
      </c>
      <c r="K67" s="2">
        <v>4</v>
      </c>
      <c r="L67" s="2">
        <v>2</v>
      </c>
      <c r="M67" s="2">
        <v>0</v>
      </c>
      <c r="N67" s="4">
        <v>1</v>
      </c>
      <c r="O67" s="218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</row>
    <row r="68" spans="1:73" ht="15.75" x14ac:dyDescent="0.25">
      <c r="A68" s="37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4"/>
      <c r="O68" s="21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</row>
    <row r="69" spans="1:73" ht="15.75" x14ac:dyDescent="0.25">
      <c r="A69" s="36" t="s">
        <v>67</v>
      </c>
      <c r="B69" s="13">
        <f>SUM(B70:B75)</f>
        <v>1278</v>
      </c>
      <c r="C69" s="13">
        <v>3</v>
      </c>
      <c r="D69" s="13">
        <v>284</v>
      </c>
      <c r="E69" s="13">
        <v>0</v>
      </c>
      <c r="F69" s="13">
        <v>30</v>
      </c>
      <c r="G69" s="13">
        <v>0</v>
      </c>
      <c r="H69" s="13">
        <v>0</v>
      </c>
      <c r="I69" s="13">
        <v>154</v>
      </c>
      <c r="J69" s="13">
        <v>649</v>
      </c>
      <c r="K69" s="13">
        <v>86</v>
      </c>
      <c r="L69" s="13">
        <v>12</v>
      </c>
      <c r="M69" s="13">
        <v>58</v>
      </c>
      <c r="N69" s="14">
        <v>2</v>
      </c>
      <c r="O69" s="218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</row>
    <row r="70" spans="1:73" ht="15.75" x14ac:dyDescent="0.25">
      <c r="A70" s="3" t="s">
        <v>246</v>
      </c>
      <c r="B70" s="2">
        <f t="shared" ref="B70:B75" si="3">SUM(C70:N70)</f>
        <v>358</v>
      </c>
      <c r="C70" s="2">
        <v>0</v>
      </c>
      <c r="D70" s="2">
        <v>73</v>
      </c>
      <c r="E70" s="2">
        <v>0</v>
      </c>
      <c r="F70" s="2">
        <v>9</v>
      </c>
      <c r="G70" s="2">
        <v>0</v>
      </c>
      <c r="H70" s="2">
        <v>0</v>
      </c>
      <c r="I70" s="2">
        <v>38</v>
      </c>
      <c r="J70" s="2">
        <v>174</v>
      </c>
      <c r="K70" s="2">
        <v>58</v>
      </c>
      <c r="L70" s="2">
        <v>0</v>
      </c>
      <c r="M70" s="2">
        <v>6</v>
      </c>
      <c r="N70" s="4">
        <v>0</v>
      </c>
      <c r="O70" s="218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</row>
    <row r="71" spans="1:73" ht="15.75" x14ac:dyDescent="0.25">
      <c r="A71" s="3" t="s">
        <v>240</v>
      </c>
      <c r="B71" s="2">
        <f t="shared" si="3"/>
        <v>550</v>
      </c>
      <c r="C71" s="2">
        <v>1</v>
      </c>
      <c r="D71" s="2">
        <v>32</v>
      </c>
      <c r="E71" s="2">
        <v>0</v>
      </c>
      <c r="F71" s="2">
        <v>7</v>
      </c>
      <c r="G71" s="2">
        <v>0</v>
      </c>
      <c r="H71" s="2">
        <v>0</v>
      </c>
      <c r="I71" s="2">
        <v>85</v>
      </c>
      <c r="J71" s="2">
        <v>366</v>
      </c>
      <c r="K71" s="2">
        <v>10</v>
      </c>
      <c r="L71" s="2">
        <v>7</v>
      </c>
      <c r="M71" s="2">
        <v>41</v>
      </c>
      <c r="N71" s="4">
        <v>1</v>
      </c>
      <c r="O71" s="218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</row>
    <row r="72" spans="1:73" ht="15.75" x14ac:dyDescent="0.25">
      <c r="A72" s="3" t="s">
        <v>70</v>
      </c>
      <c r="B72" s="2">
        <f t="shared" si="3"/>
        <v>40</v>
      </c>
      <c r="C72" s="2">
        <v>1</v>
      </c>
      <c r="D72" s="2">
        <v>3</v>
      </c>
      <c r="E72" s="2">
        <v>0</v>
      </c>
      <c r="F72" s="2">
        <v>0</v>
      </c>
      <c r="G72" s="2">
        <v>0</v>
      </c>
      <c r="H72" s="2">
        <v>0</v>
      </c>
      <c r="I72" s="2">
        <v>5</v>
      </c>
      <c r="J72" s="2">
        <v>30</v>
      </c>
      <c r="K72" s="2">
        <v>1</v>
      </c>
      <c r="L72" s="2">
        <v>0</v>
      </c>
      <c r="M72" s="2">
        <v>0</v>
      </c>
      <c r="N72" s="4">
        <v>0</v>
      </c>
      <c r="O72" s="218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</row>
    <row r="73" spans="1:73" ht="15.75" x14ac:dyDescent="0.25">
      <c r="A73" s="3" t="s">
        <v>71</v>
      </c>
      <c r="B73" s="2">
        <f t="shared" si="3"/>
        <v>256</v>
      </c>
      <c r="C73" s="2">
        <v>1</v>
      </c>
      <c r="D73" s="2">
        <v>139</v>
      </c>
      <c r="E73" s="2">
        <v>0</v>
      </c>
      <c r="F73" s="2">
        <v>7</v>
      </c>
      <c r="G73" s="2">
        <v>0</v>
      </c>
      <c r="H73" s="2">
        <v>0</v>
      </c>
      <c r="I73" s="2">
        <v>13</v>
      </c>
      <c r="J73" s="2">
        <v>65</v>
      </c>
      <c r="K73" s="2">
        <v>16</v>
      </c>
      <c r="L73" s="2">
        <v>4</v>
      </c>
      <c r="M73" s="2">
        <v>10</v>
      </c>
      <c r="N73" s="4">
        <v>1</v>
      </c>
      <c r="O73" s="218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</row>
    <row r="74" spans="1:73" ht="15.75" x14ac:dyDescent="0.25">
      <c r="A74" s="3" t="s">
        <v>72</v>
      </c>
      <c r="B74" s="2">
        <f t="shared" si="3"/>
        <v>16</v>
      </c>
      <c r="C74" s="2">
        <v>0</v>
      </c>
      <c r="D74" s="2">
        <v>6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7</v>
      </c>
      <c r="K74" s="2">
        <v>1</v>
      </c>
      <c r="L74" s="2">
        <v>1</v>
      </c>
      <c r="M74" s="2">
        <v>1</v>
      </c>
      <c r="N74" s="4">
        <v>0</v>
      </c>
      <c r="O74" s="218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</row>
    <row r="75" spans="1:73" ht="15.75" x14ac:dyDescent="0.25">
      <c r="A75" s="3" t="s">
        <v>73</v>
      </c>
      <c r="B75" s="2">
        <f t="shared" si="3"/>
        <v>58</v>
      </c>
      <c r="C75" s="2">
        <v>0</v>
      </c>
      <c r="D75" s="2">
        <v>31</v>
      </c>
      <c r="E75" s="2">
        <v>0</v>
      </c>
      <c r="F75" s="2">
        <v>7</v>
      </c>
      <c r="G75" s="2">
        <v>0</v>
      </c>
      <c r="H75" s="2">
        <v>0</v>
      </c>
      <c r="I75" s="2">
        <v>13</v>
      </c>
      <c r="J75" s="2">
        <v>7</v>
      </c>
      <c r="K75" s="2">
        <v>0</v>
      </c>
      <c r="L75" s="2">
        <v>0</v>
      </c>
      <c r="M75" s="2">
        <v>0</v>
      </c>
      <c r="N75" s="4">
        <v>0</v>
      </c>
      <c r="O75" s="218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</row>
    <row r="76" spans="1:73" s="24" customFormat="1" ht="15.75" x14ac:dyDescent="0.25">
      <c r="A76" s="37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4"/>
      <c r="O76" s="223"/>
    </row>
    <row r="77" spans="1:73" ht="15.75" x14ac:dyDescent="0.25">
      <c r="A77" s="36" t="s">
        <v>74</v>
      </c>
      <c r="B77" s="13">
        <f>SUM(B78:B83)</f>
        <v>3115</v>
      </c>
      <c r="C77" s="13">
        <v>7</v>
      </c>
      <c r="D77" s="13">
        <v>312</v>
      </c>
      <c r="E77" s="13">
        <v>0</v>
      </c>
      <c r="F77" s="13">
        <v>389</v>
      </c>
      <c r="G77" s="13">
        <v>1</v>
      </c>
      <c r="H77" s="13">
        <v>1</v>
      </c>
      <c r="I77" s="13">
        <v>313</v>
      </c>
      <c r="J77" s="13">
        <v>1800</v>
      </c>
      <c r="K77" s="13">
        <v>74</v>
      </c>
      <c r="L77" s="13">
        <v>36</v>
      </c>
      <c r="M77" s="13">
        <v>180</v>
      </c>
      <c r="N77" s="14">
        <v>2</v>
      </c>
    </row>
    <row r="78" spans="1:73" ht="15.75" x14ac:dyDescent="0.25">
      <c r="A78" s="3" t="s">
        <v>75</v>
      </c>
      <c r="B78" s="2">
        <f t="shared" ref="B78:B83" si="4">SUM(C78:N78)</f>
        <v>1817</v>
      </c>
      <c r="C78" s="2">
        <v>2</v>
      </c>
      <c r="D78" s="2">
        <v>68</v>
      </c>
      <c r="E78" s="2">
        <v>0</v>
      </c>
      <c r="F78" s="2">
        <v>196</v>
      </c>
      <c r="G78" s="2">
        <v>1</v>
      </c>
      <c r="H78" s="2">
        <v>1</v>
      </c>
      <c r="I78" s="2">
        <v>195</v>
      </c>
      <c r="J78" s="2">
        <v>1192</v>
      </c>
      <c r="K78" s="2">
        <v>5</v>
      </c>
      <c r="L78" s="2">
        <v>0</v>
      </c>
      <c r="M78" s="2">
        <v>157</v>
      </c>
      <c r="N78" s="4">
        <v>0</v>
      </c>
    </row>
    <row r="79" spans="1:73" ht="15.75" x14ac:dyDescent="0.25">
      <c r="A79" s="3" t="s">
        <v>76</v>
      </c>
      <c r="B79" s="2">
        <f t="shared" si="4"/>
        <v>624</v>
      </c>
      <c r="C79" s="2">
        <v>3</v>
      </c>
      <c r="D79" s="2">
        <v>134</v>
      </c>
      <c r="E79" s="2">
        <v>0</v>
      </c>
      <c r="F79" s="2">
        <v>104</v>
      </c>
      <c r="G79" s="2">
        <v>0</v>
      </c>
      <c r="H79" s="2">
        <v>0</v>
      </c>
      <c r="I79" s="2">
        <v>36</v>
      </c>
      <c r="J79" s="2">
        <v>260</v>
      </c>
      <c r="K79" s="2">
        <v>62</v>
      </c>
      <c r="L79" s="2">
        <v>25</v>
      </c>
      <c r="M79" s="2">
        <v>0</v>
      </c>
      <c r="N79" s="4">
        <v>0</v>
      </c>
    </row>
    <row r="80" spans="1:73" ht="15.75" x14ac:dyDescent="0.25">
      <c r="A80" s="3" t="s">
        <v>77</v>
      </c>
      <c r="B80" s="2">
        <f t="shared" si="4"/>
        <v>116</v>
      </c>
      <c r="C80" s="2">
        <v>1</v>
      </c>
      <c r="D80" s="2">
        <v>11</v>
      </c>
      <c r="E80" s="2">
        <v>0</v>
      </c>
      <c r="F80" s="2">
        <v>9</v>
      </c>
      <c r="G80" s="2">
        <v>0</v>
      </c>
      <c r="H80" s="2">
        <v>0</v>
      </c>
      <c r="I80" s="2">
        <v>10</v>
      </c>
      <c r="J80" s="2">
        <v>81</v>
      </c>
      <c r="K80" s="2">
        <v>3</v>
      </c>
      <c r="L80" s="2">
        <v>0</v>
      </c>
      <c r="M80" s="2">
        <v>1</v>
      </c>
      <c r="N80" s="4">
        <v>0</v>
      </c>
    </row>
    <row r="81" spans="1:14" ht="15.75" x14ac:dyDescent="0.25">
      <c r="A81" s="3" t="s">
        <v>233</v>
      </c>
      <c r="B81" s="2">
        <f t="shared" si="4"/>
        <v>285</v>
      </c>
      <c r="C81" s="2">
        <v>0</v>
      </c>
      <c r="D81" s="2">
        <v>56</v>
      </c>
      <c r="E81" s="2">
        <v>0</v>
      </c>
      <c r="F81" s="2">
        <v>47</v>
      </c>
      <c r="G81" s="2">
        <v>0</v>
      </c>
      <c r="H81" s="2">
        <v>0</v>
      </c>
      <c r="I81" s="2">
        <v>30</v>
      </c>
      <c r="J81" s="2">
        <v>131</v>
      </c>
      <c r="K81" s="2">
        <v>1</v>
      </c>
      <c r="L81" s="2">
        <v>8</v>
      </c>
      <c r="M81" s="2">
        <v>12</v>
      </c>
      <c r="N81" s="4">
        <v>0</v>
      </c>
    </row>
    <row r="82" spans="1:14" ht="15.75" x14ac:dyDescent="0.25">
      <c r="A82" s="3" t="s">
        <v>79</v>
      </c>
      <c r="B82" s="2">
        <f t="shared" si="4"/>
        <v>201</v>
      </c>
      <c r="C82" s="2">
        <v>1</v>
      </c>
      <c r="D82" s="2">
        <v>40</v>
      </c>
      <c r="E82" s="2">
        <v>0</v>
      </c>
      <c r="F82" s="2">
        <v>29</v>
      </c>
      <c r="G82" s="2">
        <v>0</v>
      </c>
      <c r="H82" s="2">
        <v>0</v>
      </c>
      <c r="I82" s="2">
        <v>32</v>
      </c>
      <c r="J82" s="2">
        <v>84</v>
      </c>
      <c r="K82" s="2">
        <v>3</v>
      </c>
      <c r="L82" s="2">
        <v>3</v>
      </c>
      <c r="M82" s="2">
        <v>7</v>
      </c>
      <c r="N82" s="4">
        <v>2</v>
      </c>
    </row>
    <row r="83" spans="1:14" ht="15.75" x14ac:dyDescent="0.25">
      <c r="A83" s="3" t="s">
        <v>80</v>
      </c>
      <c r="B83" s="2">
        <f t="shared" si="4"/>
        <v>72</v>
      </c>
      <c r="C83" s="2">
        <v>0</v>
      </c>
      <c r="D83" s="2">
        <v>3</v>
      </c>
      <c r="E83" s="2">
        <v>0</v>
      </c>
      <c r="F83" s="2">
        <v>4</v>
      </c>
      <c r="G83" s="2">
        <v>0</v>
      </c>
      <c r="H83" s="2">
        <v>0</v>
      </c>
      <c r="I83" s="2">
        <v>10</v>
      </c>
      <c r="J83" s="2">
        <v>52</v>
      </c>
      <c r="K83" s="2">
        <v>0</v>
      </c>
      <c r="L83" s="2">
        <v>0</v>
      </c>
      <c r="M83" s="2">
        <v>3</v>
      </c>
      <c r="N83" s="4">
        <v>0</v>
      </c>
    </row>
    <row r="84" spans="1:14" ht="15.75" x14ac:dyDescent="0.25">
      <c r="A84" s="37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4"/>
    </row>
    <row r="85" spans="1:14" ht="15.75" x14ac:dyDescent="0.25">
      <c r="A85" s="36" t="s">
        <v>81</v>
      </c>
      <c r="B85" s="13">
        <f>SUM(B86:B87)</f>
        <v>1934</v>
      </c>
      <c r="C85" s="13">
        <v>2</v>
      </c>
      <c r="D85" s="13">
        <v>215</v>
      </c>
      <c r="E85" s="13">
        <v>0</v>
      </c>
      <c r="F85" s="13">
        <v>66</v>
      </c>
      <c r="G85" s="13">
        <v>0</v>
      </c>
      <c r="H85" s="13">
        <v>0</v>
      </c>
      <c r="I85" s="13">
        <v>179</v>
      </c>
      <c r="J85" s="13">
        <v>1290</v>
      </c>
      <c r="K85" s="13">
        <v>3</v>
      </c>
      <c r="L85" s="13">
        <v>1</v>
      </c>
      <c r="M85" s="13">
        <v>178</v>
      </c>
      <c r="N85" s="14">
        <v>0</v>
      </c>
    </row>
    <row r="86" spans="1:14" ht="15.75" x14ac:dyDescent="0.25">
      <c r="A86" s="3" t="s">
        <v>241</v>
      </c>
      <c r="B86" s="2">
        <f>SUM(C86:N86)</f>
        <v>1871</v>
      </c>
      <c r="C86" s="2">
        <v>2</v>
      </c>
      <c r="D86" s="2">
        <v>202</v>
      </c>
      <c r="E86" s="2">
        <v>0</v>
      </c>
      <c r="F86" s="2">
        <v>62</v>
      </c>
      <c r="G86" s="2">
        <v>0</v>
      </c>
      <c r="H86" s="2">
        <v>0</v>
      </c>
      <c r="I86" s="2">
        <v>172</v>
      </c>
      <c r="J86" s="2">
        <v>1254</v>
      </c>
      <c r="K86" s="2">
        <v>3</v>
      </c>
      <c r="L86" s="2">
        <v>0</v>
      </c>
      <c r="M86" s="2">
        <v>176</v>
      </c>
      <c r="N86" s="4">
        <v>0</v>
      </c>
    </row>
    <row r="87" spans="1:14" ht="15.75" x14ac:dyDescent="0.25">
      <c r="A87" s="3" t="s">
        <v>83</v>
      </c>
      <c r="B87" s="2">
        <f>SUM(C87:N87)</f>
        <v>63</v>
      </c>
      <c r="C87" s="2">
        <v>0</v>
      </c>
      <c r="D87" s="2">
        <v>13</v>
      </c>
      <c r="E87" s="2">
        <v>0</v>
      </c>
      <c r="F87" s="2">
        <v>4</v>
      </c>
      <c r="G87" s="2">
        <v>0</v>
      </c>
      <c r="H87" s="2">
        <v>0</v>
      </c>
      <c r="I87" s="2">
        <v>7</v>
      </c>
      <c r="J87" s="2">
        <v>36</v>
      </c>
      <c r="K87" s="2">
        <v>0</v>
      </c>
      <c r="L87" s="2">
        <v>1</v>
      </c>
      <c r="M87" s="2">
        <v>2</v>
      </c>
      <c r="N87" s="4">
        <v>0</v>
      </c>
    </row>
    <row r="88" spans="1:14" ht="15.75" x14ac:dyDescent="0.25">
      <c r="A88" s="3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4"/>
    </row>
    <row r="89" spans="1:14" ht="15.75" x14ac:dyDescent="0.25">
      <c r="A89" s="36" t="s">
        <v>84</v>
      </c>
      <c r="B89" s="13">
        <f>SUM(B90:B94)</f>
        <v>1126</v>
      </c>
      <c r="C89" s="13">
        <v>3</v>
      </c>
      <c r="D89" s="13">
        <v>138</v>
      </c>
      <c r="E89" s="13">
        <v>0</v>
      </c>
      <c r="F89" s="13">
        <v>52</v>
      </c>
      <c r="G89" s="13">
        <v>1</v>
      </c>
      <c r="H89" s="13">
        <v>0</v>
      </c>
      <c r="I89" s="13">
        <v>193</v>
      </c>
      <c r="J89" s="13">
        <v>674</v>
      </c>
      <c r="K89" s="13">
        <v>49</v>
      </c>
      <c r="L89" s="13">
        <v>2</v>
      </c>
      <c r="M89" s="13">
        <v>14</v>
      </c>
      <c r="N89" s="14">
        <v>0</v>
      </c>
    </row>
    <row r="90" spans="1:14" ht="15.75" x14ac:dyDescent="0.25">
      <c r="A90" s="3" t="s">
        <v>242</v>
      </c>
      <c r="B90" s="2">
        <f>SUM(C90:N90)</f>
        <v>270</v>
      </c>
      <c r="C90" s="2">
        <v>0</v>
      </c>
      <c r="D90" s="2">
        <v>70</v>
      </c>
      <c r="E90" s="2">
        <v>0</v>
      </c>
      <c r="F90" s="2">
        <v>11</v>
      </c>
      <c r="G90" s="2">
        <v>1</v>
      </c>
      <c r="H90" s="2">
        <v>0</v>
      </c>
      <c r="I90" s="2">
        <v>51</v>
      </c>
      <c r="J90" s="2">
        <v>120</v>
      </c>
      <c r="K90" s="2">
        <v>8</v>
      </c>
      <c r="L90" s="2">
        <v>1</v>
      </c>
      <c r="M90" s="2">
        <v>8</v>
      </c>
      <c r="N90" s="4">
        <v>0</v>
      </c>
    </row>
    <row r="91" spans="1:14" ht="15.75" x14ac:dyDescent="0.25">
      <c r="A91" s="3" t="s">
        <v>86</v>
      </c>
      <c r="B91" s="2">
        <f>SUM(C91:N91)</f>
        <v>211</v>
      </c>
      <c r="C91" s="2">
        <v>0</v>
      </c>
      <c r="D91" s="2">
        <v>31</v>
      </c>
      <c r="E91" s="2">
        <v>0</v>
      </c>
      <c r="F91" s="2">
        <v>7</v>
      </c>
      <c r="G91" s="2">
        <v>0</v>
      </c>
      <c r="H91" s="2">
        <v>0</v>
      </c>
      <c r="I91" s="2">
        <v>53</v>
      </c>
      <c r="J91" s="2">
        <v>114</v>
      </c>
      <c r="K91" s="2">
        <v>3</v>
      </c>
      <c r="L91" s="2">
        <v>0</v>
      </c>
      <c r="M91" s="2">
        <v>3</v>
      </c>
      <c r="N91" s="4">
        <v>0</v>
      </c>
    </row>
    <row r="92" spans="1:14" ht="15.75" x14ac:dyDescent="0.25">
      <c r="A92" s="3" t="s">
        <v>87</v>
      </c>
      <c r="B92" s="2">
        <f>SUM(C92:N92)</f>
        <v>446</v>
      </c>
      <c r="C92" s="2">
        <v>1</v>
      </c>
      <c r="D92" s="2">
        <v>8</v>
      </c>
      <c r="E92" s="2">
        <v>0</v>
      </c>
      <c r="F92" s="2">
        <v>26</v>
      </c>
      <c r="G92" s="2">
        <v>0</v>
      </c>
      <c r="H92" s="2">
        <v>0</v>
      </c>
      <c r="I92" s="2">
        <v>60</v>
      </c>
      <c r="J92" s="2">
        <v>324</v>
      </c>
      <c r="K92" s="2">
        <v>23</v>
      </c>
      <c r="L92" s="2">
        <v>1</v>
      </c>
      <c r="M92" s="2">
        <v>3</v>
      </c>
      <c r="N92" s="4">
        <v>0</v>
      </c>
    </row>
    <row r="93" spans="1:14" ht="15.75" x14ac:dyDescent="0.25">
      <c r="A93" s="3" t="s">
        <v>88</v>
      </c>
      <c r="B93" s="2">
        <f>SUM(C93:N93)</f>
        <v>174</v>
      </c>
      <c r="C93" s="2">
        <v>2</v>
      </c>
      <c r="D93" s="2">
        <v>26</v>
      </c>
      <c r="E93" s="2">
        <v>0</v>
      </c>
      <c r="F93" s="2">
        <v>7</v>
      </c>
      <c r="G93" s="2">
        <v>0</v>
      </c>
      <c r="H93" s="2">
        <v>0</v>
      </c>
      <c r="I93" s="2">
        <v>29</v>
      </c>
      <c r="J93" s="2">
        <v>100</v>
      </c>
      <c r="K93" s="2">
        <v>10</v>
      </c>
      <c r="L93" s="2">
        <v>0</v>
      </c>
      <c r="M93" s="2">
        <v>0</v>
      </c>
      <c r="N93" s="4">
        <v>0</v>
      </c>
    </row>
    <row r="94" spans="1:14" ht="15.75" x14ac:dyDescent="0.25">
      <c r="A94" s="3" t="s">
        <v>243</v>
      </c>
      <c r="B94" s="2">
        <f>SUM(C94:N94)</f>
        <v>25</v>
      </c>
      <c r="C94" s="2">
        <v>0</v>
      </c>
      <c r="D94" s="2">
        <v>3</v>
      </c>
      <c r="E94" s="2">
        <v>0</v>
      </c>
      <c r="F94" s="2">
        <v>1</v>
      </c>
      <c r="G94" s="2">
        <v>0</v>
      </c>
      <c r="H94" s="2">
        <v>0</v>
      </c>
      <c r="I94" s="2">
        <v>0</v>
      </c>
      <c r="J94" s="2">
        <v>16</v>
      </c>
      <c r="K94" s="2">
        <v>5</v>
      </c>
      <c r="L94" s="2">
        <v>0</v>
      </c>
      <c r="M94" s="2">
        <v>0</v>
      </c>
      <c r="N94" s="4">
        <v>0</v>
      </c>
    </row>
    <row r="95" spans="1:14" ht="15.75" x14ac:dyDescent="0.25">
      <c r="A95" s="38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4"/>
    </row>
    <row r="96" spans="1:14" ht="15.75" x14ac:dyDescent="0.25">
      <c r="A96" s="36" t="s">
        <v>90</v>
      </c>
      <c r="B96" s="13">
        <f>SUM(B97:B98)</f>
        <v>1274</v>
      </c>
      <c r="C96" s="13">
        <v>2</v>
      </c>
      <c r="D96" s="13">
        <v>69</v>
      </c>
      <c r="E96" s="13">
        <v>1</v>
      </c>
      <c r="F96" s="13">
        <v>45</v>
      </c>
      <c r="G96" s="13">
        <v>1</v>
      </c>
      <c r="H96" s="13">
        <v>0</v>
      </c>
      <c r="I96" s="13">
        <v>86</v>
      </c>
      <c r="J96" s="13">
        <v>957</v>
      </c>
      <c r="K96" s="13">
        <v>80</v>
      </c>
      <c r="L96" s="13">
        <v>30</v>
      </c>
      <c r="M96" s="13">
        <v>3</v>
      </c>
      <c r="N96" s="14">
        <v>0</v>
      </c>
    </row>
    <row r="97" spans="1:14" ht="15.75" x14ac:dyDescent="0.25">
      <c r="A97" s="3" t="s">
        <v>244</v>
      </c>
      <c r="B97" s="2">
        <f>SUM(C97:N97)</f>
        <v>1095</v>
      </c>
      <c r="C97" s="2">
        <v>2</v>
      </c>
      <c r="D97" s="2">
        <v>48</v>
      </c>
      <c r="E97" s="2">
        <v>1</v>
      </c>
      <c r="F97" s="2">
        <v>39</v>
      </c>
      <c r="G97" s="2">
        <v>0</v>
      </c>
      <c r="H97" s="2">
        <v>0</v>
      </c>
      <c r="I97" s="2">
        <v>68</v>
      </c>
      <c r="J97" s="2">
        <v>858</v>
      </c>
      <c r="K97" s="2">
        <v>79</v>
      </c>
      <c r="L97" s="2">
        <v>0</v>
      </c>
      <c r="M97" s="2">
        <v>0</v>
      </c>
      <c r="N97" s="4">
        <v>0</v>
      </c>
    </row>
    <row r="98" spans="1:14" ht="15.75" x14ac:dyDescent="0.25">
      <c r="A98" s="3" t="s">
        <v>92</v>
      </c>
      <c r="B98" s="2">
        <f>SUM(C98:N98)</f>
        <v>179</v>
      </c>
      <c r="C98" s="2">
        <v>0</v>
      </c>
      <c r="D98" s="2">
        <v>21</v>
      </c>
      <c r="E98" s="2">
        <v>0</v>
      </c>
      <c r="F98" s="2">
        <v>6</v>
      </c>
      <c r="G98" s="2">
        <v>1</v>
      </c>
      <c r="H98" s="2">
        <v>0</v>
      </c>
      <c r="I98" s="2">
        <v>18</v>
      </c>
      <c r="J98" s="2">
        <v>99</v>
      </c>
      <c r="K98" s="2">
        <v>1</v>
      </c>
      <c r="L98" s="2">
        <v>30</v>
      </c>
      <c r="M98" s="2">
        <v>3</v>
      </c>
      <c r="N98" s="4">
        <v>0</v>
      </c>
    </row>
    <row r="99" spans="1:14" ht="15.75" x14ac:dyDescent="0.25">
      <c r="A99" s="37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4"/>
    </row>
    <row r="100" spans="1:14" ht="15.75" x14ac:dyDescent="0.25">
      <c r="A100" s="36" t="s">
        <v>93</v>
      </c>
      <c r="B100" s="13">
        <f>SUM(B101)</f>
        <v>1661</v>
      </c>
      <c r="C100" s="13">
        <v>9</v>
      </c>
      <c r="D100" s="13">
        <v>113</v>
      </c>
      <c r="E100" s="13">
        <v>0</v>
      </c>
      <c r="F100" s="13">
        <v>29</v>
      </c>
      <c r="G100" s="13">
        <v>0</v>
      </c>
      <c r="H100" s="13">
        <v>1</v>
      </c>
      <c r="I100" s="13">
        <v>138</v>
      </c>
      <c r="J100" s="13">
        <v>1255</v>
      </c>
      <c r="K100" s="13">
        <v>21</v>
      </c>
      <c r="L100" s="13">
        <v>4</v>
      </c>
      <c r="M100" s="13">
        <v>89</v>
      </c>
      <c r="N100" s="14">
        <v>2</v>
      </c>
    </row>
    <row r="101" spans="1:14" ht="15.75" x14ac:dyDescent="0.25">
      <c r="A101" s="3" t="s">
        <v>245</v>
      </c>
      <c r="B101" s="2">
        <f>SUM(C101:N101)</f>
        <v>1661</v>
      </c>
      <c r="C101" s="2">
        <v>9</v>
      </c>
      <c r="D101" s="2">
        <v>113</v>
      </c>
      <c r="E101" s="2">
        <v>0</v>
      </c>
      <c r="F101" s="2">
        <v>29</v>
      </c>
      <c r="G101" s="2">
        <v>0</v>
      </c>
      <c r="H101" s="2">
        <v>1</v>
      </c>
      <c r="I101" s="2">
        <v>138</v>
      </c>
      <c r="J101" s="2">
        <v>1255</v>
      </c>
      <c r="K101" s="2">
        <v>21</v>
      </c>
      <c r="L101" s="2">
        <v>4</v>
      </c>
      <c r="M101" s="2">
        <v>89</v>
      </c>
      <c r="N101" s="4">
        <v>2</v>
      </c>
    </row>
    <row r="102" spans="1:14" ht="15.75" x14ac:dyDescent="0.25">
      <c r="A102" s="74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41"/>
    </row>
    <row r="103" spans="1:14" ht="15.75" x14ac:dyDescent="0.25">
      <c r="A103" s="23" t="s">
        <v>232</v>
      </c>
    </row>
  </sheetData>
  <sheetProtection selectLockedCells="1" selectUnlockedCells="1"/>
  <mergeCells count="7">
    <mergeCell ref="A3:N3"/>
    <mergeCell ref="A4:N4"/>
    <mergeCell ref="A5:N5"/>
    <mergeCell ref="A6:N6"/>
    <mergeCell ref="A8:A9"/>
    <mergeCell ref="B8:B9"/>
    <mergeCell ref="C8:N8"/>
  </mergeCells>
  <printOptions horizontalCentered="1" verticalCentered="1"/>
  <pageMargins left="0" right="0" top="0" bottom="0" header="0.51180555555555551" footer="0.51180555555555551"/>
  <pageSetup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D101"/>
  <sheetViews>
    <sheetView zoomScale="77" zoomScaleNormal="77" workbookViewId="0">
      <selection activeCell="A2" sqref="A2"/>
    </sheetView>
  </sheetViews>
  <sheetFormatPr baseColWidth="10" defaultColWidth="0" defaultRowHeight="0" customHeight="1" zeroHeight="1" x14ac:dyDescent="0.2"/>
  <cols>
    <col min="1" max="1" width="73.42578125" style="5" bestFit="1" customWidth="1"/>
    <col min="2" max="6" width="11.140625" style="5" customWidth="1"/>
    <col min="7" max="7" width="16.140625" style="5" customWidth="1"/>
    <col min="8" max="8" width="13.28515625" style="5" customWidth="1"/>
    <col min="9" max="11" width="11.140625" style="5" customWidth="1"/>
    <col min="12" max="12" width="12.85546875" style="5" customWidth="1"/>
    <col min="13" max="13" width="14.140625" style="5" customWidth="1"/>
    <col min="14" max="14" width="11.140625" style="5" customWidth="1"/>
    <col min="15" max="15" width="11.140625" style="217" hidden="1" customWidth="1"/>
    <col min="16" max="17" width="11.140625" style="5" hidden="1" customWidth="1"/>
    <col min="18" max="82" width="0" style="5" hidden="1" customWidth="1"/>
    <col min="83" max="16384" width="11.140625" style="5" hidden="1"/>
  </cols>
  <sheetData>
    <row r="1" spans="1:14" ht="15.75" customHeight="1" x14ac:dyDescent="0.25">
      <c r="A1" s="22" t="s">
        <v>146</v>
      </c>
      <c r="B1" s="25"/>
      <c r="C1" s="25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5.75" customHeight="1" x14ac:dyDescent="0.25">
      <c r="A2" s="3"/>
      <c r="B2" s="25"/>
      <c r="C2" s="25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15.75" customHeight="1" x14ac:dyDescent="0.25">
      <c r="A3" s="243" t="s">
        <v>3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</row>
    <row r="4" spans="1:14" ht="15.75" customHeight="1" x14ac:dyDescent="0.25">
      <c r="A4" s="243" t="s">
        <v>9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</row>
    <row r="5" spans="1:14" ht="15.75" customHeight="1" x14ac:dyDescent="0.25">
      <c r="A5" s="243" t="s">
        <v>115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</row>
    <row r="6" spans="1:14" ht="15.75" customHeight="1" x14ac:dyDescent="0.25">
      <c r="A6" s="243" t="s">
        <v>308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</row>
    <row r="7" spans="1:14" ht="15.75" customHeight="1" x14ac:dyDescent="0.25">
      <c r="A7" s="24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4" ht="15.75" customHeight="1" x14ac:dyDescent="0.25">
      <c r="A8" s="252" t="s">
        <v>10</v>
      </c>
      <c r="B8" s="253" t="s">
        <v>98</v>
      </c>
      <c r="C8" s="254" t="s">
        <v>116</v>
      </c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</row>
    <row r="9" spans="1:14" ht="47.25" customHeight="1" x14ac:dyDescent="0.2">
      <c r="A9" s="252"/>
      <c r="B9" s="253"/>
      <c r="C9" s="7" t="s">
        <v>117</v>
      </c>
      <c r="D9" s="8" t="s">
        <v>118</v>
      </c>
      <c r="E9" s="220" t="s">
        <v>254</v>
      </c>
      <c r="F9" s="220" t="s">
        <v>256</v>
      </c>
      <c r="G9" s="220" t="s">
        <v>119</v>
      </c>
      <c r="H9" s="220" t="s">
        <v>120</v>
      </c>
      <c r="I9" s="220" t="s">
        <v>121</v>
      </c>
      <c r="J9" s="220" t="s">
        <v>122</v>
      </c>
      <c r="K9" s="220" t="s">
        <v>123</v>
      </c>
      <c r="L9" s="221" t="s">
        <v>124</v>
      </c>
      <c r="M9" s="221" t="s">
        <v>301</v>
      </c>
      <c r="N9" s="195" t="s">
        <v>125</v>
      </c>
    </row>
    <row r="10" spans="1:14" ht="15.75" customHeight="1" x14ac:dyDescent="0.2">
      <c r="A10" s="60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  <c r="N10" s="12"/>
    </row>
    <row r="11" spans="1:14" ht="15.75" customHeight="1" x14ac:dyDescent="0.25">
      <c r="A11" s="60" t="s">
        <v>19</v>
      </c>
      <c r="B11" s="13">
        <f t="shared" ref="B11:N11" si="0">+B13+B20+B23+B29+B35+B42+B47+B54+B61+B69+B75+B83+B87+B94+B98</f>
        <v>4590</v>
      </c>
      <c r="C11" s="13">
        <f t="shared" si="0"/>
        <v>45</v>
      </c>
      <c r="D11" s="13">
        <f t="shared" si="0"/>
        <v>4076</v>
      </c>
      <c r="E11" s="13">
        <f t="shared" si="0"/>
        <v>3</v>
      </c>
      <c r="F11" s="13">
        <f t="shared" si="0"/>
        <v>298</v>
      </c>
      <c r="G11" s="13">
        <f t="shared" si="0"/>
        <v>2</v>
      </c>
      <c r="H11" s="13">
        <f t="shared" si="0"/>
        <v>3</v>
      </c>
      <c r="I11" s="13">
        <f t="shared" si="0"/>
        <v>35</v>
      </c>
      <c r="J11" s="13">
        <f t="shared" si="0"/>
        <v>70</v>
      </c>
      <c r="K11" s="13">
        <f t="shared" si="0"/>
        <v>2</v>
      </c>
      <c r="L11" s="13">
        <f t="shared" si="0"/>
        <v>20</v>
      </c>
      <c r="M11" s="13">
        <f t="shared" si="0"/>
        <v>1</v>
      </c>
      <c r="N11" s="14">
        <f t="shared" si="0"/>
        <v>35</v>
      </c>
    </row>
    <row r="12" spans="1:14" ht="15.75" customHeight="1" x14ac:dyDescent="0.25">
      <c r="A12" s="60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4"/>
      <c r="N12" s="4"/>
    </row>
    <row r="13" spans="1:14" ht="15.75" customHeight="1" x14ac:dyDescent="0.25">
      <c r="A13" s="36" t="s">
        <v>20</v>
      </c>
      <c r="B13" s="13">
        <f t="shared" ref="B13:N13" si="1">SUM(B14:B18)</f>
        <v>604</v>
      </c>
      <c r="C13" s="13">
        <f t="shared" si="1"/>
        <v>14</v>
      </c>
      <c r="D13" s="13">
        <f t="shared" si="1"/>
        <v>511</v>
      </c>
      <c r="E13" s="13">
        <f t="shared" si="1"/>
        <v>0</v>
      </c>
      <c r="F13" s="13">
        <f t="shared" si="1"/>
        <v>57</v>
      </c>
      <c r="G13" s="13">
        <f t="shared" si="1"/>
        <v>0</v>
      </c>
      <c r="H13" s="13">
        <f t="shared" si="1"/>
        <v>1</v>
      </c>
      <c r="I13" s="13">
        <f t="shared" si="1"/>
        <v>3</v>
      </c>
      <c r="J13" s="13">
        <f t="shared" si="1"/>
        <v>14</v>
      </c>
      <c r="K13" s="13">
        <f t="shared" si="1"/>
        <v>0</v>
      </c>
      <c r="L13" s="13">
        <f t="shared" si="1"/>
        <v>2</v>
      </c>
      <c r="M13" s="13">
        <f t="shared" si="1"/>
        <v>0</v>
      </c>
      <c r="N13" s="14">
        <f t="shared" si="1"/>
        <v>2</v>
      </c>
    </row>
    <row r="14" spans="1:14" ht="15.75" customHeight="1" x14ac:dyDescent="0.25">
      <c r="A14" s="3" t="s">
        <v>21</v>
      </c>
      <c r="B14" s="2">
        <f>SUM(C14:N14)</f>
        <v>473</v>
      </c>
      <c r="C14" s="2">
        <v>9</v>
      </c>
      <c r="D14" s="2">
        <v>406</v>
      </c>
      <c r="E14" s="2">
        <v>0</v>
      </c>
      <c r="F14" s="2">
        <v>51</v>
      </c>
      <c r="G14" s="2">
        <v>0</v>
      </c>
      <c r="H14" s="2">
        <v>0</v>
      </c>
      <c r="I14" s="2">
        <v>1</v>
      </c>
      <c r="J14" s="2">
        <v>6</v>
      </c>
      <c r="K14" s="2">
        <v>0</v>
      </c>
      <c r="L14" s="2">
        <v>0</v>
      </c>
      <c r="M14" s="2">
        <v>0</v>
      </c>
      <c r="N14" s="4">
        <v>0</v>
      </c>
    </row>
    <row r="15" spans="1:14" ht="15.75" customHeight="1" x14ac:dyDescent="0.25">
      <c r="A15" s="3" t="s">
        <v>22</v>
      </c>
      <c r="B15" s="2">
        <f>SUM(C15:N15)</f>
        <v>69</v>
      </c>
      <c r="C15" s="2">
        <v>2</v>
      </c>
      <c r="D15" s="2">
        <v>61</v>
      </c>
      <c r="E15" s="2">
        <v>0</v>
      </c>
      <c r="F15" s="2">
        <v>4</v>
      </c>
      <c r="G15" s="2">
        <v>0</v>
      </c>
      <c r="H15" s="2">
        <v>0</v>
      </c>
      <c r="I15" s="2">
        <v>0</v>
      </c>
      <c r="J15" s="2">
        <v>1</v>
      </c>
      <c r="K15" s="2">
        <v>0</v>
      </c>
      <c r="L15" s="2">
        <v>1</v>
      </c>
      <c r="M15" s="2">
        <v>0</v>
      </c>
      <c r="N15" s="4">
        <v>0</v>
      </c>
    </row>
    <row r="16" spans="1:14" ht="15.75" customHeight="1" x14ac:dyDescent="0.25">
      <c r="A16" s="3" t="s">
        <v>23</v>
      </c>
      <c r="B16" s="2">
        <f>SUM(C16:N16)</f>
        <v>45</v>
      </c>
      <c r="C16" s="2">
        <v>3</v>
      </c>
      <c r="D16" s="2">
        <v>31</v>
      </c>
      <c r="E16" s="2">
        <v>0</v>
      </c>
      <c r="F16" s="2">
        <v>0</v>
      </c>
      <c r="G16" s="2">
        <v>0</v>
      </c>
      <c r="H16" s="2">
        <v>0</v>
      </c>
      <c r="I16" s="2">
        <v>2</v>
      </c>
      <c r="J16" s="2">
        <v>7</v>
      </c>
      <c r="K16" s="2">
        <v>0</v>
      </c>
      <c r="L16" s="2">
        <v>0</v>
      </c>
      <c r="M16" s="2">
        <v>0</v>
      </c>
      <c r="N16" s="4">
        <v>2</v>
      </c>
    </row>
    <row r="17" spans="1:14" ht="15.75" customHeight="1" x14ac:dyDescent="0.25">
      <c r="A17" s="3" t="s">
        <v>24</v>
      </c>
      <c r="B17" s="2">
        <f>SUM(C17:N17)</f>
        <v>16</v>
      </c>
      <c r="C17" s="2">
        <v>0</v>
      </c>
      <c r="D17" s="2">
        <v>12</v>
      </c>
      <c r="E17" s="2">
        <v>0</v>
      </c>
      <c r="F17" s="2">
        <v>2</v>
      </c>
      <c r="G17" s="2">
        <v>0</v>
      </c>
      <c r="H17" s="2">
        <v>1</v>
      </c>
      <c r="I17" s="2">
        <v>0</v>
      </c>
      <c r="J17" s="2">
        <v>0</v>
      </c>
      <c r="K17" s="2">
        <v>0</v>
      </c>
      <c r="L17" s="2">
        <v>1</v>
      </c>
      <c r="M17" s="2">
        <v>0</v>
      </c>
      <c r="N17" s="4">
        <v>0</v>
      </c>
    </row>
    <row r="18" spans="1:14" ht="15.75" customHeight="1" x14ac:dyDescent="0.25">
      <c r="A18" s="3" t="s">
        <v>25</v>
      </c>
      <c r="B18" s="2">
        <f>SUM(C18:N18)</f>
        <v>1</v>
      </c>
      <c r="C18" s="2">
        <v>0</v>
      </c>
      <c r="D18" s="2">
        <v>1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4">
        <v>0</v>
      </c>
    </row>
    <row r="19" spans="1:14" ht="15.75" customHeight="1" x14ac:dyDescent="0.25">
      <c r="A19" s="37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4"/>
      <c r="N19" s="4"/>
    </row>
    <row r="20" spans="1:14" ht="15.75" customHeight="1" x14ac:dyDescent="0.25">
      <c r="A20" s="36" t="s">
        <v>26</v>
      </c>
      <c r="B20" s="13">
        <f t="shared" ref="B20" si="2">SUM(B21)</f>
        <v>1087</v>
      </c>
      <c r="C20" s="13">
        <v>4</v>
      </c>
      <c r="D20" s="13">
        <v>1055</v>
      </c>
      <c r="E20" s="13">
        <v>0</v>
      </c>
      <c r="F20" s="13">
        <v>3</v>
      </c>
      <c r="G20" s="13">
        <v>0</v>
      </c>
      <c r="H20" s="13">
        <v>0</v>
      </c>
      <c r="I20" s="13">
        <v>0</v>
      </c>
      <c r="J20" s="13">
        <v>4</v>
      </c>
      <c r="K20" s="13">
        <v>0</v>
      </c>
      <c r="L20" s="13">
        <v>0</v>
      </c>
      <c r="M20" s="13">
        <v>0</v>
      </c>
      <c r="N20" s="14">
        <v>21</v>
      </c>
    </row>
    <row r="21" spans="1:14" ht="15.75" customHeight="1" x14ac:dyDescent="0.25">
      <c r="A21" s="3" t="s">
        <v>235</v>
      </c>
      <c r="B21" s="2">
        <f>SUM(C21:N21)</f>
        <v>1087</v>
      </c>
      <c r="C21" s="2">
        <v>4</v>
      </c>
      <c r="D21" s="2">
        <v>1055</v>
      </c>
      <c r="E21" s="2">
        <v>0</v>
      </c>
      <c r="F21" s="2">
        <v>3</v>
      </c>
      <c r="G21" s="2">
        <v>0</v>
      </c>
      <c r="H21" s="2">
        <v>0</v>
      </c>
      <c r="I21" s="2">
        <v>0</v>
      </c>
      <c r="J21" s="2">
        <v>4</v>
      </c>
      <c r="K21" s="2">
        <v>0</v>
      </c>
      <c r="L21" s="2">
        <v>0</v>
      </c>
      <c r="M21" s="2">
        <v>0</v>
      </c>
      <c r="N21" s="4">
        <v>21</v>
      </c>
    </row>
    <row r="22" spans="1:14" ht="15.75" customHeight="1" x14ac:dyDescent="0.25">
      <c r="A22" s="38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4"/>
      <c r="N22" s="4"/>
    </row>
    <row r="23" spans="1:14" ht="15.75" customHeight="1" x14ac:dyDescent="0.25">
      <c r="A23" s="36" t="s">
        <v>28</v>
      </c>
      <c r="B23" s="13">
        <f t="shared" ref="B23" si="3">SUM(B24:B27)</f>
        <v>652</v>
      </c>
      <c r="C23" s="13">
        <v>7</v>
      </c>
      <c r="D23" s="13">
        <v>580</v>
      </c>
      <c r="E23" s="13">
        <v>2</v>
      </c>
      <c r="F23" s="13">
        <v>43</v>
      </c>
      <c r="G23" s="13">
        <v>0</v>
      </c>
      <c r="H23" s="13">
        <v>1</v>
      </c>
      <c r="I23" s="13">
        <v>6</v>
      </c>
      <c r="J23" s="13">
        <v>9</v>
      </c>
      <c r="K23" s="13">
        <v>0</v>
      </c>
      <c r="L23" s="13">
        <v>1</v>
      </c>
      <c r="M23" s="13">
        <v>1</v>
      </c>
      <c r="N23" s="14">
        <v>2</v>
      </c>
    </row>
    <row r="24" spans="1:14" ht="15.75" customHeight="1" x14ac:dyDescent="0.25">
      <c r="A24" s="3" t="s">
        <v>236</v>
      </c>
      <c r="B24" s="2">
        <f>SUM(C24:N24)</f>
        <v>133</v>
      </c>
      <c r="C24" s="2">
        <v>6</v>
      </c>
      <c r="D24" s="2">
        <v>102</v>
      </c>
      <c r="E24" s="2">
        <v>2</v>
      </c>
      <c r="F24" s="2">
        <v>17</v>
      </c>
      <c r="G24" s="2">
        <v>0</v>
      </c>
      <c r="H24" s="2">
        <v>0</v>
      </c>
      <c r="I24" s="2">
        <v>1</v>
      </c>
      <c r="J24" s="2">
        <v>5</v>
      </c>
      <c r="K24" s="2">
        <v>0</v>
      </c>
      <c r="L24" s="2">
        <v>0</v>
      </c>
      <c r="M24" s="2">
        <v>0</v>
      </c>
      <c r="N24" s="4">
        <v>0</v>
      </c>
    </row>
    <row r="25" spans="1:14" ht="15.75" customHeight="1" x14ac:dyDescent="0.25">
      <c r="A25" s="3" t="s">
        <v>30</v>
      </c>
      <c r="B25" s="2">
        <f>SUM(C25:N25)</f>
        <v>309</v>
      </c>
      <c r="C25" s="2">
        <v>1</v>
      </c>
      <c r="D25" s="2">
        <v>284</v>
      </c>
      <c r="E25" s="2">
        <v>0</v>
      </c>
      <c r="F25" s="2">
        <v>15</v>
      </c>
      <c r="G25" s="2">
        <v>0</v>
      </c>
      <c r="H25" s="2">
        <v>1</v>
      </c>
      <c r="I25" s="2">
        <v>2</v>
      </c>
      <c r="J25" s="2">
        <v>4</v>
      </c>
      <c r="K25" s="2">
        <v>0</v>
      </c>
      <c r="L25" s="2">
        <v>1</v>
      </c>
      <c r="M25" s="2">
        <v>1</v>
      </c>
      <c r="N25" s="4">
        <v>0</v>
      </c>
    </row>
    <row r="26" spans="1:14" ht="15.75" customHeight="1" x14ac:dyDescent="0.25">
      <c r="A26" s="3" t="s">
        <v>31</v>
      </c>
      <c r="B26" s="2">
        <f>SUM(C26:N26)</f>
        <v>205</v>
      </c>
      <c r="C26" s="2">
        <v>0</v>
      </c>
      <c r="D26" s="2">
        <v>189</v>
      </c>
      <c r="E26" s="2">
        <v>0</v>
      </c>
      <c r="F26" s="2">
        <v>11</v>
      </c>
      <c r="G26" s="2">
        <v>0</v>
      </c>
      <c r="H26" s="2">
        <v>0</v>
      </c>
      <c r="I26" s="2">
        <v>3</v>
      </c>
      <c r="J26" s="2">
        <v>0</v>
      </c>
      <c r="K26" s="2">
        <v>0</v>
      </c>
      <c r="L26" s="2">
        <v>0</v>
      </c>
      <c r="M26" s="2">
        <v>0</v>
      </c>
      <c r="N26" s="4">
        <v>2</v>
      </c>
    </row>
    <row r="27" spans="1:14" ht="15.75" customHeight="1" x14ac:dyDescent="0.25">
      <c r="A27" s="3" t="s">
        <v>32</v>
      </c>
      <c r="B27" s="2">
        <f>SUM(C27:N27)</f>
        <v>5</v>
      </c>
      <c r="C27" s="2">
        <v>0</v>
      </c>
      <c r="D27" s="2">
        <v>5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</row>
    <row r="28" spans="1:14" ht="15.75" customHeight="1" x14ac:dyDescent="0.25">
      <c r="A28" s="37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4"/>
      <c r="N28" s="4"/>
    </row>
    <row r="29" spans="1:14" ht="15.75" customHeight="1" x14ac:dyDescent="0.25">
      <c r="A29" s="36" t="s">
        <v>33</v>
      </c>
      <c r="B29" s="13">
        <f t="shared" ref="B29" si="4">SUM(B30:B33)</f>
        <v>408</v>
      </c>
      <c r="C29" s="13">
        <v>7</v>
      </c>
      <c r="D29" s="13">
        <v>345</v>
      </c>
      <c r="E29" s="13">
        <v>0</v>
      </c>
      <c r="F29" s="13">
        <v>50</v>
      </c>
      <c r="G29" s="13">
        <v>0</v>
      </c>
      <c r="H29" s="13">
        <v>0</v>
      </c>
      <c r="I29" s="13">
        <v>3</v>
      </c>
      <c r="J29" s="13">
        <v>3</v>
      </c>
      <c r="K29" s="13">
        <v>0</v>
      </c>
      <c r="L29" s="13">
        <v>0</v>
      </c>
      <c r="M29" s="13">
        <v>0</v>
      </c>
      <c r="N29" s="14">
        <v>0</v>
      </c>
    </row>
    <row r="30" spans="1:14" ht="15.75" customHeight="1" x14ac:dyDescent="0.25">
      <c r="A30" s="3" t="s">
        <v>34</v>
      </c>
      <c r="B30" s="2">
        <f>SUM(C30:N30)</f>
        <v>354</v>
      </c>
      <c r="C30" s="2">
        <v>4</v>
      </c>
      <c r="D30" s="2">
        <v>302</v>
      </c>
      <c r="E30" s="2">
        <v>0</v>
      </c>
      <c r="F30" s="2">
        <v>44</v>
      </c>
      <c r="G30" s="2">
        <v>0</v>
      </c>
      <c r="H30" s="2">
        <v>0</v>
      </c>
      <c r="I30" s="2">
        <v>2</v>
      </c>
      <c r="J30" s="2">
        <v>2</v>
      </c>
      <c r="K30" s="2">
        <v>0</v>
      </c>
      <c r="L30" s="2">
        <v>0</v>
      </c>
      <c r="M30" s="2">
        <v>0</v>
      </c>
      <c r="N30" s="4">
        <v>0</v>
      </c>
    </row>
    <row r="31" spans="1:14" ht="15.75" customHeight="1" x14ac:dyDescent="0.25">
      <c r="A31" s="3" t="s">
        <v>35</v>
      </c>
      <c r="B31" s="2">
        <f>SUM(C31:N31)</f>
        <v>27</v>
      </c>
      <c r="C31" s="2">
        <v>3</v>
      </c>
      <c r="D31" s="2">
        <v>18</v>
      </c>
      <c r="E31" s="2">
        <v>0</v>
      </c>
      <c r="F31" s="2">
        <v>5</v>
      </c>
      <c r="G31" s="2">
        <v>0</v>
      </c>
      <c r="H31" s="2">
        <v>0</v>
      </c>
      <c r="I31" s="2">
        <v>0</v>
      </c>
      <c r="J31" s="2">
        <v>1</v>
      </c>
      <c r="K31" s="2">
        <v>0</v>
      </c>
      <c r="L31" s="2">
        <v>0</v>
      </c>
      <c r="M31" s="2">
        <v>0</v>
      </c>
      <c r="N31" s="4">
        <v>0</v>
      </c>
    </row>
    <row r="32" spans="1:14" ht="15.75" customHeight="1" x14ac:dyDescent="0.25">
      <c r="A32" s="3" t="s">
        <v>36</v>
      </c>
      <c r="B32" s="2">
        <f>SUM(C32:N32)</f>
        <v>10</v>
      </c>
      <c r="C32" s="2">
        <v>0</v>
      </c>
      <c r="D32" s="2">
        <v>10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4">
        <v>0</v>
      </c>
    </row>
    <row r="33" spans="1:14" ht="15.75" customHeight="1" x14ac:dyDescent="0.25">
      <c r="A33" s="3" t="s">
        <v>37</v>
      </c>
      <c r="B33" s="2">
        <f>SUM(C33:N33)</f>
        <v>17</v>
      </c>
      <c r="C33" s="2">
        <v>0</v>
      </c>
      <c r="D33" s="2">
        <v>15</v>
      </c>
      <c r="E33" s="2">
        <v>0</v>
      </c>
      <c r="F33" s="2">
        <v>1</v>
      </c>
      <c r="G33" s="2">
        <v>0</v>
      </c>
      <c r="H33" s="2">
        <v>0</v>
      </c>
      <c r="I33" s="2">
        <v>1</v>
      </c>
      <c r="J33" s="2">
        <v>0</v>
      </c>
      <c r="K33" s="2">
        <v>0</v>
      </c>
      <c r="L33" s="2">
        <v>0</v>
      </c>
      <c r="M33" s="2">
        <v>0</v>
      </c>
      <c r="N33" s="4">
        <v>0</v>
      </c>
    </row>
    <row r="34" spans="1:14" ht="15.75" customHeight="1" x14ac:dyDescent="0.25">
      <c r="A34" s="3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4"/>
      <c r="N34" s="4"/>
    </row>
    <row r="35" spans="1:14" ht="15.75" customHeight="1" x14ac:dyDescent="0.25">
      <c r="A35" s="36" t="s">
        <v>38</v>
      </c>
      <c r="B35" s="13">
        <f t="shared" ref="B35" si="5">SUM(B36:B40)</f>
        <v>113</v>
      </c>
      <c r="C35" s="13">
        <v>2</v>
      </c>
      <c r="D35" s="13">
        <v>93</v>
      </c>
      <c r="E35" s="13">
        <v>0</v>
      </c>
      <c r="F35" s="13">
        <v>13</v>
      </c>
      <c r="G35" s="13">
        <v>0</v>
      </c>
      <c r="H35" s="13">
        <v>0</v>
      </c>
      <c r="I35" s="13">
        <v>2</v>
      </c>
      <c r="J35" s="13">
        <v>2</v>
      </c>
      <c r="K35" s="13">
        <v>1</v>
      </c>
      <c r="L35" s="13">
        <v>0</v>
      </c>
      <c r="M35" s="13">
        <v>0</v>
      </c>
      <c r="N35" s="14">
        <v>0</v>
      </c>
    </row>
    <row r="36" spans="1:14" ht="15.75" customHeight="1" x14ac:dyDescent="0.25">
      <c r="A36" s="3" t="s">
        <v>237</v>
      </c>
      <c r="B36" s="2">
        <f>SUM(C36:N36)</f>
        <v>75</v>
      </c>
      <c r="C36" s="2">
        <v>0</v>
      </c>
      <c r="D36" s="2">
        <v>63</v>
      </c>
      <c r="E36" s="2">
        <v>0</v>
      </c>
      <c r="F36" s="2">
        <v>9</v>
      </c>
      <c r="G36" s="2">
        <v>0</v>
      </c>
      <c r="H36" s="2">
        <v>0</v>
      </c>
      <c r="I36" s="2">
        <v>2</v>
      </c>
      <c r="J36" s="2">
        <v>1</v>
      </c>
      <c r="K36" s="2">
        <v>0</v>
      </c>
      <c r="L36" s="2">
        <v>0</v>
      </c>
      <c r="M36" s="2">
        <v>0</v>
      </c>
      <c r="N36" s="4">
        <v>0</v>
      </c>
    </row>
    <row r="37" spans="1:14" ht="15.75" customHeight="1" x14ac:dyDescent="0.25">
      <c r="A37" s="3" t="s">
        <v>40</v>
      </c>
      <c r="B37" s="2">
        <f>SUM(C37:N37)</f>
        <v>9</v>
      </c>
      <c r="C37" s="2">
        <v>0</v>
      </c>
      <c r="D37" s="2">
        <v>8</v>
      </c>
      <c r="E37" s="2">
        <v>0</v>
      </c>
      <c r="F37" s="2">
        <v>1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4">
        <v>0</v>
      </c>
    </row>
    <row r="38" spans="1:14" ht="15.75" customHeight="1" x14ac:dyDescent="0.25">
      <c r="A38" s="3" t="s">
        <v>41</v>
      </c>
      <c r="B38" s="2">
        <f>SUM(C38:N38)</f>
        <v>12</v>
      </c>
      <c r="C38" s="2">
        <v>0</v>
      </c>
      <c r="D38" s="2">
        <v>11</v>
      </c>
      <c r="E38" s="2">
        <v>0</v>
      </c>
      <c r="F38" s="2">
        <v>1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4">
        <v>0</v>
      </c>
    </row>
    <row r="39" spans="1:14" ht="15.75" customHeight="1" x14ac:dyDescent="0.25">
      <c r="A39" s="3" t="s">
        <v>42</v>
      </c>
      <c r="B39" s="2">
        <f>SUM(C39:N39)</f>
        <v>5</v>
      </c>
      <c r="C39" s="2">
        <v>0</v>
      </c>
      <c r="D39" s="2">
        <v>4</v>
      </c>
      <c r="E39" s="2">
        <v>0</v>
      </c>
      <c r="F39" s="2">
        <v>1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</row>
    <row r="40" spans="1:14" ht="15.75" customHeight="1" x14ac:dyDescent="0.25">
      <c r="A40" s="3" t="s">
        <v>43</v>
      </c>
      <c r="B40" s="2">
        <f>SUM(C40:N40)</f>
        <v>12</v>
      </c>
      <c r="C40" s="2">
        <v>2</v>
      </c>
      <c r="D40" s="2">
        <v>7</v>
      </c>
      <c r="E40" s="2">
        <v>0</v>
      </c>
      <c r="F40" s="2">
        <v>1</v>
      </c>
      <c r="G40" s="2">
        <v>0</v>
      </c>
      <c r="H40" s="2">
        <v>0</v>
      </c>
      <c r="I40" s="2">
        <v>0</v>
      </c>
      <c r="J40" s="2">
        <v>1</v>
      </c>
      <c r="K40" s="2">
        <v>1</v>
      </c>
      <c r="L40" s="2">
        <v>0</v>
      </c>
      <c r="M40" s="2">
        <v>0</v>
      </c>
      <c r="N40" s="4">
        <v>0</v>
      </c>
    </row>
    <row r="41" spans="1:14" ht="15.75" customHeight="1" x14ac:dyDescent="0.25">
      <c r="A41" s="37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4"/>
      <c r="N41" s="4"/>
    </row>
    <row r="42" spans="1:14" ht="15.75" customHeight="1" x14ac:dyDescent="0.25">
      <c r="A42" s="36" t="s">
        <v>44</v>
      </c>
      <c r="B42" s="13">
        <f t="shared" ref="B42" si="6">SUM(B43:B45)</f>
        <v>158</v>
      </c>
      <c r="C42" s="13">
        <v>0</v>
      </c>
      <c r="D42" s="13">
        <v>122</v>
      </c>
      <c r="E42" s="13">
        <v>0</v>
      </c>
      <c r="F42" s="13">
        <v>31</v>
      </c>
      <c r="G42" s="13">
        <v>0</v>
      </c>
      <c r="H42" s="13">
        <v>0</v>
      </c>
      <c r="I42" s="13">
        <v>0</v>
      </c>
      <c r="J42" s="13">
        <v>5</v>
      </c>
      <c r="K42" s="13">
        <v>0</v>
      </c>
      <c r="L42" s="13">
        <v>0</v>
      </c>
      <c r="M42" s="13">
        <v>0</v>
      </c>
      <c r="N42" s="14">
        <v>0</v>
      </c>
    </row>
    <row r="43" spans="1:14" ht="15.75" customHeight="1" x14ac:dyDescent="0.25">
      <c r="A43" s="3" t="s">
        <v>45</v>
      </c>
      <c r="B43" s="2">
        <f>SUM(C43:N43)</f>
        <v>94</v>
      </c>
      <c r="C43" s="2">
        <v>0</v>
      </c>
      <c r="D43" s="2">
        <v>73</v>
      </c>
      <c r="E43" s="2">
        <v>0</v>
      </c>
      <c r="F43" s="2">
        <v>19</v>
      </c>
      <c r="G43" s="2">
        <v>0</v>
      </c>
      <c r="H43" s="2">
        <v>0</v>
      </c>
      <c r="I43" s="2">
        <v>0</v>
      </c>
      <c r="J43" s="2">
        <v>2</v>
      </c>
      <c r="K43" s="2">
        <v>0</v>
      </c>
      <c r="L43" s="2">
        <v>0</v>
      </c>
      <c r="M43" s="2">
        <v>0</v>
      </c>
      <c r="N43" s="4">
        <v>0</v>
      </c>
    </row>
    <row r="44" spans="1:14" ht="15.75" customHeight="1" x14ac:dyDescent="0.25">
      <c r="A44" s="3" t="s">
        <v>46</v>
      </c>
      <c r="B44" s="2">
        <f>SUM(C44:N44)</f>
        <v>56</v>
      </c>
      <c r="C44" s="2">
        <v>0</v>
      </c>
      <c r="D44" s="2">
        <v>43</v>
      </c>
      <c r="E44" s="2">
        <v>0</v>
      </c>
      <c r="F44" s="2">
        <v>11</v>
      </c>
      <c r="G44" s="2">
        <v>0</v>
      </c>
      <c r="H44" s="2">
        <v>0</v>
      </c>
      <c r="I44" s="2">
        <v>0</v>
      </c>
      <c r="J44" s="2">
        <v>2</v>
      </c>
      <c r="K44" s="2">
        <v>0</v>
      </c>
      <c r="L44" s="2">
        <v>0</v>
      </c>
      <c r="M44" s="2">
        <v>0</v>
      </c>
      <c r="N44" s="4">
        <v>0</v>
      </c>
    </row>
    <row r="45" spans="1:14" ht="15.75" customHeight="1" x14ac:dyDescent="0.25">
      <c r="A45" s="3" t="s">
        <v>47</v>
      </c>
      <c r="B45" s="2">
        <f>SUM(C45:N45)</f>
        <v>8</v>
      </c>
      <c r="C45" s="2">
        <v>0</v>
      </c>
      <c r="D45" s="2">
        <v>6</v>
      </c>
      <c r="E45" s="2">
        <v>0</v>
      </c>
      <c r="F45" s="2">
        <v>1</v>
      </c>
      <c r="G45" s="2">
        <v>0</v>
      </c>
      <c r="H45" s="2">
        <v>0</v>
      </c>
      <c r="I45" s="2">
        <v>0</v>
      </c>
      <c r="J45" s="2">
        <v>1</v>
      </c>
      <c r="K45" s="2">
        <v>0</v>
      </c>
      <c r="L45" s="2">
        <v>0</v>
      </c>
      <c r="M45" s="2">
        <v>0</v>
      </c>
      <c r="N45" s="4">
        <v>0</v>
      </c>
    </row>
    <row r="46" spans="1:14" ht="15.75" customHeight="1" x14ac:dyDescent="0.25">
      <c r="A46" s="35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39"/>
      <c r="N46" s="39"/>
    </row>
    <row r="47" spans="1:14" ht="15.75" customHeight="1" x14ac:dyDescent="0.25">
      <c r="A47" s="36" t="s">
        <v>48</v>
      </c>
      <c r="B47" s="13">
        <f>SUM(B48:B52)</f>
        <v>346</v>
      </c>
      <c r="C47" s="13">
        <v>1</v>
      </c>
      <c r="D47" s="13">
        <v>335</v>
      </c>
      <c r="E47" s="13">
        <v>0</v>
      </c>
      <c r="F47" s="13">
        <v>2</v>
      </c>
      <c r="G47" s="13">
        <v>0</v>
      </c>
      <c r="H47" s="13">
        <v>0</v>
      </c>
      <c r="I47" s="13">
        <v>1</v>
      </c>
      <c r="J47" s="13">
        <v>2</v>
      </c>
      <c r="K47" s="13">
        <v>0</v>
      </c>
      <c r="L47" s="13">
        <v>0</v>
      </c>
      <c r="M47" s="13">
        <v>0</v>
      </c>
      <c r="N47" s="14">
        <v>5</v>
      </c>
    </row>
    <row r="48" spans="1:14" ht="15.75" customHeight="1" x14ac:dyDescent="0.25">
      <c r="A48" s="3" t="s">
        <v>49</v>
      </c>
      <c r="B48" s="2">
        <f>SUM(C48:N48)</f>
        <v>329</v>
      </c>
      <c r="C48" s="2">
        <v>0</v>
      </c>
      <c r="D48" s="2">
        <v>324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4">
        <v>5</v>
      </c>
    </row>
    <row r="49" spans="1:14" ht="15.75" customHeight="1" x14ac:dyDescent="0.25">
      <c r="A49" s="3" t="s">
        <v>50</v>
      </c>
      <c r="B49" s="2">
        <f>SUM(C49:N49)</f>
        <v>1</v>
      </c>
      <c r="C49" s="2">
        <v>0</v>
      </c>
      <c r="D49" s="2">
        <v>1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4">
        <v>0</v>
      </c>
    </row>
    <row r="50" spans="1:14" ht="15.75" customHeight="1" x14ac:dyDescent="0.25">
      <c r="A50" s="3" t="s">
        <v>51</v>
      </c>
      <c r="B50" s="2">
        <f>SUM(C50:N50)</f>
        <v>6</v>
      </c>
      <c r="C50" s="2">
        <v>1</v>
      </c>
      <c r="D50" s="2">
        <v>4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1</v>
      </c>
      <c r="K50" s="2">
        <v>0</v>
      </c>
      <c r="L50" s="2">
        <v>0</v>
      </c>
      <c r="M50" s="2">
        <v>0</v>
      </c>
      <c r="N50" s="4">
        <v>0</v>
      </c>
    </row>
    <row r="51" spans="1:14" ht="15.75" customHeight="1" x14ac:dyDescent="0.25">
      <c r="A51" s="3" t="s">
        <v>52</v>
      </c>
      <c r="B51" s="2">
        <f>SUM(C51:N51)</f>
        <v>4</v>
      </c>
      <c r="C51" s="2">
        <v>0</v>
      </c>
      <c r="D51" s="2">
        <v>4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4">
        <v>0</v>
      </c>
    </row>
    <row r="52" spans="1:14" ht="15.75" customHeight="1" x14ac:dyDescent="0.25">
      <c r="A52" s="3" t="s">
        <v>53</v>
      </c>
      <c r="B52" s="2">
        <f>SUM(C52:N52)</f>
        <v>6</v>
      </c>
      <c r="C52" s="2">
        <v>0</v>
      </c>
      <c r="D52" s="2">
        <v>2</v>
      </c>
      <c r="E52" s="2">
        <v>0</v>
      </c>
      <c r="F52" s="2">
        <v>2</v>
      </c>
      <c r="G52" s="2">
        <v>0</v>
      </c>
      <c r="H52" s="2">
        <v>0</v>
      </c>
      <c r="I52" s="2">
        <v>1</v>
      </c>
      <c r="J52" s="2">
        <v>1</v>
      </c>
      <c r="K52" s="2">
        <v>0</v>
      </c>
      <c r="L52" s="2">
        <v>0</v>
      </c>
      <c r="M52" s="2">
        <v>0</v>
      </c>
      <c r="N52" s="4">
        <v>0</v>
      </c>
    </row>
    <row r="53" spans="1:14" ht="15.75" customHeight="1" x14ac:dyDescent="0.25">
      <c r="A53" s="3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4"/>
      <c r="N53" s="4"/>
    </row>
    <row r="54" spans="1:14" ht="15.75" customHeight="1" x14ac:dyDescent="0.25">
      <c r="A54" s="36" t="s">
        <v>54</v>
      </c>
      <c r="B54" s="13">
        <f t="shared" ref="B54" si="7">SUM(B55:B59)</f>
        <v>572</v>
      </c>
      <c r="C54" s="13">
        <v>1</v>
      </c>
      <c r="D54" s="13">
        <v>516</v>
      </c>
      <c r="E54" s="13">
        <v>0</v>
      </c>
      <c r="F54" s="13">
        <v>33</v>
      </c>
      <c r="G54" s="13">
        <v>2</v>
      </c>
      <c r="H54" s="13">
        <v>1</v>
      </c>
      <c r="I54" s="13">
        <v>2</v>
      </c>
      <c r="J54" s="13">
        <v>16</v>
      </c>
      <c r="K54" s="13">
        <v>0</v>
      </c>
      <c r="L54" s="13">
        <v>1</v>
      </c>
      <c r="M54" s="13">
        <v>0</v>
      </c>
      <c r="N54" s="14">
        <v>0</v>
      </c>
    </row>
    <row r="55" spans="1:14" ht="15.75" customHeight="1" x14ac:dyDescent="0.25">
      <c r="A55" s="3" t="s">
        <v>55</v>
      </c>
      <c r="B55" s="2">
        <f>SUM(C55:N55)</f>
        <v>336</v>
      </c>
      <c r="C55" s="2">
        <v>0</v>
      </c>
      <c r="D55" s="2">
        <v>311</v>
      </c>
      <c r="E55" s="2">
        <v>0</v>
      </c>
      <c r="F55" s="2">
        <v>16</v>
      </c>
      <c r="G55" s="2">
        <v>0</v>
      </c>
      <c r="H55" s="2">
        <v>1</v>
      </c>
      <c r="I55" s="2">
        <v>0</v>
      </c>
      <c r="J55" s="2">
        <v>8</v>
      </c>
      <c r="K55" s="2">
        <v>0</v>
      </c>
      <c r="L55" s="2">
        <v>0</v>
      </c>
      <c r="M55" s="2">
        <v>0</v>
      </c>
      <c r="N55" s="4">
        <v>0</v>
      </c>
    </row>
    <row r="56" spans="1:14" ht="15.75" customHeight="1" x14ac:dyDescent="0.25">
      <c r="A56" s="3" t="s">
        <v>56</v>
      </c>
      <c r="B56" s="2">
        <f>SUM(C56:N56)</f>
        <v>129</v>
      </c>
      <c r="C56" s="2">
        <v>1</v>
      </c>
      <c r="D56" s="2">
        <v>119</v>
      </c>
      <c r="E56" s="2">
        <v>0</v>
      </c>
      <c r="F56" s="2">
        <v>5</v>
      </c>
      <c r="G56" s="2">
        <v>0</v>
      </c>
      <c r="H56" s="2">
        <v>0</v>
      </c>
      <c r="I56" s="2">
        <v>1</v>
      </c>
      <c r="J56" s="2">
        <v>2</v>
      </c>
      <c r="K56" s="2">
        <v>0</v>
      </c>
      <c r="L56" s="2">
        <v>1</v>
      </c>
      <c r="M56" s="2">
        <v>0</v>
      </c>
      <c r="N56" s="4">
        <v>0</v>
      </c>
    </row>
    <row r="57" spans="1:14" ht="15.75" customHeight="1" x14ac:dyDescent="0.25">
      <c r="A57" s="3" t="s">
        <v>57</v>
      </c>
      <c r="B57" s="2">
        <f>SUM(C57:N57)</f>
        <v>21</v>
      </c>
      <c r="C57" s="2">
        <v>0</v>
      </c>
      <c r="D57" s="2">
        <v>18</v>
      </c>
      <c r="E57" s="2">
        <v>0</v>
      </c>
      <c r="F57" s="2">
        <v>2</v>
      </c>
      <c r="G57" s="2">
        <v>0</v>
      </c>
      <c r="H57" s="2">
        <v>0</v>
      </c>
      <c r="I57" s="2">
        <v>0</v>
      </c>
      <c r="J57" s="2">
        <v>1</v>
      </c>
      <c r="K57" s="2">
        <v>0</v>
      </c>
      <c r="L57" s="2">
        <v>0</v>
      </c>
      <c r="M57" s="2">
        <v>0</v>
      </c>
      <c r="N57" s="4">
        <v>0</v>
      </c>
    </row>
    <row r="58" spans="1:14" ht="15.75" customHeight="1" x14ac:dyDescent="0.25">
      <c r="A58" s="3" t="s">
        <v>58</v>
      </c>
      <c r="B58" s="2">
        <f>SUM(C58:N58)</f>
        <v>12</v>
      </c>
      <c r="C58" s="2">
        <v>0</v>
      </c>
      <c r="D58" s="2">
        <v>9</v>
      </c>
      <c r="E58" s="2">
        <v>0</v>
      </c>
      <c r="F58" s="2">
        <v>1</v>
      </c>
      <c r="G58" s="2">
        <v>2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4">
        <v>0</v>
      </c>
    </row>
    <row r="59" spans="1:14" ht="15.75" customHeight="1" x14ac:dyDescent="0.25">
      <c r="A59" s="3" t="s">
        <v>59</v>
      </c>
      <c r="B59" s="2">
        <f>SUM(C59:N59)</f>
        <v>74</v>
      </c>
      <c r="C59" s="2">
        <v>0</v>
      </c>
      <c r="D59" s="2">
        <v>59</v>
      </c>
      <c r="E59" s="2">
        <v>0</v>
      </c>
      <c r="F59" s="2">
        <v>9</v>
      </c>
      <c r="G59" s="2">
        <v>0</v>
      </c>
      <c r="H59" s="2">
        <v>0</v>
      </c>
      <c r="I59" s="2">
        <v>1</v>
      </c>
      <c r="J59" s="2">
        <v>5</v>
      </c>
      <c r="K59" s="2">
        <v>0</v>
      </c>
      <c r="L59" s="2">
        <v>0</v>
      </c>
      <c r="M59" s="2">
        <v>0</v>
      </c>
      <c r="N59" s="4">
        <v>0</v>
      </c>
    </row>
    <row r="60" spans="1:14" ht="15.75" customHeight="1" x14ac:dyDescent="0.25">
      <c r="A60" s="37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4"/>
      <c r="N60" s="4"/>
    </row>
    <row r="61" spans="1:14" ht="15.75" customHeight="1" x14ac:dyDescent="0.25">
      <c r="A61" s="36" t="s">
        <v>60</v>
      </c>
      <c r="B61" s="13">
        <f t="shared" ref="B61" si="8">SUM(B62:B67)</f>
        <v>39</v>
      </c>
      <c r="C61" s="13">
        <v>2</v>
      </c>
      <c r="D61" s="13">
        <v>34</v>
      </c>
      <c r="E61" s="13">
        <v>0</v>
      </c>
      <c r="F61" s="13">
        <v>3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4">
        <v>0</v>
      </c>
    </row>
    <row r="62" spans="1:14" ht="15.75" customHeight="1" x14ac:dyDescent="0.25">
      <c r="A62" s="3" t="s">
        <v>238</v>
      </c>
      <c r="B62" s="2">
        <f t="shared" ref="B62:B67" si="9">SUM(C62:N62)</f>
        <v>26</v>
      </c>
      <c r="C62" s="2">
        <v>0</v>
      </c>
      <c r="D62" s="2">
        <v>24</v>
      </c>
      <c r="E62" s="2">
        <v>0</v>
      </c>
      <c r="F62" s="2">
        <v>2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4">
        <v>0</v>
      </c>
    </row>
    <row r="63" spans="1:14" ht="15.75" customHeight="1" x14ac:dyDescent="0.25">
      <c r="A63" s="3" t="s">
        <v>62</v>
      </c>
      <c r="B63" s="2">
        <f t="shared" si="9"/>
        <v>4</v>
      </c>
      <c r="C63" s="2">
        <v>1</v>
      </c>
      <c r="D63" s="2">
        <v>3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4">
        <v>0</v>
      </c>
    </row>
    <row r="64" spans="1:14" ht="15.75" customHeight="1" x14ac:dyDescent="0.25">
      <c r="A64" s="3" t="s">
        <v>63</v>
      </c>
      <c r="B64" s="2">
        <f t="shared" si="9"/>
        <v>1</v>
      </c>
      <c r="C64" s="2">
        <v>0</v>
      </c>
      <c r="D64" s="2">
        <v>0</v>
      </c>
      <c r="E64" s="2">
        <v>0</v>
      </c>
      <c r="F64" s="2">
        <v>1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4">
        <v>0</v>
      </c>
    </row>
    <row r="65" spans="1:14" ht="15.75" customHeight="1" x14ac:dyDescent="0.25">
      <c r="A65" s="3" t="s">
        <v>64</v>
      </c>
      <c r="B65" s="2">
        <f t="shared" si="9"/>
        <v>3</v>
      </c>
      <c r="C65" s="2">
        <v>1</v>
      </c>
      <c r="D65" s="2">
        <v>2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4">
        <v>0</v>
      </c>
    </row>
    <row r="66" spans="1:14" ht="15.75" customHeight="1" x14ac:dyDescent="0.25">
      <c r="A66" s="3" t="s">
        <v>65</v>
      </c>
      <c r="B66" s="2">
        <f t="shared" si="9"/>
        <v>3</v>
      </c>
      <c r="C66" s="2">
        <v>0</v>
      </c>
      <c r="D66" s="2">
        <v>3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4">
        <v>0</v>
      </c>
    </row>
    <row r="67" spans="1:14" ht="15.75" customHeight="1" x14ac:dyDescent="0.25">
      <c r="A67" s="3" t="s">
        <v>66</v>
      </c>
      <c r="B67" s="2">
        <f t="shared" si="9"/>
        <v>2</v>
      </c>
      <c r="C67" s="2">
        <v>0</v>
      </c>
      <c r="D67" s="2">
        <v>2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4">
        <v>0</v>
      </c>
    </row>
    <row r="68" spans="1:14" ht="15.75" customHeight="1" x14ac:dyDescent="0.25">
      <c r="A68" s="37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4"/>
      <c r="N68" s="4"/>
    </row>
    <row r="69" spans="1:14" ht="15.75" customHeight="1" x14ac:dyDescent="0.25">
      <c r="A69" s="36" t="s">
        <v>67</v>
      </c>
      <c r="B69" s="13">
        <f>SUM(B70:B73)</f>
        <v>30</v>
      </c>
      <c r="C69" s="13">
        <v>1</v>
      </c>
      <c r="D69" s="13">
        <v>24</v>
      </c>
      <c r="E69" s="13">
        <v>0</v>
      </c>
      <c r="F69" s="13">
        <v>1</v>
      </c>
      <c r="G69" s="13">
        <v>0</v>
      </c>
      <c r="H69" s="13">
        <v>0</v>
      </c>
      <c r="I69" s="13">
        <v>3</v>
      </c>
      <c r="J69" s="13">
        <v>0</v>
      </c>
      <c r="K69" s="13">
        <v>0</v>
      </c>
      <c r="L69" s="13">
        <v>1</v>
      </c>
      <c r="M69" s="13">
        <v>0</v>
      </c>
      <c r="N69" s="14">
        <v>0</v>
      </c>
    </row>
    <row r="70" spans="1:14" ht="15.75" customHeight="1" x14ac:dyDescent="0.25">
      <c r="A70" s="3" t="s">
        <v>246</v>
      </c>
      <c r="B70" s="2">
        <f>SUM(C70:N70)</f>
        <v>9</v>
      </c>
      <c r="C70" s="2">
        <v>0</v>
      </c>
      <c r="D70" s="2">
        <v>6</v>
      </c>
      <c r="E70" s="2">
        <v>0</v>
      </c>
      <c r="F70" s="2">
        <v>0</v>
      </c>
      <c r="G70" s="2">
        <v>0</v>
      </c>
      <c r="H70" s="2">
        <v>0</v>
      </c>
      <c r="I70" s="2">
        <v>2</v>
      </c>
      <c r="J70" s="2">
        <v>0</v>
      </c>
      <c r="K70" s="2">
        <v>0</v>
      </c>
      <c r="L70" s="2">
        <v>1</v>
      </c>
      <c r="M70" s="2">
        <v>0</v>
      </c>
      <c r="N70" s="4">
        <v>0</v>
      </c>
    </row>
    <row r="71" spans="1:14" ht="15.75" customHeight="1" x14ac:dyDescent="0.25">
      <c r="A71" s="3" t="s">
        <v>240</v>
      </c>
      <c r="B71" s="2">
        <f>SUM(C71:N71)</f>
        <v>7</v>
      </c>
      <c r="C71" s="2">
        <v>0</v>
      </c>
      <c r="D71" s="2">
        <v>7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4">
        <v>0</v>
      </c>
    </row>
    <row r="72" spans="1:14" ht="15.75" customHeight="1" x14ac:dyDescent="0.25">
      <c r="A72" s="3" t="s">
        <v>71</v>
      </c>
      <c r="B72" s="2">
        <f>SUM(C72:N72)</f>
        <v>7</v>
      </c>
      <c r="C72" s="2">
        <v>1</v>
      </c>
      <c r="D72" s="2">
        <v>6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4">
        <v>0</v>
      </c>
    </row>
    <row r="73" spans="1:14" ht="15.75" customHeight="1" x14ac:dyDescent="0.25">
      <c r="A73" s="3" t="s">
        <v>73</v>
      </c>
      <c r="B73" s="2">
        <f>SUM(C73:N73)</f>
        <v>7</v>
      </c>
      <c r="C73" s="2">
        <v>0</v>
      </c>
      <c r="D73" s="2">
        <v>5</v>
      </c>
      <c r="E73" s="2">
        <v>0</v>
      </c>
      <c r="F73" s="2">
        <v>1</v>
      </c>
      <c r="G73" s="2">
        <v>0</v>
      </c>
      <c r="H73" s="2">
        <v>0</v>
      </c>
      <c r="I73" s="2">
        <v>1</v>
      </c>
      <c r="J73" s="2">
        <v>0</v>
      </c>
      <c r="K73" s="2">
        <v>0</v>
      </c>
      <c r="L73" s="2">
        <v>0</v>
      </c>
      <c r="M73" s="2">
        <v>0</v>
      </c>
      <c r="N73" s="4">
        <v>0</v>
      </c>
    </row>
    <row r="74" spans="1:14" ht="15.75" customHeight="1" x14ac:dyDescent="0.25">
      <c r="A74" s="37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4"/>
      <c r="N74" s="4"/>
    </row>
    <row r="75" spans="1:14" ht="15.75" customHeight="1" x14ac:dyDescent="0.25">
      <c r="A75" s="36" t="s">
        <v>74</v>
      </c>
      <c r="B75" s="13">
        <f t="shared" ref="B75" si="10">SUM(B76:B81)</f>
        <v>389</v>
      </c>
      <c r="C75" s="13">
        <v>2</v>
      </c>
      <c r="D75" s="13">
        <v>315</v>
      </c>
      <c r="E75" s="13">
        <v>0</v>
      </c>
      <c r="F75" s="13">
        <v>37</v>
      </c>
      <c r="G75" s="13">
        <v>0</v>
      </c>
      <c r="H75" s="13">
        <v>0</v>
      </c>
      <c r="I75" s="13">
        <v>12</v>
      </c>
      <c r="J75" s="13">
        <v>10</v>
      </c>
      <c r="K75" s="13">
        <v>0</v>
      </c>
      <c r="L75" s="13">
        <v>12</v>
      </c>
      <c r="M75" s="13">
        <v>0</v>
      </c>
      <c r="N75" s="14">
        <v>1</v>
      </c>
    </row>
    <row r="76" spans="1:14" ht="15.75" customHeight="1" x14ac:dyDescent="0.25">
      <c r="A76" s="3" t="s">
        <v>75</v>
      </c>
      <c r="B76" s="2">
        <f t="shared" ref="B76:B81" si="11">SUM(C76:N76)</f>
        <v>196</v>
      </c>
      <c r="C76" s="2">
        <v>1</v>
      </c>
      <c r="D76" s="2">
        <v>154</v>
      </c>
      <c r="E76" s="2">
        <v>0</v>
      </c>
      <c r="F76" s="2">
        <v>25</v>
      </c>
      <c r="G76" s="2">
        <v>0</v>
      </c>
      <c r="H76" s="2">
        <v>0</v>
      </c>
      <c r="I76" s="2">
        <v>6</v>
      </c>
      <c r="J76" s="2">
        <v>4</v>
      </c>
      <c r="K76" s="2">
        <v>0</v>
      </c>
      <c r="L76" s="2">
        <v>6</v>
      </c>
      <c r="M76" s="2">
        <v>0</v>
      </c>
      <c r="N76" s="4">
        <v>0</v>
      </c>
    </row>
    <row r="77" spans="1:14" ht="15.75" customHeight="1" x14ac:dyDescent="0.25">
      <c r="A77" s="3" t="s">
        <v>76</v>
      </c>
      <c r="B77" s="2">
        <f t="shared" si="11"/>
        <v>104</v>
      </c>
      <c r="C77" s="2">
        <v>0</v>
      </c>
      <c r="D77" s="2">
        <v>88</v>
      </c>
      <c r="E77" s="2">
        <v>0</v>
      </c>
      <c r="F77" s="2">
        <v>7</v>
      </c>
      <c r="G77" s="2">
        <v>0</v>
      </c>
      <c r="H77" s="2">
        <v>0</v>
      </c>
      <c r="I77" s="2">
        <v>4</v>
      </c>
      <c r="J77" s="2">
        <v>0</v>
      </c>
      <c r="K77" s="2">
        <v>0</v>
      </c>
      <c r="L77" s="2">
        <v>5</v>
      </c>
      <c r="M77" s="2">
        <v>0</v>
      </c>
      <c r="N77" s="4">
        <v>0</v>
      </c>
    </row>
    <row r="78" spans="1:14" ht="15.75" customHeight="1" x14ac:dyDescent="0.25">
      <c r="A78" s="3" t="s">
        <v>77</v>
      </c>
      <c r="B78" s="2">
        <f t="shared" si="11"/>
        <v>9</v>
      </c>
      <c r="C78" s="2">
        <v>0</v>
      </c>
      <c r="D78" s="2">
        <v>8</v>
      </c>
      <c r="E78" s="2">
        <v>0</v>
      </c>
      <c r="F78" s="2">
        <v>1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4">
        <v>0</v>
      </c>
    </row>
    <row r="79" spans="1:14" ht="15.75" customHeight="1" x14ac:dyDescent="0.25">
      <c r="A79" s="3" t="s">
        <v>233</v>
      </c>
      <c r="B79" s="2">
        <f t="shared" si="11"/>
        <v>47</v>
      </c>
      <c r="C79" s="2">
        <v>0</v>
      </c>
      <c r="D79" s="2">
        <v>38</v>
      </c>
      <c r="E79" s="2">
        <v>0</v>
      </c>
      <c r="F79" s="2">
        <v>1</v>
      </c>
      <c r="G79" s="2">
        <v>0</v>
      </c>
      <c r="H79" s="2">
        <v>0</v>
      </c>
      <c r="I79" s="2">
        <v>2</v>
      </c>
      <c r="J79" s="2">
        <v>5</v>
      </c>
      <c r="K79" s="2">
        <v>0</v>
      </c>
      <c r="L79" s="2">
        <v>1</v>
      </c>
      <c r="M79" s="2">
        <v>0</v>
      </c>
      <c r="N79" s="4">
        <v>0</v>
      </c>
    </row>
    <row r="80" spans="1:14" ht="15.75" customHeight="1" x14ac:dyDescent="0.25">
      <c r="A80" s="3" t="s">
        <v>79</v>
      </c>
      <c r="B80" s="2">
        <f t="shared" si="11"/>
        <v>29</v>
      </c>
      <c r="C80" s="2">
        <v>1</v>
      </c>
      <c r="D80" s="2">
        <v>24</v>
      </c>
      <c r="E80" s="2">
        <v>0</v>
      </c>
      <c r="F80" s="2">
        <v>2</v>
      </c>
      <c r="G80" s="2">
        <v>0</v>
      </c>
      <c r="H80" s="2">
        <v>0</v>
      </c>
      <c r="I80" s="2">
        <v>0</v>
      </c>
      <c r="J80" s="2">
        <v>1</v>
      </c>
      <c r="K80" s="2">
        <v>0</v>
      </c>
      <c r="L80" s="2">
        <v>0</v>
      </c>
      <c r="M80" s="2">
        <v>0</v>
      </c>
      <c r="N80" s="4">
        <v>1</v>
      </c>
    </row>
    <row r="81" spans="1:14" ht="15.75" customHeight="1" x14ac:dyDescent="0.25">
      <c r="A81" s="3" t="s">
        <v>80</v>
      </c>
      <c r="B81" s="2">
        <f t="shared" si="11"/>
        <v>4</v>
      </c>
      <c r="C81" s="2">
        <v>0</v>
      </c>
      <c r="D81" s="2">
        <v>3</v>
      </c>
      <c r="E81" s="2">
        <v>0</v>
      </c>
      <c r="F81" s="2">
        <v>1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4">
        <v>0</v>
      </c>
    </row>
    <row r="82" spans="1:14" ht="15.75" customHeight="1" x14ac:dyDescent="0.25">
      <c r="A82" s="37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4"/>
      <c r="N82" s="4"/>
    </row>
    <row r="83" spans="1:14" ht="15.75" customHeight="1" x14ac:dyDescent="0.25">
      <c r="A83" s="36" t="s">
        <v>81</v>
      </c>
      <c r="B83" s="13">
        <f t="shared" ref="B83" si="12">SUM(B84:B85)</f>
        <v>66</v>
      </c>
      <c r="C83" s="13">
        <v>1</v>
      </c>
      <c r="D83" s="13">
        <v>45</v>
      </c>
      <c r="E83" s="13">
        <v>0</v>
      </c>
      <c r="F83" s="13">
        <v>14</v>
      </c>
      <c r="G83" s="13">
        <v>0</v>
      </c>
      <c r="H83" s="13">
        <v>0</v>
      </c>
      <c r="I83" s="13">
        <v>1</v>
      </c>
      <c r="J83" s="13">
        <v>2</v>
      </c>
      <c r="K83" s="13">
        <v>1</v>
      </c>
      <c r="L83" s="13">
        <v>1</v>
      </c>
      <c r="M83" s="13">
        <v>0</v>
      </c>
      <c r="N83" s="14">
        <v>1</v>
      </c>
    </row>
    <row r="84" spans="1:14" ht="15.75" customHeight="1" x14ac:dyDescent="0.25">
      <c r="A84" s="3" t="s">
        <v>241</v>
      </c>
      <c r="B84" s="2">
        <f>SUM(C84:N84)</f>
        <v>62</v>
      </c>
      <c r="C84" s="2">
        <v>1</v>
      </c>
      <c r="D84" s="2">
        <v>43</v>
      </c>
      <c r="E84" s="2">
        <v>0</v>
      </c>
      <c r="F84" s="2">
        <v>12</v>
      </c>
      <c r="G84" s="2">
        <v>0</v>
      </c>
      <c r="H84" s="2">
        <v>0</v>
      </c>
      <c r="I84" s="2">
        <v>1</v>
      </c>
      <c r="J84" s="2">
        <v>2</v>
      </c>
      <c r="K84" s="2">
        <v>1</v>
      </c>
      <c r="L84" s="2">
        <v>1</v>
      </c>
      <c r="M84" s="2">
        <v>0</v>
      </c>
      <c r="N84" s="4">
        <v>1</v>
      </c>
    </row>
    <row r="85" spans="1:14" ht="15.75" customHeight="1" x14ac:dyDescent="0.25">
      <c r="A85" s="3" t="s">
        <v>83</v>
      </c>
      <c r="B85" s="2">
        <f>SUM(C85:N85)</f>
        <v>4</v>
      </c>
      <c r="C85" s="2">
        <v>0</v>
      </c>
      <c r="D85" s="2">
        <v>2</v>
      </c>
      <c r="E85" s="2">
        <v>0</v>
      </c>
      <c r="F85" s="2">
        <v>2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4">
        <v>0</v>
      </c>
    </row>
    <row r="86" spans="1:14" ht="15.75" customHeight="1" x14ac:dyDescent="0.25">
      <c r="A86" s="37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4"/>
      <c r="N86" s="4"/>
    </row>
    <row r="87" spans="1:14" ht="15.75" customHeight="1" x14ac:dyDescent="0.25">
      <c r="A87" s="36" t="s">
        <v>84</v>
      </c>
      <c r="B87" s="13">
        <f t="shared" ref="B87" si="13">SUM(B88:B92)</f>
        <v>52</v>
      </c>
      <c r="C87" s="13">
        <v>3</v>
      </c>
      <c r="D87" s="13">
        <v>44</v>
      </c>
      <c r="E87" s="13">
        <v>1</v>
      </c>
      <c r="F87" s="13">
        <v>2</v>
      </c>
      <c r="G87" s="13">
        <v>0</v>
      </c>
      <c r="H87" s="13">
        <v>0</v>
      </c>
      <c r="I87" s="13">
        <v>0</v>
      </c>
      <c r="J87" s="13">
        <v>1</v>
      </c>
      <c r="K87" s="13">
        <v>0</v>
      </c>
      <c r="L87" s="13">
        <v>1</v>
      </c>
      <c r="M87" s="13">
        <v>0</v>
      </c>
      <c r="N87" s="14">
        <v>0</v>
      </c>
    </row>
    <row r="88" spans="1:14" ht="15.75" customHeight="1" x14ac:dyDescent="0.25">
      <c r="A88" s="3" t="s">
        <v>242</v>
      </c>
      <c r="B88" s="2">
        <f>SUM(C88:N88)</f>
        <v>11</v>
      </c>
      <c r="C88" s="2">
        <v>0</v>
      </c>
      <c r="D88" s="2">
        <v>10</v>
      </c>
      <c r="E88" s="2">
        <v>0</v>
      </c>
      <c r="F88" s="2">
        <v>1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4">
        <v>0</v>
      </c>
    </row>
    <row r="89" spans="1:14" ht="15.75" customHeight="1" x14ac:dyDescent="0.25">
      <c r="A89" s="3" t="s">
        <v>86</v>
      </c>
      <c r="B89" s="2">
        <f>SUM(C89:N89)</f>
        <v>7</v>
      </c>
      <c r="C89" s="2">
        <v>2</v>
      </c>
      <c r="D89" s="2">
        <v>4</v>
      </c>
      <c r="E89" s="2">
        <v>1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4">
        <v>0</v>
      </c>
    </row>
    <row r="90" spans="1:14" ht="15.75" customHeight="1" x14ac:dyDescent="0.25">
      <c r="A90" s="3" t="s">
        <v>87</v>
      </c>
      <c r="B90" s="2">
        <f>SUM(C90:N90)</f>
        <v>26</v>
      </c>
      <c r="C90" s="2">
        <v>0</v>
      </c>
      <c r="D90" s="2">
        <v>24</v>
      </c>
      <c r="E90" s="2">
        <v>0</v>
      </c>
      <c r="F90" s="2">
        <v>1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1</v>
      </c>
      <c r="M90" s="2">
        <v>0</v>
      </c>
      <c r="N90" s="4">
        <v>0</v>
      </c>
    </row>
    <row r="91" spans="1:14" ht="15.75" customHeight="1" x14ac:dyDescent="0.25">
      <c r="A91" s="3" t="s">
        <v>88</v>
      </c>
      <c r="B91" s="2">
        <f>SUM(C91:N91)</f>
        <v>7</v>
      </c>
      <c r="C91" s="2">
        <v>0</v>
      </c>
      <c r="D91" s="2">
        <v>6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1</v>
      </c>
      <c r="K91" s="2">
        <v>0</v>
      </c>
      <c r="L91" s="2">
        <v>0</v>
      </c>
      <c r="M91" s="2">
        <v>0</v>
      </c>
      <c r="N91" s="4">
        <v>0</v>
      </c>
    </row>
    <row r="92" spans="1:14" ht="15.75" customHeight="1" x14ac:dyDescent="0.25">
      <c r="A92" s="3" t="s">
        <v>243</v>
      </c>
      <c r="B92" s="2">
        <f>SUM(C92:N92)</f>
        <v>1</v>
      </c>
      <c r="C92" s="2">
        <v>1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4">
        <v>0</v>
      </c>
    </row>
    <row r="93" spans="1:14" ht="15.75" customHeight="1" x14ac:dyDescent="0.25">
      <c r="A93" s="38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4"/>
      <c r="N93" s="4"/>
    </row>
    <row r="94" spans="1:14" ht="15.75" customHeight="1" x14ac:dyDescent="0.25">
      <c r="A94" s="36" t="s">
        <v>90</v>
      </c>
      <c r="B94" s="13">
        <f t="shared" ref="B94" si="14">SUM(B95:B96)</f>
        <v>45</v>
      </c>
      <c r="C94" s="13">
        <v>0</v>
      </c>
      <c r="D94" s="13">
        <v>36</v>
      </c>
      <c r="E94" s="13">
        <v>0</v>
      </c>
      <c r="F94" s="13">
        <v>7</v>
      </c>
      <c r="G94" s="13">
        <v>0</v>
      </c>
      <c r="H94" s="13">
        <v>0</v>
      </c>
      <c r="I94" s="13">
        <v>0</v>
      </c>
      <c r="J94" s="13">
        <v>1</v>
      </c>
      <c r="K94" s="13">
        <v>0</v>
      </c>
      <c r="L94" s="13">
        <v>1</v>
      </c>
      <c r="M94" s="13">
        <v>0</v>
      </c>
      <c r="N94" s="14">
        <v>0</v>
      </c>
    </row>
    <row r="95" spans="1:14" ht="15.75" customHeight="1" x14ac:dyDescent="0.25">
      <c r="A95" s="3" t="s">
        <v>244</v>
      </c>
      <c r="B95" s="2">
        <f>SUM(C95:N95)</f>
        <v>39</v>
      </c>
      <c r="C95" s="2">
        <v>0</v>
      </c>
      <c r="D95" s="2">
        <v>33</v>
      </c>
      <c r="E95" s="2">
        <v>0</v>
      </c>
      <c r="F95" s="2">
        <v>5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1</v>
      </c>
      <c r="M95" s="2">
        <v>0</v>
      </c>
      <c r="N95" s="4">
        <v>0</v>
      </c>
    </row>
    <row r="96" spans="1:14" ht="15.75" customHeight="1" x14ac:dyDescent="0.25">
      <c r="A96" s="3" t="s">
        <v>92</v>
      </c>
      <c r="B96" s="2">
        <f>SUM(C96:N96)</f>
        <v>6</v>
      </c>
      <c r="C96" s="2">
        <v>0</v>
      </c>
      <c r="D96" s="2">
        <v>3</v>
      </c>
      <c r="E96" s="2">
        <v>0</v>
      </c>
      <c r="F96" s="2">
        <v>2</v>
      </c>
      <c r="G96" s="2">
        <v>0</v>
      </c>
      <c r="H96" s="2">
        <v>0</v>
      </c>
      <c r="I96" s="2">
        <v>0</v>
      </c>
      <c r="J96" s="2">
        <v>1</v>
      </c>
      <c r="K96" s="2">
        <v>0</v>
      </c>
      <c r="L96" s="2">
        <v>0</v>
      </c>
      <c r="M96" s="2">
        <v>0</v>
      </c>
      <c r="N96" s="4">
        <v>0</v>
      </c>
    </row>
    <row r="97" spans="1:14" ht="15.75" customHeight="1" x14ac:dyDescent="0.25">
      <c r="A97" s="37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4"/>
      <c r="N97" s="4"/>
    </row>
    <row r="98" spans="1:14" ht="15.75" customHeight="1" x14ac:dyDescent="0.25">
      <c r="A98" s="36" t="s">
        <v>93</v>
      </c>
      <c r="B98" s="13">
        <f t="shared" ref="B98" si="15">SUM(B99)</f>
        <v>29</v>
      </c>
      <c r="C98" s="13">
        <v>0</v>
      </c>
      <c r="D98" s="13">
        <v>21</v>
      </c>
      <c r="E98" s="13">
        <v>0</v>
      </c>
      <c r="F98" s="13">
        <v>2</v>
      </c>
      <c r="G98" s="13">
        <v>0</v>
      </c>
      <c r="H98" s="13">
        <v>0</v>
      </c>
      <c r="I98" s="13">
        <v>2</v>
      </c>
      <c r="J98" s="13">
        <v>1</v>
      </c>
      <c r="K98" s="13">
        <v>0</v>
      </c>
      <c r="L98" s="13">
        <v>0</v>
      </c>
      <c r="M98" s="13">
        <v>0</v>
      </c>
      <c r="N98" s="14">
        <v>3</v>
      </c>
    </row>
    <row r="99" spans="1:14" ht="15.75" customHeight="1" x14ac:dyDescent="0.25">
      <c r="A99" s="3" t="s">
        <v>245</v>
      </c>
      <c r="B99" s="2">
        <f>SUM(C99:N99)</f>
        <v>29</v>
      </c>
      <c r="C99" s="2">
        <v>0</v>
      </c>
      <c r="D99" s="2">
        <v>21</v>
      </c>
      <c r="E99" s="2">
        <v>0</v>
      </c>
      <c r="F99" s="2">
        <v>2</v>
      </c>
      <c r="G99" s="2">
        <v>0</v>
      </c>
      <c r="H99" s="2">
        <v>0</v>
      </c>
      <c r="I99" s="2">
        <v>2</v>
      </c>
      <c r="J99" s="2">
        <v>1</v>
      </c>
      <c r="K99" s="2">
        <v>0</v>
      </c>
      <c r="L99" s="2">
        <v>0</v>
      </c>
      <c r="M99" s="2">
        <v>0</v>
      </c>
      <c r="N99" s="4">
        <v>3</v>
      </c>
    </row>
    <row r="100" spans="1:14" ht="15.75" customHeight="1" x14ac:dyDescent="0.25">
      <c r="A100" s="40"/>
      <c r="B100" s="68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41"/>
      <c r="N100" s="41"/>
    </row>
    <row r="101" spans="1:14" ht="15.75" customHeight="1" x14ac:dyDescent="0.25">
      <c r="A101" s="23" t="s">
        <v>232</v>
      </c>
    </row>
  </sheetData>
  <sheetProtection selectLockedCells="1" selectUnlockedCells="1"/>
  <mergeCells count="7">
    <mergeCell ref="A3:N3"/>
    <mergeCell ref="A4:N4"/>
    <mergeCell ref="A5:N5"/>
    <mergeCell ref="A6:N6"/>
    <mergeCell ref="A8:A9"/>
    <mergeCell ref="B8:B9"/>
    <mergeCell ref="C8:N8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E101"/>
  <sheetViews>
    <sheetView zoomScale="75" zoomScaleNormal="75" workbookViewId="0">
      <selection activeCell="A6" sqref="A6"/>
    </sheetView>
  </sheetViews>
  <sheetFormatPr baseColWidth="10" defaultColWidth="0" defaultRowHeight="12.75" zeroHeight="1" x14ac:dyDescent="0.2"/>
  <cols>
    <col min="1" max="1" width="70.28515625" style="1" bestFit="1" customWidth="1"/>
    <col min="2" max="2" width="12.5703125" style="1" customWidth="1"/>
    <col min="3" max="3" width="16.28515625" style="1" customWidth="1"/>
    <col min="4" max="4" width="24.5703125" style="1" customWidth="1"/>
    <col min="5" max="7" width="11.140625" style="219" hidden="1" customWidth="1"/>
    <col min="8" max="30" width="11.140625" style="1" hidden="1" customWidth="1"/>
    <col min="31" max="31" width="0" style="1" hidden="1" customWidth="1"/>
    <col min="32" max="16384" width="11.140625" style="1" hidden="1"/>
  </cols>
  <sheetData>
    <row r="1" spans="1:7" customFormat="1" ht="15.75" x14ac:dyDescent="0.25">
      <c r="A1" s="22" t="s">
        <v>147</v>
      </c>
      <c r="B1" s="25"/>
      <c r="C1" s="25"/>
      <c r="D1" s="16"/>
      <c r="E1" s="218"/>
      <c r="F1" s="218"/>
      <c r="G1" s="218"/>
    </row>
    <row r="2" spans="1:7" ht="15.75" x14ac:dyDescent="0.25">
      <c r="A2" s="22"/>
      <c r="B2" s="25"/>
      <c r="C2" s="25"/>
      <c r="D2" s="16"/>
    </row>
    <row r="3" spans="1:7" ht="15.75" x14ac:dyDescent="0.25">
      <c r="A3" s="243" t="s">
        <v>4</v>
      </c>
      <c r="B3" s="243"/>
      <c r="C3" s="243"/>
      <c r="D3" s="243"/>
    </row>
    <row r="4" spans="1:7" ht="15.75" x14ac:dyDescent="0.25">
      <c r="A4" s="243" t="s">
        <v>9</v>
      </c>
      <c r="B4" s="243"/>
      <c r="C4" s="243"/>
      <c r="D4" s="243"/>
    </row>
    <row r="5" spans="1:7" ht="15.75" x14ac:dyDescent="0.25">
      <c r="A5" s="243" t="s">
        <v>354</v>
      </c>
      <c r="B5" s="243"/>
      <c r="C5" s="243"/>
      <c r="D5" s="243"/>
    </row>
    <row r="6" spans="1:7" ht="15.75" x14ac:dyDescent="0.25">
      <c r="A6" s="24"/>
      <c r="B6" s="25"/>
      <c r="C6" s="25"/>
      <c r="D6" s="25"/>
    </row>
    <row r="7" spans="1:7" ht="28.9" customHeight="1" x14ac:dyDescent="0.2">
      <c r="A7" s="27" t="s">
        <v>10</v>
      </c>
      <c r="B7" s="21" t="s">
        <v>144</v>
      </c>
      <c r="C7" s="21" t="s">
        <v>12</v>
      </c>
      <c r="D7" s="195" t="s">
        <v>145</v>
      </c>
    </row>
    <row r="8" spans="1:7" ht="15.75" x14ac:dyDescent="0.2">
      <c r="A8" s="60"/>
      <c r="B8" s="11"/>
      <c r="C8" s="10"/>
      <c r="D8" s="69"/>
    </row>
    <row r="9" spans="1:7" ht="15.75" x14ac:dyDescent="0.25">
      <c r="A9" s="60" t="s">
        <v>19</v>
      </c>
      <c r="B9" s="13">
        <f>+B11+B18+B21+B27+B33+B40+B45+B52+B59+B67+B75+B83+B87+B94+B98</f>
        <v>70288</v>
      </c>
      <c r="C9" s="14">
        <f t="shared" ref="C9:D9" si="0">+C11+C18+C21+C27+C33+C40+C45+C52+C59+C67+C75+C83+C87+C94+C98</f>
        <v>74878</v>
      </c>
      <c r="D9" s="14">
        <f t="shared" si="0"/>
        <v>4590</v>
      </c>
    </row>
    <row r="10" spans="1:7" ht="15.75" x14ac:dyDescent="0.25">
      <c r="A10" s="60"/>
      <c r="B10" s="2"/>
      <c r="C10" s="2"/>
      <c r="D10" s="71"/>
    </row>
    <row r="11" spans="1:7" ht="15.75" x14ac:dyDescent="0.25">
      <c r="A11" s="36" t="s">
        <v>20</v>
      </c>
      <c r="B11" s="13">
        <f>SUM(B12:B16)</f>
        <v>12474</v>
      </c>
      <c r="C11" s="13">
        <f t="shared" ref="C11" si="1">SUM(C12:C16)</f>
        <v>13078</v>
      </c>
      <c r="D11" s="14">
        <f t="shared" ref="D11" si="2">SUM(D12:D16)</f>
        <v>604</v>
      </c>
    </row>
    <row r="12" spans="1:7" ht="15.75" x14ac:dyDescent="0.25">
      <c r="A12" s="3" t="s">
        <v>21</v>
      </c>
      <c r="B12" s="2">
        <f>C12-D12</f>
        <v>9962</v>
      </c>
      <c r="C12" s="2">
        <v>10435</v>
      </c>
      <c r="D12" s="4">
        <v>473</v>
      </c>
    </row>
    <row r="13" spans="1:7" ht="15.75" x14ac:dyDescent="0.25">
      <c r="A13" s="3" t="s">
        <v>22</v>
      </c>
      <c r="B13" s="2">
        <f>C13-D13</f>
        <v>1985</v>
      </c>
      <c r="C13" s="2">
        <v>2054</v>
      </c>
      <c r="D13" s="4">
        <v>69</v>
      </c>
    </row>
    <row r="14" spans="1:7" ht="15.75" x14ac:dyDescent="0.25">
      <c r="A14" s="3" t="s">
        <v>23</v>
      </c>
      <c r="B14" s="2">
        <f>C14-D14</f>
        <v>200</v>
      </c>
      <c r="C14" s="2">
        <v>245</v>
      </c>
      <c r="D14" s="4">
        <v>45</v>
      </c>
    </row>
    <row r="15" spans="1:7" ht="15.75" x14ac:dyDescent="0.25">
      <c r="A15" s="3" t="s">
        <v>24</v>
      </c>
      <c r="B15" s="2">
        <f>C15-D15</f>
        <v>301</v>
      </c>
      <c r="C15" s="2">
        <v>317</v>
      </c>
      <c r="D15" s="4">
        <v>16</v>
      </c>
    </row>
    <row r="16" spans="1:7" ht="15.75" x14ac:dyDescent="0.25">
      <c r="A16" s="3" t="s">
        <v>25</v>
      </c>
      <c r="B16" s="2">
        <f>C16-D16</f>
        <v>26</v>
      </c>
      <c r="C16" s="2">
        <v>27</v>
      </c>
      <c r="D16" s="4">
        <v>1</v>
      </c>
    </row>
    <row r="17" spans="1:4" ht="15.75" x14ac:dyDescent="0.25">
      <c r="A17" s="37"/>
      <c r="B17" s="2"/>
      <c r="C17" s="2"/>
      <c r="D17" s="4"/>
    </row>
    <row r="18" spans="1:4" ht="15.75" x14ac:dyDescent="0.25">
      <c r="A18" s="36" t="s">
        <v>26</v>
      </c>
      <c r="B18" s="13">
        <f>SUM(B19)</f>
        <v>9420</v>
      </c>
      <c r="C18" s="13">
        <v>10507</v>
      </c>
      <c r="D18" s="14">
        <v>1087</v>
      </c>
    </row>
    <row r="19" spans="1:4" ht="15.75" x14ac:dyDescent="0.25">
      <c r="A19" s="3" t="s">
        <v>235</v>
      </c>
      <c r="B19" s="2">
        <f>C19-D19</f>
        <v>9420</v>
      </c>
      <c r="C19" s="2">
        <v>10507</v>
      </c>
      <c r="D19" s="4">
        <v>1087</v>
      </c>
    </row>
    <row r="20" spans="1:4" ht="15.75" x14ac:dyDescent="0.25">
      <c r="A20" s="38"/>
      <c r="B20" s="2"/>
      <c r="C20" s="2"/>
      <c r="D20" s="4"/>
    </row>
    <row r="21" spans="1:4" ht="15.75" x14ac:dyDescent="0.25">
      <c r="A21" s="36" t="s">
        <v>28</v>
      </c>
      <c r="B21" s="13">
        <f>SUM(B22:B25)</f>
        <v>10152</v>
      </c>
      <c r="C21" s="13">
        <v>10804</v>
      </c>
      <c r="D21" s="14">
        <v>652</v>
      </c>
    </row>
    <row r="22" spans="1:4" ht="15.75" x14ac:dyDescent="0.25">
      <c r="A22" s="3" t="s">
        <v>236</v>
      </c>
      <c r="B22" s="2">
        <f>C22-D22</f>
        <v>3368</v>
      </c>
      <c r="C22" s="2">
        <v>3501</v>
      </c>
      <c r="D22" s="4">
        <v>133</v>
      </c>
    </row>
    <row r="23" spans="1:4" ht="15.75" x14ac:dyDescent="0.25">
      <c r="A23" s="3" t="s">
        <v>30</v>
      </c>
      <c r="B23" s="2">
        <f>C23-D23</f>
        <v>4117</v>
      </c>
      <c r="C23" s="2">
        <v>4426</v>
      </c>
      <c r="D23" s="4">
        <v>309</v>
      </c>
    </row>
    <row r="24" spans="1:4" ht="15.75" x14ac:dyDescent="0.25">
      <c r="A24" s="3" t="s">
        <v>31</v>
      </c>
      <c r="B24" s="2">
        <f>C24-D24</f>
        <v>2608</v>
      </c>
      <c r="C24" s="2">
        <v>2813</v>
      </c>
      <c r="D24" s="4">
        <v>205</v>
      </c>
    </row>
    <row r="25" spans="1:4" ht="15.75" x14ac:dyDescent="0.25">
      <c r="A25" s="3" t="s">
        <v>32</v>
      </c>
      <c r="B25" s="2">
        <f>C25-D25</f>
        <v>59</v>
      </c>
      <c r="C25" s="2">
        <v>64</v>
      </c>
      <c r="D25" s="4">
        <v>5</v>
      </c>
    </row>
    <row r="26" spans="1:4" ht="15.75" x14ac:dyDescent="0.25">
      <c r="A26" s="37"/>
      <c r="B26" s="2"/>
      <c r="C26" s="2"/>
      <c r="D26" s="4"/>
    </row>
    <row r="27" spans="1:4" ht="15.75" x14ac:dyDescent="0.25">
      <c r="A27" s="36" t="s">
        <v>33</v>
      </c>
      <c r="B27" s="13">
        <f>SUM(B28:B31)</f>
        <v>7089</v>
      </c>
      <c r="C27" s="13">
        <v>7497</v>
      </c>
      <c r="D27" s="14">
        <v>408</v>
      </c>
    </row>
    <row r="28" spans="1:4" ht="15.75" x14ac:dyDescent="0.25">
      <c r="A28" s="3" t="s">
        <v>34</v>
      </c>
      <c r="B28" s="2">
        <f>C28-D28</f>
        <v>5883</v>
      </c>
      <c r="C28" s="2">
        <v>6237</v>
      </c>
      <c r="D28" s="4">
        <v>354</v>
      </c>
    </row>
    <row r="29" spans="1:4" ht="15.75" x14ac:dyDescent="0.25">
      <c r="A29" s="3" t="s">
        <v>35</v>
      </c>
      <c r="B29" s="2">
        <f>C29-D29</f>
        <v>521</v>
      </c>
      <c r="C29" s="2">
        <v>548</v>
      </c>
      <c r="D29" s="4">
        <v>27</v>
      </c>
    </row>
    <row r="30" spans="1:4" ht="15.75" x14ac:dyDescent="0.25">
      <c r="A30" s="3" t="s">
        <v>36</v>
      </c>
      <c r="B30" s="2">
        <f>C30-D30</f>
        <v>188</v>
      </c>
      <c r="C30" s="2">
        <v>198</v>
      </c>
      <c r="D30" s="4">
        <v>10</v>
      </c>
    </row>
    <row r="31" spans="1:4" ht="15.75" x14ac:dyDescent="0.25">
      <c r="A31" s="3" t="s">
        <v>37</v>
      </c>
      <c r="B31" s="2">
        <f>C31-D31</f>
        <v>497</v>
      </c>
      <c r="C31" s="2">
        <v>514</v>
      </c>
      <c r="D31" s="4">
        <v>17</v>
      </c>
    </row>
    <row r="32" spans="1:4" ht="15.75" x14ac:dyDescent="0.25">
      <c r="A32" s="37"/>
      <c r="B32" s="2"/>
      <c r="C32" s="2"/>
      <c r="D32" s="4"/>
    </row>
    <row r="33" spans="1:4" ht="15.75" x14ac:dyDescent="0.25">
      <c r="A33" s="36" t="s">
        <v>38</v>
      </c>
      <c r="B33" s="13">
        <f>SUM(B34:B38)</f>
        <v>1542</v>
      </c>
      <c r="C33" s="13">
        <v>1655</v>
      </c>
      <c r="D33" s="14">
        <v>113</v>
      </c>
    </row>
    <row r="34" spans="1:4" ht="15.75" x14ac:dyDescent="0.25">
      <c r="A34" s="3" t="s">
        <v>237</v>
      </c>
      <c r="B34" s="2">
        <f>C34-D34</f>
        <v>1008</v>
      </c>
      <c r="C34" s="2">
        <v>1083</v>
      </c>
      <c r="D34" s="4">
        <v>75</v>
      </c>
    </row>
    <row r="35" spans="1:4" ht="15.75" x14ac:dyDescent="0.25">
      <c r="A35" s="3" t="s">
        <v>40</v>
      </c>
      <c r="B35" s="2">
        <f>C35-D35</f>
        <v>102</v>
      </c>
      <c r="C35" s="2">
        <v>111</v>
      </c>
      <c r="D35" s="4">
        <v>9</v>
      </c>
    </row>
    <row r="36" spans="1:4" ht="15.75" x14ac:dyDescent="0.25">
      <c r="A36" s="3" t="s">
        <v>41</v>
      </c>
      <c r="B36" s="2">
        <f>C36-D36</f>
        <v>74</v>
      </c>
      <c r="C36" s="2">
        <v>86</v>
      </c>
      <c r="D36" s="4">
        <v>12</v>
      </c>
    </row>
    <row r="37" spans="1:4" ht="15.75" x14ac:dyDescent="0.25">
      <c r="A37" s="3" t="s">
        <v>42</v>
      </c>
      <c r="B37" s="2">
        <f>C37-D37</f>
        <v>24</v>
      </c>
      <c r="C37" s="2">
        <v>29</v>
      </c>
      <c r="D37" s="4">
        <v>5</v>
      </c>
    </row>
    <row r="38" spans="1:4" ht="15.75" x14ac:dyDescent="0.25">
      <c r="A38" s="3" t="s">
        <v>43</v>
      </c>
      <c r="B38" s="2">
        <f>C38-D38</f>
        <v>334</v>
      </c>
      <c r="C38" s="2">
        <v>346</v>
      </c>
      <c r="D38" s="4">
        <v>12</v>
      </c>
    </row>
    <row r="39" spans="1:4" ht="15.75" x14ac:dyDescent="0.25">
      <c r="A39" s="37"/>
      <c r="B39" s="2"/>
      <c r="C39" s="2"/>
      <c r="D39" s="4"/>
    </row>
    <row r="40" spans="1:4" ht="15.75" x14ac:dyDescent="0.25">
      <c r="A40" s="36" t="s">
        <v>44</v>
      </c>
      <c r="B40" s="13">
        <f>SUM(B41:B43)</f>
        <v>3223</v>
      </c>
      <c r="C40" s="13">
        <v>3381</v>
      </c>
      <c r="D40" s="14">
        <v>158</v>
      </c>
    </row>
    <row r="41" spans="1:4" ht="15.75" x14ac:dyDescent="0.25">
      <c r="A41" s="3" t="s">
        <v>45</v>
      </c>
      <c r="B41" s="2">
        <f>C41-D41</f>
        <v>2178</v>
      </c>
      <c r="C41" s="2">
        <v>2272</v>
      </c>
      <c r="D41" s="4">
        <v>94</v>
      </c>
    </row>
    <row r="42" spans="1:4" ht="15.75" x14ac:dyDescent="0.25">
      <c r="A42" s="3" t="s">
        <v>46</v>
      </c>
      <c r="B42" s="2">
        <f>C42-D42</f>
        <v>895</v>
      </c>
      <c r="C42" s="2">
        <v>951</v>
      </c>
      <c r="D42" s="4">
        <v>56</v>
      </c>
    </row>
    <row r="43" spans="1:4" ht="15.75" x14ac:dyDescent="0.25">
      <c r="A43" s="3" t="s">
        <v>47</v>
      </c>
      <c r="B43" s="2">
        <f>C43-D43</f>
        <v>150</v>
      </c>
      <c r="C43" s="2">
        <v>158</v>
      </c>
      <c r="D43" s="4">
        <v>8</v>
      </c>
    </row>
    <row r="44" spans="1:4" ht="15.75" x14ac:dyDescent="0.25">
      <c r="A44" s="35"/>
      <c r="B44" s="19"/>
      <c r="C44" s="19"/>
      <c r="D44" s="39"/>
    </row>
    <row r="45" spans="1:4" ht="15.75" x14ac:dyDescent="0.25">
      <c r="A45" s="36" t="s">
        <v>48</v>
      </c>
      <c r="B45" s="13">
        <f>SUM(B46:B50)</f>
        <v>6100</v>
      </c>
      <c r="C45" s="13">
        <v>6446</v>
      </c>
      <c r="D45" s="14">
        <v>346</v>
      </c>
    </row>
    <row r="46" spans="1:4" ht="15.75" x14ac:dyDescent="0.25">
      <c r="A46" s="3" t="s">
        <v>49</v>
      </c>
      <c r="B46" s="2">
        <f>C46-D46</f>
        <v>5232</v>
      </c>
      <c r="C46" s="2">
        <v>5561</v>
      </c>
      <c r="D46" s="4">
        <v>329</v>
      </c>
    </row>
    <row r="47" spans="1:4" ht="15.75" x14ac:dyDescent="0.25">
      <c r="A47" s="3" t="s">
        <v>50</v>
      </c>
      <c r="B47" s="2">
        <f>C47-D47</f>
        <v>88</v>
      </c>
      <c r="C47" s="2">
        <v>89</v>
      </c>
      <c r="D47" s="4">
        <v>1</v>
      </c>
    </row>
    <row r="48" spans="1:4" ht="15.75" x14ac:dyDescent="0.25">
      <c r="A48" s="3" t="s">
        <v>51</v>
      </c>
      <c r="B48" s="2">
        <f>C48-D48</f>
        <v>510</v>
      </c>
      <c r="C48" s="2">
        <v>516</v>
      </c>
      <c r="D48" s="4">
        <v>6</v>
      </c>
    </row>
    <row r="49" spans="1:4" ht="15.75" x14ac:dyDescent="0.25">
      <c r="A49" s="3" t="s">
        <v>52</v>
      </c>
      <c r="B49" s="2">
        <f>C49-D49</f>
        <v>60</v>
      </c>
      <c r="C49" s="2">
        <v>64</v>
      </c>
      <c r="D49" s="4">
        <v>4</v>
      </c>
    </row>
    <row r="50" spans="1:4" ht="15.75" x14ac:dyDescent="0.25">
      <c r="A50" s="3" t="s">
        <v>53</v>
      </c>
      <c r="B50" s="2">
        <f>C50-D50</f>
        <v>210</v>
      </c>
      <c r="C50" s="2">
        <v>216</v>
      </c>
      <c r="D50" s="4">
        <v>6</v>
      </c>
    </row>
    <row r="51" spans="1:4" ht="15.75" x14ac:dyDescent="0.25">
      <c r="A51" s="37"/>
      <c r="B51" s="2"/>
      <c r="C51" s="2"/>
      <c r="D51" s="4"/>
    </row>
    <row r="52" spans="1:4" ht="15.75" x14ac:dyDescent="0.25">
      <c r="A52" s="36" t="s">
        <v>54</v>
      </c>
      <c r="B52" s="13">
        <f>SUM(B53:B57)</f>
        <v>8827</v>
      </c>
      <c r="C52" s="13">
        <v>9399</v>
      </c>
      <c r="D52" s="14">
        <v>572</v>
      </c>
    </row>
    <row r="53" spans="1:4" ht="15.75" x14ac:dyDescent="0.25">
      <c r="A53" s="3" t="s">
        <v>55</v>
      </c>
      <c r="B53" s="2">
        <f>C53-D53</f>
        <v>6887</v>
      </c>
      <c r="C53" s="2">
        <v>7223</v>
      </c>
      <c r="D53" s="4">
        <v>336</v>
      </c>
    </row>
    <row r="54" spans="1:4" ht="15.75" x14ac:dyDescent="0.25">
      <c r="A54" s="3" t="s">
        <v>56</v>
      </c>
      <c r="B54" s="2">
        <f>C54-D54</f>
        <v>874</v>
      </c>
      <c r="C54" s="2">
        <v>1003</v>
      </c>
      <c r="D54" s="4">
        <v>129</v>
      </c>
    </row>
    <row r="55" spans="1:4" ht="15.75" x14ac:dyDescent="0.25">
      <c r="A55" s="3" t="s">
        <v>57</v>
      </c>
      <c r="B55" s="2">
        <f>C55-D55</f>
        <v>377</v>
      </c>
      <c r="C55" s="2">
        <v>398</v>
      </c>
      <c r="D55" s="4">
        <v>21</v>
      </c>
    </row>
    <row r="56" spans="1:4" ht="15.75" x14ac:dyDescent="0.25">
      <c r="A56" s="3" t="s">
        <v>58</v>
      </c>
      <c r="B56" s="2">
        <f>C56-D56</f>
        <v>212</v>
      </c>
      <c r="C56" s="2">
        <v>224</v>
      </c>
      <c r="D56" s="4">
        <v>12</v>
      </c>
    </row>
    <row r="57" spans="1:4" ht="15.75" x14ac:dyDescent="0.25">
      <c r="A57" s="3" t="s">
        <v>59</v>
      </c>
      <c r="B57" s="2">
        <f>C57-D57</f>
        <v>477</v>
      </c>
      <c r="C57" s="2">
        <v>551</v>
      </c>
      <c r="D57" s="4">
        <v>74</v>
      </c>
    </row>
    <row r="58" spans="1:4" ht="15.75" x14ac:dyDescent="0.25">
      <c r="A58" s="37"/>
      <c r="B58" s="2"/>
      <c r="C58" s="2"/>
      <c r="D58" s="4"/>
    </row>
    <row r="59" spans="1:4" ht="15.75" x14ac:dyDescent="0.25">
      <c r="A59" s="36" t="s">
        <v>60</v>
      </c>
      <c r="B59" s="13">
        <f>SUM(B60:B65)</f>
        <v>1530</v>
      </c>
      <c r="C59" s="13">
        <v>1569</v>
      </c>
      <c r="D59" s="14">
        <v>39</v>
      </c>
    </row>
    <row r="60" spans="1:4" ht="15.75" x14ac:dyDescent="0.25">
      <c r="A60" s="3" t="s">
        <v>238</v>
      </c>
      <c r="B60" s="2">
        <f t="shared" ref="B60:B65" si="3">C60-D60</f>
        <v>829</v>
      </c>
      <c r="C60" s="2">
        <v>855</v>
      </c>
      <c r="D60" s="4">
        <v>26</v>
      </c>
    </row>
    <row r="61" spans="1:4" ht="15.75" x14ac:dyDescent="0.25">
      <c r="A61" s="3" t="s">
        <v>62</v>
      </c>
      <c r="B61" s="2">
        <f t="shared" si="3"/>
        <v>101</v>
      </c>
      <c r="C61" s="2">
        <v>105</v>
      </c>
      <c r="D61" s="4">
        <v>4</v>
      </c>
    </row>
    <row r="62" spans="1:4" ht="15.75" x14ac:dyDescent="0.25">
      <c r="A62" s="3" t="s">
        <v>63</v>
      </c>
      <c r="B62" s="2">
        <f t="shared" si="3"/>
        <v>80</v>
      </c>
      <c r="C62" s="2">
        <v>81</v>
      </c>
      <c r="D62" s="4">
        <v>1</v>
      </c>
    </row>
    <row r="63" spans="1:4" ht="15.75" x14ac:dyDescent="0.25">
      <c r="A63" s="3" t="s">
        <v>64</v>
      </c>
      <c r="B63" s="2">
        <f t="shared" si="3"/>
        <v>202</v>
      </c>
      <c r="C63" s="2">
        <v>205</v>
      </c>
      <c r="D63" s="4">
        <v>3</v>
      </c>
    </row>
    <row r="64" spans="1:4" ht="15.75" x14ac:dyDescent="0.25">
      <c r="A64" s="3" t="s">
        <v>65</v>
      </c>
      <c r="B64" s="2">
        <f t="shared" si="3"/>
        <v>88</v>
      </c>
      <c r="C64" s="2">
        <v>91</v>
      </c>
      <c r="D64" s="4">
        <v>3</v>
      </c>
    </row>
    <row r="65" spans="1:4" ht="15.75" x14ac:dyDescent="0.25">
      <c r="A65" s="3" t="s">
        <v>66</v>
      </c>
      <c r="B65" s="2">
        <f t="shared" si="3"/>
        <v>230</v>
      </c>
      <c r="C65" s="2">
        <v>232</v>
      </c>
      <c r="D65" s="4">
        <v>2</v>
      </c>
    </row>
    <row r="66" spans="1:4" ht="15.75" x14ac:dyDescent="0.25">
      <c r="A66" s="37"/>
      <c r="B66" s="2"/>
      <c r="C66" s="2"/>
      <c r="D66" s="4"/>
    </row>
    <row r="67" spans="1:4" ht="15.75" x14ac:dyDescent="0.25">
      <c r="A67" s="36" t="s">
        <v>67</v>
      </c>
      <c r="B67" s="13">
        <f>SUM(B68:B73)</f>
        <v>1378</v>
      </c>
      <c r="C67" s="13">
        <v>1408</v>
      </c>
      <c r="D67" s="14">
        <v>30</v>
      </c>
    </row>
    <row r="68" spans="1:4" ht="15.75" x14ac:dyDescent="0.25">
      <c r="A68" s="3" t="s">
        <v>246</v>
      </c>
      <c r="B68" s="2">
        <f t="shared" ref="B68" si="4">C68-D68</f>
        <v>457</v>
      </c>
      <c r="C68" s="2">
        <v>466</v>
      </c>
      <c r="D68" s="4">
        <v>9</v>
      </c>
    </row>
    <row r="69" spans="1:4" ht="15.75" x14ac:dyDescent="0.25">
      <c r="A69" s="3" t="s">
        <v>240</v>
      </c>
      <c r="B69" s="2">
        <f>C69-D69</f>
        <v>598</v>
      </c>
      <c r="C69" s="2">
        <v>605</v>
      </c>
      <c r="D69" s="4">
        <v>7</v>
      </c>
    </row>
    <row r="70" spans="1:4" ht="15.75" x14ac:dyDescent="0.25">
      <c r="A70" s="3" t="s">
        <v>70</v>
      </c>
      <c r="B70" s="2">
        <f t="shared" ref="B70:B73" si="5">C70-D70</f>
        <v>31</v>
      </c>
      <c r="C70" s="2">
        <v>31</v>
      </c>
      <c r="D70" s="4">
        <v>0</v>
      </c>
    </row>
    <row r="71" spans="1:4" ht="15.75" x14ac:dyDescent="0.25">
      <c r="A71" s="3" t="s">
        <v>71</v>
      </c>
      <c r="B71" s="2">
        <f t="shared" si="5"/>
        <v>228</v>
      </c>
      <c r="C71" s="2">
        <v>235</v>
      </c>
      <c r="D71" s="4">
        <v>7</v>
      </c>
    </row>
    <row r="72" spans="1:4" ht="15.75" x14ac:dyDescent="0.25">
      <c r="A72" s="3" t="s">
        <v>72</v>
      </c>
      <c r="B72" s="2">
        <f t="shared" si="5"/>
        <v>19</v>
      </c>
      <c r="C72" s="2">
        <v>19</v>
      </c>
      <c r="D72" s="4">
        <v>0</v>
      </c>
    </row>
    <row r="73" spans="1:4" ht="15.75" x14ac:dyDescent="0.25">
      <c r="A73" s="3" t="s">
        <v>73</v>
      </c>
      <c r="B73" s="2">
        <f t="shared" si="5"/>
        <v>45</v>
      </c>
      <c r="C73" s="2">
        <v>52</v>
      </c>
      <c r="D73" s="4">
        <v>7</v>
      </c>
    </row>
    <row r="74" spans="1:4" ht="15.75" x14ac:dyDescent="0.25">
      <c r="A74" s="37"/>
      <c r="B74" s="2"/>
      <c r="C74" s="2"/>
      <c r="D74" s="4"/>
    </row>
    <row r="75" spans="1:4" ht="15.75" x14ac:dyDescent="0.25">
      <c r="A75" s="36" t="s">
        <v>74</v>
      </c>
      <c r="B75" s="13">
        <f>SUM(B76:B81)</f>
        <v>2784</v>
      </c>
      <c r="C75" s="13">
        <v>3173</v>
      </c>
      <c r="D75" s="14">
        <v>389</v>
      </c>
    </row>
    <row r="76" spans="1:4" ht="15.75" x14ac:dyDescent="0.25">
      <c r="A76" s="3" t="s">
        <v>75</v>
      </c>
      <c r="B76" s="2">
        <f t="shared" ref="B76:B81" si="6">C76-D76</f>
        <v>1683</v>
      </c>
      <c r="C76" s="2">
        <v>1879</v>
      </c>
      <c r="D76" s="4">
        <v>196</v>
      </c>
    </row>
    <row r="77" spans="1:4" ht="15.75" x14ac:dyDescent="0.25">
      <c r="A77" s="3" t="s">
        <v>76</v>
      </c>
      <c r="B77" s="2">
        <f t="shared" si="6"/>
        <v>464</v>
      </c>
      <c r="C77" s="2">
        <v>568</v>
      </c>
      <c r="D77" s="4">
        <v>104</v>
      </c>
    </row>
    <row r="78" spans="1:4" ht="15.75" x14ac:dyDescent="0.25">
      <c r="A78" s="3" t="s">
        <v>77</v>
      </c>
      <c r="B78" s="2">
        <f t="shared" si="6"/>
        <v>123</v>
      </c>
      <c r="C78" s="2">
        <v>132</v>
      </c>
      <c r="D78" s="4">
        <v>9</v>
      </c>
    </row>
    <row r="79" spans="1:4" ht="15.75" x14ac:dyDescent="0.25">
      <c r="A79" s="3" t="s">
        <v>233</v>
      </c>
      <c r="B79" s="2">
        <f t="shared" si="6"/>
        <v>281</v>
      </c>
      <c r="C79" s="2">
        <v>328</v>
      </c>
      <c r="D79" s="4">
        <v>47</v>
      </c>
    </row>
    <row r="80" spans="1:4" ht="15.75" x14ac:dyDescent="0.25">
      <c r="A80" s="3" t="s">
        <v>79</v>
      </c>
      <c r="B80" s="2">
        <f t="shared" si="6"/>
        <v>162</v>
      </c>
      <c r="C80" s="2">
        <v>191</v>
      </c>
      <c r="D80" s="4">
        <v>29</v>
      </c>
    </row>
    <row r="81" spans="1:4" ht="15.75" x14ac:dyDescent="0.25">
      <c r="A81" s="3" t="s">
        <v>80</v>
      </c>
      <c r="B81" s="2">
        <f t="shared" si="6"/>
        <v>71</v>
      </c>
      <c r="C81" s="2">
        <v>75</v>
      </c>
      <c r="D81" s="4">
        <v>4</v>
      </c>
    </row>
    <row r="82" spans="1:4" ht="15.75" x14ac:dyDescent="0.25">
      <c r="A82" s="37"/>
      <c r="B82" s="2"/>
      <c r="C82" s="2"/>
      <c r="D82" s="4"/>
    </row>
    <row r="83" spans="1:4" ht="15.75" x14ac:dyDescent="0.25">
      <c r="A83" s="36" t="s">
        <v>81</v>
      </c>
      <c r="B83" s="13">
        <f>SUM(B84:B85)</f>
        <v>1822</v>
      </c>
      <c r="C83" s="13">
        <v>1888</v>
      </c>
      <c r="D83" s="14">
        <v>66</v>
      </c>
    </row>
    <row r="84" spans="1:4" ht="15.75" x14ac:dyDescent="0.25">
      <c r="A84" s="3" t="s">
        <v>241</v>
      </c>
      <c r="B84" s="2">
        <f>C84-D84</f>
        <v>1697</v>
      </c>
      <c r="C84" s="2">
        <v>1759</v>
      </c>
      <c r="D84" s="4">
        <v>62</v>
      </c>
    </row>
    <row r="85" spans="1:4" ht="15.75" x14ac:dyDescent="0.25">
      <c r="A85" s="3" t="s">
        <v>83</v>
      </c>
      <c r="B85" s="2">
        <f>C85-D85</f>
        <v>125</v>
      </c>
      <c r="C85" s="2">
        <v>129</v>
      </c>
      <c r="D85" s="4">
        <v>4</v>
      </c>
    </row>
    <row r="86" spans="1:4" ht="15.75" x14ac:dyDescent="0.25">
      <c r="A86" s="37"/>
      <c r="B86" s="2"/>
      <c r="C86" s="2"/>
      <c r="D86" s="4"/>
    </row>
    <row r="87" spans="1:4" ht="15.75" x14ac:dyDescent="0.25">
      <c r="A87" s="36" t="s">
        <v>84</v>
      </c>
      <c r="B87" s="13">
        <f>SUM(B88:B92)</f>
        <v>981</v>
      </c>
      <c r="C87" s="13">
        <v>1033</v>
      </c>
      <c r="D87" s="14">
        <v>52</v>
      </c>
    </row>
    <row r="88" spans="1:4" ht="15.75" x14ac:dyDescent="0.25">
      <c r="A88" s="3" t="s">
        <v>242</v>
      </c>
      <c r="B88" s="2">
        <f>C88-D88</f>
        <v>208</v>
      </c>
      <c r="C88" s="2">
        <v>219</v>
      </c>
      <c r="D88" s="4">
        <v>11</v>
      </c>
    </row>
    <row r="89" spans="1:4" ht="15.75" x14ac:dyDescent="0.25">
      <c r="A89" s="3" t="s">
        <v>86</v>
      </c>
      <c r="B89" s="2">
        <f>C89-D89</f>
        <v>213</v>
      </c>
      <c r="C89" s="2">
        <v>220</v>
      </c>
      <c r="D89" s="4">
        <v>7</v>
      </c>
    </row>
    <row r="90" spans="1:4" ht="15.75" x14ac:dyDescent="0.25">
      <c r="A90" s="3" t="s">
        <v>87</v>
      </c>
      <c r="B90" s="2">
        <f>C90-D90</f>
        <v>382</v>
      </c>
      <c r="C90" s="2">
        <v>408</v>
      </c>
      <c r="D90" s="4">
        <v>26</v>
      </c>
    </row>
    <row r="91" spans="1:4" ht="15.75" x14ac:dyDescent="0.25">
      <c r="A91" s="3" t="s">
        <v>88</v>
      </c>
      <c r="B91" s="2">
        <f>C91-D91</f>
        <v>157</v>
      </c>
      <c r="C91" s="2">
        <v>164</v>
      </c>
      <c r="D91" s="4">
        <v>7</v>
      </c>
    </row>
    <row r="92" spans="1:4" ht="15.75" x14ac:dyDescent="0.25">
      <c r="A92" s="3" t="s">
        <v>243</v>
      </c>
      <c r="B92" s="2">
        <f>C92-D92</f>
        <v>21</v>
      </c>
      <c r="C92" s="2">
        <v>22</v>
      </c>
      <c r="D92" s="4">
        <v>1</v>
      </c>
    </row>
    <row r="93" spans="1:4" ht="15.75" x14ac:dyDescent="0.25">
      <c r="A93" s="38"/>
      <c r="B93" s="2"/>
      <c r="C93" s="2"/>
      <c r="D93" s="4"/>
    </row>
    <row r="94" spans="1:4" ht="15.75" x14ac:dyDescent="0.25">
      <c r="A94" s="36" t="s">
        <v>90</v>
      </c>
      <c r="B94" s="13">
        <f>SUM(B95:B96)</f>
        <v>1380</v>
      </c>
      <c r="C94" s="13">
        <v>1425</v>
      </c>
      <c r="D94" s="14">
        <v>45</v>
      </c>
    </row>
    <row r="95" spans="1:4" ht="15.75" x14ac:dyDescent="0.25">
      <c r="A95" s="3" t="s">
        <v>244</v>
      </c>
      <c r="B95" s="2">
        <f>C95-D95</f>
        <v>1238</v>
      </c>
      <c r="C95" s="2">
        <v>1277</v>
      </c>
      <c r="D95" s="4">
        <v>39</v>
      </c>
    </row>
    <row r="96" spans="1:4" ht="15.75" x14ac:dyDescent="0.25">
      <c r="A96" s="3" t="s">
        <v>92</v>
      </c>
      <c r="B96" s="2">
        <f>C96-D96</f>
        <v>142</v>
      </c>
      <c r="C96" s="2">
        <v>148</v>
      </c>
      <c r="D96" s="4">
        <v>6</v>
      </c>
    </row>
    <row r="97" spans="1:4" ht="15.75" x14ac:dyDescent="0.25">
      <c r="A97" s="37"/>
      <c r="B97" s="2"/>
      <c r="C97" s="2"/>
      <c r="D97" s="4"/>
    </row>
    <row r="98" spans="1:4" ht="15.75" x14ac:dyDescent="0.25">
      <c r="A98" s="36" t="s">
        <v>93</v>
      </c>
      <c r="B98" s="13">
        <f>SUM(B99)</f>
        <v>1586</v>
      </c>
      <c r="C98" s="13">
        <v>1615</v>
      </c>
      <c r="D98" s="14">
        <v>29</v>
      </c>
    </row>
    <row r="99" spans="1:4" ht="15.75" x14ac:dyDescent="0.25">
      <c r="A99" s="3" t="s">
        <v>245</v>
      </c>
      <c r="B99" s="2">
        <f>C99-D99</f>
        <v>1586</v>
      </c>
      <c r="C99" s="2">
        <v>1615</v>
      </c>
      <c r="D99" s="4">
        <v>29</v>
      </c>
    </row>
    <row r="100" spans="1:4" ht="15.75" x14ac:dyDescent="0.25">
      <c r="A100" s="40"/>
      <c r="B100" s="68"/>
      <c r="C100" s="20"/>
      <c r="D100" s="41"/>
    </row>
    <row r="101" spans="1:4" ht="15.75" x14ac:dyDescent="0.25">
      <c r="A101" s="23" t="s">
        <v>232</v>
      </c>
    </row>
  </sheetData>
  <sheetProtection selectLockedCells="1" selectUnlockedCells="1"/>
  <mergeCells count="3">
    <mergeCell ref="A3:D3"/>
    <mergeCell ref="A4:D4"/>
    <mergeCell ref="A5:D5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Q102"/>
  <sheetViews>
    <sheetView zoomScale="75" zoomScaleNormal="75" workbookViewId="0">
      <selection activeCell="Q1" sqref="Q1:XFD1048576"/>
    </sheetView>
  </sheetViews>
  <sheetFormatPr baseColWidth="10" defaultColWidth="0" defaultRowHeight="15.75" zeroHeight="1" x14ac:dyDescent="0.25"/>
  <cols>
    <col min="1" max="1" width="75.85546875" style="81" customWidth="1"/>
    <col min="2" max="2" width="15.5703125" style="81" customWidth="1"/>
    <col min="3" max="3" width="11.5703125" style="81" customWidth="1"/>
    <col min="4" max="4" width="11.140625" style="81" customWidth="1"/>
    <col min="5" max="5" width="10.5703125" style="81" customWidth="1"/>
    <col min="6" max="6" width="10.42578125" style="81" customWidth="1"/>
    <col min="7" max="7" width="18.85546875" style="81" customWidth="1"/>
    <col min="8" max="8" width="13.42578125" style="81" customWidth="1"/>
    <col min="9" max="9" width="9" style="81" customWidth="1"/>
    <col min="10" max="10" width="8.28515625" style="81" customWidth="1"/>
    <col min="11" max="11" width="12.5703125" style="81" customWidth="1"/>
    <col min="12" max="12" width="14.7109375" style="80" customWidth="1"/>
    <col min="13" max="13" width="19.7109375" style="80" customWidth="1"/>
    <col min="14" max="14" width="13.140625" style="80" customWidth="1"/>
    <col min="15" max="16" width="11.42578125" style="80" customWidth="1"/>
    <col min="17" max="17" width="0" style="208" hidden="1" customWidth="1"/>
    <col min="18" max="16384" width="11.42578125" style="81" hidden="1"/>
  </cols>
  <sheetData>
    <row r="1" spans="1:16" x14ac:dyDescent="0.25">
      <c r="A1" s="78" t="s">
        <v>150</v>
      </c>
      <c r="B1" s="78"/>
      <c r="C1" s="79"/>
      <c r="D1" s="79"/>
      <c r="E1" s="80"/>
    </row>
    <row r="2" spans="1:16" x14ac:dyDescent="0.25">
      <c r="A2" s="78"/>
      <c r="B2" s="78"/>
      <c r="C2" s="79"/>
      <c r="D2" s="79"/>
      <c r="E2" s="80"/>
    </row>
    <row r="3" spans="1:16" x14ac:dyDescent="0.25">
      <c r="A3" s="257" t="s">
        <v>4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</row>
    <row r="4" spans="1:16" x14ac:dyDescent="0.25">
      <c r="A4" s="257" t="s">
        <v>9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</row>
    <row r="5" spans="1:16" x14ac:dyDescent="0.25">
      <c r="A5" s="257" t="s">
        <v>148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</row>
    <row r="6" spans="1:16" x14ac:dyDescent="0.25">
      <c r="A6" s="257" t="s">
        <v>308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</row>
    <row r="7" spans="1:16" x14ac:dyDescent="0.25">
      <c r="A7" s="82"/>
      <c r="B7" s="82"/>
      <c r="C7" s="79"/>
      <c r="D7" s="79"/>
      <c r="E7" s="79"/>
    </row>
    <row r="8" spans="1:16" ht="47.25" x14ac:dyDescent="0.25">
      <c r="A8" s="83" t="s">
        <v>10</v>
      </c>
      <c r="B8" s="84" t="s">
        <v>98</v>
      </c>
      <c r="C8" s="85" t="s">
        <v>117</v>
      </c>
      <c r="D8" s="84" t="s">
        <v>118</v>
      </c>
      <c r="E8" s="84" t="s">
        <v>260</v>
      </c>
      <c r="F8" s="84" t="s">
        <v>256</v>
      </c>
      <c r="G8" s="84" t="s">
        <v>119</v>
      </c>
      <c r="H8" s="84" t="s">
        <v>120</v>
      </c>
      <c r="I8" s="84" t="s">
        <v>121</v>
      </c>
      <c r="J8" s="84" t="s">
        <v>122</v>
      </c>
      <c r="K8" s="84" t="s">
        <v>123</v>
      </c>
      <c r="L8" s="84" t="s">
        <v>124</v>
      </c>
      <c r="M8" s="84" t="s">
        <v>261</v>
      </c>
      <c r="N8" s="84" t="s">
        <v>262</v>
      </c>
      <c r="O8" s="84" t="s">
        <v>263</v>
      </c>
      <c r="P8" s="210" t="s">
        <v>125</v>
      </c>
    </row>
    <row r="9" spans="1:16" x14ac:dyDescent="0.25">
      <c r="A9" s="86"/>
      <c r="B9" s="87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9"/>
    </row>
    <row r="10" spans="1:16" x14ac:dyDescent="0.25">
      <c r="A10" s="86" t="s">
        <v>19</v>
      </c>
      <c r="B10" s="90">
        <f>SUM(C10:P10)</f>
        <v>70288</v>
      </c>
      <c r="C10" s="90">
        <f>SUM(C12+C19+C22+C28+C34+C41+C46+C53+C60+C68+C76+C84+C88+C95+C99)</f>
        <v>788</v>
      </c>
      <c r="D10" s="90">
        <f t="shared" ref="D10:P10" si="0">SUM(D12+D19+D22+D28+D34+D41+D46+D53+D60+D68+D76+D84+D88+D95+D99)</f>
        <v>65352</v>
      </c>
      <c r="E10" s="90">
        <f t="shared" si="0"/>
        <v>3</v>
      </c>
      <c r="F10" s="90">
        <f t="shared" si="0"/>
        <v>881</v>
      </c>
      <c r="G10" s="90">
        <f t="shared" si="0"/>
        <v>3</v>
      </c>
      <c r="H10" s="90">
        <f t="shared" si="0"/>
        <v>87</v>
      </c>
      <c r="I10" s="90">
        <f t="shared" si="0"/>
        <v>812</v>
      </c>
      <c r="J10" s="90">
        <f t="shared" si="0"/>
        <v>1774</v>
      </c>
      <c r="K10" s="90">
        <f t="shared" si="0"/>
        <v>83</v>
      </c>
      <c r="L10" s="90">
        <f t="shared" si="0"/>
        <v>468</v>
      </c>
      <c r="M10" s="90">
        <f t="shared" si="0"/>
        <v>1</v>
      </c>
      <c r="N10" s="90">
        <f t="shared" si="0"/>
        <v>4</v>
      </c>
      <c r="O10" s="90">
        <f t="shared" si="0"/>
        <v>0</v>
      </c>
      <c r="P10" s="91">
        <f t="shared" si="0"/>
        <v>32</v>
      </c>
    </row>
    <row r="11" spans="1:16" x14ac:dyDescent="0.25">
      <c r="A11" s="92"/>
      <c r="B11" s="93"/>
      <c r="C11" s="94"/>
      <c r="D11" s="95"/>
      <c r="E11" s="94"/>
      <c r="F11" s="95"/>
      <c r="G11" s="94"/>
      <c r="H11" s="95"/>
      <c r="I11" s="94"/>
      <c r="J11" s="94"/>
      <c r="K11" s="95"/>
      <c r="L11" s="96"/>
      <c r="M11" s="96"/>
      <c r="N11" s="96"/>
      <c r="O11" s="96"/>
      <c r="P11" s="97"/>
    </row>
    <row r="12" spans="1:16" x14ac:dyDescent="0.25">
      <c r="A12" s="98" t="s">
        <v>20</v>
      </c>
      <c r="B12" s="90">
        <f>+SUM(B13:B17)</f>
        <v>12474</v>
      </c>
      <c r="C12" s="90">
        <f>+SUM(C13:C17)</f>
        <v>149</v>
      </c>
      <c r="D12" s="90">
        <f t="shared" ref="D12:P12" si="1">+SUM(D13:D17)</f>
        <v>11749</v>
      </c>
      <c r="E12" s="90">
        <f t="shared" si="1"/>
        <v>0</v>
      </c>
      <c r="F12" s="90">
        <f t="shared" si="1"/>
        <v>211</v>
      </c>
      <c r="G12" s="90">
        <f t="shared" si="1"/>
        <v>0</v>
      </c>
      <c r="H12" s="90">
        <f t="shared" si="1"/>
        <v>1</v>
      </c>
      <c r="I12" s="90">
        <f t="shared" si="1"/>
        <v>64</v>
      </c>
      <c r="J12" s="90">
        <f t="shared" si="1"/>
        <v>247</v>
      </c>
      <c r="K12" s="90">
        <f t="shared" si="1"/>
        <v>2</v>
      </c>
      <c r="L12" s="90">
        <f t="shared" si="1"/>
        <v>48</v>
      </c>
      <c r="M12" s="90">
        <f t="shared" si="1"/>
        <v>0</v>
      </c>
      <c r="N12" s="90">
        <f t="shared" si="1"/>
        <v>0</v>
      </c>
      <c r="O12" s="90">
        <f t="shared" si="1"/>
        <v>0</v>
      </c>
      <c r="P12" s="91">
        <f t="shared" si="1"/>
        <v>3</v>
      </c>
    </row>
    <row r="13" spans="1:16" x14ac:dyDescent="0.25">
      <c r="A13" s="99" t="s">
        <v>21</v>
      </c>
      <c r="B13" s="100">
        <f>SUM(C13:P13)</f>
        <v>9962</v>
      </c>
      <c r="C13" s="95">
        <v>56</v>
      </c>
      <c r="D13" s="95">
        <v>9484</v>
      </c>
      <c r="E13" s="95">
        <v>0</v>
      </c>
      <c r="F13" s="95">
        <v>178</v>
      </c>
      <c r="G13" s="95">
        <v>0</v>
      </c>
      <c r="H13" s="95">
        <v>0</v>
      </c>
      <c r="I13" s="95">
        <v>8</v>
      </c>
      <c r="J13" s="95">
        <v>188</v>
      </c>
      <c r="K13" s="95">
        <v>1</v>
      </c>
      <c r="L13" s="96">
        <v>44</v>
      </c>
      <c r="M13" s="96">
        <v>0</v>
      </c>
      <c r="N13" s="96">
        <v>0</v>
      </c>
      <c r="O13" s="96">
        <v>0</v>
      </c>
      <c r="P13" s="97">
        <v>3</v>
      </c>
    </row>
    <row r="14" spans="1:16" x14ac:dyDescent="0.25">
      <c r="A14" s="99" t="s">
        <v>22</v>
      </c>
      <c r="B14" s="100">
        <f>SUM(C14:P14)</f>
        <v>1985</v>
      </c>
      <c r="C14" s="95">
        <v>72</v>
      </c>
      <c r="D14" s="95">
        <v>1842</v>
      </c>
      <c r="E14" s="95">
        <v>0</v>
      </c>
      <c r="F14" s="95">
        <v>20</v>
      </c>
      <c r="G14" s="95">
        <v>0</v>
      </c>
      <c r="H14" s="95">
        <v>0</v>
      </c>
      <c r="I14" s="95">
        <v>19</v>
      </c>
      <c r="J14" s="95">
        <v>28</v>
      </c>
      <c r="K14" s="95">
        <v>1</v>
      </c>
      <c r="L14" s="96">
        <v>3</v>
      </c>
      <c r="M14" s="96">
        <v>0</v>
      </c>
      <c r="N14" s="96">
        <v>0</v>
      </c>
      <c r="O14" s="96">
        <v>0</v>
      </c>
      <c r="P14" s="97">
        <v>0</v>
      </c>
    </row>
    <row r="15" spans="1:16" x14ac:dyDescent="0.25">
      <c r="A15" s="99" t="s">
        <v>23</v>
      </c>
      <c r="B15" s="100">
        <f>SUM(C15:P15)</f>
        <v>200</v>
      </c>
      <c r="C15" s="95">
        <v>7</v>
      </c>
      <c r="D15" s="95">
        <v>177</v>
      </c>
      <c r="E15" s="95">
        <v>0</v>
      </c>
      <c r="F15" s="95">
        <v>4</v>
      </c>
      <c r="G15" s="95">
        <v>0</v>
      </c>
      <c r="H15" s="95">
        <v>1</v>
      </c>
      <c r="I15" s="95">
        <v>4</v>
      </c>
      <c r="J15" s="95">
        <v>6</v>
      </c>
      <c r="K15" s="95">
        <v>0</v>
      </c>
      <c r="L15" s="96">
        <v>1</v>
      </c>
      <c r="M15" s="96">
        <v>0</v>
      </c>
      <c r="N15" s="96">
        <v>0</v>
      </c>
      <c r="O15" s="96">
        <v>0</v>
      </c>
      <c r="P15" s="97">
        <v>0</v>
      </c>
    </row>
    <row r="16" spans="1:16" x14ac:dyDescent="0.25">
      <c r="A16" s="99" t="s">
        <v>24</v>
      </c>
      <c r="B16" s="100">
        <f>SUM(C16:P16)</f>
        <v>301</v>
      </c>
      <c r="C16" s="95">
        <v>13</v>
      </c>
      <c r="D16" s="95">
        <v>226</v>
      </c>
      <c r="E16" s="95">
        <v>0</v>
      </c>
      <c r="F16" s="95">
        <v>9</v>
      </c>
      <c r="G16" s="95">
        <v>0</v>
      </c>
      <c r="H16" s="95">
        <v>0</v>
      </c>
      <c r="I16" s="95">
        <v>32</v>
      </c>
      <c r="J16" s="95">
        <v>21</v>
      </c>
      <c r="K16" s="95">
        <v>0</v>
      </c>
      <c r="L16" s="96">
        <v>0</v>
      </c>
      <c r="M16" s="96">
        <v>0</v>
      </c>
      <c r="N16" s="96">
        <v>0</v>
      </c>
      <c r="O16" s="96">
        <v>0</v>
      </c>
      <c r="P16" s="97">
        <v>0</v>
      </c>
    </row>
    <row r="17" spans="1:16" x14ac:dyDescent="0.25">
      <c r="A17" s="99" t="s">
        <v>25</v>
      </c>
      <c r="B17" s="100">
        <f>SUM(C17:P17)</f>
        <v>26</v>
      </c>
      <c r="C17" s="95">
        <v>1</v>
      </c>
      <c r="D17" s="95">
        <v>20</v>
      </c>
      <c r="E17" s="95">
        <v>0</v>
      </c>
      <c r="F17" s="95">
        <v>0</v>
      </c>
      <c r="G17" s="95">
        <v>0</v>
      </c>
      <c r="H17" s="95">
        <v>0</v>
      </c>
      <c r="I17" s="95">
        <v>1</v>
      </c>
      <c r="J17" s="95">
        <v>4</v>
      </c>
      <c r="K17" s="95">
        <v>0</v>
      </c>
      <c r="L17" s="96">
        <v>0</v>
      </c>
      <c r="M17" s="96">
        <v>0</v>
      </c>
      <c r="N17" s="96">
        <v>0</v>
      </c>
      <c r="O17" s="96">
        <v>0</v>
      </c>
      <c r="P17" s="97">
        <v>0</v>
      </c>
    </row>
    <row r="18" spans="1:16" x14ac:dyDescent="0.25">
      <c r="A18" s="92"/>
      <c r="B18" s="100"/>
      <c r="C18" s="95"/>
      <c r="D18" s="95"/>
      <c r="E18" s="95"/>
      <c r="F18" s="95"/>
      <c r="G18" s="95"/>
      <c r="H18" s="95"/>
      <c r="I18" s="95"/>
      <c r="J18" s="95"/>
      <c r="K18" s="95"/>
      <c r="L18" s="96"/>
      <c r="M18" s="96"/>
      <c r="N18" s="96"/>
      <c r="O18" s="96"/>
      <c r="P18" s="97"/>
    </row>
    <row r="19" spans="1:16" x14ac:dyDescent="0.25">
      <c r="A19" s="98" t="s">
        <v>26</v>
      </c>
      <c r="B19" s="90">
        <f>SUM(B20)</f>
        <v>9420</v>
      </c>
      <c r="C19" s="90">
        <f>SUM(C20)</f>
        <v>16</v>
      </c>
      <c r="D19" s="90">
        <f t="shared" ref="D19:P19" si="2">SUM(D20)</f>
        <v>9387</v>
      </c>
      <c r="E19" s="90">
        <f t="shared" si="2"/>
        <v>0</v>
      </c>
      <c r="F19" s="90">
        <f t="shared" si="2"/>
        <v>9</v>
      </c>
      <c r="G19" s="90">
        <f t="shared" si="2"/>
        <v>0</v>
      </c>
      <c r="H19" s="90">
        <f t="shared" si="2"/>
        <v>0</v>
      </c>
      <c r="I19" s="90">
        <f t="shared" si="2"/>
        <v>0</v>
      </c>
      <c r="J19" s="90">
        <f t="shared" si="2"/>
        <v>5</v>
      </c>
      <c r="K19" s="90">
        <f t="shared" si="2"/>
        <v>0</v>
      </c>
      <c r="L19" s="90">
        <f t="shared" si="2"/>
        <v>3</v>
      </c>
      <c r="M19" s="90">
        <f t="shared" si="2"/>
        <v>0</v>
      </c>
      <c r="N19" s="90">
        <f t="shared" si="2"/>
        <v>0</v>
      </c>
      <c r="O19" s="90">
        <f t="shared" si="2"/>
        <v>0</v>
      </c>
      <c r="P19" s="91">
        <f t="shared" si="2"/>
        <v>0</v>
      </c>
    </row>
    <row r="20" spans="1:16" x14ac:dyDescent="0.25">
      <c r="A20" s="99" t="s">
        <v>235</v>
      </c>
      <c r="B20" s="100">
        <f>SUM(C20:P20)</f>
        <v>9420</v>
      </c>
      <c r="C20" s="95">
        <v>16</v>
      </c>
      <c r="D20" s="95">
        <v>9387</v>
      </c>
      <c r="E20" s="95">
        <v>0</v>
      </c>
      <c r="F20" s="95">
        <v>9</v>
      </c>
      <c r="G20" s="95">
        <v>0</v>
      </c>
      <c r="H20" s="95">
        <v>0</v>
      </c>
      <c r="I20" s="95">
        <v>0</v>
      </c>
      <c r="J20" s="95">
        <v>5</v>
      </c>
      <c r="K20" s="95">
        <v>0</v>
      </c>
      <c r="L20" s="96">
        <v>3</v>
      </c>
      <c r="M20" s="96">
        <v>0</v>
      </c>
      <c r="N20" s="96">
        <v>0</v>
      </c>
      <c r="O20" s="96">
        <v>0</v>
      </c>
      <c r="P20" s="97">
        <v>0</v>
      </c>
    </row>
    <row r="21" spans="1:16" x14ac:dyDescent="0.25">
      <c r="A21" s="101"/>
      <c r="B21" s="100"/>
      <c r="C21" s="95"/>
      <c r="D21" s="95"/>
      <c r="E21" s="95"/>
      <c r="F21" s="95"/>
      <c r="G21" s="95"/>
      <c r="H21" s="95"/>
      <c r="I21" s="95"/>
      <c r="J21" s="95"/>
      <c r="K21" s="95"/>
      <c r="L21" s="96"/>
      <c r="M21" s="96"/>
      <c r="N21" s="96"/>
      <c r="O21" s="96"/>
      <c r="P21" s="97"/>
    </row>
    <row r="22" spans="1:16" x14ac:dyDescent="0.25">
      <c r="A22" s="98" t="s">
        <v>28</v>
      </c>
      <c r="B22" s="90">
        <f>SUM(B23:B26)</f>
        <v>10152</v>
      </c>
      <c r="C22" s="90">
        <f t="shared" ref="C22:P22" si="3">SUM(C23:C26)</f>
        <v>94</v>
      </c>
      <c r="D22" s="90">
        <f t="shared" si="3"/>
        <v>9563</v>
      </c>
      <c r="E22" s="90">
        <f t="shared" si="3"/>
        <v>0</v>
      </c>
      <c r="F22" s="90">
        <f t="shared" si="3"/>
        <v>173</v>
      </c>
      <c r="G22" s="90">
        <f t="shared" si="3"/>
        <v>1</v>
      </c>
      <c r="H22" s="90">
        <f t="shared" si="3"/>
        <v>32</v>
      </c>
      <c r="I22" s="90">
        <f t="shared" si="3"/>
        <v>107</v>
      </c>
      <c r="J22" s="90">
        <f t="shared" si="3"/>
        <v>153</v>
      </c>
      <c r="K22" s="90">
        <f t="shared" si="3"/>
        <v>7</v>
      </c>
      <c r="L22" s="90">
        <f t="shared" si="3"/>
        <v>19</v>
      </c>
      <c r="M22" s="90">
        <f t="shared" si="3"/>
        <v>0</v>
      </c>
      <c r="N22" s="90">
        <f t="shared" si="3"/>
        <v>0</v>
      </c>
      <c r="O22" s="90">
        <f t="shared" si="3"/>
        <v>0</v>
      </c>
      <c r="P22" s="91">
        <f t="shared" si="3"/>
        <v>3</v>
      </c>
    </row>
    <row r="23" spans="1:16" x14ac:dyDescent="0.25">
      <c r="A23" s="99" t="s">
        <v>236</v>
      </c>
      <c r="B23" s="100">
        <f>SUM(C23:P23)</f>
        <v>3368</v>
      </c>
      <c r="C23" s="95">
        <v>73</v>
      </c>
      <c r="D23" s="95">
        <v>3130</v>
      </c>
      <c r="E23" s="95">
        <v>0</v>
      </c>
      <c r="F23" s="95">
        <v>51</v>
      </c>
      <c r="G23" s="95">
        <v>0</v>
      </c>
      <c r="H23" s="95">
        <v>6</v>
      </c>
      <c r="I23" s="95">
        <v>29</v>
      </c>
      <c r="J23" s="95">
        <v>60</v>
      </c>
      <c r="K23" s="95">
        <v>6</v>
      </c>
      <c r="L23" s="96">
        <v>13</v>
      </c>
      <c r="M23" s="96">
        <v>0</v>
      </c>
      <c r="N23" s="96">
        <v>0</v>
      </c>
      <c r="O23" s="96">
        <v>0</v>
      </c>
      <c r="P23" s="97">
        <v>0</v>
      </c>
    </row>
    <row r="24" spans="1:16" x14ac:dyDescent="0.25">
      <c r="A24" s="99" t="s">
        <v>30</v>
      </c>
      <c r="B24" s="100">
        <f>SUM(C24:P24)</f>
        <v>4117</v>
      </c>
      <c r="C24" s="95">
        <v>17</v>
      </c>
      <c r="D24" s="95">
        <v>3933</v>
      </c>
      <c r="E24" s="95">
        <v>0</v>
      </c>
      <c r="F24" s="95">
        <v>54</v>
      </c>
      <c r="G24" s="95">
        <v>0</v>
      </c>
      <c r="H24" s="95">
        <v>26</v>
      </c>
      <c r="I24" s="95">
        <v>46</v>
      </c>
      <c r="J24" s="95">
        <v>36</v>
      </c>
      <c r="K24" s="95">
        <v>0</v>
      </c>
      <c r="L24" s="96">
        <v>3</v>
      </c>
      <c r="M24" s="96">
        <v>0</v>
      </c>
      <c r="N24" s="96">
        <v>0</v>
      </c>
      <c r="O24" s="96">
        <v>0</v>
      </c>
      <c r="P24" s="97">
        <v>2</v>
      </c>
    </row>
    <row r="25" spans="1:16" x14ac:dyDescent="0.25">
      <c r="A25" s="99" t="s">
        <v>31</v>
      </c>
      <c r="B25" s="100">
        <f>SUM(C25:P25)</f>
        <v>2608</v>
      </c>
      <c r="C25" s="95">
        <v>0</v>
      </c>
      <c r="D25" s="95">
        <v>2461</v>
      </c>
      <c r="E25" s="95">
        <v>0</v>
      </c>
      <c r="F25" s="95">
        <v>65</v>
      </c>
      <c r="G25" s="95">
        <v>0</v>
      </c>
      <c r="H25" s="95">
        <v>0</v>
      </c>
      <c r="I25" s="95">
        <v>29</v>
      </c>
      <c r="J25" s="95">
        <v>48</v>
      </c>
      <c r="K25" s="95">
        <v>1</v>
      </c>
      <c r="L25" s="96">
        <v>3</v>
      </c>
      <c r="M25" s="96">
        <v>0</v>
      </c>
      <c r="N25" s="96">
        <v>0</v>
      </c>
      <c r="O25" s="96">
        <v>0</v>
      </c>
      <c r="P25" s="97">
        <v>1</v>
      </c>
    </row>
    <row r="26" spans="1:16" x14ac:dyDescent="0.25">
      <c r="A26" s="99" t="s">
        <v>32</v>
      </c>
      <c r="B26" s="100">
        <f>SUM(C26:P26)</f>
        <v>59</v>
      </c>
      <c r="C26" s="95">
        <v>4</v>
      </c>
      <c r="D26" s="95">
        <v>39</v>
      </c>
      <c r="E26" s="95">
        <v>0</v>
      </c>
      <c r="F26" s="95">
        <v>3</v>
      </c>
      <c r="G26" s="95">
        <v>1</v>
      </c>
      <c r="H26" s="95">
        <v>0</v>
      </c>
      <c r="I26" s="95">
        <v>3</v>
      </c>
      <c r="J26" s="95">
        <v>9</v>
      </c>
      <c r="K26" s="95">
        <v>0</v>
      </c>
      <c r="L26" s="96">
        <v>0</v>
      </c>
      <c r="M26" s="96">
        <v>0</v>
      </c>
      <c r="N26" s="96">
        <v>0</v>
      </c>
      <c r="O26" s="96">
        <v>0</v>
      </c>
      <c r="P26" s="97">
        <v>0</v>
      </c>
    </row>
    <row r="27" spans="1:16" x14ac:dyDescent="0.25">
      <c r="A27" s="92"/>
      <c r="B27" s="100"/>
      <c r="C27" s="95"/>
      <c r="D27" s="95"/>
      <c r="E27" s="95"/>
      <c r="F27" s="95"/>
      <c r="G27" s="95"/>
      <c r="H27" s="95"/>
      <c r="I27" s="95"/>
      <c r="J27" s="95"/>
      <c r="K27" s="95"/>
      <c r="L27" s="96"/>
      <c r="M27" s="96"/>
      <c r="N27" s="96"/>
      <c r="O27" s="96"/>
      <c r="P27" s="97"/>
    </row>
    <row r="28" spans="1:16" x14ac:dyDescent="0.25">
      <c r="A28" s="98" t="s">
        <v>33</v>
      </c>
      <c r="B28" s="90">
        <f>SUM(B29:B32)</f>
        <v>7089</v>
      </c>
      <c r="C28" s="90">
        <f t="shared" ref="C28:P28" si="4">SUM(C29:C32)</f>
        <v>161</v>
      </c>
      <c r="D28" s="90">
        <f t="shared" si="4"/>
        <v>6494</v>
      </c>
      <c r="E28" s="90">
        <f t="shared" si="4"/>
        <v>0</v>
      </c>
      <c r="F28" s="90">
        <f t="shared" si="4"/>
        <v>128</v>
      </c>
      <c r="G28" s="90">
        <f t="shared" si="4"/>
        <v>0</v>
      </c>
      <c r="H28" s="90">
        <f t="shared" si="4"/>
        <v>33</v>
      </c>
      <c r="I28" s="90">
        <f t="shared" si="4"/>
        <v>111</v>
      </c>
      <c r="J28" s="90">
        <f t="shared" si="4"/>
        <v>107</v>
      </c>
      <c r="K28" s="90">
        <f t="shared" si="4"/>
        <v>21</v>
      </c>
      <c r="L28" s="90">
        <f t="shared" si="4"/>
        <v>32</v>
      </c>
      <c r="M28" s="90">
        <f t="shared" si="4"/>
        <v>0</v>
      </c>
      <c r="N28" s="90">
        <f t="shared" si="4"/>
        <v>0</v>
      </c>
      <c r="O28" s="90">
        <f t="shared" si="4"/>
        <v>0</v>
      </c>
      <c r="P28" s="91">
        <f t="shared" si="4"/>
        <v>2</v>
      </c>
    </row>
    <row r="29" spans="1:16" x14ac:dyDescent="0.25">
      <c r="A29" s="99" t="s">
        <v>34</v>
      </c>
      <c r="B29" s="100">
        <f>SUM(C29:P29)</f>
        <v>5883</v>
      </c>
      <c r="C29" s="95">
        <v>89</v>
      </c>
      <c r="D29" s="95">
        <v>5476</v>
      </c>
      <c r="E29" s="95">
        <v>0</v>
      </c>
      <c r="F29" s="95">
        <v>119</v>
      </c>
      <c r="G29" s="95">
        <v>0</v>
      </c>
      <c r="H29" s="95">
        <v>33</v>
      </c>
      <c r="I29" s="95">
        <v>78</v>
      </c>
      <c r="J29" s="95">
        <v>65</v>
      </c>
      <c r="K29" s="95">
        <v>21</v>
      </c>
      <c r="L29" s="96">
        <v>1</v>
      </c>
      <c r="M29" s="96">
        <v>0</v>
      </c>
      <c r="N29" s="96">
        <v>0</v>
      </c>
      <c r="O29" s="96">
        <v>0</v>
      </c>
      <c r="P29" s="97">
        <v>1</v>
      </c>
    </row>
    <row r="30" spans="1:16" x14ac:dyDescent="0.25">
      <c r="A30" s="99" t="s">
        <v>35</v>
      </c>
      <c r="B30" s="100">
        <f>SUM(C30:P30)</f>
        <v>521</v>
      </c>
      <c r="C30" s="95">
        <v>57</v>
      </c>
      <c r="D30" s="95">
        <v>378</v>
      </c>
      <c r="E30" s="95">
        <v>0</v>
      </c>
      <c r="F30" s="95">
        <v>6</v>
      </c>
      <c r="G30" s="95">
        <v>0</v>
      </c>
      <c r="H30" s="95">
        <v>0</v>
      </c>
      <c r="I30" s="95">
        <v>25</v>
      </c>
      <c r="J30" s="95">
        <v>32</v>
      </c>
      <c r="K30" s="95">
        <v>0</v>
      </c>
      <c r="L30" s="96">
        <v>23</v>
      </c>
      <c r="M30" s="96">
        <v>0</v>
      </c>
      <c r="N30" s="96">
        <v>0</v>
      </c>
      <c r="O30" s="96">
        <v>0</v>
      </c>
      <c r="P30" s="97">
        <v>0</v>
      </c>
    </row>
    <row r="31" spans="1:16" x14ac:dyDescent="0.25">
      <c r="A31" s="99" t="s">
        <v>36</v>
      </c>
      <c r="B31" s="100">
        <f>SUM(C31:P31)</f>
        <v>188</v>
      </c>
      <c r="C31" s="95">
        <v>2</v>
      </c>
      <c r="D31" s="95">
        <v>182</v>
      </c>
      <c r="E31" s="95">
        <v>0</v>
      </c>
      <c r="F31" s="95">
        <v>2</v>
      </c>
      <c r="G31" s="95">
        <v>0</v>
      </c>
      <c r="H31" s="95">
        <v>0</v>
      </c>
      <c r="I31" s="95">
        <v>0</v>
      </c>
      <c r="J31" s="95">
        <v>0</v>
      </c>
      <c r="K31" s="95">
        <v>0</v>
      </c>
      <c r="L31" s="96">
        <v>1</v>
      </c>
      <c r="M31" s="96">
        <v>0</v>
      </c>
      <c r="N31" s="96">
        <v>0</v>
      </c>
      <c r="O31" s="96">
        <v>0</v>
      </c>
      <c r="P31" s="97">
        <v>1</v>
      </c>
    </row>
    <row r="32" spans="1:16" x14ac:dyDescent="0.25">
      <c r="A32" s="99" t="s">
        <v>37</v>
      </c>
      <c r="B32" s="100">
        <f>SUM(C32:P32)</f>
        <v>497</v>
      </c>
      <c r="C32" s="95">
        <v>13</v>
      </c>
      <c r="D32" s="95">
        <v>458</v>
      </c>
      <c r="E32" s="95">
        <v>0</v>
      </c>
      <c r="F32" s="95">
        <v>1</v>
      </c>
      <c r="G32" s="95">
        <v>0</v>
      </c>
      <c r="H32" s="95">
        <v>0</v>
      </c>
      <c r="I32" s="95">
        <v>8</v>
      </c>
      <c r="J32" s="95">
        <v>10</v>
      </c>
      <c r="K32" s="95">
        <v>0</v>
      </c>
      <c r="L32" s="96">
        <v>7</v>
      </c>
      <c r="M32" s="96">
        <v>0</v>
      </c>
      <c r="N32" s="96">
        <v>0</v>
      </c>
      <c r="O32" s="96">
        <v>0</v>
      </c>
      <c r="P32" s="97">
        <v>0</v>
      </c>
    </row>
    <row r="33" spans="1:17" x14ac:dyDescent="0.25">
      <c r="A33" s="92"/>
      <c r="B33" s="100"/>
      <c r="C33" s="95"/>
      <c r="D33" s="95"/>
      <c r="E33" s="95"/>
      <c r="F33" s="95"/>
      <c r="G33" s="95"/>
      <c r="H33" s="95"/>
      <c r="I33" s="95"/>
      <c r="J33" s="95"/>
      <c r="K33" s="95"/>
      <c r="L33" s="96"/>
      <c r="M33" s="96"/>
      <c r="N33" s="96"/>
      <c r="O33" s="96"/>
      <c r="P33" s="97"/>
    </row>
    <row r="34" spans="1:17" x14ac:dyDescent="0.25">
      <c r="A34" s="98" t="s">
        <v>38</v>
      </c>
      <c r="B34" s="90">
        <f>SUM(B35:B39)</f>
        <v>1542</v>
      </c>
      <c r="C34" s="90">
        <f t="shared" ref="C34:P34" si="5">SUM(C35:C39)</f>
        <v>31</v>
      </c>
      <c r="D34" s="90">
        <f t="shared" si="5"/>
        <v>1365</v>
      </c>
      <c r="E34" s="90">
        <f t="shared" si="5"/>
        <v>0</v>
      </c>
      <c r="F34" s="90">
        <f t="shared" si="5"/>
        <v>31</v>
      </c>
      <c r="G34" s="90">
        <f t="shared" si="5"/>
        <v>0</v>
      </c>
      <c r="H34" s="90">
        <f t="shared" si="5"/>
        <v>0</v>
      </c>
      <c r="I34" s="90">
        <f t="shared" si="5"/>
        <v>24</v>
      </c>
      <c r="J34" s="90">
        <f t="shared" si="5"/>
        <v>68</v>
      </c>
      <c r="K34" s="90">
        <f t="shared" si="5"/>
        <v>1</v>
      </c>
      <c r="L34" s="90">
        <f t="shared" si="5"/>
        <v>7</v>
      </c>
      <c r="M34" s="90">
        <f t="shared" si="5"/>
        <v>0</v>
      </c>
      <c r="N34" s="90">
        <f t="shared" si="5"/>
        <v>0</v>
      </c>
      <c r="O34" s="90">
        <f t="shared" si="5"/>
        <v>0</v>
      </c>
      <c r="P34" s="91">
        <f t="shared" si="5"/>
        <v>15</v>
      </c>
    </row>
    <row r="35" spans="1:17" x14ac:dyDescent="0.25">
      <c r="A35" s="99" t="s">
        <v>237</v>
      </c>
      <c r="B35" s="100">
        <f>SUM(C35:P35)</f>
        <v>1008</v>
      </c>
      <c r="C35" s="95">
        <v>7</v>
      </c>
      <c r="D35" s="95">
        <v>923</v>
      </c>
      <c r="E35" s="95">
        <v>0</v>
      </c>
      <c r="F35" s="95">
        <v>16</v>
      </c>
      <c r="G35" s="95">
        <v>0</v>
      </c>
      <c r="H35" s="95">
        <v>0</v>
      </c>
      <c r="I35" s="95">
        <v>11</v>
      </c>
      <c r="J35" s="95">
        <v>28</v>
      </c>
      <c r="K35" s="95">
        <v>1</v>
      </c>
      <c r="L35" s="96">
        <v>7</v>
      </c>
      <c r="M35" s="96">
        <v>0</v>
      </c>
      <c r="N35" s="96">
        <v>0</v>
      </c>
      <c r="O35" s="96">
        <v>0</v>
      </c>
      <c r="P35" s="97">
        <v>15</v>
      </c>
      <c r="Q35" s="211"/>
    </row>
    <row r="36" spans="1:17" x14ac:dyDescent="0.25">
      <c r="A36" s="99" t="s">
        <v>40</v>
      </c>
      <c r="B36" s="100">
        <f>SUM(C36:P36)</f>
        <v>102</v>
      </c>
      <c r="C36" s="95">
        <v>13</v>
      </c>
      <c r="D36" s="95">
        <v>78</v>
      </c>
      <c r="E36" s="95">
        <v>0</v>
      </c>
      <c r="F36" s="95">
        <v>4</v>
      </c>
      <c r="G36" s="95">
        <v>0</v>
      </c>
      <c r="H36" s="95">
        <v>0</v>
      </c>
      <c r="I36" s="95">
        <v>4</v>
      </c>
      <c r="J36" s="95">
        <v>3</v>
      </c>
      <c r="K36" s="95">
        <v>0</v>
      </c>
      <c r="L36" s="96">
        <v>0</v>
      </c>
      <c r="M36" s="96">
        <v>0</v>
      </c>
      <c r="N36" s="96">
        <v>0</v>
      </c>
      <c r="O36" s="96">
        <v>0</v>
      </c>
      <c r="P36" s="97">
        <v>0</v>
      </c>
    </row>
    <row r="37" spans="1:17" x14ac:dyDescent="0.25">
      <c r="A37" s="99" t="s">
        <v>41</v>
      </c>
      <c r="B37" s="100">
        <f>SUM(C37:P37)</f>
        <v>74</v>
      </c>
      <c r="C37" s="95">
        <v>0</v>
      </c>
      <c r="D37" s="95">
        <v>62</v>
      </c>
      <c r="E37" s="95">
        <v>0</v>
      </c>
      <c r="F37" s="95">
        <v>1</v>
      </c>
      <c r="G37" s="95">
        <v>0</v>
      </c>
      <c r="H37" s="95">
        <v>0</v>
      </c>
      <c r="I37" s="95">
        <v>1</v>
      </c>
      <c r="J37" s="95">
        <v>10</v>
      </c>
      <c r="K37" s="95">
        <v>0</v>
      </c>
      <c r="L37" s="96">
        <v>0</v>
      </c>
      <c r="M37" s="96">
        <v>0</v>
      </c>
      <c r="N37" s="96">
        <v>0</v>
      </c>
      <c r="O37" s="96">
        <v>0</v>
      </c>
      <c r="P37" s="97">
        <v>0</v>
      </c>
    </row>
    <row r="38" spans="1:17" x14ac:dyDescent="0.25">
      <c r="A38" s="99" t="s">
        <v>42</v>
      </c>
      <c r="B38" s="100">
        <f>SUM(C38:P38)</f>
        <v>24</v>
      </c>
      <c r="C38" s="95">
        <v>3</v>
      </c>
      <c r="D38" s="95">
        <v>18</v>
      </c>
      <c r="E38" s="95">
        <v>0</v>
      </c>
      <c r="F38" s="95">
        <v>1</v>
      </c>
      <c r="G38" s="95">
        <v>0</v>
      </c>
      <c r="H38" s="95">
        <v>0</v>
      </c>
      <c r="I38" s="95">
        <v>0</v>
      </c>
      <c r="J38" s="95">
        <v>2</v>
      </c>
      <c r="K38" s="95">
        <v>0</v>
      </c>
      <c r="L38" s="96">
        <v>0</v>
      </c>
      <c r="M38" s="96">
        <v>0</v>
      </c>
      <c r="N38" s="96">
        <v>0</v>
      </c>
      <c r="O38" s="96">
        <v>0</v>
      </c>
      <c r="P38" s="97">
        <v>0</v>
      </c>
    </row>
    <row r="39" spans="1:17" x14ac:dyDescent="0.25">
      <c r="A39" s="99" t="s">
        <v>43</v>
      </c>
      <c r="B39" s="100">
        <f>SUM(C39:P39)</f>
        <v>334</v>
      </c>
      <c r="C39" s="95">
        <v>8</v>
      </c>
      <c r="D39" s="95">
        <v>284</v>
      </c>
      <c r="E39" s="95">
        <v>0</v>
      </c>
      <c r="F39" s="95">
        <v>9</v>
      </c>
      <c r="G39" s="95">
        <v>0</v>
      </c>
      <c r="H39" s="95">
        <v>0</v>
      </c>
      <c r="I39" s="95">
        <v>8</v>
      </c>
      <c r="J39" s="95">
        <v>25</v>
      </c>
      <c r="K39" s="95">
        <v>0</v>
      </c>
      <c r="L39" s="96">
        <v>0</v>
      </c>
      <c r="M39" s="96">
        <v>0</v>
      </c>
      <c r="N39" s="96">
        <v>0</v>
      </c>
      <c r="O39" s="96">
        <v>0</v>
      </c>
      <c r="P39" s="97">
        <v>0</v>
      </c>
    </row>
    <row r="40" spans="1:17" x14ac:dyDescent="0.25">
      <c r="A40" s="92"/>
      <c r="B40" s="90"/>
      <c r="C40" s="95"/>
      <c r="D40" s="95"/>
      <c r="E40" s="95"/>
      <c r="F40" s="95"/>
      <c r="G40" s="95"/>
      <c r="H40" s="95"/>
      <c r="I40" s="95"/>
      <c r="J40" s="95"/>
      <c r="K40" s="95"/>
      <c r="L40" s="96"/>
      <c r="M40" s="96"/>
      <c r="N40" s="96"/>
      <c r="O40" s="96"/>
      <c r="P40" s="97"/>
    </row>
    <row r="41" spans="1:17" x14ac:dyDescent="0.25">
      <c r="A41" s="98" t="s">
        <v>44</v>
      </c>
      <c r="B41" s="90">
        <f>SUM(B42:B44)</f>
        <v>3223</v>
      </c>
      <c r="C41" s="90">
        <f t="shared" ref="C41:P41" si="6">SUM(C42:C44)</f>
        <v>10</v>
      </c>
      <c r="D41" s="90">
        <f t="shared" si="6"/>
        <v>2814</v>
      </c>
      <c r="E41" s="90">
        <f t="shared" si="6"/>
        <v>0</v>
      </c>
      <c r="F41" s="90">
        <f t="shared" si="6"/>
        <v>109</v>
      </c>
      <c r="G41" s="90">
        <f t="shared" si="6"/>
        <v>0</v>
      </c>
      <c r="H41" s="90">
        <f t="shared" si="6"/>
        <v>0</v>
      </c>
      <c r="I41" s="90">
        <f t="shared" si="6"/>
        <v>114</v>
      </c>
      <c r="J41" s="90">
        <f t="shared" si="6"/>
        <v>168</v>
      </c>
      <c r="K41" s="90">
        <f t="shared" si="6"/>
        <v>1</v>
      </c>
      <c r="L41" s="90">
        <f t="shared" si="6"/>
        <v>7</v>
      </c>
      <c r="M41" s="90">
        <f t="shared" si="6"/>
        <v>0</v>
      </c>
      <c r="N41" s="90">
        <f t="shared" si="6"/>
        <v>0</v>
      </c>
      <c r="O41" s="90">
        <f t="shared" si="6"/>
        <v>0</v>
      </c>
      <c r="P41" s="91">
        <f t="shared" si="6"/>
        <v>0</v>
      </c>
    </row>
    <row r="42" spans="1:17" x14ac:dyDescent="0.25">
      <c r="A42" s="99" t="s">
        <v>45</v>
      </c>
      <c r="B42" s="100">
        <f>SUM(C42:P42)</f>
        <v>2178</v>
      </c>
      <c r="C42" s="95">
        <v>3</v>
      </c>
      <c r="D42" s="95">
        <v>1903</v>
      </c>
      <c r="E42" s="95">
        <v>0</v>
      </c>
      <c r="F42" s="95">
        <v>76</v>
      </c>
      <c r="G42" s="95">
        <v>0</v>
      </c>
      <c r="H42" s="95">
        <v>0</v>
      </c>
      <c r="I42" s="95">
        <v>72</v>
      </c>
      <c r="J42" s="95">
        <v>124</v>
      </c>
      <c r="K42" s="95">
        <v>0</v>
      </c>
      <c r="L42" s="96">
        <v>0</v>
      </c>
      <c r="M42" s="96">
        <v>0</v>
      </c>
      <c r="N42" s="96">
        <v>0</v>
      </c>
      <c r="O42" s="96">
        <v>0</v>
      </c>
      <c r="P42" s="97">
        <v>0</v>
      </c>
    </row>
    <row r="43" spans="1:17" x14ac:dyDescent="0.25">
      <c r="A43" s="99" t="s">
        <v>46</v>
      </c>
      <c r="B43" s="100">
        <f>SUM(C43:P43)</f>
        <v>895</v>
      </c>
      <c r="C43" s="95">
        <v>7</v>
      </c>
      <c r="D43" s="95">
        <v>788</v>
      </c>
      <c r="E43" s="95">
        <v>0</v>
      </c>
      <c r="F43" s="95">
        <v>32</v>
      </c>
      <c r="G43" s="95">
        <v>0</v>
      </c>
      <c r="H43" s="95">
        <v>0</v>
      </c>
      <c r="I43" s="95">
        <v>36</v>
      </c>
      <c r="J43" s="95">
        <v>28</v>
      </c>
      <c r="K43" s="95">
        <v>0</v>
      </c>
      <c r="L43" s="96">
        <v>4</v>
      </c>
      <c r="M43" s="96">
        <v>0</v>
      </c>
      <c r="N43" s="96">
        <v>0</v>
      </c>
      <c r="O43" s="96">
        <v>0</v>
      </c>
      <c r="P43" s="97">
        <v>0</v>
      </c>
    </row>
    <row r="44" spans="1:17" x14ac:dyDescent="0.25">
      <c r="A44" s="99" t="s">
        <v>47</v>
      </c>
      <c r="B44" s="100">
        <f>SUM(C44:P44)</f>
        <v>150</v>
      </c>
      <c r="C44" s="95">
        <v>0</v>
      </c>
      <c r="D44" s="95">
        <v>123</v>
      </c>
      <c r="E44" s="95">
        <v>0</v>
      </c>
      <c r="F44" s="95">
        <v>1</v>
      </c>
      <c r="G44" s="95">
        <v>0</v>
      </c>
      <c r="H44" s="95">
        <v>0</v>
      </c>
      <c r="I44" s="95">
        <v>6</v>
      </c>
      <c r="J44" s="95">
        <v>16</v>
      </c>
      <c r="K44" s="95">
        <v>1</v>
      </c>
      <c r="L44" s="96">
        <v>3</v>
      </c>
      <c r="M44" s="96">
        <v>0</v>
      </c>
      <c r="N44" s="96">
        <v>0</v>
      </c>
      <c r="O44" s="96">
        <v>0</v>
      </c>
      <c r="P44" s="97">
        <v>0</v>
      </c>
    </row>
    <row r="45" spans="1:17" x14ac:dyDescent="0.25">
      <c r="A45" s="99"/>
      <c r="B45" s="100"/>
      <c r="C45" s="95"/>
      <c r="D45" s="95"/>
      <c r="E45" s="95"/>
      <c r="F45" s="95"/>
      <c r="G45" s="95"/>
      <c r="H45" s="95"/>
      <c r="I45" s="95"/>
      <c r="J45" s="95"/>
      <c r="K45" s="95"/>
      <c r="L45" s="96"/>
      <c r="M45" s="96"/>
      <c r="N45" s="96"/>
      <c r="O45" s="96"/>
      <c r="P45" s="97"/>
    </row>
    <row r="46" spans="1:17" x14ac:dyDescent="0.25">
      <c r="A46" s="98" t="s">
        <v>48</v>
      </c>
      <c r="B46" s="90">
        <f>SUM(B47:B51)</f>
        <v>6100</v>
      </c>
      <c r="C46" s="90">
        <f t="shared" ref="C46:P46" si="7">SUM(C47:C51)</f>
        <v>19</v>
      </c>
      <c r="D46" s="90">
        <f t="shared" si="7"/>
        <v>5911</v>
      </c>
      <c r="E46" s="90">
        <f t="shared" si="7"/>
        <v>0</v>
      </c>
      <c r="F46" s="90">
        <f t="shared" si="7"/>
        <v>9</v>
      </c>
      <c r="G46" s="90">
        <f t="shared" si="7"/>
        <v>0</v>
      </c>
      <c r="H46" s="90">
        <f t="shared" si="7"/>
        <v>0</v>
      </c>
      <c r="I46" s="90">
        <f t="shared" si="7"/>
        <v>74</v>
      </c>
      <c r="J46" s="90">
        <f t="shared" si="7"/>
        <v>71</v>
      </c>
      <c r="K46" s="90">
        <f t="shared" si="7"/>
        <v>3</v>
      </c>
      <c r="L46" s="90">
        <f t="shared" si="7"/>
        <v>11</v>
      </c>
      <c r="M46" s="90">
        <f t="shared" si="7"/>
        <v>0</v>
      </c>
      <c r="N46" s="90">
        <f t="shared" si="7"/>
        <v>0</v>
      </c>
      <c r="O46" s="90">
        <f t="shared" si="7"/>
        <v>0</v>
      </c>
      <c r="P46" s="91">
        <f t="shared" si="7"/>
        <v>2</v>
      </c>
    </row>
    <row r="47" spans="1:17" x14ac:dyDescent="0.25">
      <c r="A47" s="99" t="s">
        <v>49</v>
      </c>
      <c r="B47" s="100">
        <f>SUM(C47:P47)</f>
        <v>5232</v>
      </c>
      <c r="C47" s="95">
        <v>0</v>
      </c>
      <c r="D47" s="95">
        <v>5229</v>
      </c>
      <c r="E47" s="95">
        <v>0</v>
      </c>
      <c r="F47" s="95">
        <v>0</v>
      </c>
      <c r="G47" s="95">
        <v>0</v>
      </c>
      <c r="H47" s="95">
        <v>0</v>
      </c>
      <c r="I47" s="95">
        <v>1</v>
      </c>
      <c r="J47" s="95">
        <v>1</v>
      </c>
      <c r="K47" s="95">
        <v>0</v>
      </c>
      <c r="L47" s="96">
        <v>0</v>
      </c>
      <c r="M47" s="96">
        <v>0</v>
      </c>
      <c r="N47" s="96">
        <v>0</v>
      </c>
      <c r="O47" s="96">
        <v>0</v>
      </c>
      <c r="P47" s="97">
        <v>1</v>
      </c>
    </row>
    <row r="48" spans="1:17" x14ac:dyDescent="0.25">
      <c r="A48" s="99" t="s">
        <v>50</v>
      </c>
      <c r="B48" s="100">
        <f>SUM(C48:P48)</f>
        <v>88</v>
      </c>
      <c r="C48" s="95">
        <v>1</v>
      </c>
      <c r="D48" s="95">
        <v>74</v>
      </c>
      <c r="E48" s="95">
        <v>0</v>
      </c>
      <c r="F48" s="95">
        <v>1</v>
      </c>
      <c r="G48" s="95">
        <v>0</v>
      </c>
      <c r="H48" s="95">
        <v>0</v>
      </c>
      <c r="I48" s="95">
        <v>2</v>
      </c>
      <c r="J48" s="95">
        <v>8</v>
      </c>
      <c r="K48" s="95">
        <v>2</v>
      </c>
      <c r="L48" s="96">
        <v>0</v>
      </c>
      <c r="M48" s="96">
        <v>0</v>
      </c>
      <c r="N48" s="96">
        <v>0</v>
      </c>
      <c r="O48" s="96">
        <v>0</v>
      </c>
      <c r="P48" s="97">
        <v>0</v>
      </c>
    </row>
    <row r="49" spans="1:16" x14ac:dyDescent="0.25">
      <c r="A49" s="99" t="s">
        <v>51</v>
      </c>
      <c r="B49" s="100">
        <f>SUM(C49:P49)</f>
        <v>510</v>
      </c>
      <c r="C49" s="95">
        <v>9</v>
      </c>
      <c r="D49" s="95">
        <v>421</v>
      </c>
      <c r="E49" s="95">
        <v>0</v>
      </c>
      <c r="F49" s="95">
        <v>3</v>
      </c>
      <c r="G49" s="95">
        <v>0</v>
      </c>
      <c r="H49" s="95">
        <v>0</v>
      </c>
      <c r="I49" s="95">
        <v>38</v>
      </c>
      <c r="J49" s="95">
        <v>28</v>
      </c>
      <c r="K49" s="95">
        <v>0</v>
      </c>
      <c r="L49" s="96">
        <v>10</v>
      </c>
      <c r="M49" s="96">
        <v>0</v>
      </c>
      <c r="N49" s="96">
        <v>0</v>
      </c>
      <c r="O49" s="96">
        <v>0</v>
      </c>
      <c r="P49" s="97">
        <v>1</v>
      </c>
    </row>
    <row r="50" spans="1:16" x14ac:dyDescent="0.25">
      <c r="A50" s="99" t="s">
        <v>52</v>
      </c>
      <c r="B50" s="100">
        <f>SUM(C50:P50)</f>
        <v>60</v>
      </c>
      <c r="C50" s="95">
        <v>5</v>
      </c>
      <c r="D50" s="95">
        <v>37</v>
      </c>
      <c r="E50" s="95">
        <v>0</v>
      </c>
      <c r="F50" s="95">
        <v>0</v>
      </c>
      <c r="G50" s="95">
        <v>0</v>
      </c>
      <c r="H50" s="95">
        <v>0</v>
      </c>
      <c r="I50" s="95">
        <v>1</v>
      </c>
      <c r="J50" s="95">
        <v>15</v>
      </c>
      <c r="K50" s="95">
        <v>1</v>
      </c>
      <c r="L50" s="96">
        <v>1</v>
      </c>
      <c r="M50" s="96">
        <v>0</v>
      </c>
      <c r="N50" s="96">
        <v>0</v>
      </c>
      <c r="O50" s="96">
        <v>0</v>
      </c>
      <c r="P50" s="97">
        <v>0</v>
      </c>
    </row>
    <row r="51" spans="1:16" x14ac:dyDescent="0.25">
      <c r="A51" s="99" t="s">
        <v>53</v>
      </c>
      <c r="B51" s="100">
        <f>SUM(C51:P51)</f>
        <v>210</v>
      </c>
      <c r="C51" s="95">
        <v>4</v>
      </c>
      <c r="D51" s="95">
        <v>150</v>
      </c>
      <c r="E51" s="95">
        <v>0</v>
      </c>
      <c r="F51" s="95">
        <v>5</v>
      </c>
      <c r="G51" s="95">
        <v>0</v>
      </c>
      <c r="H51" s="95">
        <v>0</v>
      </c>
      <c r="I51" s="95">
        <v>32</v>
      </c>
      <c r="J51" s="95">
        <v>19</v>
      </c>
      <c r="K51" s="95">
        <v>0</v>
      </c>
      <c r="L51" s="96">
        <v>0</v>
      </c>
      <c r="M51" s="96">
        <v>0</v>
      </c>
      <c r="N51" s="96">
        <v>0</v>
      </c>
      <c r="O51" s="96">
        <v>0</v>
      </c>
      <c r="P51" s="97">
        <v>0</v>
      </c>
    </row>
    <row r="52" spans="1:16" x14ac:dyDescent="0.25">
      <c r="A52" s="92"/>
      <c r="B52" s="100"/>
      <c r="C52" s="95"/>
      <c r="D52" s="95"/>
      <c r="E52" s="95"/>
      <c r="F52" s="95"/>
      <c r="G52" s="95"/>
      <c r="H52" s="95"/>
      <c r="I52" s="95"/>
      <c r="J52" s="95"/>
      <c r="K52" s="95"/>
      <c r="L52" s="96"/>
      <c r="M52" s="96"/>
      <c r="N52" s="96"/>
      <c r="O52" s="96"/>
      <c r="P52" s="97"/>
    </row>
    <row r="53" spans="1:16" x14ac:dyDescent="0.25">
      <c r="A53" s="98" t="s">
        <v>54</v>
      </c>
      <c r="B53" s="90">
        <f>SUM(B54:B58)</f>
        <v>8827</v>
      </c>
      <c r="C53" s="90">
        <f t="shared" ref="C53:P53" si="8">SUM(C54:C58)</f>
        <v>31</v>
      </c>
      <c r="D53" s="90">
        <f t="shared" si="8"/>
        <v>8428</v>
      </c>
      <c r="E53" s="90">
        <f t="shared" si="8"/>
        <v>0</v>
      </c>
      <c r="F53" s="90">
        <f t="shared" si="8"/>
        <v>82</v>
      </c>
      <c r="G53" s="90">
        <f t="shared" si="8"/>
        <v>0</v>
      </c>
      <c r="H53" s="90">
        <f t="shared" si="8"/>
        <v>20</v>
      </c>
      <c r="I53" s="90">
        <f t="shared" si="8"/>
        <v>48</v>
      </c>
      <c r="J53" s="90">
        <f t="shared" si="8"/>
        <v>150</v>
      </c>
      <c r="K53" s="90">
        <f t="shared" si="8"/>
        <v>4</v>
      </c>
      <c r="L53" s="90">
        <f t="shared" si="8"/>
        <v>61</v>
      </c>
      <c r="M53" s="90">
        <f t="shared" si="8"/>
        <v>0</v>
      </c>
      <c r="N53" s="90">
        <f t="shared" si="8"/>
        <v>0</v>
      </c>
      <c r="O53" s="90">
        <f t="shared" si="8"/>
        <v>0</v>
      </c>
      <c r="P53" s="91">
        <f t="shared" si="8"/>
        <v>3</v>
      </c>
    </row>
    <row r="54" spans="1:16" x14ac:dyDescent="0.25">
      <c r="A54" s="99" t="s">
        <v>55</v>
      </c>
      <c r="B54" s="100">
        <f>SUM(C54:P54)</f>
        <v>6887</v>
      </c>
      <c r="C54" s="95">
        <v>8</v>
      </c>
      <c r="D54" s="95">
        <v>6700</v>
      </c>
      <c r="E54" s="95">
        <v>0</v>
      </c>
      <c r="F54" s="95">
        <v>47</v>
      </c>
      <c r="G54" s="95">
        <v>0</v>
      </c>
      <c r="H54" s="95">
        <v>20</v>
      </c>
      <c r="I54" s="95">
        <v>16</v>
      </c>
      <c r="J54" s="95">
        <v>56</v>
      </c>
      <c r="K54" s="95">
        <v>2</v>
      </c>
      <c r="L54" s="96">
        <v>38</v>
      </c>
      <c r="M54" s="96">
        <v>0</v>
      </c>
      <c r="N54" s="96">
        <v>0</v>
      </c>
      <c r="O54" s="96">
        <v>0</v>
      </c>
      <c r="P54" s="97">
        <v>0</v>
      </c>
    </row>
    <row r="55" spans="1:16" x14ac:dyDescent="0.25">
      <c r="A55" s="99" t="s">
        <v>56</v>
      </c>
      <c r="B55" s="100">
        <f>SUM(C55:P55)</f>
        <v>874</v>
      </c>
      <c r="C55" s="95">
        <v>1</v>
      </c>
      <c r="D55" s="95">
        <v>848</v>
      </c>
      <c r="E55" s="95">
        <v>0</v>
      </c>
      <c r="F55" s="95">
        <v>8</v>
      </c>
      <c r="G55" s="95">
        <v>0</v>
      </c>
      <c r="H55" s="95">
        <v>0</v>
      </c>
      <c r="I55" s="95">
        <v>5</v>
      </c>
      <c r="J55" s="95">
        <v>9</v>
      </c>
      <c r="K55" s="95">
        <v>0</v>
      </c>
      <c r="L55" s="96">
        <v>3</v>
      </c>
      <c r="M55" s="96">
        <v>0</v>
      </c>
      <c r="N55" s="96">
        <v>0</v>
      </c>
      <c r="O55" s="96">
        <v>0</v>
      </c>
      <c r="P55" s="97">
        <v>0</v>
      </c>
    </row>
    <row r="56" spans="1:16" x14ac:dyDescent="0.25">
      <c r="A56" s="99" t="s">
        <v>57</v>
      </c>
      <c r="B56" s="100">
        <f>SUM(C56:P56)</f>
        <v>377</v>
      </c>
      <c r="C56" s="95">
        <v>1</v>
      </c>
      <c r="D56" s="95">
        <v>355</v>
      </c>
      <c r="E56" s="95">
        <v>0</v>
      </c>
      <c r="F56" s="95">
        <v>7</v>
      </c>
      <c r="G56" s="95">
        <v>0</v>
      </c>
      <c r="H56" s="95">
        <v>0</v>
      </c>
      <c r="I56" s="95">
        <v>1</v>
      </c>
      <c r="J56" s="95">
        <v>10</v>
      </c>
      <c r="K56" s="95">
        <v>0</v>
      </c>
      <c r="L56" s="96">
        <v>3</v>
      </c>
      <c r="M56" s="96">
        <v>0</v>
      </c>
      <c r="N56" s="96">
        <v>0</v>
      </c>
      <c r="O56" s="96">
        <v>0</v>
      </c>
      <c r="P56" s="97">
        <v>0</v>
      </c>
    </row>
    <row r="57" spans="1:16" x14ac:dyDescent="0.25">
      <c r="A57" s="99" t="s">
        <v>58</v>
      </c>
      <c r="B57" s="100">
        <f>SUM(C57:P57)</f>
        <v>212</v>
      </c>
      <c r="C57" s="95">
        <v>0</v>
      </c>
      <c r="D57" s="95">
        <v>183</v>
      </c>
      <c r="E57" s="95">
        <v>0</v>
      </c>
      <c r="F57" s="95">
        <v>2</v>
      </c>
      <c r="G57" s="95">
        <v>0</v>
      </c>
      <c r="H57" s="95">
        <v>0</v>
      </c>
      <c r="I57" s="95">
        <v>2</v>
      </c>
      <c r="J57" s="95">
        <v>6</v>
      </c>
      <c r="K57" s="95">
        <v>2</v>
      </c>
      <c r="L57" s="96">
        <v>17</v>
      </c>
      <c r="M57" s="96">
        <v>0</v>
      </c>
      <c r="N57" s="96">
        <v>0</v>
      </c>
      <c r="O57" s="96">
        <v>0</v>
      </c>
      <c r="P57" s="97">
        <v>0</v>
      </c>
    </row>
    <row r="58" spans="1:16" x14ac:dyDescent="0.25">
      <c r="A58" s="99" t="s">
        <v>59</v>
      </c>
      <c r="B58" s="100">
        <f>SUM(C58:P58)</f>
        <v>477</v>
      </c>
      <c r="C58" s="95">
        <v>21</v>
      </c>
      <c r="D58" s="95">
        <v>342</v>
      </c>
      <c r="E58" s="95">
        <v>0</v>
      </c>
      <c r="F58" s="95">
        <v>18</v>
      </c>
      <c r="G58" s="95">
        <v>0</v>
      </c>
      <c r="H58" s="95">
        <v>0</v>
      </c>
      <c r="I58" s="95">
        <v>24</v>
      </c>
      <c r="J58" s="95">
        <v>69</v>
      </c>
      <c r="K58" s="95">
        <v>0</v>
      </c>
      <c r="L58" s="96">
        <v>0</v>
      </c>
      <c r="M58" s="96">
        <v>0</v>
      </c>
      <c r="N58" s="96">
        <v>0</v>
      </c>
      <c r="O58" s="96">
        <v>0</v>
      </c>
      <c r="P58" s="97">
        <v>3</v>
      </c>
    </row>
    <row r="59" spans="1:16" x14ac:dyDescent="0.25">
      <c r="A59" s="92"/>
      <c r="B59" s="100"/>
      <c r="C59" s="95"/>
      <c r="D59" s="95"/>
      <c r="E59" s="95"/>
      <c r="F59" s="95"/>
      <c r="G59" s="95"/>
      <c r="H59" s="95"/>
      <c r="I59" s="95"/>
      <c r="J59" s="95"/>
      <c r="K59" s="95"/>
      <c r="L59" s="96"/>
      <c r="M59" s="96"/>
      <c r="N59" s="96"/>
      <c r="O59" s="96"/>
      <c r="P59" s="97"/>
    </row>
    <row r="60" spans="1:16" x14ac:dyDescent="0.25">
      <c r="A60" s="98" t="s">
        <v>60</v>
      </c>
      <c r="B60" s="90">
        <f>SUM(B61:B66)</f>
        <v>1530</v>
      </c>
      <c r="C60" s="90">
        <f t="shared" ref="C60:P60" si="9">SUM(C61:C66)</f>
        <v>117</v>
      </c>
      <c r="D60" s="90">
        <f t="shared" si="9"/>
        <v>1285</v>
      </c>
      <c r="E60" s="90">
        <f t="shared" si="9"/>
        <v>0</v>
      </c>
      <c r="F60" s="90">
        <f t="shared" si="9"/>
        <v>12</v>
      </c>
      <c r="G60" s="90">
        <f t="shared" si="9"/>
        <v>0</v>
      </c>
      <c r="H60" s="90">
        <f t="shared" si="9"/>
        <v>0</v>
      </c>
      <c r="I60" s="90">
        <f t="shared" si="9"/>
        <v>24</v>
      </c>
      <c r="J60" s="90">
        <f t="shared" si="9"/>
        <v>73</v>
      </c>
      <c r="K60" s="90">
        <f t="shared" si="9"/>
        <v>1</v>
      </c>
      <c r="L60" s="90">
        <f t="shared" si="9"/>
        <v>15</v>
      </c>
      <c r="M60" s="90">
        <f t="shared" si="9"/>
        <v>0</v>
      </c>
      <c r="N60" s="90">
        <f t="shared" si="9"/>
        <v>1</v>
      </c>
      <c r="O60" s="90">
        <f t="shared" si="9"/>
        <v>0</v>
      </c>
      <c r="P60" s="91">
        <f t="shared" si="9"/>
        <v>2</v>
      </c>
    </row>
    <row r="61" spans="1:16" x14ac:dyDescent="0.25">
      <c r="A61" s="99" t="s">
        <v>238</v>
      </c>
      <c r="B61" s="100">
        <f t="shared" ref="B61:B66" si="10">SUM(C61:P61)</f>
        <v>829</v>
      </c>
      <c r="C61" s="95">
        <v>6</v>
      </c>
      <c r="D61" s="95">
        <v>792</v>
      </c>
      <c r="E61" s="95">
        <v>0</v>
      </c>
      <c r="F61" s="95">
        <v>3</v>
      </c>
      <c r="G61" s="95">
        <v>0</v>
      </c>
      <c r="H61" s="95">
        <v>0</v>
      </c>
      <c r="I61" s="95">
        <v>4</v>
      </c>
      <c r="J61" s="95">
        <v>22</v>
      </c>
      <c r="K61" s="95">
        <v>1</v>
      </c>
      <c r="L61" s="96">
        <v>1</v>
      </c>
      <c r="M61" s="96">
        <v>0</v>
      </c>
      <c r="N61" s="96">
        <v>0</v>
      </c>
      <c r="O61" s="96">
        <v>0</v>
      </c>
      <c r="P61" s="97">
        <v>0</v>
      </c>
    </row>
    <row r="62" spans="1:16" x14ac:dyDescent="0.25">
      <c r="A62" s="99" t="s">
        <v>62</v>
      </c>
      <c r="B62" s="100">
        <f t="shared" si="10"/>
        <v>101</v>
      </c>
      <c r="C62" s="95">
        <v>3</v>
      </c>
      <c r="D62" s="95">
        <v>81</v>
      </c>
      <c r="E62" s="95">
        <v>0</v>
      </c>
      <c r="F62" s="95">
        <v>0</v>
      </c>
      <c r="G62" s="95">
        <v>0</v>
      </c>
      <c r="H62" s="95">
        <v>0</v>
      </c>
      <c r="I62" s="95">
        <v>2</v>
      </c>
      <c r="J62" s="95">
        <v>12</v>
      </c>
      <c r="K62" s="95">
        <v>0</v>
      </c>
      <c r="L62" s="96">
        <v>3</v>
      </c>
      <c r="M62" s="96">
        <v>0</v>
      </c>
      <c r="N62" s="96">
        <v>0</v>
      </c>
      <c r="O62" s="96">
        <v>0</v>
      </c>
      <c r="P62" s="97">
        <v>0</v>
      </c>
    </row>
    <row r="63" spans="1:16" x14ac:dyDescent="0.25">
      <c r="A63" s="99" t="s">
        <v>63</v>
      </c>
      <c r="B63" s="100">
        <f t="shared" si="10"/>
        <v>80</v>
      </c>
      <c r="C63" s="95">
        <v>4</v>
      </c>
      <c r="D63" s="95">
        <v>60</v>
      </c>
      <c r="E63" s="95">
        <v>0</v>
      </c>
      <c r="F63" s="95">
        <v>2</v>
      </c>
      <c r="G63" s="95">
        <v>0</v>
      </c>
      <c r="H63" s="95">
        <v>0</v>
      </c>
      <c r="I63" s="95">
        <v>4</v>
      </c>
      <c r="J63" s="95">
        <v>9</v>
      </c>
      <c r="K63" s="95">
        <v>0</v>
      </c>
      <c r="L63" s="96">
        <v>1</v>
      </c>
      <c r="M63" s="96">
        <v>0</v>
      </c>
      <c r="N63" s="96">
        <v>0</v>
      </c>
      <c r="O63" s="96">
        <v>0</v>
      </c>
      <c r="P63" s="97">
        <v>0</v>
      </c>
    </row>
    <row r="64" spans="1:16" x14ac:dyDescent="0.25">
      <c r="A64" s="99" t="s">
        <v>64</v>
      </c>
      <c r="B64" s="100">
        <f t="shared" si="10"/>
        <v>202</v>
      </c>
      <c r="C64" s="95">
        <v>2</v>
      </c>
      <c r="D64" s="95">
        <v>165</v>
      </c>
      <c r="E64" s="95">
        <v>0</v>
      </c>
      <c r="F64" s="95">
        <v>4</v>
      </c>
      <c r="G64" s="95">
        <v>0</v>
      </c>
      <c r="H64" s="95">
        <v>0</v>
      </c>
      <c r="I64" s="95">
        <v>11</v>
      </c>
      <c r="J64" s="95">
        <v>10</v>
      </c>
      <c r="K64" s="95">
        <v>0</v>
      </c>
      <c r="L64" s="96">
        <v>9</v>
      </c>
      <c r="M64" s="96">
        <v>0</v>
      </c>
      <c r="N64" s="96">
        <v>1</v>
      </c>
      <c r="O64" s="96">
        <v>0</v>
      </c>
      <c r="P64" s="97">
        <v>0</v>
      </c>
    </row>
    <row r="65" spans="1:16" x14ac:dyDescent="0.25">
      <c r="A65" s="99" t="s">
        <v>65</v>
      </c>
      <c r="B65" s="100">
        <f t="shared" si="10"/>
        <v>88</v>
      </c>
      <c r="C65" s="95">
        <v>3</v>
      </c>
      <c r="D65" s="95">
        <v>70</v>
      </c>
      <c r="E65" s="95">
        <v>0</v>
      </c>
      <c r="F65" s="95">
        <v>1</v>
      </c>
      <c r="G65" s="95">
        <v>0</v>
      </c>
      <c r="H65" s="95">
        <v>0</v>
      </c>
      <c r="I65" s="95">
        <v>3</v>
      </c>
      <c r="J65" s="95">
        <v>10</v>
      </c>
      <c r="K65" s="95">
        <v>0</v>
      </c>
      <c r="L65" s="96">
        <v>1</v>
      </c>
      <c r="M65" s="96">
        <v>0</v>
      </c>
      <c r="N65" s="96">
        <v>0</v>
      </c>
      <c r="O65" s="96">
        <v>0</v>
      </c>
      <c r="P65" s="97">
        <v>0</v>
      </c>
    </row>
    <row r="66" spans="1:16" x14ac:dyDescent="0.25">
      <c r="A66" s="99" t="s">
        <v>66</v>
      </c>
      <c r="B66" s="100">
        <f t="shared" si="10"/>
        <v>230</v>
      </c>
      <c r="C66" s="95">
        <v>99</v>
      </c>
      <c r="D66" s="95">
        <v>117</v>
      </c>
      <c r="E66" s="95">
        <v>0</v>
      </c>
      <c r="F66" s="95">
        <v>2</v>
      </c>
      <c r="G66" s="95">
        <v>0</v>
      </c>
      <c r="H66" s="95">
        <v>0</v>
      </c>
      <c r="I66" s="95">
        <v>0</v>
      </c>
      <c r="J66" s="95">
        <v>10</v>
      </c>
      <c r="K66" s="95">
        <v>0</v>
      </c>
      <c r="L66" s="96">
        <v>0</v>
      </c>
      <c r="M66" s="96">
        <v>0</v>
      </c>
      <c r="N66" s="96">
        <v>0</v>
      </c>
      <c r="O66" s="96">
        <v>0</v>
      </c>
      <c r="P66" s="97">
        <v>2</v>
      </c>
    </row>
    <row r="67" spans="1:16" x14ac:dyDescent="0.25">
      <c r="A67" s="92"/>
      <c r="B67" s="100"/>
      <c r="C67" s="95"/>
      <c r="D67" s="95"/>
      <c r="E67" s="95"/>
      <c r="F67" s="95"/>
      <c r="G67" s="95"/>
      <c r="H67" s="95"/>
      <c r="I67" s="95"/>
      <c r="J67" s="95"/>
      <c r="K67" s="95"/>
      <c r="L67" s="96"/>
      <c r="M67" s="96"/>
      <c r="N67" s="96"/>
      <c r="O67" s="96"/>
      <c r="P67" s="97"/>
    </row>
    <row r="68" spans="1:16" x14ac:dyDescent="0.25">
      <c r="A68" s="98" t="s">
        <v>67</v>
      </c>
      <c r="B68" s="90">
        <f>SUM(B69:B74)</f>
        <v>1378</v>
      </c>
      <c r="C68" s="90">
        <f t="shared" ref="C68:P68" si="11">SUM(C69:C74)</f>
        <v>27</v>
      </c>
      <c r="D68" s="90">
        <f t="shared" si="11"/>
        <v>1185</v>
      </c>
      <c r="E68" s="90">
        <f t="shared" si="11"/>
        <v>3</v>
      </c>
      <c r="F68" s="90">
        <f t="shared" si="11"/>
        <v>2</v>
      </c>
      <c r="G68" s="90">
        <f t="shared" si="11"/>
        <v>2</v>
      </c>
      <c r="H68" s="90">
        <f t="shared" si="11"/>
        <v>0</v>
      </c>
      <c r="I68" s="90">
        <f t="shared" si="11"/>
        <v>36</v>
      </c>
      <c r="J68" s="90">
        <f t="shared" si="11"/>
        <v>66</v>
      </c>
      <c r="K68" s="90">
        <f t="shared" si="11"/>
        <v>3</v>
      </c>
      <c r="L68" s="90">
        <f t="shared" si="11"/>
        <v>52</v>
      </c>
      <c r="M68" s="90">
        <f t="shared" si="11"/>
        <v>0</v>
      </c>
      <c r="N68" s="90">
        <f t="shared" si="11"/>
        <v>1</v>
      </c>
      <c r="O68" s="90">
        <f t="shared" si="11"/>
        <v>0</v>
      </c>
      <c r="P68" s="91">
        <f t="shared" si="11"/>
        <v>1</v>
      </c>
    </row>
    <row r="69" spans="1:16" x14ac:dyDescent="0.25">
      <c r="A69" s="99" t="s">
        <v>246</v>
      </c>
      <c r="B69" s="100">
        <f t="shared" ref="B69:B74" si="12">SUM(C69:P69)</f>
        <v>457</v>
      </c>
      <c r="C69" s="95">
        <v>1</v>
      </c>
      <c r="D69" s="95">
        <v>393</v>
      </c>
      <c r="E69" s="95">
        <v>0</v>
      </c>
      <c r="F69" s="95">
        <v>0</v>
      </c>
      <c r="G69" s="95">
        <v>1</v>
      </c>
      <c r="H69" s="95">
        <v>0</v>
      </c>
      <c r="I69" s="95">
        <v>13</v>
      </c>
      <c r="J69" s="95">
        <v>23</v>
      </c>
      <c r="K69" s="95">
        <v>0</v>
      </c>
      <c r="L69" s="96">
        <v>25</v>
      </c>
      <c r="M69" s="96">
        <v>0</v>
      </c>
      <c r="N69" s="96">
        <v>0</v>
      </c>
      <c r="O69" s="96">
        <v>0</v>
      </c>
      <c r="P69" s="97">
        <v>1</v>
      </c>
    </row>
    <row r="70" spans="1:16" x14ac:dyDescent="0.25">
      <c r="A70" s="99" t="s">
        <v>240</v>
      </c>
      <c r="B70" s="100">
        <f t="shared" si="12"/>
        <v>598</v>
      </c>
      <c r="C70" s="95">
        <v>11</v>
      </c>
      <c r="D70" s="95">
        <v>524</v>
      </c>
      <c r="E70" s="95">
        <v>0</v>
      </c>
      <c r="F70" s="95">
        <v>1</v>
      </c>
      <c r="G70" s="95">
        <v>0</v>
      </c>
      <c r="H70" s="95">
        <v>0</v>
      </c>
      <c r="I70" s="95">
        <v>15</v>
      </c>
      <c r="J70" s="95">
        <v>22</v>
      </c>
      <c r="K70" s="95">
        <v>2</v>
      </c>
      <c r="L70" s="96">
        <v>23</v>
      </c>
      <c r="M70" s="96">
        <v>0</v>
      </c>
      <c r="N70" s="96">
        <v>0</v>
      </c>
      <c r="O70" s="96">
        <v>0</v>
      </c>
      <c r="P70" s="97">
        <v>0</v>
      </c>
    </row>
    <row r="71" spans="1:16" x14ac:dyDescent="0.25">
      <c r="A71" s="99" t="s">
        <v>70</v>
      </c>
      <c r="B71" s="100">
        <f t="shared" si="12"/>
        <v>31</v>
      </c>
      <c r="C71" s="95">
        <v>3</v>
      </c>
      <c r="D71" s="95">
        <v>21</v>
      </c>
      <c r="E71" s="95">
        <v>0</v>
      </c>
      <c r="F71" s="95">
        <v>0</v>
      </c>
      <c r="G71" s="95">
        <v>1</v>
      </c>
      <c r="H71" s="95">
        <v>0</v>
      </c>
      <c r="I71" s="95">
        <v>1</v>
      </c>
      <c r="J71" s="95">
        <v>5</v>
      </c>
      <c r="K71" s="95">
        <v>0</v>
      </c>
      <c r="L71" s="96">
        <v>0</v>
      </c>
      <c r="M71" s="96">
        <v>0</v>
      </c>
      <c r="N71" s="96">
        <v>0</v>
      </c>
      <c r="O71" s="96">
        <v>0</v>
      </c>
      <c r="P71" s="97">
        <v>0</v>
      </c>
    </row>
    <row r="72" spans="1:16" x14ac:dyDescent="0.25">
      <c r="A72" s="99" t="s">
        <v>71</v>
      </c>
      <c r="B72" s="100">
        <f t="shared" si="12"/>
        <v>228</v>
      </c>
      <c r="C72" s="96">
        <v>12</v>
      </c>
      <c r="D72" s="96">
        <v>200</v>
      </c>
      <c r="E72" s="96">
        <v>3</v>
      </c>
      <c r="F72" s="96">
        <v>1</v>
      </c>
      <c r="G72" s="96">
        <v>0</v>
      </c>
      <c r="H72" s="96">
        <v>0</v>
      </c>
      <c r="I72" s="96">
        <v>0</v>
      </c>
      <c r="J72" s="96">
        <v>8</v>
      </c>
      <c r="K72" s="96">
        <v>0</v>
      </c>
      <c r="L72" s="96">
        <v>3</v>
      </c>
      <c r="M72" s="96">
        <v>0</v>
      </c>
      <c r="N72" s="96">
        <v>1</v>
      </c>
      <c r="O72" s="96">
        <v>0</v>
      </c>
      <c r="P72" s="97">
        <v>0</v>
      </c>
    </row>
    <row r="73" spans="1:16" x14ac:dyDescent="0.25">
      <c r="A73" s="99" t="s">
        <v>72</v>
      </c>
      <c r="B73" s="100">
        <f t="shared" si="12"/>
        <v>19</v>
      </c>
      <c r="C73" s="102">
        <v>0</v>
      </c>
      <c r="D73" s="96">
        <v>13</v>
      </c>
      <c r="E73" s="96">
        <v>0</v>
      </c>
      <c r="F73" s="96">
        <v>0</v>
      </c>
      <c r="G73" s="96">
        <v>0</v>
      </c>
      <c r="H73" s="96">
        <v>0</v>
      </c>
      <c r="I73" s="96">
        <v>1</v>
      </c>
      <c r="J73" s="96">
        <v>4</v>
      </c>
      <c r="K73" s="96">
        <v>1</v>
      </c>
      <c r="L73" s="96">
        <v>0</v>
      </c>
      <c r="M73" s="96">
        <v>0</v>
      </c>
      <c r="N73" s="96">
        <v>0</v>
      </c>
      <c r="O73" s="96">
        <v>0</v>
      </c>
      <c r="P73" s="97">
        <v>0</v>
      </c>
    </row>
    <row r="74" spans="1:16" x14ac:dyDescent="0.25">
      <c r="A74" s="99" t="s">
        <v>73</v>
      </c>
      <c r="B74" s="100">
        <f t="shared" si="12"/>
        <v>45</v>
      </c>
      <c r="C74" s="96">
        <v>0</v>
      </c>
      <c r="D74" s="96">
        <v>34</v>
      </c>
      <c r="E74" s="96">
        <v>0</v>
      </c>
      <c r="F74" s="96">
        <v>0</v>
      </c>
      <c r="G74" s="96">
        <v>0</v>
      </c>
      <c r="H74" s="96">
        <v>0</v>
      </c>
      <c r="I74" s="96">
        <v>6</v>
      </c>
      <c r="J74" s="96">
        <v>4</v>
      </c>
      <c r="K74" s="96">
        <v>0</v>
      </c>
      <c r="L74" s="96">
        <v>1</v>
      </c>
      <c r="M74" s="96">
        <v>0</v>
      </c>
      <c r="N74" s="96">
        <v>0</v>
      </c>
      <c r="O74" s="96">
        <v>0</v>
      </c>
      <c r="P74" s="97">
        <v>0</v>
      </c>
    </row>
    <row r="75" spans="1:16" x14ac:dyDescent="0.25">
      <c r="A75" s="92"/>
      <c r="B75" s="103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7"/>
    </row>
    <row r="76" spans="1:16" x14ac:dyDescent="0.25">
      <c r="A76" s="98" t="s">
        <v>74</v>
      </c>
      <c r="B76" s="90">
        <f>SUM(B77:B82)</f>
        <v>2784</v>
      </c>
      <c r="C76" s="90">
        <f t="shared" ref="C76:P76" si="13">SUM(C77:C82)</f>
        <v>44</v>
      </c>
      <c r="D76" s="90">
        <f t="shared" si="13"/>
        <v>2334</v>
      </c>
      <c r="E76" s="90">
        <f t="shared" si="13"/>
        <v>0</v>
      </c>
      <c r="F76" s="90">
        <f t="shared" si="13"/>
        <v>52</v>
      </c>
      <c r="G76" s="90">
        <f t="shared" si="13"/>
        <v>0</v>
      </c>
      <c r="H76" s="90">
        <f t="shared" si="13"/>
        <v>1</v>
      </c>
      <c r="I76" s="90">
        <f t="shared" si="13"/>
        <v>74</v>
      </c>
      <c r="J76" s="90">
        <f t="shared" si="13"/>
        <v>159</v>
      </c>
      <c r="K76" s="90">
        <f t="shared" si="13"/>
        <v>1</v>
      </c>
      <c r="L76" s="90">
        <f t="shared" si="13"/>
        <v>118</v>
      </c>
      <c r="M76" s="90">
        <f t="shared" si="13"/>
        <v>0</v>
      </c>
      <c r="N76" s="90">
        <f t="shared" si="13"/>
        <v>0</v>
      </c>
      <c r="O76" s="90">
        <f t="shared" si="13"/>
        <v>0</v>
      </c>
      <c r="P76" s="91">
        <f t="shared" si="13"/>
        <v>1</v>
      </c>
    </row>
    <row r="77" spans="1:16" x14ac:dyDescent="0.25">
      <c r="A77" s="99" t="s">
        <v>75</v>
      </c>
      <c r="B77" s="100">
        <f t="shared" ref="B77:B82" si="14">SUM(C77:P77)</f>
        <v>1683</v>
      </c>
      <c r="C77" s="96">
        <v>34</v>
      </c>
      <c r="D77" s="96">
        <v>1453</v>
      </c>
      <c r="E77" s="96">
        <v>0</v>
      </c>
      <c r="F77" s="96">
        <v>30</v>
      </c>
      <c r="G77" s="96">
        <v>0</v>
      </c>
      <c r="H77" s="96">
        <v>0</v>
      </c>
      <c r="I77" s="96">
        <v>27</v>
      </c>
      <c r="J77" s="96">
        <v>76</v>
      </c>
      <c r="K77" s="96">
        <v>0</v>
      </c>
      <c r="L77" s="96">
        <v>63</v>
      </c>
      <c r="M77" s="96">
        <v>0</v>
      </c>
      <c r="N77" s="96">
        <v>0</v>
      </c>
      <c r="O77" s="96">
        <v>0</v>
      </c>
      <c r="P77" s="97">
        <v>0</v>
      </c>
    </row>
    <row r="78" spans="1:16" x14ac:dyDescent="0.25">
      <c r="A78" s="99" t="s">
        <v>76</v>
      </c>
      <c r="B78" s="100">
        <f t="shared" si="14"/>
        <v>464</v>
      </c>
      <c r="C78" s="96">
        <v>4</v>
      </c>
      <c r="D78" s="96">
        <v>381</v>
      </c>
      <c r="E78" s="96">
        <v>0</v>
      </c>
      <c r="F78" s="96">
        <v>10</v>
      </c>
      <c r="G78" s="96">
        <v>0</v>
      </c>
      <c r="H78" s="96">
        <v>0</v>
      </c>
      <c r="I78" s="96">
        <v>10</v>
      </c>
      <c r="J78" s="96">
        <v>30</v>
      </c>
      <c r="K78" s="96">
        <v>0</v>
      </c>
      <c r="L78" s="96">
        <v>28</v>
      </c>
      <c r="M78" s="96">
        <v>0</v>
      </c>
      <c r="N78" s="96">
        <v>0</v>
      </c>
      <c r="O78" s="96">
        <v>0</v>
      </c>
      <c r="P78" s="97">
        <v>1</v>
      </c>
    </row>
    <row r="79" spans="1:16" x14ac:dyDescent="0.25">
      <c r="A79" s="99" t="s">
        <v>77</v>
      </c>
      <c r="B79" s="100">
        <f t="shared" si="14"/>
        <v>123</v>
      </c>
      <c r="C79" s="96">
        <v>3</v>
      </c>
      <c r="D79" s="96">
        <v>81</v>
      </c>
      <c r="E79" s="96">
        <v>0</v>
      </c>
      <c r="F79" s="96">
        <v>2</v>
      </c>
      <c r="G79" s="96">
        <v>0</v>
      </c>
      <c r="H79" s="96">
        <v>0</v>
      </c>
      <c r="I79" s="96">
        <v>18</v>
      </c>
      <c r="J79" s="96">
        <v>16</v>
      </c>
      <c r="K79" s="96">
        <v>1</v>
      </c>
      <c r="L79" s="96">
        <v>2</v>
      </c>
      <c r="M79" s="96">
        <v>0</v>
      </c>
      <c r="N79" s="96">
        <v>0</v>
      </c>
      <c r="O79" s="96">
        <v>0</v>
      </c>
      <c r="P79" s="97">
        <v>0</v>
      </c>
    </row>
    <row r="80" spans="1:16" x14ac:dyDescent="0.25">
      <c r="A80" s="99" t="s">
        <v>233</v>
      </c>
      <c r="B80" s="100">
        <f t="shared" si="14"/>
        <v>281</v>
      </c>
      <c r="C80" s="96">
        <v>1</v>
      </c>
      <c r="D80" s="96">
        <v>245</v>
      </c>
      <c r="E80" s="96">
        <v>0</v>
      </c>
      <c r="F80" s="96">
        <v>6</v>
      </c>
      <c r="G80" s="96">
        <v>0</v>
      </c>
      <c r="H80" s="96">
        <v>0</v>
      </c>
      <c r="I80" s="96">
        <v>5</v>
      </c>
      <c r="J80" s="96">
        <v>13</v>
      </c>
      <c r="K80" s="96">
        <v>0</v>
      </c>
      <c r="L80" s="96">
        <v>11</v>
      </c>
      <c r="M80" s="96">
        <v>0</v>
      </c>
      <c r="N80" s="96">
        <v>0</v>
      </c>
      <c r="O80" s="96">
        <v>0</v>
      </c>
      <c r="P80" s="97">
        <v>0</v>
      </c>
    </row>
    <row r="81" spans="1:16" x14ac:dyDescent="0.25">
      <c r="A81" s="99" t="s">
        <v>79</v>
      </c>
      <c r="B81" s="100">
        <f t="shared" si="14"/>
        <v>162</v>
      </c>
      <c r="C81" s="96">
        <v>2</v>
      </c>
      <c r="D81" s="96">
        <v>132</v>
      </c>
      <c r="E81" s="96">
        <v>0</v>
      </c>
      <c r="F81" s="96">
        <v>3</v>
      </c>
      <c r="G81" s="96">
        <v>0</v>
      </c>
      <c r="H81" s="96">
        <v>0</v>
      </c>
      <c r="I81" s="96">
        <v>7</v>
      </c>
      <c r="J81" s="96">
        <v>17</v>
      </c>
      <c r="K81" s="96">
        <v>0</v>
      </c>
      <c r="L81" s="96">
        <v>1</v>
      </c>
      <c r="M81" s="96">
        <v>0</v>
      </c>
      <c r="N81" s="96">
        <v>0</v>
      </c>
      <c r="O81" s="96">
        <v>0</v>
      </c>
      <c r="P81" s="97">
        <v>0</v>
      </c>
    </row>
    <row r="82" spans="1:16" x14ac:dyDescent="0.25">
      <c r="A82" s="99" t="s">
        <v>80</v>
      </c>
      <c r="B82" s="100">
        <f t="shared" si="14"/>
        <v>71</v>
      </c>
      <c r="C82" s="96">
        <v>0</v>
      </c>
      <c r="D82" s="96">
        <v>42</v>
      </c>
      <c r="E82" s="96">
        <v>0</v>
      </c>
      <c r="F82" s="96">
        <v>1</v>
      </c>
      <c r="G82" s="96">
        <v>0</v>
      </c>
      <c r="H82" s="96">
        <v>1</v>
      </c>
      <c r="I82" s="96">
        <v>7</v>
      </c>
      <c r="J82" s="96">
        <v>7</v>
      </c>
      <c r="K82" s="96">
        <v>0</v>
      </c>
      <c r="L82" s="96">
        <v>13</v>
      </c>
      <c r="M82" s="96">
        <v>0</v>
      </c>
      <c r="N82" s="96">
        <v>0</v>
      </c>
      <c r="O82" s="96">
        <v>0</v>
      </c>
      <c r="P82" s="97">
        <v>0</v>
      </c>
    </row>
    <row r="83" spans="1:16" x14ac:dyDescent="0.25">
      <c r="A83" s="92"/>
      <c r="B83" s="103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7"/>
    </row>
    <row r="84" spans="1:16" x14ac:dyDescent="0.25">
      <c r="A84" s="98" t="s">
        <v>81</v>
      </c>
      <c r="B84" s="90">
        <f>SUM(B85:B86)</f>
        <v>1822</v>
      </c>
      <c r="C84" s="90">
        <f t="shared" ref="C84:P84" si="15">SUM(C85:C86)</f>
        <v>37</v>
      </c>
      <c r="D84" s="90">
        <f t="shared" si="15"/>
        <v>1480</v>
      </c>
      <c r="E84" s="90">
        <f t="shared" si="15"/>
        <v>0</v>
      </c>
      <c r="F84" s="90">
        <f t="shared" si="15"/>
        <v>22</v>
      </c>
      <c r="G84" s="90">
        <f t="shared" si="15"/>
        <v>0</v>
      </c>
      <c r="H84" s="90">
        <f t="shared" si="15"/>
        <v>0</v>
      </c>
      <c r="I84" s="90">
        <f t="shared" si="15"/>
        <v>56</v>
      </c>
      <c r="J84" s="90">
        <f t="shared" si="15"/>
        <v>181</v>
      </c>
      <c r="K84" s="90">
        <f t="shared" si="15"/>
        <v>31</v>
      </c>
      <c r="L84" s="90">
        <f t="shared" si="15"/>
        <v>14</v>
      </c>
      <c r="M84" s="90">
        <f t="shared" si="15"/>
        <v>0</v>
      </c>
      <c r="N84" s="90">
        <f t="shared" si="15"/>
        <v>1</v>
      </c>
      <c r="O84" s="90">
        <f t="shared" si="15"/>
        <v>0</v>
      </c>
      <c r="P84" s="91">
        <f t="shared" si="15"/>
        <v>0</v>
      </c>
    </row>
    <row r="85" spans="1:16" x14ac:dyDescent="0.25">
      <c r="A85" s="99" t="s">
        <v>241</v>
      </c>
      <c r="B85" s="100">
        <f>SUM(C85:P85)</f>
        <v>1697</v>
      </c>
      <c r="C85" s="96">
        <v>36</v>
      </c>
      <c r="D85" s="96">
        <v>1399</v>
      </c>
      <c r="E85" s="96">
        <v>0</v>
      </c>
      <c r="F85" s="96">
        <v>21</v>
      </c>
      <c r="G85" s="96">
        <v>0</v>
      </c>
      <c r="H85" s="96">
        <v>0</v>
      </c>
      <c r="I85" s="96">
        <v>50</v>
      </c>
      <c r="J85" s="96">
        <v>157</v>
      </c>
      <c r="K85" s="96">
        <v>30</v>
      </c>
      <c r="L85" s="96">
        <v>3</v>
      </c>
      <c r="M85" s="96">
        <v>0</v>
      </c>
      <c r="N85" s="96">
        <v>1</v>
      </c>
      <c r="O85" s="96">
        <v>0</v>
      </c>
      <c r="P85" s="97">
        <v>0</v>
      </c>
    </row>
    <row r="86" spans="1:16" x14ac:dyDescent="0.25">
      <c r="A86" s="99" t="s">
        <v>83</v>
      </c>
      <c r="B86" s="100">
        <f>SUM(C86:P86)</f>
        <v>125</v>
      </c>
      <c r="C86" s="96">
        <v>1</v>
      </c>
      <c r="D86" s="96">
        <v>81</v>
      </c>
      <c r="E86" s="96">
        <v>0</v>
      </c>
      <c r="F86" s="96">
        <v>1</v>
      </c>
      <c r="G86" s="96">
        <v>0</v>
      </c>
      <c r="H86" s="96">
        <v>0</v>
      </c>
      <c r="I86" s="96">
        <v>6</v>
      </c>
      <c r="J86" s="96">
        <v>24</v>
      </c>
      <c r="K86" s="96">
        <v>1</v>
      </c>
      <c r="L86" s="96">
        <v>11</v>
      </c>
      <c r="M86" s="96">
        <v>0</v>
      </c>
      <c r="N86" s="96">
        <v>0</v>
      </c>
      <c r="O86" s="96">
        <v>0</v>
      </c>
      <c r="P86" s="97">
        <v>0</v>
      </c>
    </row>
    <row r="87" spans="1:16" x14ac:dyDescent="0.25">
      <c r="A87" s="92"/>
      <c r="B87" s="103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7"/>
    </row>
    <row r="88" spans="1:16" x14ac:dyDescent="0.25">
      <c r="A88" s="98" t="s">
        <v>84</v>
      </c>
      <c r="B88" s="90">
        <f>SUM(B89:B93)</f>
        <v>981</v>
      </c>
      <c r="C88" s="90">
        <f t="shared" ref="C88:P88" si="16">SUM(C89:C93)</f>
        <v>24</v>
      </c>
      <c r="D88" s="90">
        <f t="shared" si="16"/>
        <v>708</v>
      </c>
      <c r="E88" s="90">
        <f t="shared" si="16"/>
        <v>0</v>
      </c>
      <c r="F88" s="90">
        <f t="shared" si="16"/>
        <v>22</v>
      </c>
      <c r="G88" s="90">
        <f t="shared" si="16"/>
        <v>0</v>
      </c>
      <c r="H88" s="90">
        <f t="shared" si="16"/>
        <v>0</v>
      </c>
      <c r="I88" s="90">
        <f t="shared" si="16"/>
        <v>27</v>
      </c>
      <c r="J88" s="90">
        <f t="shared" si="16"/>
        <v>151</v>
      </c>
      <c r="K88" s="90">
        <f t="shared" si="16"/>
        <v>0</v>
      </c>
      <c r="L88" s="90">
        <f t="shared" si="16"/>
        <v>49</v>
      </c>
      <c r="M88" s="90">
        <f t="shared" si="16"/>
        <v>0</v>
      </c>
      <c r="N88" s="90">
        <f t="shared" si="16"/>
        <v>0</v>
      </c>
      <c r="O88" s="90">
        <f t="shared" si="16"/>
        <v>0</v>
      </c>
      <c r="P88" s="91">
        <f t="shared" si="16"/>
        <v>0</v>
      </c>
    </row>
    <row r="89" spans="1:16" x14ac:dyDescent="0.25">
      <c r="A89" s="99" t="s">
        <v>242</v>
      </c>
      <c r="B89" s="100">
        <f>SUM(C89:P89)</f>
        <v>208</v>
      </c>
      <c r="C89" s="96">
        <v>8</v>
      </c>
      <c r="D89" s="96">
        <v>175</v>
      </c>
      <c r="E89" s="96">
        <v>0</v>
      </c>
      <c r="F89" s="96">
        <v>1</v>
      </c>
      <c r="G89" s="96">
        <v>0</v>
      </c>
      <c r="H89" s="96">
        <v>0</v>
      </c>
      <c r="I89" s="96">
        <v>1</v>
      </c>
      <c r="J89" s="96">
        <v>21</v>
      </c>
      <c r="K89" s="96">
        <v>0</v>
      </c>
      <c r="L89" s="96">
        <v>2</v>
      </c>
      <c r="M89" s="96">
        <v>0</v>
      </c>
      <c r="N89" s="96">
        <v>0</v>
      </c>
      <c r="O89" s="96">
        <v>0</v>
      </c>
      <c r="P89" s="97">
        <v>0</v>
      </c>
    </row>
    <row r="90" spans="1:16" x14ac:dyDescent="0.25">
      <c r="A90" s="99" t="s">
        <v>86</v>
      </c>
      <c r="B90" s="100">
        <f>SUM(C90:P90)</f>
        <v>213</v>
      </c>
      <c r="C90" s="96">
        <v>11</v>
      </c>
      <c r="D90" s="96">
        <v>160</v>
      </c>
      <c r="E90" s="96">
        <v>0</v>
      </c>
      <c r="F90" s="96">
        <v>9</v>
      </c>
      <c r="G90" s="96">
        <v>0</v>
      </c>
      <c r="H90" s="96">
        <v>0</v>
      </c>
      <c r="I90" s="96">
        <v>4</v>
      </c>
      <c r="J90" s="96">
        <v>26</v>
      </c>
      <c r="K90" s="96">
        <v>0</v>
      </c>
      <c r="L90" s="96">
        <v>3</v>
      </c>
      <c r="M90" s="96">
        <v>0</v>
      </c>
      <c r="N90" s="96">
        <v>0</v>
      </c>
      <c r="O90" s="96">
        <v>0</v>
      </c>
      <c r="P90" s="97">
        <v>0</v>
      </c>
    </row>
    <row r="91" spans="1:16" x14ac:dyDescent="0.25">
      <c r="A91" s="99" t="s">
        <v>87</v>
      </c>
      <c r="B91" s="100">
        <f>SUM(C91:P91)</f>
        <v>382</v>
      </c>
      <c r="C91" s="96">
        <v>3</v>
      </c>
      <c r="D91" s="96">
        <v>240</v>
      </c>
      <c r="E91" s="96">
        <v>0</v>
      </c>
      <c r="F91" s="96">
        <v>8</v>
      </c>
      <c r="G91" s="96">
        <v>0</v>
      </c>
      <c r="H91" s="96">
        <v>0</v>
      </c>
      <c r="I91" s="96">
        <v>2</v>
      </c>
      <c r="J91" s="96">
        <v>85</v>
      </c>
      <c r="K91" s="96">
        <v>0</v>
      </c>
      <c r="L91" s="96">
        <v>44</v>
      </c>
      <c r="M91" s="96">
        <v>0</v>
      </c>
      <c r="N91" s="96">
        <v>0</v>
      </c>
      <c r="O91" s="96">
        <v>0</v>
      </c>
      <c r="P91" s="97">
        <v>0</v>
      </c>
    </row>
    <row r="92" spans="1:16" x14ac:dyDescent="0.25">
      <c r="A92" s="99" t="s">
        <v>88</v>
      </c>
      <c r="B92" s="100">
        <f>SUM(C92:P92)</f>
        <v>157</v>
      </c>
      <c r="C92" s="96">
        <v>1</v>
      </c>
      <c r="D92" s="96">
        <v>119</v>
      </c>
      <c r="E92" s="96">
        <v>0</v>
      </c>
      <c r="F92" s="96">
        <v>4</v>
      </c>
      <c r="G92" s="96">
        <v>0</v>
      </c>
      <c r="H92" s="96">
        <v>0</v>
      </c>
      <c r="I92" s="96">
        <v>19</v>
      </c>
      <c r="J92" s="96">
        <v>14</v>
      </c>
      <c r="K92" s="96">
        <v>0</v>
      </c>
      <c r="L92" s="96">
        <v>0</v>
      </c>
      <c r="M92" s="96">
        <v>0</v>
      </c>
      <c r="N92" s="96">
        <v>0</v>
      </c>
      <c r="O92" s="96">
        <v>0</v>
      </c>
      <c r="P92" s="97">
        <v>0</v>
      </c>
    </row>
    <row r="93" spans="1:16" x14ac:dyDescent="0.25">
      <c r="A93" s="99" t="s">
        <v>243</v>
      </c>
      <c r="B93" s="100">
        <f>SUM(C93:P93)</f>
        <v>21</v>
      </c>
      <c r="C93" s="96">
        <v>1</v>
      </c>
      <c r="D93" s="96">
        <v>14</v>
      </c>
      <c r="E93" s="96">
        <v>0</v>
      </c>
      <c r="F93" s="96">
        <v>0</v>
      </c>
      <c r="G93" s="96">
        <v>0</v>
      </c>
      <c r="H93" s="96">
        <v>0</v>
      </c>
      <c r="I93" s="96">
        <v>1</v>
      </c>
      <c r="J93" s="96">
        <v>5</v>
      </c>
      <c r="K93" s="96">
        <v>0</v>
      </c>
      <c r="L93" s="96">
        <v>0</v>
      </c>
      <c r="M93" s="96">
        <v>0</v>
      </c>
      <c r="N93" s="96">
        <v>0</v>
      </c>
      <c r="O93" s="96">
        <v>0</v>
      </c>
      <c r="P93" s="97">
        <v>0</v>
      </c>
    </row>
    <row r="94" spans="1:16" x14ac:dyDescent="0.25">
      <c r="A94" s="101"/>
      <c r="B94" s="103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7"/>
    </row>
    <row r="95" spans="1:16" x14ac:dyDescent="0.25">
      <c r="A95" s="98" t="s">
        <v>90</v>
      </c>
      <c r="B95" s="90">
        <f>SUM(B96:B97)</f>
        <v>1380</v>
      </c>
      <c r="C95" s="90">
        <f t="shared" ref="C95:P95" si="17">SUM(C96:C97)</f>
        <v>19</v>
      </c>
      <c r="D95" s="90">
        <f t="shared" si="17"/>
        <v>1270</v>
      </c>
      <c r="E95" s="90">
        <f t="shared" si="17"/>
        <v>0</v>
      </c>
      <c r="F95" s="90">
        <f t="shared" si="17"/>
        <v>6</v>
      </c>
      <c r="G95" s="90">
        <f t="shared" si="17"/>
        <v>0</v>
      </c>
      <c r="H95" s="90">
        <f t="shared" si="17"/>
        <v>0</v>
      </c>
      <c r="I95" s="90">
        <f t="shared" si="17"/>
        <v>13</v>
      </c>
      <c r="J95" s="90">
        <f t="shared" si="17"/>
        <v>40</v>
      </c>
      <c r="K95" s="90">
        <f t="shared" si="17"/>
        <v>0</v>
      </c>
      <c r="L95" s="90">
        <f t="shared" si="17"/>
        <v>31</v>
      </c>
      <c r="M95" s="90">
        <f t="shared" si="17"/>
        <v>1</v>
      </c>
      <c r="N95" s="90">
        <f t="shared" si="17"/>
        <v>0</v>
      </c>
      <c r="O95" s="90">
        <f t="shared" si="17"/>
        <v>0</v>
      </c>
      <c r="P95" s="91">
        <f t="shared" si="17"/>
        <v>0</v>
      </c>
    </row>
    <row r="96" spans="1:16" x14ac:dyDescent="0.25">
      <c r="A96" s="99" t="s">
        <v>244</v>
      </c>
      <c r="B96" s="100">
        <f>SUM(C96:P96)</f>
        <v>1238</v>
      </c>
      <c r="C96" s="96">
        <v>16</v>
      </c>
      <c r="D96" s="96">
        <v>1148</v>
      </c>
      <c r="E96" s="96">
        <v>0</v>
      </c>
      <c r="F96" s="96">
        <v>4</v>
      </c>
      <c r="G96" s="96">
        <v>0</v>
      </c>
      <c r="H96" s="96">
        <v>0</v>
      </c>
      <c r="I96" s="96">
        <v>9</v>
      </c>
      <c r="J96" s="96">
        <v>36</v>
      </c>
      <c r="K96" s="96">
        <v>0</v>
      </c>
      <c r="L96" s="96">
        <v>24</v>
      </c>
      <c r="M96" s="96">
        <v>1</v>
      </c>
      <c r="N96" s="96">
        <v>0</v>
      </c>
      <c r="O96" s="96">
        <v>0</v>
      </c>
      <c r="P96" s="97">
        <v>0</v>
      </c>
    </row>
    <row r="97" spans="1:16" x14ac:dyDescent="0.25">
      <c r="A97" s="99" t="s">
        <v>92</v>
      </c>
      <c r="B97" s="100">
        <f>SUM(C97:P97)</f>
        <v>142</v>
      </c>
      <c r="C97" s="96">
        <v>3</v>
      </c>
      <c r="D97" s="96">
        <v>122</v>
      </c>
      <c r="E97" s="96">
        <v>0</v>
      </c>
      <c r="F97" s="96">
        <v>2</v>
      </c>
      <c r="G97" s="96">
        <v>0</v>
      </c>
      <c r="H97" s="96">
        <v>0</v>
      </c>
      <c r="I97" s="96">
        <v>4</v>
      </c>
      <c r="J97" s="96">
        <v>4</v>
      </c>
      <c r="K97" s="96">
        <v>0</v>
      </c>
      <c r="L97" s="96">
        <v>7</v>
      </c>
      <c r="M97" s="96">
        <v>0</v>
      </c>
      <c r="N97" s="96">
        <v>0</v>
      </c>
      <c r="O97" s="96">
        <v>0</v>
      </c>
      <c r="P97" s="97">
        <v>0</v>
      </c>
    </row>
    <row r="98" spans="1:16" x14ac:dyDescent="0.25">
      <c r="A98" s="92"/>
      <c r="B98" s="103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7"/>
    </row>
    <row r="99" spans="1:16" x14ac:dyDescent="0.25">
      <c r="A99" s="98" t="s">
        <v>93</v>
      </c>
      <c r="B99" s="90">
        <f>SUM(B100)</f>
        <v>1586</v>
      </c>
      <c r="C99" s="90">
        <f t="shared" ref="C99:P99" si="18">SUM(C100)</f>
        <v>9</v>
      </c>
      <c r="D99" s="90">
        <f t="shared" si="18"/>
        <v>1379</v>
      </c>
      <c r="E99" s="90">
        <f t="shared" si="18"/>
        <v>0</v>
      </c>
      <c r="F99" s="90">
        <f t="shared" si="18"/>
        <v>13</v>
      </c>
      <c r="G99" s="90">
        <f t="shared" si="18"/>
        <v>0</v>
      </c>
      <c r="H99" s="90">
        <f t="shared" si="18"/>
        <v>0</v>
      </c>
      <c r="I99" s="90">
        <f t="shared" si="18"/>
        <v>40</v>
      </c>
      <c r="J99" s="90">
        <f t="shared" si="18"/>
        <v>135</v>
      </c>
      <c r="K99" s="90">
        <f t="shared" si="18"/>
        <v>8</v>
      </c>
      <c r="L99" s="90">
        <f t="shared" si="18"/>
        <v>1</v>
      </c>
      <c r="M99" s="90">
        <f t="shared" si="18"/>
        <v>0</v>
      </c>
      <c r="N99" s="90">
        <f t="shared" si="18"/>
        <v>1</v>
      </c>
      <c r="O99" s="90">
        <f t="shared" si="18"/>
        <v>0</v>
      </c>
      <c r="P99" s="91">
        <f t="shared" si="18"/>
        <v>0</v>
      </c>
    </row>
    <row r="100" spans="1:16" x14ac:dyDescent="0.25">
      <c r="A100" s="99" t="s">
        <v>245</v>
      </c>
      <c r="B100" s="100">
        <f>SUM(C100:P100)</f>
        <v>1586</v>
      </c>
      <c r="C100" s="96">
        <v>9</v>
      </c>
      <c r="D100" s="96">
        <v>1379</v>
      </c>
      <c r="E100" s="96">
        <v>0</v>
      </c>
      <c r="F100" s="96">
        <v>13</v>
      </c>
      <c r="G100" s="96">
        <v>0</v>
      </c>
      <c r="H100" s="96">
        <v>0</v>
      </c>
      <c r="I100" s="96">
        <v>40</v>
      </c>
      <c r="J100" s="96">
        <v>135</v>
      </c>
      <c r="K100" s="96">
        <v>8</v>
      </c>
      <c r="L100" s="96">
        <v>1</v>
      </c>
      <c r="M100" s="96">
        <v>0</v>
      </c>
      <c r="N100" s="96">
        <v>1</v>
      </c>
      <c r="O100" s="96">
        <v>0</v>
      </c>
      <c r="P100" s="97">
        <v>0</v>
      </c>
    </row>
    <row r="101" spans="1:16" x14ac:dyDescent="0.25">
      <c r="A101" s="104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6"/>
      <c r="M101" s="106"/>
      <c r="N101" s="106"/>
      <c r="O101" s="106"/>
      <c r="P101" s="107"/>
    </row>
    <row r="102" spans="1:16" x14ac:dyDescent="0.25">
      <c r="A102" s="108" t="s">
        <v>232</v>
      </c>
    </row>
  </sheetData>
  <sheetProtection selectLockedCells="1" selectUnlockedCells="1"/>
  <mergeCells count="4">
    <mergeCell ref="A3:P3"/>
    <mergeCell ref="A4:P4"/>
    <mergeCell ref="A5:P5"/>
    <mergeCell ref="A6:P6"/>
  </mergeCells>
  <printOptions horizontalCentered="1" verticalCentered="1"/>
  <pageMargins left="0" right="0" top="0" bottom="0" header="0.51180555555555551" footer="0.51180555555555551"/>
  <pageSetup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CA103"/>
  <sheetViews>
    <sheetView zoomScale="71" zoomScaleNormal="71" workbookViewId="0">
      <selection activeCell="A32" sqref="A32"/>
    </sheetView>
  </sheetViews>
  <sheetFormatPr baseColWidth="10" defaultColWidth="0" defaultRowHeight="12.75" zeroHeight="1" x14ac:dyDescent="0.2"/>
  <cols>
    <col min="1" max="1" width="77.5703125" style="5" bestFit="1" customWidth="1"/>
    <col min="2" max="2" width="11.140625" style="5" customWidth="1"/>
    <col min="3" max="3" width="19.140625" style="5" customWidth="1"/>
    <col min="4" max="4" width="14.5703125" style="5" customWidth="1"/>
    <col min="5" max="5" width="13.28515625" style="5" customWidth="1"/>
    <col min="6" max="6" width="13.7109375" style="5" customWidth="1"/>
    <col min="7" max="7" width="11.140625" style="217" hidden="1" customWidth="1"/>
    <col min="8" max="65" width="11.140625" style="5" hidden="1" customWidth="1"/>
    <col min="66" max="79" width="0" style="5" hidden="1" customWidth="1"/>
    <col min="80" max="16384" width="11.140625" style="5" hidden="1"/>
  </cols>
  <sheetData>
    <row r="1" spans="1:6" ht="15.75" x14ac:dyDescent="0.25">
      <c r="A1" s="22" t="s">
        <v>156</v>
      </c>
      <c r="B1" s="25"/>
      <c r="C1" s="260"/>
      <c r="D1" s="260"/>
      <c r="E1" s="16"/>
      <c r="F1" s="76"/>
    </row>
    <row r="2" spans="1:6" ht="15.75" x14ac:dyDescent="0.25">
      <c r="A2" s="3"/>
      <c r="B2" s="25"/>
      <c r="C2" s="16"/>
      <c r="D2" s="16"/>
      <c r="E2" s="16"/>
      <c r="F2" s="76"/>
    </row>
    <row r="3" spans="1:6" ht="15.75" x14ac:dyDescent="0.25">
      <c r="A3" s="243" t="s">
        <v>266</v>
      </c>
      <c r="B3" s="243"/>
      <c r="C3" s="243"/>
      <c r="D3" s="243"/>
      <c r="E3" s="243"/>
      <c r="F3" s="243"/>
    </row>
    <row r="4" spans="1:6" ht="15.75" x14ac:dyDescent="0.25">
      <c r="A4" s="243" t="s">
        <v>9</v>
      </c>
      <c r="B4" s="243"/>
      <c r="C4" s="243"/>
      <c r="D4" s="243"/>
      <c r="E4" s="243"/>
      <c r="F4" s="243"/>
    </row>
    <row r="5" spans="1:6" ht="15.75" x14ac:dyDescent="0.25">
      <c r="A5" s="243" t="s">
        <v>265</v>
      </c>
      <c r="B5" s="243"/>
      <c r="C5" s="243"/>
      <c r="D5" s="243"/>
      <c r="E5" s="243"/>
      <c r="F5" s="243"/>
    </row>
    <row r="6" spans="1:6" ht="15.75" x14ac:dyDescent="0.25">
      <c r="A6" s="243" t="s">
        <v>308</v>
      </c>
      <c r="B6" s="243"/>
      <c r="C6" s="243"/>
      <c r="D6" s="243"/>
      <c r="E6" s="243"/>
      <c r="F6" s="243"/>
    </row>
    <row r="7" spans="1:6" ht="15.75" x14ac:dyDescent="0.25">
      <c r="A7" s="24"/>
      <c r="B7" s="25"/>
      <c r="C7" s="25"/>
      <c r="D7" s="25"/>
      <c r="E7" s="25"/>
      <c r="F7" s="25"/>
    </row>
    <row r="8" spans="1:6" ht="15.75" customHeight="1" x14ac:dyDescent="0.2">
      <c r="A8" s="258" t="s">
        <v>10</v>
      </c>
      <c r="B8" s="259" t="s">
        <v>306</v>
      </c>
      <c r="C8" s="259"/>
      <c r="D8" s="259"/>
      <c r="E8" s="259"/>
      <c r="F8" s="259"/>
    </row>
    <row r="9" spans="1:6" ht="47.25" x14ac:dyDescent="0.2">
      <c r="A9" s="258"/>
      <c r="B9" s="156" t="s">
        <v>151</v>
      </c>
      <c r="C9" s="157" t="s">
        <v>152</v>
      </c>
      <c r="D9" s="157" t="s">
        <v>153</v>
      </c>
      <c r="E9" s="157" t="s">
        <v>154</v>
      </c>
      <c r="F9" s="196" t="s">
        <v>155</v>
      </c>
    </row>
    <row r="10" spans="1:6" ht="15.75" x14ac:dyDescent="0.2">
      <c r="A10" s="60"/>
      <c r="B10" s="11"/>
      <c r="C10" s="11"/>
      <c r="D10" s="11"/>
      <c r="E10" s="11"/>
      <c r="F10" s="12"/>
    </row>
    <row r="11" spans="1:6" ht="15.75" x14ac:dyDescent="0.25">
      <c r="A11" s="60" t="s">
        <v>19</v>
      </c>
      <c r="B11" s="13">
        <f t="shared" ref="B11:D11" si="0">+B13+B20+B23+B29+B35+B42+B47+B54+B61+B69+B77+B85+B89+B96+B100</f>
        <v>48703</v>
      </c>
      <c r="C11" s="127">
        <f t="shared" si="0"/>
        <v>2203</v>
      </c>
      <c r="D11" s="127">
        <f t="shared" si="0"/>
        <v>118</v>
      </c>
      <c r="E11" s="127">
        <f>+E13+E20+E23+E29+E35+E42+E47+E54+E61+E69+E77+E85+E89+E96+E100</f>
        <v>12051</v>
      </c>
      <c r="F11" s="130">
        <f>+F13+F20+F23+F29+F35+F42+F47+F54+F61+F69+F77+F85+F89+F96+F100</f>
        <v>34331</v>
      </c>
    </row>
    <row r="12" spans="1:6" ht="15.75" x14ac:dyDescent="0.25">
      <c r="A12" s="158"/>
      <c r="B12" s="13"/>
      <c r="C12" s="127"/>
      <c r="D12" s="127"/>
      <c r="E12" s="127"/>
      <c r="F12" s="130"/>
    </row>
    <row r="13" spans="1:6" ht="15.75" x14ac:dyDescent="0.25">
      <c r="A13" s="36" t="s">
        <v>20</v>
      </c>
      <c r="B13" s="13">
        <f t="shared" ref="B13:D13" si="1">SUM(B14:B18)</f>
        <v>8364</v>
      </c>
      <c r="C13" s="127">
        <f t="shared" si="1"/>
        <v>180</v>
      </c>
      <c r="D13" s="127">
        <f t="shared" si="1"/>
        <v>5</v>
      </c>
      <c r="E13" s="127">
        <f>SUM(E14:E18)</f>
        <v>2544</v>
      </c>
      <c r="F13" s="130">
        <f>SUM(F14:F18)</f>
        <v>5635</v>
      </c>
    </row>
    <row r="14" spans="1:6" ht="15.75" x14ac:dyDescent="0.25">
      <c r="A14" s="3" t="s">
        <v>21</v>
      </c>
      <c r="B14" s="2">
        <f>SUM(C14:F14)</f>
        <v>6609</v>
      </c>
      <c r="C14" s="110">
        <v>153</v>
      </c>
      <c r="D14" s="110">
        <v>0</v>
      </c>
      <c r="E14" s="110">
        <v>932</v>
      </c>
      <c r="F14" s="133">
        <v>5524</v>
      </c>
    </row>
    <row r="15" spans="1:6" ht="15.75" x14ac:dyDescent="0.25">
      <c r="A15" s="3" t="s">
        <v>22</v>
      </c>
      <c r="B15" s="2">
        <f>SUM(C15:F15)</f>
        <v>1380</v>
      </c>
      <c r="C15" s="110">
        <v>1</v>
      </c>
      <c r="D15" s="110">
        <v>1</v>
      </c>
      <c r="E15" s="110">
        <v>1377</v>
      </c>
      <c r="F15" s="133">
        <v>1</v>
      </c>
    </row>
    <row r="16" spans="1:6" ht="15.75" x14ac:dyDescent="0.25">
      <c r="A16" s="3" t="s">
        <v>23</v>
      </c>
      <c r="B16" s="2">
        <f>SUM(C16:F16)</f>
        <v>178</v>
      </c>
      <c r="C16" s="110">
        <v>0</v>
      </c>
      <c r="D16" s="110">
        <v>3</v>
      </c>
      <c r="E16" s="110">
        <v>65</v>
      </c>
      <c r="F16" s="133">
        <v>110</v>
      </c>
    </row>
    <row r="17" spans="1:6" ht="15.75" x14ac:dyDescent="0.25">
      <c r="A17" s="3" t="s">
        <v>24</v>
      </c>
      <c r="B17" s="2">
        <f>SUM(C17:F17)</f>
        <v>193</v>
      </c>
      <c r="C17" s="110">
        <v>26</v>
      </c>
      <c r="D17" s="110">
        <v>1</v>
      </c>
      <c r="E17" s="110">
        <v>166</v>
      </c>
      <c r="F17" s="133">
        <v>0</v>
      </c>
    </row>
    <row r="18" spans="1:6" ht="15.75" x14ac:dyDescent="0.25">
      <c r="A18" s="3" t="s">
        <v>25</v>
      </c>
      <c r="B18" s="2">
        <f>SUM(C18:F18)</f>
        <v>4</v>
      </c>
      <c r="C18" s="110">
        <v>0</v>
      </c>
      <c r="D18" s="110">
        <v>0</v>
      </c>
      <c r="E18" s="110">
        <v>4</v>
      </c>
      <c r="F18" s="133">
        <v>0</v>
      </c>
    </row>
    <row r="19" spans="1:6" ht="15.75" x14ac:dyDescent="0.25">
      <c r="A19" s="37"/>
      <c r="B19" s="2"/>
      <c r="C19" s="110"/>
      <c r="D19" s="110"/>
      <c r="E19" s="110"/>
      <c r="F19" s="133"/>
    </row>
    <row r="20" spans="1:6" ht="15.75" x14ac:dyDescent="0.25">
      <c r="A20" s="36" t="s">
        <v>26</v>
      </c>
      <c r="B20" s="13">
        <f t="shared" ref="B20" si="2">SUM(B21)</f>
        <v>7528</v>
      </c>
      <c r="C20" s="127">
        <v>31</v>
      </c>
      <c r="D20" s="127">
        <v>0</v>
      </c>
      <c r="E20" s="127">
        <v>227</v>
      </c>
      <c r="F20" s="130">
        <v>7270</v>
      </c>
    </row>
    <row r="21" spans="1:6" ht="15.75" x14ac:dyDescent="0.25">
      <c r="A21" s="3" t="s">
        <v>27</v>
      </c>
      <c r="B21" s="2">
        <f>SUM(C21:I21)</f>
        <v>7528</v>
      </c>
      <c r="C21" s="110">
        <v>31</v>
      </c>
      <c r="D21" s="110">
        <v>0</v>
      </c>
      <c r="E21" s="110">
        <v>227</v>
      </c>
      <c r="F21" s="133">
        <v>7270</v>
      </c>
    </row>
    <row r="22" spans="1:6" ht="15.75" x14ac:dyDescent="0.25">
      <c r="A22" s="38"/>
      <c r="B22" s="2"/>
      <c r="C22" s="110"/>
      <c r="D22" s="110"/>
      <c r="E22" s="110"/>
      <c r="F22" s="133"/>
    </row>
    <row r="23" spans="1:6" ht="15.75" x14ac:dyDescent="0.25">
      <c r="A23" s="36" t="s">
        <v>28</v>
      </c>
      <c r="B23" s="13">
        <f t="shared" ref="B23" si="3">SUM(B24:B27)</f>
        <v>5711</v>
      </c>
      <c r="C23" s="127">
        <v>283</v>
      </c>
      <c r="D23" s="127">
        <v>15</v>
      </c>
      <c r="E23" s="127">
        <v>4693</v>
      </c>
      <c r="F23" s="130">
        <v>720</v>
      </c>
    </row>
    <row r="24" spans="1:6" ht="15.75" x14ac:dyDescent="0.25">
      <c r="A24" s="3" t="s">
        <v>29</v>
      </c>
      <c r="B24" s="2">
        <f>SUM(C24:I24)</f>
        <v>1486</v>
      </c>
      <c r="C24" s="110">
        <v>168</v>
      </c>
      <c r="D24" s="110">
        <v>1</v>
      </c>
      <c r="E24" s="110">
        <v>1034</v>
      </c>
      <c r="F24" s="133">
        <v>283</v>
      </c>
    </row>
    <row r="25" spans="1:6" ht="15.75" x14ac:dyDescent="0.25">
      <c r="A25" s="3" t="s">
        <v>30</v>
      </c>
      <c r="B25" s="2">
        <f>SUM(C25:I25)</f>
        <v>2608</v>
      </c>
      <c r="C25" s="110">
        <v>93</v>
      </c>
      <c r="D25" s="110">
        <v>13</v>
      </c>
      <c r="E25" s="110">
        <v>2500</v>
      </c>
      <c r="F25" s="133">
        <v>2</v>
      </c>
    </row>
    <row r="26" spans="1:6" ht="15.75" x14ac:dyDescent="0.25">
      <c r="A26" s="3" t="s">
        <v>31</v>
      </c>
      <c r="B26" s="2">
        <f>SUM(C26:I26)</f>
        <v>1564</v>
      </c>
      <c r="C26" s="110">
        <v>19</v>
      </c>
      <c r="D26" s="110">
        <v>1</v>
      </c>
      <c r="E26" s="110">
        <v>1125</v>
      </c>
      <c r="F26" s="133">
        <v>419</v>
      </c>
    </row>
    <row r="27" spans="1:6" ht="15.75" x14ac:dyDescent="0.25">
      <c r="A27" s="3" t="s">
        <v>32</v>
      </c>
      <c r="B27" s="2">
        <f>SUM(C27:I27)</f>
        <v>53</v>
      </c>
      <c r="C27" s="110">
        <v>3</v>
      </c>
      <c r="D27" s="110">
        <v>0</v>
      </c>
      <c r="E27" s="110">
        <v>34</v>
      </c>
      <c r="F27" s="133">
        <v>16</v>
      </c>
    </row>
    <row r="28" spans="1:6" ht="15.75" x14ac:dyDescent="0.25">
      <c r="A28" s="37"/>
      <c r="B28" s="2"/>
      <c r="C28" s="110"/>
      <c r="D28" s="110"/>
      <c r="E28" s="110"/>
      <c r="F28" s="133"/>
    </row>
    <row r="29" spans="1:6" ht="15.75" x14ac:dyDescent="0.25">
      <c r="A29" s="36" t="s">
        <v>33</v>
      </c>
      <c r="B29" s="13">
        <f t="shared" ref="B29" si="4">SUM(B30:B33)</f>
        <v>3673</v>
      </c>
      <c r="C29" s="127">
        <v>236</v>
      </c>
      <c r="D29" s="127">
        <v>8</v>
      </c>
      <c r="E29" s="127">
        <v>684</v>
      </c>
      <c r="F29" s="130">
        <v>2745</v>
      </c>
    </row>
    <row r="30" spans="1:6" ht="15.75" x14ac:dyDescent="0.25">
      <c r="A30" s="3" t="s">
        <v>34</v>
      </c>
      <c r="B30" s="2">
        <f>SUM(C30:I30)</f>
        <v>2761</v>
      </c>
      <c r="C30" s="110">
        <v>150</v>
      </c>
      <c r="D30" s="110">
        <v>0</v>
      </c>
      <c r="E30" s="110">
        <v>170</v>
      </c>
      <c r="F30" s="133">
        <v>2441</v>
      </c>
    </row>
    <row r="31" spans="1:6" ht="15.75" x14ac:dyDescent="0.25">
      <c r="A31" s="3" t="s">
        <v>35</v>
      </c>
      <c r="B31" s="2">
        <f>SUM(C31:I31)</f>
        <v>424</v>
      </c>
      <c r="C31" s="110">
        <v>18</v>
      </c>
      <c r="D31" s="110">
        <v>2</v>
      </c>
      <c r="E31" s="110">
        <v>395</v>
      </c>
      <c r="F31" s="133">
        <v>9</v>
      </c>
    </row>
    <row r="32" spans="1:6" ht="15.75" x14ac:dyDescent="0.25">
      <c r="A32" s="3" t="s">
        <v>36</v>
      </c>
      <c r="B32" s="2">
        <f>SUM(C32:I32)</f>
        <v>128</v>
      </c>
      <c r="C32" s="110">
        <v>39</v>
      </c>
      <c r="D32" s="110">
        <v>6</v>
      </c>
      <c r="E32" s="110">
        <v>77</v>
      </c>
      <c r="F32" s="133">
        <v>6</v>
      </c>
    </row>
    <row r="33" spans="1:6" ht="15.75" x14ac:dyDescent="0.25">
      <c r="A33" s="3" t="s">
        <v>37</v>
      </c>
      <c r="B33" s="2">
        <f>SUM(C33:I33)</f>
        <v>360</v>
      </c>
      <c r="C33" s="110">
        <v>29</v>
      </c>
      <c r="D33" s="110">
        <v>0</v>
      </c>
      <c r="E33" s="110">
        <v>42</v>
      </c>
      <c r="F33" s="133">
        <v>289</v>
      </c>
    </row>
    <row r="34" spans="1:6" ht="15.75" x14ac:dyDescent="0.25">
      <c r="A34" s="37"/>
      <c r="B34" s="2"/>
      <c r="C34" s="110"/>
      <c r="D34" s="110"/>
      <c r="E34" s="110"/>
      <c r="F34" s="133"/>
    </row>
    <row r="35" spans="1:6" ht="15.75" x14ac:dyDescent="0.25">
      <c r="A35" s="36" t="s">
        <v>38</v>
      </c>
      <c r="B35" s="13">
        <f t="shared" ref="B35" si="5">SUM(B36:B40)</f>
        <v>766</v>
      </c>
      <c r="C35" s="127">
        <v>26</v>
      </c>
      <c r="D35" s="127">
        <v>8</v>
      </c>
      <c r="E35" s="127">
        <v>193</v>
      </c>
      <c r="F35" s="130">
        <v>539</v>
      </c>
    </row>
    <row r="36" spans="1:6" ht="15.75" x14ac:dyDescent="0.25">
      <c r="A36" s="3" t="s">
        <v>39</v>
      </c>
      <c r="B36" s="2">
        <f>SUM(C36:I36)</f>
        <v>442</v>
      </c>
      <c r="C36" s="110">
        <v>1</v>
      </c>
      <c r="D36" s="110">
        <v>0</v>
      </c>
      <c r="E36" s="110">
        <v>13</v>
      </c>
      <c r="F36" s="133">
        <v>428</v>
      </c>
    </row>
    <row r="37" spans="1:6" ht="15.75" x14ac:dyDescent="0.25">
      <c r="A37" s="3" t="s">
        <v>40</v>
      </c>
      <c r="B37" s="2">
        <f>SUM(C37:I37)</f>
        <v>90</v>
      </c>
      <c r="C37" s="110">
        <v>0</v>
      </c>
      <c r="D37" s="110">
        <v>0</v>
      </c>
      <c r="E37" s="110">
        <v>83</v>
      </c>
      <c r="F37" s="133">
        <v>7</v>
      </c>
    </row>
    <row r="38" spans="1:6" ht="15.75" x14ac:dyDescent="0.25">
      <c r="A38" s="3" t="s">
        <v>41</v>
      </c>
      <c r="B38" s="2">
        <f>SUM(C38:I38)</f>
        <v>35</v>
      </c>
      <c r="C38" s="110">
        <v>13</v>
      </c>
      <c r="D38" s="110">
        <v>1</v>
      </c>
      <c r="E38" s="110">
        <v>12</v>
      </c>
      <c r="F38" s="133">
        <v>9</v>
      </c>
    </row>
    <row r="39" spans="1:6" ht="15.75" x14ac:dyDescent="0.25">
      <c r="A39" s="3" t="s">
        <v>42</v>
      </c>
      <c r="B39" s="2">
        <f>SUM(C39:I39)</f>
        <v>23</v>
      </c>
      <c r="C39" s="110">
        <v>0</v>
      </c>
      <c r="D39" s="110">
        <v>2</v>
      </c>
      <c r="E39" s="110">
        <v>18</v>
      </c>
      <c r="F39" s="133">
        <v>3</v>
      </c>
    </row>
    <row r="40" spans="1:6" ht="15.75" x14ac:dyDescent="0.25">
      <c r="A40" s="3" t="s">
        <v>43</v>
      </c>
      <c r="B40" s="2">
        <f>SUM(C40:I40)</f>
        <v>176</v>
      </c>
      <c r="C40" s="110">
        <v>12</v>
      </c>
      <c r="D40" s="110">
        <v>5</v>
      </c>
      <c r="E40" s="110">
        <v>67</v>
      </c>
      <c r="F40" s="133">
        <v>92</v>
      </c>
    </row>
    <row r="41" spans="1:6" ht="15.75" x14ac:dyDescent="0.25">
      <c r="A41" s="37"/>
      <c r="B41" s="2"/>
      <c r="C41" s="110"/>
      <c r="D41" s="110"/>
      <c r="E41" s="110"/>
      <c r="F41" s="133"/>
    </row>
    <row r="42" spans="1:6" ht="15.75" x14ac:dyDescent="0.25">
      <c r="A42" s="36" t="s">
        <v>44</v>
      </c>
      <c r="B42" s="13">
        <f t="shared" ref="B42" si="6">SUM(B43:B45)</f>
        <v>3634</v>
      </c>
      <c r="C42" s="127">
        <v>164</v>
      </c>
      <c r="D42" s="127">
        <v>6</v>
      </c>
      <c r="E42" s="127">
        <v>234</v>
      </c>
      <c r="F42" s="130">
        <v>3230</v>
      </c>
    </row>
    <row r="43" spans="1:6" ht="15.75" x14ac:dyDescent="0.25">
      <c r="A43" s="3" t="s">
        <v>45</v>
      </c>
      <c r="B43" s="2">
        <f>SUM(C43:I43)</f>
        <v>3024</v>
      </c>
      <c r="C43" s="110">
        <v>159</v>
      </c>
      <c r="D43" s="110">
        <v>0</v>
      </c>
      <c r="E43" s="110">
        <v>85</v>
      </c>
      <c r="F43" s="133">
        <v>2780</v>
      </c>
    </row>
    <row r="44" spans="1:6" ht="15.75" x14ac:dyDescent="0.25">
      <c r="A44" s="3" t="s">
        <v>46</v>
      </c>
      <c r="B44" s="2">
        <f>SUM(C44:I44)</f>
        <v>446</v>
      </c>
      <c r="C44" s="110">
        <v>0</v>
      </c>
      <c r="D44" s="110">
        <v>0</v>
      </c>
      <c r="E44" s="110">
        <v>1</v>
      </c>
      <c r="F44" s="133">
        <v>445</v>
      </c>
    </row>
    <row r="45" spans="1:6" ht="15.75" x14ac:dyDescent="0.25">
      <c r="A45" s="3" t="s">
        <v>47</v>
      </c>
      <c r="B45" s="2">
        <f>SUM(C45:I45)</f>
        <v>164</v>
      </c>
      <c r="C45" s="110">
        <v>5</v>
      </c>
      <c r="D45" s="110">
        <v>6</v>
      </c>
      <c r="E45" s="110">
        <v>148</v>
      </c>
      <c r="F45" s="133">
        <v>5</v>
      </c>
    </row>
    <row r="46" spans="1:6" ht="15.75" x14ac:dyDescent="0.25">
      <c r="A46" s="35"/>
      <c r="B46" s="19"/>
      <c r="C46" s="110"/>
      <c r="D46" s="110"/>
      <c r="E46" s="110"/>
      <c r="F46" s="133"/>
    </row>
    <row r="47" spans="1:6" ht="15.75" x14ac:dyDescent="0.25">
      <c r="A47" s="36" t="s">
        <v>48</v>
      </c>
      <c r="B47" s="13">
        <f t="shared" ref="B47" si="7">SUM(B48:B52)</f>
        <v>4378</v>
      </c>
      <c r="C47" s="127">
        <v>25</v>
      </c>
      <c r="D47" s="127">
        <v>2</v>
      </c>
      <c r="E47" s="127">
        <v>422</v>
      </c>
      <c r="F47" s="130">
        <v>3929</v>
      </c>
    </row>
    <row r="48" spans="1:6" ht="15.75" x14ac:dyDescent="0.25">
      <c r="A48" s="3" t="s">
        <v>49</v>
      </c>
      <c r="B48" s="2">
        <f>SUM(C48:I48)</f>
        <v>3914</v>
      </c>
      <c r="C48" s="110">
        <v>15</v>
      </c>
      <c r="D48" s="110">
        <v>0</v>
      </c>
      <c r="E48" s="110">
        <v>178</v>
      </c>
      <c r="F48" s="133">
        <v>3721</v>
      </c>
    </row>
    <row r="49" spans="1:6" ht="15.75" x14ac:dyDescent="0.25">
      <c r="A49" s="3" t="s">
        <v>50</v>
      </c>
      <c r="B49" s="2">
        <f>SUM(C49:I49)</f>
        <v>44</v>
      </c>
      <c r="C49" s="110">
        <v>0</v>
      </c>
      <c r="D49" s="110">
        <v>2</v>
      </c>
      <c r="E49" s="110">
        <v>31</v>
      </c>
      <c r="F49" s="133">
        <v>11</v>
      </c>
    </row>
    <row r="50" spans="1:6" ht="15.75" x14ac:dyDescent="0.25">
      <c r="A50" s="3" t="s">
        <v>51</v>
      </c>
      <c r="B50" s="2">
        <f>SUM(C50:I50)</f>
        <v>204</v>
      </c>
      <c r="C50" s="110">
        <v>1</v>
      </c>
      <c r="D50" s="110">
        <v>0</v>
      </c>
      <c r="E50" s="110">
        <v>13</v>
      </c>
      <c r="F50" s="133">
        <v>190</v>
      </c>
    </row>
    <row r="51" spans="1:6" ht="15.75" x14ac:dyDescent="0.25">
      <c r="A51" s="3" t="s">
        <v>52</v>
      </c>
      <c r="B51" s="2">
        <f>SUM(C51:I51)</f>
        <v>55</v>
      </c>
      <c r="C51" s="110">
        <v>9</v>
      </c>
      <c r="D51" s="110">
        <v>0</v>
      </c>
      <c r="E51" s="110">
        <v>39</v>
      </c>
      <c r="F51" s="133">
        <v>7</v>
      </c>
    </row>
    <row r="52" spans="1:6" ht="15.75" x14ac:dyDescent="0.25">
      <c r="A52" s="3" t="s">
        <v>53</v>
      </c>
      <c r="B52" s="2">
        <f>SUM(C52:I52)</f>
        <v>161</v>
      </c>
      <c r="C52" s="110">
        <v>0</v>
      </c>
      <c r="D52" s="110">
        <v>0</v>
      </c>
      <c r="E52" s="110">
        <v>161</v>
      </c>
      <c r="F52" s="133">
        <v>0</v>
      </c>
    </row>
    <row r="53" spans="1:6" ht="15.75" x14ac:dyDescent="0.25">
      <c r="A53" s="37"/>
      <c r="B53" s="2"/>
      <c r="C53" s="110"/>
      <c r="D53" s="110"/>
      <c r="E53" s="110"/>
      <c r="F53" s="133"/>
    </row>
    <row r="54" spans="1:6" ht="15.75" x14ac:dyDescent="0.25">
      <c r="A54" s="36" t="s">
        <v>54</v>
      </c>
      <c r="B54" s="13">
        <f t="shared" ref="B54" si="8">SUM(B55:B59)</f>
        <v>6127</v>
      </c>
      <c r="C54" s="127">
        <v>345</v>
      </c>
      <c r="D54" s="127">
        <v>43</v>
      </c>
      <c r="E54" s="127">
        <v>977</v>
      </c>
      <c r="F54" s="130">
        <v>4762</v>
      </c>
    </row>
    <row r="55" spans="1:6" ht="15.75" x14ac:dyDescent="0.25">
      <c r="A55" s="3" t="s">
        <v>55</v>
      </c>
      <c r="B55" s="2">
        <f>SUM(C55:I55)</f>
        <v>4784</v>
      </c>
      <c r="C55" s="110">
        <v>19</v>
      </c>
      <c r="D55" s="110">
        <v>0</v>
      </c>
      <c r="E55" s="110">
        <v>217</v>
      </c>
      <c r="F55" s="133">
        <v>4548</v>
      </c>
    </row>
    <row r="56" spans="1:6" ht="15.75" x14ac:dyDescent="0.25">
      <c r="A56" s="3" t="s">
        <v>56</v>
      </c>
      <c r="B56" s="2">
        <f>SUM(C56:I56)</f>
        <v>615</v>
      </c>
      <c r="C56" s="110">
        <v>235</v>
      </c>
      <c r="D56" s="110">
        <v>28</v>
      </c>
      <c r="E56" s="110">
        <v>341</v>
      </c>
      <c r="F56" s="133">
        <v>11</v>
      </c>
    </row>
    <row r="57" spans="1:6" ht="15.75" x14ac:dyDescent="0.25">
      <c r="A57" s="3" t="s">
        <v>57</v>
      </c>
      <c r="B57" s="2">
        <f>SUM(C57:I57)</f>
        <v>251</v>
      </c>
      <c r="C57" s="110">
        <v>4</v>
      </c>
      <c r="D57" s="110">
        <v>0</v>
      </c>
      <c r="E57" s="110">
        <v>244</v>
      </c>
      <c r="F57" s="133">
        <v>3</v>
      </c>
    </row>
    <row r="58" spans="1:6" ht="15.75" x14ac:dyDescent="0.25">
      <c r="A58" s="3" t="s">
        <v>58</v>
      </c>
      <c r="B58" s="2">
        <f>SUM(C58:I58)</f>
        <v>183</v>
      </c>
      <c r="C58" s="110">
        <v>73</v>
      </c>
      <c r="D58" s="110">
        <v>15</v>
      </c>
      <c r="E58" s="110">
        <v>74</v>
      </c>
      <c r="F58" s="133">
        <v>21</v>
      </c>
    </row>
    <row r="59" spans="1:6" ht="15.75" x14ac:dyDescent="0.25">
      <c r="A59" s="3" t="s">
        <v>59</v>
      </c>
      <c r="B59" s="2">
        <f>SUM(C59:I59)</f>
        <v>294</v>
      </c>
      <c r="C59" s="110">
        <v>14</v>
      </c>
      <c r="D59" s="110">
        <v>0</v>
      </c>
      <c r="E59" s="110">
        <v>101</v>
      </c>
      <c r="F59" s="133">
        <v>179</v>
      </c>
    </row>
    <row r="60" spans="1:6" ht="15.75" x14ac:dyDescent="0.25">
      <c r="A60" s="37"/>
      <c r="B60" s="2"/>
      <c r="C60" s="110"/>
      <c r="D60" s="110"/>
      <c r="E60" s="110"/>
      <c r="F60" s="133"/>
    </row>
    <row r="61" spans="1:6" ht="15.75" x14ac:dyDescent="0.25">
      <c r="A61" s="36" t="s">
        <v>60</v>
      </c>
      <c r="B61" s="13">
        <f t="shared" ref="B61" si="9">SUM(B62:B67)</f>
        <v>957</v>
      </c>
      <c r="C61" s="127">
        <v>17</v>
      </c>
      <c r="D61" s="127">
        <v>8</v>
      </c>
      <c r="E61" s="127">
        <v>350</v>
      </c>
      <c r="F61" s="130">
        <v>582</v>
      </c>
    </row>
    <row r="62" spans="1:6" ht="15.75" x14ac:dyDescent="0.25">
      <c r="A62" s="3" t="s">
        <v>61</v>
      </c>
      <c r="B62" s="2">
        <f t="shared" ref="B62:B67" si="10">SUM(C62:I62)</f>
        <v>538</v>
      </c>
      <c r="C62" s="110">
        <v>5</v>
      </c>
      <c r="D62" s="110">
        <v>0</v>
      </c>
      <c r="E62" s="110">
        <v>15</v>
      </c>
      <c r="F62" s="133">
        <v>518</v>
      </c>
    </row>
    <row r="63" spans="1:6" ht="15.75" x14ac:dyDescent="0.25">
      <c r="A63" s="3" t="s">
        <v>62</v>
      </c>
      <c r="B63" s="2">
        <f t="shared" si="10"/>
        <v>63</v>
      </c>
      <c r="C63" s="110">
        <v>2</v>
      </c>
      <c r="D63" s="110">
        <v>0</v>
      </c>
      <c r="E63" s="110">
        <v>56</v>
      </c>
      <c r="F63" s="133">
        <v>5</v>
      </c>
    </row>
    <row r="64" spans="1:6" ht="15.75" x14ac:dyDescent="0.25">
      <c r="A64" s="3" t="s">
        <v>63</v>
      </c>
      <c r="B64" s="2">
        <f t="shared" si="10"/>
        <v>37</v>
      </c>
      <c r="C64" s="110">
        <v>1</v>
      </c>
      <c r="D64" s="110">
        <v>0</v>
      </c>
      <c r="E64" s="110">
        <v>26</v>
      </c>
      <c r="F64" s="133">
        <v>10</v>
      </c>
    </row>
    <row r="65" spans="1:6" ht="15.75" x14ac:dyDescent="0.25">
      <c r="A65" s="3" t="s">
        <v>64</v>
      </c>
      <c r="B65" s="2">
        <f t="shared" si="10"/>
        <v>144</v>
      </c>
      <c r="C65" s="110">
        <v>7</v>
      </c>
      <c r="D65" s="110">
        <v>2</v>
      </c>
      <c r="E65" s="110">
        <v>133</v>
      </c>
      <c r="F65" s="133">
        <v>2</v>
      </c>
    </row>
    <row r="66" spans="1:6" ht="15.75" x14ac:dyDescent="0.25">
      <c r="A66" s="3" t="s">
        <v>65</v>
      </c>
      <c r="B66" s="2">
        <f t="shared" si="10"/>
        <v>83</v>
      </c>
      <c r="C66" s="110">
        <v>0</v>
      </c>
      <c r="D66" s="110">
        <v>2</v>
      </c>
      <c r="E66" s="110">
        <v>81</v>
      </c>
      <c r="F66" s="133">
        <v>0</v>
      </c>
    </row>
    <row r="67" spans="1:6" ht="15.75" x14ac:dyDescent="0.25">
      <c r="A67" s="3" t="s">
        <v>66</v>
      </c>
      <c r="B67" s="2">
        <f t="shared" si="10"/>
        <v>92</v>
      </c>
      <c r="C67" s="110">
        <v>2</v>
      </c>
      <c r="D67" s="110">
        <v>4</v>
      </c>
      <c r="E67" s="110">
        <v>39</v>
      </c>
      <c r="F67" s="133">
        <v>47</v>
      </c>
    </row>
    <row r="68" spans="1:6" ht="15.75" x14ac:dyDescent="0.25">
      <c r="A68" s="37"/>
      <c r="B68" s="2"/>
      <c r="C68" s="110"/>
      <c r="D68" s="110"/>
      <c r="E68" s="110"/>
      <c r="F68" s="133"/>
    </row>
    <row r="69" spans="1:6" ht="15.75" x14ac:dyDescent="0.25">
      <c r="A69" s="36" t="s">
        <v>67</v>
      </c>
      <c r="B69" s="13">
        <f t="shared" ref="B69" si="11">SUM(B70:B75)</f>
        <v>874</v>
      </c>
      <c r="C69" s="127">
        <v>56</v>
      </c>
      <c r="D69" s="127">
        <v>5</v>
      </c>
      <c r="E69" s="127">
        <v>200</v>
      </c>
      <c r="F69" s="130">
        <v>613</v>
      </c>
    </row>
    <row r="70" spans="1:6" ht="15.75" x14ac:dyDescent="0.25">
      <c r="A70" s="3" t="s">
        <v>68</v>
      </c>
      <c r="B70" s="2">
        <f t="shared" ref="B70:B75" si="12">SUM(C70:I70)</f>
        <v>206</v>
      </c>
      <c r="C70" s="110">
        <v>0</v>
      </c>
      <c r="D70" s="110">
        <v>0</v>
      </c>
      <c r="E70" s="110">
        <v>37</v>
      </c>
      <c r="F70" s="133">
        <v>169</v>
      </c>
    </row>
    <row r="71" spans="1:6" ht="15.75" x14ac:dyDescent="0.25">
      <c r="A71" s="3" t="s">
        <v>69</v>
      </c>
      <c r="B71" s="2">
        <f t="shared" si="12"/>
        <v>437</v>
      </c>
      <c r="C71" s="110">
        <v>0</v>
      </c>
      <c r="D71" s="110">
        <v>0</v>
      </c>
      <c r="E71" s="110">
        <v>3</v>
      </c>
      <c r="F71" s="133">
        <v>434</v>
      </c>
    </row>
    <row r="72" spans="1:6" ht="15.75" x14ac:dyDescent="0.25">
      <c r="A72" s="3" t="s">
        <v>70</v>
      </c>
      <c r="B72" s="2">
        <f t="shared" si="12"/>
        <v>36</v>
      </c>
      <c r="C72" s="110">
        <v>21</v>
      </c>
      <c r="D72" s="110">
        <v>0</v>
      </c>
      <c r="E72" s="110">
        <v>12</v>
      </c>
      <c r="F72" s="133">
        <v>3</v>
      </c>
    </row>
    <row r="73" spans="1:6" ht="15.75" x14ac:dyDescent="0.25">
      <c r="A73" s="3" t="s">
        <v>71</v>
      </c>
      <c r="B73" s="2">
        <f t="shared" si="12"/>
        <v>175</v>
      </c>
      <c r="C73" s="110">
        <v>26</v>
      </c>
      <c r="D73" s="110">
        <v>5</v>
      </c>
      <c r="E73" s="110">
        <v>141</v>
      </c>
      <c r="F73" s="133">
        <v>3</v>
      </c>
    </row>
    <row r="74" spans="1:6" ht="15.75" x14ac:dyDescent="0.25">
      <c r="A74" s="3" t="s">
        <v>72</v>
      </c>
      <c r="B74" s="2">
        <f t="shared" si="12"/>
        <v>7</v>
      </c>
      <c r="C74" s="110">
        <v>6</v>
      </c>
      <c r="D74" s="110">
        <v>0</v>
      </c>
      <c r="E74" s="110">
        <v>1</v>
      </c>
      <c r="F74" s="133">
        <v>0</v>
      </c>
    </row>
    <row r="75" spans="1:6" ht="15.75" x14ac:dyDescent="0.25">
      <c r="A75" s="3" t="s">
        <v>73</v>
      </c>
      <c r="B75" s="2">
        <f t="shared" si="12"/>
        <v>13</v>
      </c>
      <c r="C75" s="110">
        <v>3</v>
      </c>
      <c r="D75" s="110">
        <v>0</v>
      </c>
      <c r="E75" s="110">
        <v>6</v>
      </c>
      <c r="F75" s="133">
        <v>4</v>
      </c>
    </row>
    <row r="76" spans="1:6" ht="15.75" x14ac:dyDescent="0.25">
      <c r="A76" s="37"/>
      <c r="B76" s="2"/>
      <c r="C76" s="110"/>
      <c r="D76" s="110"/>
      <c r="E76" s="110"/>
      <c r="F76" s="133"/>
    </row>
    <row r="77" spans="1:6" ht="15.75" x14ac:dyDescent="0.25">
      <c r="A77" s="36" t="s">
        <v>74</v>
      </c>
      <c r="B77" s="13">
        <f t="shared" ref="B77" si="13">SUM(B78:B83)</f>
        <v>1947</v>
      </c>
      <c r="C77" s="127">
        <v>439</v>
      </c>
      <c r="D77" s="127">
        <v>14</v>
      </c>
      <c r="E77" s="127">
        <v>522</v>
      </c>
      <c r="F77" s="130">
        <v>972</v>
      </c>
    </row>
    <row r="78" spans="1:6" ht="15.75" x14ac:dyDescent="0.25">
      <c r="A78" s="3" t="s">
        <v>75</v>
      </c>
      <c r="B78" s="2">
        <f t="shared" ref="B78:B83" si="14">SUM(C78:I78)</f>
        <v>1225</v>
      </c>
      <c r="C78" s="110">
        <v>399</v>
      </c>
      <c r="D78" s="110">
        <v>2</v>
      </c>
      <c r="E78" s="110">
        <v>48</v>
      </c>
      <c r="F78" s="133">
        <v>776</v>
      </c>
    </row>
    <row r="79" spans="1:6" ht="15.75" x14ac:dyDescent="0.25">
      <c r="A79" s="3" t="s">
        <v>76</v>
      </c>
      <c r="B79" s="2">
        <f t="shared" si="14"/>
        <v>360</v>
      </c>
      <c r="C79" s="110">
        <v>31</v>
      </c>
      <c r="D79" s="110">
        <v>0</v>
      </c>
      <c r="E79" s="110">
        <v>253</v>
      </c>
      <c r="F79" s="133">
        <v>76</v>
      </c>
    </row>
    <row r="80" spans="1:6" ht="15.75" x14ac:dyDescent="0.25">
      <c r="A80" s="3" t="s">
        <v>77</v>
      </c>
      <c r="B80" s="2">
        <f t="shared" si="14"/>
        <v>13</v>
      </c>
      <c r="C80" s="110">
        <v>0</v>
      </c>
      <c r="D80" s="110">
        <v>0</v>
      </c>
      <c r="E80" s="110">
        <v>11</v>
      </c>
      <c r="F80" s="133">
        <v>2</v>
      </c>
    </row>
    <row r="81" spans="1:6" ht="15.75" x14ac:dyDescent="0.25">
      <c r="A81" s="3" t="s">
        <v>233</v>
      </c>
      <c r="B81" s="2">
        <f t="shared" si="14"/>
        <v>175</v>
      </c>
      <c r="C81" s="110">
        <v>2</v>
      </c>
      <c r="D81" s="110">
        <v>4</v>
      </c>
      <c r="E81" s="110">
        <v>100</v>
      </c>
      <c r="F81" s="133">
        <v>69</v>
      </c>
    </row>
    <row r="82" spans="1:6" ht="15.75" x14ac:dyDescent="0.25">
      <c r="A82" s="3" t="s">
        <v>79</v>
      </c>
      <c r="B82" s="2">
        <f t="shared" si="14"/>
        <v>112</v>
      </c>
      <c r="C82" s="110">
        <v>7</v>
      </c>
      <c r="D82" s="110">
        <v>8</v>
      </c>
      <c r="E82" s="110">
        <v>51</v>
      </c>
      <c r="F82" s="133">
        <v>46</v>
      </c>
    </row>
    <row r="83" spans="1:6" ht="15.75" x14ac:dyDescent="0.25">
      <c r="A83" s="3" t="s">
        <v>80</v>
      </c>
      <c r="B83" s="2">
        <f t="shared" si="14"/>
        <v>62</v>
      </c>
      <c r="C83" s="110">
        <v>0</v>
      </c>
      <c r="D83" s="110">
        <v>0</v>
      </c>
      <c r="E83" s="110">
        <v>59</v>
      </c>
      <c r="F83" s="133">
        <v>3</v>
      </c>
    </row>
    <row r="84" spans="1:6" ht="15.75" x14ac:dyDescent="0.25">
      <c r="A84" s="37"/>
      <c r="B84" s="2"/>
    </row>
    <row r="85" spans="1:6" ht="15.75" x14ac:dyDescent="0.25">
      <c r="A85" s="36" t="s">
        <v>81</v>
      </c>
      <c r="B85" s="13">
        <f t="shared" ref="B85" si="15">SUM(B86:B87)</f>
        <v>1446</v>
      </c>
      <c r="C85" s="127">
        <v>7</v>
      </c>
      <c r="D85" s="127">
        <v>0</v>
      </c>
      <c r="E85" s="127">
        <v>200</v>
      </c>
      <c r="F85" s="130">
        <v>1239</v>
      </c>
    </row>
    <row r="86" spans="1:6" ht="15.75" x14ac:dyDescent="0.25">
      <c r="A86" s="3" t="s">
        <v>82</v>
      </c>
      <c r="B86" s="2">
        <f>SUM(C86:I86)</f>
        <v>1405</v>
      </c>
      <c r="C86" s="110">
        <v>6</v>
      </c>
      <c r="D86" s="110">
        <v>0</v>
      </c>
      <c r="E86" s="110">
        <v>161</v>
      </c>
      <c r="F86" s="133">
        <v>1238</v>
      </c>
    </row>
    <row r="87" spans="1:6" ht="15.75" x14ac:dyDescent="0.25">
      <c r="A87" s="3" t="s">
        <v>83</v>
      </c>
      <c r="B87" s="2">
        <f>SUM(C87:I87)</f>
        <v>41</v>
      </c>
      <c r="C87" s="110">
        <v>1</v>
      </c>
      <c r="D87" s="110">
        <v>0</v>
      </c>
      <c r="E87" s="110">
        <v>39</v>
      </c>
      <c r="F87" s="133">
        <v>1</v>
      </c>
    </row>
    <row r="88" spans="1:6" ht="15.75" x14ac:dyDescent="0.25">
      <c r="A88" s="37"/>
      <c r="B88" s="2"/>
      <c r="C88" s="110"/>
      <c r="D88" s="110"/>
      <c r="E88" s="110"/>
      <c r="F88" s="133"/>
    </row>
    <row r="89" spans="1:6" ht="15.75" x14ac:dyDescent="0.25">
      <c r="A89" s="36" t="s">
        <v>84</v>
      </c>
      <c r="B89" s="13">
        <f t="shared" ref="B89" si="16">SUM(B90:B94)</f>
        <v>802</v>
      </c>
      <c r="C89" s="127">
        <v>345</v>
      </c>
      <c r="D89" s="127">
        <v>3</v>
      </c>
      <c r="E89" s="127">
        <v>130</v>
      </c>
      <c r="F89" s="130">
        <v>324</v>
      </c>
    </row>
    <row r="90" spans="1:6" ht="15.75" x14ac:dyDescent="0.25">
      <c r="A90" s="3" t="s">
        <v>85</v>
      </c>
      <c r="B90" s="2">
        <f>SUM(C90:I90)</f>
        <v>153</v>
      </c>
      <c r="C90" s="110">
        <v>20</v>
      </c>
      <c r="D90" s="110">
        <v>0</v>
      </c>
      <c r="E90" s="110">
        <v>26</v>
      </c>
      <c r="F90" s="133">
        <v>107</v>
      </c>
    </row>
    <row r="91" spans="1:6" ht="15.75" x14ac:dyDescent="0.25">
      <c r="A91" s="3" t="s">
        <v>86</v>
      </c>
      <c r="B91" s="2">
        <f>SUM(C91:I91)</f>
        <v>162</v>
      </c>
      <c r="C91" s="110">
        <v>26</v>
      </c>
      <c r="D91" s="110">
        <v>0</v>
      </c>
      <c r="E91" s="110">
        <v>33</v>
      </c>
      <c r="F91" s="133">
        <v>103</v>
      </c>
    </row>
    <row r="92" spans="1:6" ht="15.75" x14ac:dyDescent="0.25">
      <c r="A92" s="3" t="s">
        <v>87</v>
      </c>
      <c r="B92" s="2">
        <f>SUM(C92:I92)</f>
        <v>344</v>
      </c>
      <c r="C92" s="110">
        <v>220</v>
      </c>
      <c r="D92" s="110">
        <v>1</v>
      </c>
      <c r="E92" s="110">
        <v>55</v>
      </c>
      <c r="F92" s="133">
        <v>68</v>
      </c>
    </row>
    <row r="93" spans="1:6" ht="15.75" x14ac:dyDescent="0.25">
      <c r="A93" s="3" t="s">
        <v>88</v>
      </c>
      <c r="B93" s="2">
        <f>SUM(C93:I93)</f>
        <v>125</v>
      </c>
      <c r="C93" s="110">
        <v>79</v>
      </c>
      <c r="D93" s="110">
        <v>1</v>
      </c>
      <c r="E93" s="110">
        <v>12</v>
      </c>
      <c r="F93" s="133">
        <v>33</v>
      </c>
    </row>
    <row r="94" spans="1:6" ht="15.75" x14ac:dyDescent="0.25">
      <c r="A94" s="3" t="s">
        <v>89</v>
      </c>
      <c r="B94" s="2">
        <f>SUM(C94:I94)</f>
        <v>18</v>
      </c>
      <c r="C94" s="110">
        <v>0</v>
      </c>
      <c r="D94" s="110">
        <v>1</v>
      </c>
      <c r="E94" s="110">
        <v>4</v>
      </c>
      <c r="F94" s="133">
        <v>13</v>
      </c>
    </row>
    <row r="95" spans="1:6" ht="15.75" x14ac:dyDescent="0.25">
      <c r="A95" s="38"/>
      <c r="B95" s="2"/>
      <c r="C95" s="110"/>
      <c r="D95" s="110"/>
      <c r="E95" s="110"/>
      <c r="F95" s="133"/>
    </row>
    <row r="96" spans="1:6" ht="15.75" x14ac:dyDescent="0.25">
      <c r="A96" s="36" t="s">
        <v>90</v>
      </c>
      <c r="B96" s="13">
        <f t="shared" ref="B96" si="17">SUM(B97:B98)</f>
        <v>1101</v>
      </c>
      <c r="C96" s="127">
        <v>3</v>
      </c>
      <c r="D96" s="127">
        <v>1</v>
      </c>
      <c r="E96" s="127">
        <v>411</v>
      </c>
      <c r="F96" s="130">
        <v>686</v>
      </c>
    </row>
    <row r="97" spans="1:6" ht="15.75" x14ac:dyDescent="0.25">
      <c r="A97" s="3" t="s">
        <v>91</v>
      </c>
      <c r="B97" s="2">
        <f>SUM(C97:I97)</f>
        <v>977</v>
      </c>
      <c r="C97" s="110">
        <v>0</v>
      </c>
      <c r="D97" s="110">
        <v>0</v>
      </c>
      <c r="E97" s="110">
        <v>293</v>
      </c>
      <c r="F97" s="133">
        <v>684</v>
      </c>
    </row>
    <row r="98" spans="1:6" ht="15.75" x14ac:dyDescent="0.25">
      <c r="A98" s="3" t="s">
        <v>92</v>
      </c>
      <c r="B98" s="2">
        <f>SUM(C98:I98)</f>
        <v>124</v>
      </c>
      <c r="C98" s="110">
        <v>3</v>
      </c>
      <c r="D98" s="110">
        <v>1</v>
      </c>
      <c r="E98" s="110">
        <v>118</v>
      </c>
      <c r="F98" s="133">
        <v>2</v>
      </c>
    </row>
    <row r="99" spans="1:6" ht="15.75" x14ac:dyDescent="0.25">
      <c r="A99" s="37"/>
      <c r="B99" s="2"/>
      <c r="C99" s="110"/>
      <c r="D99" s="110"/>
      <c r="E99" s="110"/>
      <c r="F99" s="133"/>
    </row>
    <row r="100" spans="1:6" ht="15.75" x14ac:dyDescent="0.25">
      <c r="A100" s="36" t="s">
        <v>93</v>
      </c>
      <c r="B100" s="13">
        <f t="shared" ref="B100" si="18">SUM(B101)</f>
        <v>1395</v>
      </c>
      <c r="C100" s="127">
        <v>46</v>
      </c>
      <c r="D100" s="127">
        <v>0</v>
      </c>
      <c r="E100" s="127">
        <v>264</v>
      </c>
      <c r="F100" s="130">
        <v>1085</v>
      </c>
    </row>
    <row r="101" spans="1:6" ht="15.75" x14ac:dyDescent="0.25">
      <c r="A101" s="3" t="s">
        <v>94</v>
      </c>
      <c r="B101" s="2">
        <f>SUM(C101:I101)</f>
        <v>1395</v>
      </c>
      <c r="C101" s="110">
        <v>46</v>
      </c>
      <c r="D101" s="110">
        <v>0</v>
      </c>
      <c r="E101" s="110">
        <v>264</v>
      </c>
      <c r="F101" s="133">
        <v>1085</v>
      </c>
    </row>
    <row r="102" spans="1:6" ht="15.75" x14ac:dyDescent="0.25">
      <c r="A102" s="40"/>
      <c r="B102" s="68"/>
      <c r="C102" s="163"/>
      <c r="D102" s="163"/>
      <c r="E102" s="163"/>
      <c r="F102" s="193"/>
    </row>
    <row r="103" spans="1:6" ht="15.75" x14ac:dyDescent="0.25">
      <c r="A103" s="23" t="s">
        <v>232</v>
      </c>
    </row>
  </sheetData>
  <sheetProtection selectLockedCells="1" selectUnlockedCells="1"/>
  <mergeCells count="7">
    <mergeCell ref="A8:A9"/>
    <mergeCell ref="B8:F8"/>
    <mergeCell ref="C1:D1"/>
    <mergeCell ref="A3:F3"/>
    <mergeCell ref="A4:F4"/>
    <mergeCell ref="A5:F5"/>
    <mergeCell ref="A6:F6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K103"/>
  <sheetViews>
    <sheetView zoomScale="75" zoomScaleNormal="75" workbookViewId="0">
      <selection activeCell="D21" sqref="D21"/>
    </sheetView>
  </sheetViews>
  <sheetFormatPr baseColWidth="10" defaultColWidth="0" defaultRowHeight="15.75" zeroHeight="1" x14ac:dyDescent="0.25"/>
  <cols>
    <col min="1" max="1" width="52.42578125" style="181" customWidth="1"/>
    <col min="2" max="2" width="11.140625" style="181" customWidth="1"/>
    <col min="3" max="3" width="12.28515625" style="181" customWidth="1"/>
    <col min="4" max="4" width="11.140625" style="181" customWidth="1"/>
    <col min="5" max="5" width="14.28515625" style="181" customWidth="1"/>
    <col min="6" max="6" width="11.140625" style="181" customWidth="1"/>
    <col min="7" max="7" width="12" style="181" customWidth="1"/>
    <col min="8" max="8" width="13" style="181" customWidth="1"/>
    <col min="9" max="9" width="14.7109375" style="181" customWidth="1"/>
    <col min="10" max="10" width="13.28515625" style="181" customWidth="1"/>
    <col min="11" max="11" width="11.140625" style="216" hidden="1" customWidth="1"/>
    <col min="12" max="16384" width="11.140625" style="181" hidden="1"/>
  </cols>
  <sheetData>
    <row r="1" spans="1:10" x14ac:dyDescent="0.25">
      <c r="A1" s="78" t="s">
        <v>355</v>
      </c>
      <c r="B1" s="79"/>
      <c r="C1" s="79"/>
      <c r="D1" s="261"/>
      <c r="E1" s="261"/>
      <c r="F1" s="261"/>
      <c r="G1" s="80"/>
      <c r="H1" s="80"/>
      <c r="I1" s="182"/>
      <c r="J1" s="182"/>
    </row>
    <row r="2" spans="1:10" x14ac:dyDescent="0.25">
      <c r="A2" s="81"/>
      <c r="B2" s="79"/>
      <c r="C2" s="79"/>
      <c r="D2" s="80"/>
      <c r="E2" s="80"/>
      <c r="F2" s="80"/>
      <c r="G2" s="80"/>
      <c r="H2" s="80"/>
      <c r="I2" s="182"/>
      <c r="J2" s="182"/>
    </row>
    <row r="3" spans="1:10" x14ac:dyDescent="0.25">
      <c r="A3" s="257" t="s">
        <v>266</v>
      </c>
      <c r="B3" s="257"/>
      <c r="C3" s="257"/>
      <c r="D3" s="257"/>
      <c r="E3" s="257"/>
      <c r="F3" s="257"/>
      <c r="G3" s="257"/>
      <c r="H3" s="257"/>
      <c r="I3" s="257"/>
      <c r="J3" s="257"/>
    </row>
    <row r="4" spans="1:10" x14ac:dyDescent="0.25">
      <c r="A4" s="257" t="s">
        <v>9</v>
      </c>
      <c r="B4" s="257"/>
      <c r="C4" s="257"/>
      <c r="D4" s="257"/>
      <c r="E4" s="257"/>
      <c r="F4" s="257"/>
      <c r="G4" s="257"/>
      <c r="H4" s="257"/>
      <c r="I4" s="257"/>
      <c r="J4" s="257"/>
    </row>
    <row r="5" spans="1:10" x14ac:dyDescent="0.25">
      <c r="A5" s="257" t="s">
        <v>157</v>
      </c>
      <c r="B5" s="257"/>
      <c r="C5" s="257"/>
      <c r="D5" s="257"/>
      <c r="E5" s="257"/>
      <c r="F5" s="257"/>
      <c r="G5" s="257"/>
      <c r="H5" s="257"/>
      <c r="I5" s="257"/>
      <c r="J5" s="257"/>
    </row>
    <row r="6" spans="1:10" x14ac:dyDescent="0.25">
      <c r="A6" s="257" t="s">
        <v>308</v>
      </c>
      <c r="B6" s="257"/>
      <c r="C6" s="257"/>
      <c r="D6" s="257"/>
      <c r="E6" s="257"/>
      <c r="F6" s="257"/>
      <c r="G6" s="257"/>
      <c r="H6" s="257"/>
      <c r="I6" s="257"/>
      <c r="J6" s="257"/>
    </row>
    <row r="7" spans="1:10" ht="15.75" customHeight="1" x14ac:dyDescent="0.25">
      <c r="A7" s="82"/>
      <c r="B7" s="79"/>
      <c r="C7" s="79"/>
      <c r="D7" s="79"/>
      <c r="E7" s="79"/>
      <c r="F7" s="79"/>
      <c r="G7" s="79"/>
      <c r="H7" s="80"/>
      <c r="I7" s="182"/>
      <c r="J7" s="182"/>
    </row>
    <row r="8" spans="1:10" ht="15.75" customHeight="1" x14ac:dyDescent="0.25">
      <c r="A8" s="262" t="s">
        <v>10</v>
      </c>
      <c r="B8" s="264" t="s">
        <v>19</v>
      </c>
      <c r="C8" s="264" t="s">
        <v>307</v>
      </c>
      <c r="D8" s="264"/>
      <c r="E8" s="264"/>
      <c r="F8" s="264"/>
      <c r="G8" s="264"/>
      <c r="H8" s="264"/>
      <c r="I8" s="264"/>
      <c r="J8" s="265"/>
    </row>
    <row r="9" spans="1:10" ht="31.5" x14ac:dyDescent="0.25">
      <c r="A9" s="263"/>
      <c r="B9" s="264"/>
      <c r="C9" s="189" t="s">
        <v>305</v>
      </c>
      <c r="D9" s="189" t="s">
        <v>158</v>
      </c>
      <c r="E9" s="189" t="s">
        <v>159</v>
      </c>
      <c r="F9" s="189" t="s">
        <v>160</v>
      </c>
      <c r="G9" s="189" t="s">
        <v>161</v>
      </c>
      <c r="H9" s="189" t="s">
        <v>162</v>
      </c>
      <c r="I9" s="189" t="s">
        <v>264</v>
      </c>
      <c r="J9" s="190" t="s">
        <v>303</v>
      </c>
    </row>
    <row r="10" spans="1:10" x14ac:dyDescent="0.25">
      <c r="A10" s="183"/>
      <c r="B10" s="184"/>
      <c r="C10" s="184"/>
      <c r="D10" s="184"/>
      <c r="E10" s="184"/>
      <c r="F10" s="184"/>
      <c r="G10" s="184"/>
      <c r="H10" s="162"/>
      <c r="I10" s="96"/>
      <c r="J10" s="80"/>
    </row>
    <row r="11" spans="1:10" x14ac:dyDescent="0.25">
      <c r="A11" s="183" t="s">
        <v>19</v>
      </c>
      <c r="B11" s="127">
        <f t="shared" ref="B11:J11" si="0">+B13+B20+B23+B29+B35+B42+B47+B54+B61+B69+B77+B85+B89+B96+B100</f>
        <v>48703</v>
      </c>
      <c r="C11" s="127">
        <f t="shared" si="0"/>
        <v>735</v>
      </c>
      <c r="D11" s="127">
        <f t="shared" si="0"/>
        <v>67</v>
      </c>
      <c r="E11" s="127">
        <f t="shared" si="0"/>
        <v>77</v>
      </c>
      <c r="F11" s="127">
        <f t="shared" si="0"/>
        <v>37</v>
      </c>
      <c r="G11" s="127">
        <f t="shared" si="0"/>
        <v>2</v>
      </c>
      <c r="H11" s="127">
        <f t="shared" si="0"/>
        <v>5</v>
      </c>
      <c r="I11" s="94">
        <f t="shared" si="0"/>
        <v>15608</v>
      </c>
      <c r="J11" s="177">
        <f t="shared" si="0"/>
        <v>32166</v>
      </c>
    </row>
    <row r="12" spans="1:10" x14ac:dyDescent="0.25">
      <c r="A12" s="134"/>
      <c r="B12" s="127"/>
      <c r="C12" s="127"/>
      <c r="D12" s="127"/>
      <c r="E12" s="127"/>
      <c r="F12" s="127"/>
      <c r="G12" s="127"/>
      <c r="H12" s="127"/>
      <c r="I12" s="94"/>
      <c r="J12" s="177"/>
    </row>
    <row r="13" spans="1:10" x14ac:dyDescent="0.25">
      <c r="A13" s="134" t="s">
        <v>20</v>
      </c>
      <c r="B13" s="127">
        <f t="shared" ref="B13:F13" si="1">SUM(B14:B18)</f>
        <v>8364</v>
      </c>
      <c r="C13" s="127">
        <f t="shared" si="1"/>
        <v>158</v>
      </c>
      <c r="D13" s="127">
        <f t="shared" si="1"/>
        <v>8</v>
      </c>
      <c r="E13" s="127">
        <f t="shared" si="1"/>
        <v>11</v>
      </c>
      <c r="F13" s="127">
        <f t="shared" si="1"/>
        <v>13</v>
      </c>
      <c r="G13" s="127">
        <f>SUM(G14:G18)</f>
        <v>0</v>
      </c>
      <c r="H13" s="127">
        <f>SUM(H14:H18)</f>
        <v>2</v>
      </c>
      <c r="I13" s="94">
        <f>SUM(I14:I18)</f>
        <v>2786</v>
      </c>
      <c r="J13" s="177">
        <f>SUM(J14:J18)</f>
        <v>5386</v>
      </c>
    </row>
    <row r="14" spans="1:10" x14ac:dyDescent="0.25">
      <c r="A14" s="81" t="s">
        <v>21</v>
      </c>
      <c r="B14" s="110">
        <f>SUM(C14:J14)</f>
        <v>6609</v>
      </c>
      <c r="C14" s="110">
        <v>59</v>
      </c>
      <c r="D14" s="110">
        <v>7</v>
      </c>
      <c r="E14" s="110">
        <v>11</v>
      </c>
      <c r="F14" s="110">
        <v>13</v>
      </c>
      <c r="G14" s="110">
        <v>0</v>
      </c>
      <c r="H14" s="110">
        <v>1</v>
      </c>
      <c r="I14" s="110">
        <v>2363</v>
      </c>
      <c r="J14" s="133">
        <v>4155</v>
      </c>
    </row>
    <row r="15" spans="1:10" x14ac:dyDescent="0.25">
      <c r="A15" s="81" t="s">
        <v>22</v>
      </c>
      <c r="B15" s="110">
        <f>SUM(C15:J15)</f>
        <v>1380</v>
      </c>
      <c r="C15" s="110">
        <v>19</v>
      </c>
      <c r="D15" s="110">
        <v>0</v>
      </c>
      <c r="E15" s="110">
        <v>0</v>
      </c>
      <c r="F15" s="110">
        <v>0</v>
      </c>
      <c r="G15" s="110">
        <v>0</v>
      </c>
      <c r="H15" s="110">
        <v>1</v>
      </c>
      <c r="I15" s="110">
        <v>346</v>
      </c>
      <c r="J15" s="133">
        <v>1014</v>
      </c>
    </row>
    <row r="16" spans="1:10" x14ac:dyDescent="0.25">
      <c r="A16" s="81" t="s">
        <v>23</v>
      </c>
      <c r="B16" s="110">
        <f>SUM(C16:J16)</f>
        <v>178</v>
      </c>
      <c r="C16" s="110">
        <v>45</v>
      </c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10">
        <v>30</v>
      </c>
      <c r="J16" s="133">
        <v>103</v>
      </c>
    </row>
    <row r="17" spans="1:10" x14ac:dyDescent="0.25">
      <c r="A17" s="81" t="s">
        <v>24</v>
      </c>
      <c r="B17" s="110">
        <f>SUM(C17:J17)</f>
        <v>193</v>
      </c>
      <c r="C17" s="110">
        <v>34</v>
      </c>
      <c r="D17" s="110">
        <v>1</v>
      </c>
      <c r="E17" s="110">
        <v>0</v>
      </c>
      <c r="F17" s="110">
        <v>0</v>
      </c>
      <c r="G17" s="110">
        <v>0</v>
      </c>
      <c r="H17" s="110">
        <v>0</v>
      </c>
      <c r="I17" s="110">
        <v>44</v>
      </c>
      <c r="J17" s="133">
        <v>114</v>
      </c>
    </row>
    <row r="18" spans="1:10" x14ac:dyDescent="0.25">
      <c r="A18" s="81" t="s">
        <v>25</v>
      </c>
      <c r="B18" s="110">
        <f>SUM(C18:J18)</f>
        <v>4</v>
      </c>
      <c r="C18" s="110">
        <v>1</v>
      </c>
      <c r="D18" s="110">
        <v>0</v>
      </c>
      <c r="E18" s="110">
        <v>0</v>
      </c>
      <c r="F18" s="110">
        <v>0</v>
      </c>
      <c r="G18" s="110">
        <v>0</v>
      </c>
      <c r="H18" s="110">
        <v>0</v>
      </c>
      <c r="I18" s="110">
        <v>3</v>
      </c>
      <c r="J18" s="133">
        <v>0</v>
      </c>
    </row>
    <row r="19" spans="1:10" x14ac:dyDescent="0.25">
      <c r="A19" s="138"/>
      <c r="B19" s="127"/>
      <c r="C19" s="127"/>
      <c r="D19" s="127"/>
      <c r="E19" s="127"/>
      <c r="F19" s="127"/>
      <c r="G19" s="127"/>
      <c r="H19" s="127"/>
      <c r="I19" s="96"/>
      <c r="J19" s="80"/>
    </row>
    <row r="20" spans="1:10" x14ac:dyDescent="0.25">
      <c r="A20" s="134" t="s">
        <v>26</v>
      </c>
      <c r="B20" s="127">
        <f t="shared" ref="B20" si="2">SUM(B21)</f>
        <v>7528</v>
      </c>
      <c r="C20" s="127">
        <v>2</v>
      </c>
      <c r="D20" s="127">
        <v>6</v>
      </c>
      <c r="E20" s="127">
        <v>3</v>
      </c>
      <c r="F20" s="127">
        <v>4</v>
      </c>
      <c r="G20" s="127">
        <v>0</v>
      </c>
      <c r="H20" s="127">
        <v>1</v>
      </c>
      <c r="I20" s="94">
        <v>3077</v>
      </c>
      <c r="J20" s="177">
        <v>4435</v>
      </c>
    </row>
    <row r="21" spans="1:10" x14ac:dyDescent="0.25">
      <c r="A21" s="81" t="s">
        <v>27</v>
      </c>
      <c r="B21" s="110">
        <f>SUM(C21:J21)</f>
        <v>7528</v>
      </c>
      <c r="C21" s="110">
        <v>2</v>
      </c>
      <c r="D21" s="110">
        <v>6</v>
      </c>
      <c r="E21" s="110">
        <v>3</v>
      </c>
      <c r="F21" s="110">
        <v>4</v>
      </c>
      <c r="G21" s="110">
        <v>0</v>
      </c>
      <c r="H21" s="110">
        <v>1</v>
      </c>
      <c r="I21" s="110">
        <v>3077</v>
      </c>
      <c r="J21" s="133">
        <v>4435</v>
      </c>
    </row>
    <row r="22" spans="1:10" x14ac:dyDescent="0.25">
      <c r="A22" s="140">
        <v>0</v>
      </c>
      <c r="B22" s="127"/>
      <c r="C22" s="127"/>
      <c r="D22" s="127"/>
      <c r="E22" s="127"/>
      <c r="F22" s="127"/>
      <c r="G22" s="127"/>
      <c r="H22" s="127"/>
      <c r="I22" s="96"/>
      <c r="J22" s="80"/>
    </row>
    <row r="23" spans="1:10" x14ac:dyDescent="0.25">
      <c r="A23" s="134" t="s">
        <v>28</v>
      </c>
      <c r="B23" s="127">
        <f t="shared" ref="B23" si="3">SUM(B24:B27)</f>
        <v>5711</v>
      </c>
      <c r="C23" s="127">
        <v>157</v>
      </c>
      <c r="D23" s="127">
        <v>5</v>
      </c>
      <c r="E23" s="127">
        <v>4</v>
      </c>
      <c r="F23" s="127">
        <v>1</v>
      </c>
      <c r="G23" s="127">
        <v>1</v>
      </c>
      <c r="H23" s="127">
        <v>0</v>
      </c>
      <c r="I23" s="94">
        <v>2019</v>
      </c>
      <c r="J23" s="177">
        <v>3524</v>
      </c>
    </row>
    <row r="24" spans="1:10" x14ac:dyDescent="0.25">
      <c r="A24" s="81" t="s">
        <v>29</v>
      </c>
      <c r="B24" s="110">
        <f>SUM(C24:J24)</f>
        <v>1486</v>
      </c>
      <c r="C24" s="110">
        <v>71</v>
      </c>
      <c r="D24" s="110">
        <v>0</v>
      </c>
      <c r="E24" s="110">
        <v>1</v>
      </c>
      <c r="F24" s="110">
        <v>1</v>
      </c>
      <c r="G24" s="110">
        <v>1</v>
      </c>
      <c r="H24" s="110">
        <v>0</v>
      </c>
      <c r="I24" s="110">
        <v>447</v>
      </c>
      <c r="J24" s="133">
        <v>965</v>
      </c>
    </row>
    <row r="25" spans="1:10" x14ac:dyDescent="0.25">
      <c r="A25" s="81" t="s">
        <v>30</v>
      </c>
      <c r="B25" s="110">
        <f>SUM(C25:J25)</f>
        <v>2608</v>
      </c>
      <c r="C25" s="110">
        <v>81</v>
      </c>
      <c r="D25" s="110">
        <v>0</v>
      </c>
      <c r="E25" s="110">
        <v>2</v>
      </c>
      <c r="F25" s="110">
        <v>0</v>
      </c>
      <c r="G25" s="110">
        <v>0</v>
      </c>
      <c r="H25" s="110">
        <v>0</v>
      </c>
      <c r="I25" s="110">
        <v>1009</v>
      </c>
      <c r="J25" s="133">
        <v>1516</v>
      </c>
    </row>
    <row r="26" spans="1:10" x14ac:dyDescent="0.25">
      <c r="A26" s="81" t="s">
        <v>31</v>
      </c>
      <c r="B26" s="110">
        <f>SUM(C26:J26)</f>
        <v>1564</v>
      </c>
      <c r="C26" s="110">
        <v>2</v>
      </c>
      <c r="D26" s="110">
        <v>4</v>
      </c>
      <c r="E26" s="110">
        <v>0</v>
      </c>
      <c r="F26" s="110">
        <v>0</v>
      </c>
      <c r="G26" s="110">
        <v>0</v>
      </c>
      <c r="H26" s="110">
        <v>0</v>
      </c>
      <c r="I26" s="110">
        <v>555</v>
      </c>
      <c r="J26" s="133">
        <v>1003</v>
      </c>
    </row>
    <row r="27" spans="1:10" x14ac:dyDescent="0.25">
      <c r="A27" s="81" t="s">
        <v>32</v>
      </c>
      <c r="B27" s="110">
        <f>SUM(C27:J27)</f>
        <v>53</v>
      </c>
      <c r="C27" s="110">
        <v>3</v>
      </c>
      <c r="D27" s="110">
        <v>1</v>
      </c>
      <c r="E27" s="110">
        <v>1</v>
      </c>
      <c r="F27" s="110">
        <v>0</v>
      </c>
      <c r="G27" s="110">
        <v>0</v>
      </c>
      <c r="H27" s="110">
        <v>0</v>
      </c>
      <c r="I27" s="110">
        <v>8</v>
      </c>
      <c r="J27" s="133">
        <v>40</v>
      </c>
    </row>
    <row r="28" spans="1:10" x14ac:dyDescent="0.25">
      <c r="A28" s="138"/>
      <c r="B28" s="127"/>
      <c r="C28" s="127"/>
      <c r="D28" s="127"/>
      <c r="E28" s="127"/>
      <c r="F28" s="127"/>
      <c r="G28" s="127"/>
      <c r="H28" s="127"/>
      <c r="I28" s="96"/>
      <c r="J28" s="80"/>
    </row>
    <row r="29" spans="1:10" x14ac:dyDescent="0.25">
      <c r="A29" s="134" t="s">
        <v>33</v>
      </c>
      <c r="B29" s="127">
        <f t="shared" ref="B29" si="4">SUM(B30:B33)</f>
        <v>3673</v>
      </c>
      <c r="C29" s="127">
        <v>50</v>
      </c>
      <c r="D29" s="127">
        <v>5</v>
      </c>
      <c r="E29" s="127">
        <v>4</v>
      </c>
      <c r="F29" s="127">
        <v>0</v>
      </c>
      <c r="G29" s="127">
        <v>0</v>
      </c>
      <c r="H29" s="127">
        <v>1</v>
      </c>
      <c r="I29" s="94">
        <v>929</v>
      </c>
      <c r="J29" s="177">
        <v>2684</v>
      </c>
    </row>
    <row r="30" spans="1:10" x14ac:dyDescent="0.25">
      <c r="A30" s="81" t="s">
        <v>34</v>
      </c>
      <c r="B30" s="110">
        <f>SUM(C30:J30)</f>
        <v>2761</v>
      </c>
      <c r="C30" s="110">
        <v>0</v>
      </c>
      <c r="D30" s="110">
        <v>0</v>
      </c>
      <c r="E30" s="110">
        <v>2</v>
      </c>
      <c r="F30" s="110">
        <v>0</v>
      </c>
      <c r="G30" s="110">
        <v>0</v>
      </c>
      <c r="H30" s="110">
        <v>1</v>
      </c>
      <c r="I30" s="110">
        <v>800</v>
      </c>
      <c r="J30" s="133">
        <v>1958</v>
      </c>
    </row>
    <row r="31" spans="1:10" x14ac:dyDescent="0.25">
      <c r="A31" s="81" t="s">
        <v>35</v>
      </c>
      <c r="B31" s="110">
        <f>SUM(C31:J31)</f>
        <v>424</v>
      </c>
      <c r="C31" s="110">
        <v>47</v>
      </c>
      <c r="D31" s="110">
        <v>2</v>
      </c>
      <c r="E31" s="110">
        <v>0</v>
      </c>
      <c r="F31" s="110">
        <v>0</v>
      </c>
      <c r="G31" s="110">
        <v>0</v>
      </c>
      <c r="H31" s="110">
        <v>0</v>
      </c>
      <c r="I31" s="110">
        <v>55</v>
      </c>
      <c r="J31" s="133">
        <v>320</v>
      </c>
    </row>
    <row r="32" spans="1:10" x14ac:dyDescent="0.25">
      <c r="A32" s="81" t="s">
        <v>36</v>
      </c>
      <c r="B32" s="110">
        <f>SUM(C32:J32)</f>
        <v>128</v>
      </c>
      <c r="C32" s="110">
        <v>3</v>
      </c>
      <c r="D32" s="110">
        <v>3</v>
      </c>
      <c r="E32" s="110">
        <v>2</v>
      </c>
      <c r="F32" s="110">
        <v>0</v>
      </c>
      <c r="G32" s="110">
        <v>0</v>
      </c>
      <c r="H32" s="110">
        <v>0</v>
      </c>
      <c r="I32" s="110">
        <v>18</v>
      </c>
      <c r="J32" s="133">
        <v>102</v>
      </c>
    </row>
    <row r="33" spans="1:10" x14ac:dyDescent="0.25">
      <c r="A33" s="81" t="s">
        <v>37</v>
      </c>
      <c r="B33" s="110">
        <f>SUM(C33:J33)</f>
        <v>360</v>
      </c>
      <c r="C33" s="110">
        <v>0</v>
      </c>
      <c r="D33" s="110">
        <v>0</v>
      </c>
      <c r="E33" s="110">
        <v>0</v>
      </c>
      <c r="F33" s="110">
        <v>0</v>
      </c>
      <c r="G33" s="110">
        <v>0</v>
      </c>
      <c r="H33" s="110">
        <v>0</v>
      </c>
      <c r="I33" s="110">
        <v>56</v>
      </c>
      <c r="J33" s="133">
        <v>304</v>
      </c>
    </row>
    <row r="34" spans="1:10" x14ac:dyDescent="0.25">
      <c r="A34" s="138"/>
      <c r="B34" s="127"/>
      <c r="C34" s="127"/>
      <c r="D34" s="127"/>
      <c r="E34" s="127"/>
      <c r="F34" s="127"/>
      <c r="G34" s="127"/>
      <c r="H34" s="127"/>
      <c r="I34" s="96"/>
      <c r="J34" s="80"/>
    </row>
    <row r="35" spans="1:10" x14ac:dyDescent="0.25">
      <c r="A35" s="134" t="s">
        <v>38</v>
      </c>
      <c r="B35" s="127">
        <f t="shared" ref="B35" si="5">SUM(B36:B40)</f>
        <v>766</v>
      </c>
      <c r="C35" s="127">
        <v>19</v>
      </c>
      <c r="D35" s="127">
        <v>0</v>
      </c>
      <c r="E35" s="127">
        <v>3</v>
      </c>
      <c r="F35" s="127">
        <v>0</v>
      </c>
      <c r="G35" s="127">
        <v>0</v>
      </c>
      <c r="H35" s="127">
        <v>0</v>
      </c>
      <c r="I35" s="94">
        <v>215</v>
      </c>
      <c r="J35" s="177">
        <v>529</v>
      </c>
    </row>
    <row r="36" spans="1:10" x14ac:dyDescent="0.25">
      <c r="A36" s="81" t="s">
        <v>39</v>
      </c>
      <c r="B36" s="110">
        <f>SUM(C36:J36)</f>
        <v>442</v>
      </c>
      <c r="C36" s="110">
        <v>0</v>
      </c>
      <c r="D36" s="110">
        <v>0</v>
      </c>
      <c r="E36" s="110">
        <v>0</v>
      </c>
      <c r="F36" s="110">
        <v>0</v>
      </c>
      <c r="G36" s="110">
        <v>0</v>
      </c>
      <c r="H36" s="110">
        <v>0</v>
      </c>
      <c r="I36" s="110">
        <v>157</v>
      </c>
      <c r="J36" s="133">
        <v>285</v>
      </c>
    </row>
    <row r="37" spans="1:10" x14ac:dyDescent="0.25">
      <c r="A37" s="81" t="s">
        <v>40</v>
      </c>
      <c r="B37" s="110">
        <f>SUM(C37:J37)</f>
        <v>90</v>
      </c>
      <c r="C37" s="110">
        <v>1</v>
      </c>
      <c r="D37" s="110">
        <v>0</v>
      </c>
      <c r="E37" s="110">
        <v>0</v>
      </c>
      <c r="F37" s="110">
        <v>0</v>
      </c>
      <c r="G37" s="110">
        <v>0</v>
      </c>
      <c r="H37" s="110">
        <v>0</v>
      </c>
      <c r="I37" s="110">
        <v>12</v>
      </c>
      <c r="J37" s="133">
        <v>77</v>
      </c>
    </row>
    <row r="38" spans="1:10" x14ac:dyDescent="0.25">
      <c r="A38" s="81" t="s">
        <v>41</v>
      </c>
      <c r="B38" s="110">
        <f>SUM(C38:J38)</f>
        <v>35</v>
      </c>
      <c r="C38" s="110">
        <v>0</v>
      </c>
      <c r="D38" s="110">
        <v>0</v>
      </c>
      <c r="E38" s="110">
        <v>2</v>
      </c>
      <c r="F38" s="110">
        <v>0</v>
      </c>
      <c r="G38" s="110">
        <v>0</v>
      </c>
      <c r="H38" s="110">
        <v>0</v>
      </c>
      <c r="I38" s="110">
        <v>5</v>
      </c>
      <c r="J38" s="133">
        <v>28</v>
      </c>
    </row>
    <row r="39" spans="1:10" x14ac:dyDescent="0.25">
      <c r="A39" s="81" t="s">
        <v>42</v>
      </c>
      <c r="B39" s="110">
        <f>SUM(C39:J39)</f>
        <v>23</v>
      </c>
      <c r="C39" s="110">
        <v>5</v>
      </c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5</v>
      </c>
      <c r="J39" s="133">
        <v>13</v>
      </c>
    </row>
    <row r="40" spans="1:10" x14ac:dyDescent="0.25">
      <c r="A40" s="81" t="s">
        <v>43</v>
      </c>
      <c r="B40" s="110">
        <f>SUM(C40:J40)</f>
        <v>176</v>
      </c>
      <c r="C40" s="110">
        <v>13</v>
      </c>
      <c r="D40" s="110">
        <v>0</v>
      </c>
      <c r="E40" s="110">
        <v>1</v>
      </c>
      <c r="F40" s="110">
        <v>0</v>
      </c>
      <c r="G40" s="110">
        <v>0</v>
      </c>
      <c r="H40" s="110">
        <v>0</v>
      </c>
      <c r="I40" s="110">
        <v>36</v>
      </c>
      <c r="J40" s="133">
        <v>126</v>
      </c>
    </row>
    <row r="41" spans="1:10" x14ac:dyDescent="0.25">
      <c r="A41" s="138"/>
      <c r="B41" s="127"/>
      <c r="C41" s="127"/>
      <c r="D41" s="127"/>
      <c r="E41" s="127"/>
      <c r="F41" s="127"/>
      <c r="G41" s="127"/>
      <c r="H41" s="127"/>
      <c r="I41" s="96"/>
      <c r="J41" s="80"/>
    </row>
    <row r="42" spans="1:10" x14ac:dyDescent="0.25">
      <c r="A42" s="134" t="s">
        <v>44</v>
      </c>
      <c r="B42" s="127">
        <f t="shared" ref="B42" si="6">SUM(B43:B45)</f>
        <v>3634</v>
      </c>
      <c r="C42" s="127">
        <v>35</v>
      </c>
      <c r="D42" s="127">
        <v>9</v>
      </c>
      <c r="E42" s="127">
        <v>1</v>
      </c>
      <c r="F42" s="127">
        <v>2</v>
      </c>
      <c r="G42" s="127">
        <v>0</v>
      </c>
      <c r="H42" s="127">
        <v>0</v>
      </c>
      <c r="I42" s="94">
        <v>988</v>
      </c>
      <c r="J42" s="177">
        <v>2599</v>
      </c>
    </row>
    <row r="43" spans="1:10" x14ac:dyDescent="0.25">
      <c r="A43" s="81" t="s">
        <v>45</v>
      </c>
      <c r="B43" s="110">
        <f>SUM(C43:J43)</f>
        <v>3024</v>
      </c>
      <c r="C43" s="110">
        <v>0</v>
      </c>
      <c r="D43" s="110">
        <v>0</v>
      </c>
      <c r="E43" s="110">
        <v>1</v>
      </c>
      <c r="F43" s="110">
        <v>1</v>
      </c>
      <c r="G43" s="110">
        <v>0</v>
      </c>
      <c r="H43" s="110">
        <v>0</v>
      </c>
      <c r="I43" s="110">
        <v>842</v>
      </c>
      <c r="J43" s="133">
        <v>2180</v>
      </c>
    </row>
    <row r="44" spans="1:10" x14ac:dyDescent="0.25">
      <c r="A44" s="81" t="s">
        <v>46</v>
      </c>
      <c r="B44" s="110">
        <f>SUM(C44:J44)</f>
        <v>446</v>
      </c>
      <c r="C44" s="110">
        <v>1</v>
      </c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117</v>
      </c>
      <c r="J44" s="133">
        <v>328</v>
      </c>
    </row>
    <row r="45" spans="1:10" x14ac:dyDescent="0.25">
      <c r="A45" s="81" t="s">
        <v>47</v>
      </c>
      <c r="B45" s="110">
        <f>SUM(C45:J45)</f>
        <v>164</v>
      </c>
      <c r="C45" s="110">
        <v>34</v>
      </c>
      <c r="D45" s="110">
        <v>9</v>
      </c>
      <c r="E45" s="110">
        <v>0</v>
      </c>
      <c r="F45" s="110">
        <v>1</v>
      </c>
      <c r="G45" s="110">
        <v>0</v>
      </c>
      <c r="H45" s="110">
        <v>0</v>
      </c>
      <c r="I45" s="110">
        <v>29</v>
      </c>
      <c r="J45" s="133">
        <v>91</v>
      </c>
    </row>
    <row r="46" spans="1:10" x14ac:dyDescent="0.25">
      <c r="A46" s="141"/>
      <c r="B46" s="127"/>
      <c r="C46" s="127"/>
      <c r="D46" s="127"/>
      <c r="E46" s="127"/>
      <c r="F46" s="127"/>
      <c r="G46" s="127"/>
      <c r="H46" s="127"/>
      <c r="I46" s="96"/>
      <c r="J46" s="80"/>
    </row>
    <row r="47" spans="1:10" x14ac:dyDescent="0.25">
      <c r="A47" s="134" t="s">
        <v>48</v>
      </c>
      <c r="B47" s="127">
        <f t="shared" ref="B47" si="7">SUM(B48:B52)</f>
        <v>4378</v>
      </c>
      <c r="C47" s="127">
        <v>33</v>
      </c>
      <c r="D47" s="127">
        <v>9</v>
      </c>
      <c r="E47" s="127">
        <v>2</v>
      </c>
      <c r="F47" s="127">
        <v>3</v>
      </c>
      <c r="G47" s="127">
        <v>0</v>
      </c>
      <c r="H47" s="127">
        <v>1</v>
      </c>
      <c r="I47" s="94">
        <v>1856</v>
      </c>
      <c r="J47" s="177">
        <v>2474</v>
      </c>
    </row>
    <row r="48" spans="1:10" x14ac:dyDescent="0.25">
      <c r="A48" s="81" t="s">
        <v>49</v>
      </c>
      <c r="B48" s="110">
        <f>SUM(C48:J48)</f>
        <v>3914</v>
      </c>
      <c r="C48" s="110">
        <v>13</v>
      </c>
      <c r="D48" s="110">
        <v>9</v>
      </c>
      <c r="E48" s="110">
        <v>1</v>
      </c>
      <c r="F48" s="110">
        <v>3</v>
      </c>
      <c r="G48" s="110">
        <v>0</v>
      </c>
      <c r="H48" s="110">
        <v>1</v>
      </c>
      <c r="I48" s="110">
        <v>1759</v>
      </c>
      <c r="J48" s="133">
        <v>2128</v>
      </c>
    </row>
    <row r="49" spans="1:10" x14ac:dyDescent="0.25">
      <c r="A49" s="81" t="s">
        <v>50</v>
      </c>
      <c r="B49" s="110">
        <f>SUM(C49:J49)</f>
        <v>44</v>
      </c>
      <c r="C49" s="110">
        <v>3</v>
      </c>
      <c r="D49" s="110">
        <v>0</v>
      </c>
      <c r="E49" s="110">
        <v>1</v>
      </c>
      <c r="F49" s="110">
        <v>0</v>
      </c>
      <c r="G49" s="110">
        <v>0</v>
      </c>
      <c r="H49" s="110">
        <v>0</v>
      </c>
      <c r="I49" s="110">
        <v>12</v>
      </c>
      <c r="J49" s="133">
        <v>28</v>
      </c>
    </row>
    <row r="50" spans="1:10" x14ac:dyDescent="0.25">
      <c r="A50" s="81" t="s">
        <v>51</v>
      </c>
      <c r="B50" s="110">
        <f>SUM(C50:J50)</f>
        <v>204</v>
      </c>
      <c r="C50" s="110">
        <v>4</v>
      </c>
      <c r="D50" s="110">
        <v>0</v>
      </c>
      <c r="E50" s="110">
        <v>0</v>
      </c>
      <c r="F50" s="110">
        <v>0</v>
      </c>
      <c r="G50" s="110">
        <v>0</v>
      </c>
      <c r="H50" s="110">
        <v>0</v>
      </c>
      <c r="I50" s="110">
        <v>47</v>
      </c>
      <c r="J50" s="133">
        <v>153</v>
      </c>
    </row>
    <row r="51" spans="1:10" x14ac:dyDescent="0.25">
      <c r="A51" s="81" t="s">
        <v>52</v>
      </c>
      <c r="B51" s="110">
        <f>SUM(C51:J51)</f>
        <v>55</v>
      </c>
      <c r="C51" s="110">
        <v>3</v>
      </c>
      <c r="D51" s="110">
        <v>0</v>
      </c>
      <c r="E51" s="110">
        <v>0</v>
      </c>
      <c r="F51" s="110">
        <v>0</v>
      </c>
      <c r="G51" s="110">
        <v>0</v>
      </c>
      <c r="H51" s="110">
        <v>0</v>
      </c>
      <c r="I51" s="110">
        <v>8</v>
      </c>
      <c r="J51" s="133">
        <v>44</v>
      </c>
    </row>
    <row r="52" spans="1:10" x14ac:dyDescent="0.25">
      <c r="A52" s="81" t="s">
        <v>53</v>
      </c>
      <c r="B52" s="110">
        <f>SUM(C52:J52)</f>
        <v>161</v>
      </c>
      <c r="C52" s="110">
        <v>10</v>
      </c>
      <c r="D52" s="110">
        <v>0</v>
      </c>
      <c r="E52" s="110">
        <v>0</v>
      </c>
      <c r="F52" s="110">
        <v>0</v>
      </c>
      <c r="G52" s="110">
        <v>0</v>
      </c>
      <c r="H52" s="110">
        <v>0</v>
      </c>
      <c r="I52" s="110">
        <v>30</v>
      </c>
      <c r="J52" s="133">
        <v>121</v>
      </c>
    </row>
    <row r="53" spans="1:10" x14ac:dyDescent="0.25">
      <c r="A53" s="138"/>
      <c r="B53" s="127"/>
      <c r="C53" s="127"/>
      <c r="D53" s="127"/>
      <c r="E53" s="127"/>
      <c r="F53" s="127"/>
      <c r="G53" s="127"/>
      <c r="H53" s="127"/>
      <c r="I53" s="96"/>
      <c r="J53" s="80"/>
    </row>
    <row r="54" spans="1:10" x14ac:dyDescent="0.25">
      <c r="A54" s="134" t="s">
        <v>54</v>
      </c>
      <c r="B54" s="127">
        <f>SUM(B55:B59)</f>
        <v>6127</v>
      </c>
      <c r="C54" s="127">
        <v>118</v>
      </c>
      <c r="D54" s="127">
        <v>2</v>
      </c>
      <c r="E54" s="127">
        <v>5</v>
      </c>
      <c r="F54" s="127">
        <v>6</v>
      </c>
      <c r="G54" s="127">
        <v>0</v>
      </c>
      <c r="H54" s="127">
        <v>0</v>
      </c>
      <c r="I54" s="94">
        <v>1990</v>
      </c>
      <c r="J54" s="177">
        <v>4006</v>
      </c>
    </row>
    <row r="55" spans="1:10" x14ac:dyDescent="0.25">
      <c r="A55" s="81" t="s">
        <v>55</v>
      </c>
      <c r="B55" s="110">
        <f>SUM(C55:J55)</f>
        <v>4784</v>
      </c>
      <c r="C55" s="110">
        <v>4</v>
      </c>
      <c r="D55" s="110">
        <v>2</v>
      </c>
      <c r="E55" s="110">
        <v>0</v>
      </c>
      <c r="F55" s="110">
        <v>5</v>
      </c>
      <c r="G55" s="110">
        <v>0</v>
      </c>
      <c r="H55" s="110">
        <v>0</v>
      </c>
      <c r="I55" s="110">
        <v>1552</v>
      </c>
      <c r="J55" s="133">
        <v>3221</v>
      </c>
    </row>
    <row r="56" spans="1:10" x14ac:dyDescent="0.25">
      <c r="A56" s="81" t="s">
        <v>56</v>
      </c>
      <c r="B56" s="110">
        <f>SUM(C56:J56)</f>
        <v>615</v>
      </c>
      <c r="C56" s="110">
        <v>49</v>
      </c>
      <c r="D56" s="110">
        <v>0</v>
      </c>
      <c r="E56" s="110">
        <v>3</v>
      </c>
      <c r="F56" s="110">
        <v>0</v>
      </c>
      <c r="G56" s="110">
        <v>0</v>
      </c>
      <c r="H56" s="110">
        <v>0</v>
      </c>
      <c r="I56" s="110">
        <v>246</v>
      </c>
      <c r="J56" s="133">
        <v>317</v>
      </c>
    </row>
    <row r="57" spans="1:10" x14ac:dyDescent="0.25">
      <c r="A57" s="81" t="s">
        <v>57</v>
      </c>
      <c r="B57" s="110">
        <f>SUM(C57:J57)</f>
        <v>251</v>
      </c>
      <c r="C57" s="110">
        <v>3</v>
      </c>
      <c r="D57" s="110">
        <v>0</v>
      </c>
      <c r="E57" s="110">
        <v>2</v>
      </c>
      <c r="F57" s="110">
        <v>0</v>
      </c>
      <c r="G57" s="110">
        <v>0</v>
      </c>
      <c r="H57" s="110">
        <v>0</v>
      </c>
      <c r="I57" s="110">
        <v>94</v>
      </c>
      <c r="J57" s="133">
        <v>152</v>
      </c>
    </row>
    <row r="58" spans="1:10" x14ac:dyDescent="0.25">
      <c r="A58" s="81" t="s">
        <v>58</v>
      </c>
      <c r="B58" s="110">
        <f>SUM(C58:J58)</f>
        <v>183</v>
      </c>
      <c r="C58" s="110">
        <v>62</v>
      </c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49</v>
      </c>
      <c r="J58" s="133">
        <v>72</v>
      </c>
    </row>
    <row r="59" spans="1:10" x14ac:dyDescent="0.25">
      <c r="A59" s="81" t="s">
        <v>59</v>
      </c>
      <c r="B59" s="110">
        <f>SUM(C59:J59)</f>
        <v>294</v>
      </c>
      <c r="C59" s="110">
        <v>0</v>
      </c>
      <c r="D59" s="110">
        <v>0</v>
      </c>
      <c r="E59" s="110">
        <v>0</v>
      </c>
      <c r="F59" s="110">
        <v>1</v>
      </c>
      <c r="G59" s="110">
        <v>0</v>
      </c>
      <c r="H59" s="110">
        <v>0</v>
      </c>
      <c r="I59" s="110">
        <v>49</v>
      </c>
      <c r="J59" s="133">
        <v>244</v>
      </c>
    </row>
    <row r="60" spans="1:10" x14ac:dyDescent="0.25">
      <c r="A60" s="138"/>
      <c r="B60" s="127"/>
      <c r="C60" s="127"/>
      <c r="D60" s="127"/>
      <c r="E60" s="127"/>
      <c r="F60" s="127"/>
      <c r="G60" s="127"/>
      <c r="H60" s="127"/>
      <c r="I60" s="96"/>
      <c r="J60" s="80"/>
    </row>
    <row r="61" spans="1:10" x14ac:dyDescent="0.25">
      <c r="A61" s="134" t="s">
        <v>60</v>
      </c>
      <c r="B61" s="127">
        <f>SUM(B62:B67)</f>
        <v>957</v>
      </c>
      <c r="C61" s="127">
        <v>26</v>
      </c>
      <c r="D61" s="127">
        <v>6</v>
      </c>
      <c r="E61" s="127">
        <v>4</v>
      </c>
      <c r="F61" s="127">
        <v>0</v>
      </c>
      <c r="G61" s="127">
        <v>0</v>
      </c>
      <c r="H61" s="127">
        <v>0</v>
      </c>
      <c r="I61" s="94">
        <v>287</v>
      </c>
      <c r="J61" s="177">
        <v>628</v>
      </c>
    </row>
    <row r="62" spans="1:10" x14ac:dyDescent="0.25">
      <c r="A62" s="81" t="s">
        <v>61</v>
      </c>
      <c r="B62" s="110">
        <f t="shared" ref="B62:B67" si="8">SUM(C62:J62)</f>
        <v>538</v>
      </c>
      <c r="C62" s="110">
        <v>0</v>
      </c>
      <c r="D62" s="110">
        <v>4</v>
      </c>
      <c r="E62" s="110">
        <v>1</v>
      </c>
      <c r="F62" s="110">
        <v>1</v>
      </c>
      <c r="G62" s="110">
        <v>0</v>
      </c>
      <c r="H62" s="110">
        <v>0</v>
      </c>
      <c r="I62" s="110">
        <v>175</v>
      </c>
      <c r="J62" s="133">
        <v>357</v>
      </c>
    </row>
    <row r="63" spans="1:10" x14ac:dyDescent="0.25">
      <c r="A63" s="81" t="s">
        <v>62</v>
      </c>
      <c r="B63" s="110">
        <f t="shared" si="8"/>
        <v>63</v>
      </c>
      <c r="C63" s="110">
        <v>1</v>
      </c>
      <c r="D63" s="110">
        <v>0</v>
      </c>
      <c r="E63" s="110">
        <v>0</v>
      </c>
      <c r="F63" s="110">
        <v>0</v>
      </c>
      <c r="G63" s="110">
        <v>0</v>
      </c>
      <c r="H63" s="110">
        <v>0</v>
      </c>
      <c r="I63" s="110">
        <v>16</v>
      </c>
      <c r="J63" s="133">
        <v>46</v>
      </c>
    </row>
    <row r="64" spans="1:10" x14ac:dyDescent="0.25">
      <c r="A64" s="81" t="s">
        <v>63</v>
      </c>
      <c r="B64" s="110">
        <f t="shared" si="8"/>
        <v>37</v>
      </c>
      <c r="C64" s="110">
        <v>0</v>
      </c>
      <c r="D64" s="110">
        <v>0</v>
      </c>
      <c r="E64" s="110">
        <v>1</v>
      </c>
      <c r="F64" s="110">
        <v>0</v>
      </c>
      <c r="G64" s="110">
        <v>0</v>
      </c>
      <c r="H64" s="110">
        <v>0</v>
      </c>
      <c r="I64" s="110">
        <v>4</v>
      </c>
      <c r="J64" s="133">
        <v>32</v>
      </c>
    </row>
    <row r="65" spans="1:10" x14ac:dyDescent="0.25">
      <c r="A65" s="81" t="s">
        <v>64</v>
      </c>
      <c r="B65" s="110">
        <f t="shared" si="8"/>
        <v>144</v>
      </c>
      <c r="C65" s="110">
        <v>8</v>
      </c>
      <c r="D65" s="110">
        <v>4</v>
      </c>
      <c r="E65" s="110">
        <v>1</v>
      </c>
      <c r="F65" s="110">
        <v>0</v>
      </c>
      <c r="G65" s="110">
        <v>0</v>
      </c>
      <c r="H65" s="110">
        <v>0</v>
      </c>
      <c r="I65" s="110">
        <v>45</v>
      </c>
      <c r="J65" s="133">
        <v>86</v>
      </c>
    </row>
    <row r="66" spans="1:10" x14ac:dyDescent="0.25">
      <c r="A66" s="81" t="s">
        <v>65</v>
      </c>
      <c r="B66" s="110">
        <f t="shared" si="8"/>
        <v>83</v>
      </c>
      <c r="C66" s="110">
        <v>2</v>
      </c>
      <c r="D66" s="110">
        <v>0</v>
      </c>
      <c r="E66" s="110">
        <v>0</v>
      </c>
      <c r="F66" s="110">
        <v>0</v>
      </c>
      <c r="G66" s="110">
        <v>0</v>
      </c>
      <c r="H66" s="110">
        <v>0</v>
      </c>
      <c r="I66" s="110">
        <v>13</v>
      </c>
      <c r="J66" s="133">
        <v>68</v>
      </c>
    </row>
    <row r="67" spans="1:10" x14ac:dyDescent="0.25">
      <c r="A67" s="81" t="s">
        <v>66</v>
      </c>
      <c r="B67" s="110">
        <f t="shared" si="8"/>
        <v>92</v>
      </c>
      <c r="C67" s="110">
        <v>15</v>
      </c>
      <c r="D67" s="110">
        <v>2</v>
      </c>
      <c r="E67" s="110">
        <v>2</v>
      </c>
      <c r="F67" s="110">
        <v>0</v>
      </c>
      <c r="G67" s="110">
        <v>0</v>
      </c>
      <c r="H67" s="110">
        <v>0</v>
      </c>
      <c r="I67" s="110">
        <v>34</v>
      </c>
      <c r="J67" s="133">
        <v>39</v>
      </c>
    </row>
    <row r="68" spans="1:10" x14ac:dyDescent="0.25">
      <c r="A68" s="138"/>
      <c r="B68" s="127"/>
      <c r="C68" s="127"/>
      <c r="D68" s="127"/>
      <c r="E68" s="127"/>
      <c r="F68" s="127"/>
      <c r="G68" s="127"/>
      <c r="H68" s="127"/>
      <c r="I68" s="96"/>
      <c r="J68" s="80"/>
    </row>
    <row r="69" spans="1:10" x14ac:dyDescent="0.25">
      <c r="A69" s="134" t="s">
        <v>67</v>
      </c>
      <c r="B69" s="127">
        <f t="shared" ref="B69" si="9">SUM(B70:B75)</f>
        <v>874</v>
      </c>
      <c r="C69" s="127">
        <v>31</v>
      </c>
      <c r="D69" s="127">
        <v>1</v>
      </c>
      <c r="E69" s="127">
        <v>10</v>
      </c>
      <c r="F69" s="127">
        <v>0</v>
      </c>
      <c r="G69" s="127">
        <v>0</v>
      </c>
      <c r="H69" s="127">
        <v>0</v>
      </c>
      <c r="I69" s="94">
        <v>142</v>
      </c>
      <c r="J69" s="177">
        <v>690</v>
      </c>
    </row>
    <row r="70" spans="1:10" x14ac:dyDescent="0.25">
      <c r="A70" s="81" t="s">
        <v>68</v>
      </c>
      <c r="B70" s="110">
        <f t="shared" ref="B70:B75" si="10">SUM(C70:J70)</f>
        <v>206</v>
      </c>
      <c r="C70" s="110">
        <v>0</v>
      </c>
      <c r="D70" s="110">
        <v>0</v>
      </c>
      <c r="E70" s="110">
        <v>0</v>
      </c>
      <c r="F70" s="110">
        <v>0</v>
      </c>
      <c r="G70" s="110">
        <v>0</v>
      </c>
      <c r="H70" s="110">
        <v>0</v>
      </c>
      <c r="I70" s="110">
        <v>33</v>
      </c>
      <c r="J70" s="133">
        <v>173</v>
      </c>
    </row>
    <row r="71" spans="1:10" x14ac:dyDescent="0.25">
      <c r="A71" s="81" t="s">
        <v>69</v>
      </c>
      <c r="B71" s="110">
        <f t="shared" si="10"/>
        <v>437</v>
      </c>
      <c r="C71" s="110">
        <v>3</v>
      </c>
      <c r="D71" s="110">
        <v>0</v>
      </c>
      <c r="E71" s="110">
        <v>1</v>
      </c>
      <c r="F71" s="110">
        <v>0</v>
      </c>
      <c r="G71" s="110">
        <v>0</v>
      </c>
      <c r="H71" s="110">
        <v>0</v>
      </c>
      <c r="I71" s="110">
        <v>88</v>
      </c>
      <c r="J71" s="133">
        <v>345</v>
      </c>
    </row>
    <row r="72" spans="1:10" x14ac:dyDescent="0.25">
      <c r="A72" s="81" t="s">
        <v>70</v>
      </c>
      <c r="B72" s="110">
        <f t="shared" si="10"/>
        <v>36</v>
      </c>
      <c r="C72" s="110">
        <v>0</v>
      </c>
      <c r="D72" s="110">
        <v>0</v>
      </c>
      <c r="E72" s="110">
        <v>0</v>
      </c>
      <c r="F72" s="110">
        <v>0</v>
      </c>
      <c r="G72" s="110">
        <v>0</v>
      </c>
      <c r="H72" s="110">
        <v>0</v>
      </c>
      <c r="I72" s="110">
        <v>6</v>
      </c>
      <c r="J72" s="133">
        <v>30</v>
      </c>
    </row>
    <row r="73" spans="1:10" x14ac:dyDescent="0.25">
      <c r="A73" s="81" t="s">
        <v>71</v>
      </c>
      <c r="B73" s="110">
        <f t="shared" si="10"/>
        <v>175</v>
      </c>
      <c r="C73" s="110">
        <v>28</v>
      </c>
      <c r="D73" s="110">
        <v>1</v>
      </c>
      <c r="E73" s="110">
        <v>9</v>
      </c>
      <c r="F73" s="110">
        <v>0</v>
      </c>
      <c r="G73" s="110">
        <v>0</v>
      </c>
      <c r="H73" s="110">
        <v>0</v>
      </c>
      <c r="I73" s="110">
        <v>13</v>
      </c>
      <c r="J73" s="133">
        <v>124</v>
      </c>
    </row>
    <row r="74" spans="1:10" x14ac:dyDescent="0.25">
      <c r="A74" s="81" t="s">
        <v>72</v>
      </c>
      <c r="B74" s="110">
        <f t="shared" si="10"/>
        <v>7</v>
      </c>
      <c r="C74" s="110">
        <v>0</v>
      </c>
      <c r="D74" s="110">
        <v>0</v>
      </c>
      <c r="E74" s="110">
        <v>0</v>
      </c>
      <c r="F74" s="110">
        <v>0</v>
      </c>
      <c r="G74" s="110">
        <v>0</v>
      </c>
      <c r="H74" s="110">
        <v>0</v>
      </c>
      <c r="I74" s="110">
        <v>0</v>
      </c>
      <c r="J74" s="133">
        <v>7</v>
      </c>
    </row>
    <row r="75" spans="1:10" x14ac:dyDescent="0.25">
      <c r="A75" s="81" t="s">
        <v>73</v>
      </c>
      <c r="B75" s="110">
        <f t="shared" si="10"/>
        <v>13</v>
      </c>
      <c r="C75" s="110">
        <v>0</v>
      </c>
      <c r="D75" s="110">
        <v>0</v>
      </c>
      <c r="E75" s="110">
        <v>0</v>
      </c>
      <c r="F75" s="110">
        <v>0</v>
      </c>
      <c r="G75" s="110">
        <v>0</v>
      </c>
      <c r="H75" s="110">
        <v>0</v>
      </c>
      <c r="I75" s="110">
        <v>2</v>
      </c>
      <c r="J75" s="133">
        <v>11</v>
      </c>
    </row>
    <row r="76" spans="1:10" x14ac:dyDescent="0.25">
      <c r="A76" s="138"/>
      <c r="B76" s="127"/>
      <c r="C76" s="127"/>
      <c r="D76" s="127"/>
      <c r="E76" s="127"/>
      <c r="F76" s="127"/>
      <c r="G76" s="127"/>
      <c r="H76" s="127"/>
      <c r="I76" s="96"/>
      <c r="J76" s="80"/>
    </row>
    <row r="77" spans="1:10" x14ac:dyDescent="0.25">
      <c r="A77" s="134" t="s">
        <v>74</v>
      </c>
      <c r="B77" s="127">
        <f t="shared" ref="B77" si="11">SUM(B78:B83)</f>
        <v>1947</v>
      </c>
      <c r="C77" s="127">
        <v>73</v>
      </c>
      <c r="D77" s="127">
        <v>7</v>
      </c>
      <c r="E77" s="127">
        <v>22</v>
      </c>
      <c r="F77" s="127">
        <v>1</v>
      </c>
      <c r="G77" s="127">
        <v>0</v>
      </c>
      <c r="H77" s="127">
        <v>0</v>
      </c>
      <c r="I77" s="94">
        <v>502</v>
      </c>
      <c r="J77" s="177">
        <v>1342</v>
      </c>
    </row>
    <row r="78" spans="1:10" x14ac:dyDescent="0.25">
      <c r="A78" s="81" t="s">
        <v>75</v>
      </c>
      <c r="B78" s="110">
        <f t="shared" ref="B78:B83" si="12">SUM(C78:J78)</f>
        <v>1225</v>
      </c>
      <c r="C78" s="110">
        <v>43</v>
      </c>
      <c r="D78" s="110">
        <v>0</v>
      </c>
      <c r="E78" s="110">
        <v>0</v>
      </c>
      <c r="F78" s="110">
        <v>0</v>
      </c>
      <c r="G78" s="110">
        <v>0</v>
      </c>
      <c r="H78" s="110">
        <v>0</v>
      </c>
      <c r="I78" s="110">
        <v>374</v>
      </c>
      <c r="J78" s="133">
        <v>808</v>
      </c>
    </row>
    <row r="79" spans="1:10" x14ac:dyDescent="0.25">
      <c r="A79" s="81" t="s">
        <v>76</v>
      </c>
      <c r="B79" s="110">
        <f t="shared" si="12"/>
        <v>360</v>
      </c>
      <c r="C79" s="110">
        <v>9</v>
      </c>
      <c r="D79" s="110">
        <v>0</v>
      </c>
      <c r="E79" s="110">
        <v>22</v>
      </c>
      <c r="F79" s="110">
        <v>0</v>
      </c>
      <c r="G79" s="110">
        <v>0</v>
      </c>
      <c r="H79" s="110">
        <v>0</v>
      </c>
      <c r="I79" s="110">
        <v>46</v>
      </c>
      <c r="J79" s="133">
        <v>283</v>
      </c>
    </row>
    <row r="80" spans="1:10" x14ac:dyDescent="0.25">
      <c r="A80" s="81" t="s">
        <v>77</v>
      </c>
      <c r="B80" s="110">
        <f t="shared" si="12"/>
        <v>13</v>
      </c>
      <c r="C80" s="110">
        <v>0</v>
      </c>
      <c r="D80" s="110">
        <v>0</v>
      </c>
      <c r="E80" s="110">
        <v>0</v>
      </c>
      <c r="F80" s="110">
        <v>0</v>
      </c>
      <c r="G80" s="110">
        <v>0</v>
      </c>
      <c r="H80" s="110">
        <v>0</v>
      </c>
      <c r="I80" s="110">
        <v>2</v>
      </c>
      <c r="J80" s="133">
        <v>11</v>
      </c>
    </row>
    <row r="81" spans="1:10" x14ac:dyDescent="0.25">
      <c r="A81" s="81" t="s">
        <v>233</v>
      </c>
      <c r="B81" s="110">
        <f t="shared" si="12"/>
        <v>175</v>
      </c>
      <c r="C81" s="110">
        <v>10</v>
      </c>
      <c r="D81" s="110">
        <v>6</v>
      </c>
      <c r="E81" s="110">
        <v>0</v>
      </c>
      <c r="F81" s="110">
        <v>1</v>
      </c>
      <c r="G81" s="110">
        <v>0</v>
      </c>
      <c r="H81" s="110">
        <v>0</v>
      </c>
      <c r="I81" s="110">
        <v>49</v>
      </c>
      <c r="J81" s="133">
        <v>109</v>
      </c>
    </row>
    <row r="82" spans="1:10" x14ac:dyDescent="0.25">
      <c r="A82" s="81" t="s">
        <v>79</v>
      </c>
      <c r="B82" s="110">
        <f t="shared" si="12"/>
        <v>112</v>
      </c>
      <c r="C82" s="110">
        <v>10</v>
      </c>
      <c r="D82" s="110">
        <v>0</v>
      </c>
      <c r="E82" s="110">
        <v>0</v>
      </c>
      <c r="F82" s="110">
        <v>0</v>
      </c>
      <c r="G82" s="110">
        <v>0</v>
      </c>
      <c r="H82" s="110">
        <v>0</v>
      </c>
      <c r="I82" s="110">
        <v>24</v>
      </c>
      <c r="J82" s="133">
        <v>78</v>
      </c>
    </row>
    <row r="83" spans="1:10" x14ac:dyDescent="0.25">
      <c r="A83" s="81" t="s">
        <v>80</v>
      </c>
      <c r="B83" s="110">
        <f t="shared" si="12"/>
        <v>62</v>
      </c>
      <c r="C83" s="110">
        <v>1</v>
      </c>
      <c r="D83" s="110">
        <v>1</v>
      </c>
      <c r="E83" s="110">
        <v>0</v>
      </c>
      <c r="F83" s="110">
        <v>0</v>
      </c>
      <c r="G83" s="110">
        <v>0</v>
      </c>
      <c r="H83" s="110">
        <v>0</v>
      </c>
      <c r="I83" s="110">
        <v>7</v>
      </c>
      <c r="J83" s="133">
        <v>53</v>
      </c>
    </row>
    <row r="84" spans="1:10" x14ac:dyDescent="0.25">
      <c r="A84" s="138"/>
      <c r="B84" s="127"/>
      <c r="C84" s="127"/>
      <c r="D84" s="127"/>
      <c r="E84" s="127"/>
      <c r="F84" s="127"/>
      <c r="G84" s="127"/>
      <c r="H84" s="127"/>
      <c r="I84" s="96"/>
      <c r="J84" s="80"/>
    </row>
    <row r="85" spans="1:10" x14ac:dyDescent="0.25">
      <c r="A85" s="134" t="s">
        <v>81</v>
      </c>
      <c r="B85" s="127">
        <f t="shared" ref="B85" si="13">SUM(B86:B87)</f>
        <v>1446</v>
      </c>
      <c r="C85" s="127">
        <v>2</v>
      </c>
      <c r="D85" s="127">
        <v>1</v>
      </c>
      <c r="E85" s="127">
        <v>1</v>
      </c>
      <c r="F85" s="127">
        <v>0</v>
      </c>
      <c r="G85" s="127">
        <v>0</v>
      </c>
      <c r="H85" s="127">
        <v>0</v>
      </c>
      <c r="I85" s="94">
        <v>176</v>
      </c>
      <c r="J85" s="177">
        <v>1266</v>
      </c>
    </row>
    <row r="86" spans="1:10" x14ac:dyDescent="0.25">
      <c r="A86" s="81" t="s">
        <v>82</v>
      </c>
      <c r="B86" s="110">
        <f>SUM(C86:J86)</f>
        <v>1405</v>
      </c>
      <c r="C86" s="110">
        <v>0</v>
      </c>
      <c r="D86" s="110">
        <v>1</v>
      </c>
      <c r="E86" s="110">
        <v>1</v>
      </c>
      <c r="F86" s="110">
        <v>0</v>
      </c>
      <c r="G86" s="110">
        <v>0</v>
      </c>
      <c r="H86" s="110">
        <v>0</v>
      </c>
      <c r="I86" s="110">
        <v>170</v>
      </c>
      <c r="J86" s="133">
        <v>1233</v>
      </c>
    </row>
    <row r="87" spans="1:10" x14ac:dyDescent="0.25">
      <c r="A87" s="81" t="s">
        <v>83</v>
      </c>
      <c r="B87" s="110">
        <f>SUM(C87:J87)</f>
        <v>41</v>
      </c>
      <c r="C87" s="110">
        <v>2</v>
      </c>
      <c r="D87" s="110">
        <v>0</v>
      </c>
      <c r="E87" s="110">
        <v>0</v>
      </c>
      <c r="F87" s="110">
        <v>0</v>
      </c>
      <c r="G87" s="110">
        <v>0</v>
      </c>
      <c r="H87" s="110">
        <v>0</v>
      </c>
      <c r="I87" s="110">
        <v>6</v>
      </c>
      <c r="J87" s="133">
        <v>33</v>
      </c>
    </row>
    <row r="88" spans="1:10" x14ac:dyDescent="0.25">
      <c r="A88" s="138"/>
      <c r="B88" s="127"/>
      <c r="C88" s="110"/>
      <c r="D88" s="110"/>
      <c r="E88" s="110"/>
      <c r="F88" s="110"/>
      <c r="G88" s="110"/>
      <c r="H88" s="110"/>
      <c r="I88" s="96"/>
      <c r="J88" s="80"/>
    </row>
    <row r="89" spans="1:10" x14ac:dyDescent="0.25">
      <c r="A89" s="134" t="s">
        <v>84</v>
      </c>
      <c r="B89" s="127">
        <f t="shared" ref="B89" si="14">SUM(B90:B94)</f>
        <v>802</v>
      </c>
      <c r="C89" s="127">
        <v>8</v>
      </c>
      <c r="D89" s="127">
        <v>8</v>
      </c>
      <c r="E89" s="127">
        <v>4</v>
      </c>
      <c r="F89" s="127">
        <v>7</v>
      </c>
      <c r="G89" s="127">
        <v>1</v>
      </c>
      <c r="H89" s="127">
        <v>0</v>
      </c>
      <c r="I89" s="94">
        <v>145</v>
      </c>
      <c r="J89" s="177">
        <v>629</v>
      </c>
    </row>
    <row r="90" spans="1:10" x14ac:dyDescent="0.25">
      <c r="A90" s="81" t="s">
        <v>85</v>
      </c>
      <c r="B90" s="110">
        <f>SUM(C90:J90)</f>
        <v>153</v>
      </c>
      <c r="C90" s="110">
        <v>1</v>
      </c>
      <c r="D90" s="110">
        <v>1</v>
      </c>
      <c r="E90" s="110">
        <v>0</v>
      </c>
      <c r="F90" s="110">
        <v>7</v>
      </c>
      <c r="G90" s="110">
        <v>0</v>
      </c>
      <c r="H90" s="110">
        <v>0</v>
      </c>
      <c r="I90" s="110">
        <v>48</v>
      </c>
      <c r="J90" s="133">
        <v>96</v>
      </c>
    </row>
    <row r="91" spans="1:10" x14ac:dyDescent="0.25">
      <c r="A91" s="81" t="s">
        <v>86</v>
      </c>
      <c r="B91" s="110">
        <f>SUM(C91:J91)</f>
        <v>162</v>
      </c>
      <c r="C91" s="110">
        <v>5</v>
      </c>
      <c r="D91" s="110">
        <v>0</v>
      </c>
      <c r="E91" s="110">
        <v>1</v>
      </c>
      <c r="F91" s="110">
        <v>0</v>
      </c>
      <c r="G91" s="110">
        <v>0</v>
      </c>
      <c r="H91" s="110">
        <v>0</v>
      </c>
      <c r="I91" s="110">
        <v>30</v>
      </c>
      <c r="J91" s="133">
        <v>126</v>
      </c>
    </row>
    <row r="92" spans="1:10" x14ac:dyDescent="0.25">
      <c r="A92" s="81" t="s">
        <v>87</v>
      </c>
      <c r="B92" s="110">
        <f>SUM(C92:J92)</f>
        <v>344</v>
      </c>
      <c r="C92" s="110">
        <v>0</v>
      </c>
      <c r="D92" s="110">
        <v>2</v>
      </c>
      <c r="E92" s="110">
        <v>2</v>
      </c>
      <c r="F92" s="110">
        <v>0</v>
      </c>
      <c r="G92" s="110">
        <v>0</v>
      </c>
      <c r="H92" s="110">
        <v>0</v>
      </c>
      <c r="I92" s="110">
        <v>49</v>
      </c>
      <c r="J92" s="133">
        <v>291</v>
      </c>
    </row>
    <row r="93" spans="1:10" x14ac:dyDescent="0.25">
      <c r="A93" s="81" t="s">
        <v>88</v>
      </c>
      <c r="B93" s="110">
        <f>SUM(C93:J93)</f>
        <v>125</v>
      </c>
      <c r="C93" s="110">
        <v>2</v>
      </c>
      <c r="D93" s="110">
        <v>4</v>
      </c>
      <c r="E93" s="110">
        <v>1</v>
      </c>
      <c r="F93" s="110">
        <v>0</v>
      </c>
      <c r="G93" s="110">
        <v>1</v>
      </c>
      <c r="H93" s="110">
        <v>0</v>
      </c>
      <c r="I93" s="110">
        <v>17</v>
      </c>
      <c r="J93" s="133">
        <v>100</v>
      </c>
    </row>
    <row r="94" spans="1:10" x14ac:dyDescent="0.25">
      <c r="A94" s="81" t="s">
        <v>89</v>
      </c>
      <c r="B94" s="110">
        <f>SUM(C94:J94)</f>
        <v>18</v>
      </c>
      <c r="C94" s="110">
        <v>0</v>
      </c>
      <c r="D94" s="110">
        <v>1</v>
      </c>
      <c r="E94" s="110">
        <v>0</v>
      </c>
      <c r="F94" s="110">
        <v>0</v>
      </c>
      <c r="G94" s="110">
        <v>0</v>
      </c>
      <c r="H94" s="110">
        <v>0</v>
      </c>
      <c r="I94" s="110">
        <v>1</v>
      </c>
      <c r="J94" s="133">
        <v>16</v>
      </c>
    </row>
    <row r="95" spans="1:10" x14ac:dyDescent="0.25">
      <c r="A95" s="140"/>
      <c r="B95" s="127"/>
      <c r="C95" s="110"/>
      <c r="D95" s="110"/>
      <c r="E95" s="110"/>
      <c r="F95" s="110"/>
      <c r="G95" s="110"/>
      <c r="H95" s="110"/>
      <c r="I95" s="96"/>
      <c r="J95" s="80"/>
    </row>
    <row r="96" spans="1:10" x14ac:dyDescent="0.25">
      <c r="A96" s="134" t="s">
        <v>90</v>
      </c>
      <c r="B96" s="127">
        <f t="shared" ref="B96" si="15">SUM(B97:B98)</f>
        <v>1101</v>
      </c>
      <c r="C96" s="127">
        <v>2</v>
      </c>
      <c r="D96" s="127">
        <v>0</v>
      </c>
      <c r="E96" s="127">
        <v>2</v>
      </c>
      <c r="F96" s="127">
        <v>0</v>
      </c>
      <c r="G96" s="127">
        <v>0</v>
      </c>
      <c r="H96" s="127">
        <v>0</v>
      </c>
      <c r="I96" s="94">
        <v>317</v>
      </c>
      <c r="J96" s="177">
        <v>780</v>
      </c>
    </row>
    <row r="97" spans="1:10" x14ac:dyDescent="0.25">
      <c r="A97" s="81" t="s">
        <v>91</v>
      </c>
      <c r="B97" s="110">
        <f>SUM(C97:J97)</f>
        <v>977</v>
      </c>
      <c r="C97" s="110">
        <v>0</v>
      </c>
      <c r="D97" s="110">
        <v>0</v>
      </c>
      <c r="E97" s="110">
        <v>2</v>
      </c>
      <c r="F97" s="110">
        <v>0</v>
      </c>
      <c r="G97" s="110">
        <v>0</v>
      </c>
      <c r="H97" s="110">
        <v>0</v>
      </c>
      <c r="I97" s="110">
        <v>295</v>
      </c>
      <c r="J97" s="133">
        <v>680</v>
      </c>
    </row>
    <row r="98" spans="1:10" x14ac:dyDescent="0.25">
      <c r="A98" s="81" t="s">
        <v>92</v>
      </c>
      <c r="B98" s="110">
        <f>SUM(C98:J98)</f>
        <v>124</v>
      </c>
      <c r="C98" s="110">
        <v>2</v>
      </c>
      <c r="D98" s="110">
        <v>0</v>
      </c>
      <c r="E98" s="110">
        <v>0</v>
      </c>
      <c r="F98" s="110">
        <v>0</v>
      </c>
      <c r="G98" s="110">
        <v>0</v>
      </c>
      <c r="H98" s="110">
        <v>0</v>
      </c>
      <c r="I98" s="110">
        <v>22</v>
      </c>
      <c r="J98" s="133">
        <v>100</v>
      </c>
    </row>
    <row r="99" spans="1:10" x14ac:dyDescent="0.25">
      <c r="A99" s="138"/>
      <c r="B99" s="127"/>
      <c r="C99" s="110"/>
      <c r="D99" s="110"/>
      <c r="E99" s="110"/>
      <c r="F99" s="110"/>
      <c r="G99" s="110"/>
      <c r="H99" s="110"/>
      <c r="I99" s="96"/>
      <c r="J99" s="80"/>
    </row>
    <row r="100" spans="1:10" x14ac:dyDescent="0.25">
      <c r="A100" s="134" t="s">
        <v>93</v>
      </c>
      <c r="B100" s="127">
        <f t="shared" ref="B100" si="16">SUM(B101)</f>
        <v>1395</v>
      </c>
      <c r="C100" s="127">
        <v>21</v>
      </c>
      <c r="D100" s="127">
        <v>0</v>
      </c>
      <c r="E100" s="127">
        <v>1</v>
      </c>
      <c r="F100" s="127">
        <v>0</v>
      </c>
      <c r="G100" s="127">
        <v>0</v>
      </c>
      <c r="H100" s="127">
        <v>0</v>
      </c>
      <c r="I100" s="94">
        <v>179</v>
      </c>
      <c r="J100" s="177">
        <v>1194</v>
      </c>
    </row>
    <row r="101" spans="1:10" x14ac:dyDescent="0.25">
      <c r="A101" s="81" t="s">
        <v>94</v>
      </c>
      <c r="B101" s="110">
        <f>SUM(C101:J101)</f>
        <v>1395</v>
      </c>
      <c r="C101" s="110">
        <v>21</v>
      </c>
      <c r="D101" s="110">
        <v>0</v>
      </c>
      <c r="E101" s="110">
        <v>1</v>
      </c>
      <c r="F101" s="110">
        <v>0</v>
      </c>
      <c r="G101" s="110">
        <v>0</v>
      </c>
      <c r="H101" s="110">
        <v>0</v>
      </c>
      <c r="I101" s="110">
        <v>179</v>
      </c>
      <c r="J101" s="133">
        <v>1194</v>
      </c>
    </row>
    <row r="102" spans="1:10" x14ac:dyDescent="0.25">
      <c r="A102" s="185"/>
      <c r="B102" s="186"/>
      <c r="C102" s="163"/>
      <c r="D102" s="163"/>
      <c r="E102" s="163"/>
      <c r="F102" s="163"/>
      <c r="G102" s="163"/>
      <c r="H102" s="164"/>
      <c r="I102" s="188"/>
      <c r="J102" s="187"/>
    </row>
    <row r="103" spans="1:10" x14ac:dyDescent="0.25">
      <c r="A103" s="23" t="s">
        <v>232</v>
      </c>
    </row>
  </sheetData>
  <sheetProtection selectLockedCells="1" selectUnlockedCells="1"/>
  <mergeCells count="8">
    <mergeCell ref="D1:F1"/>
    <mergeCell ref="A8:A9"/>
    <mergeCell ref="B8:B9"/>
    <mergeCell ref="C8:J8"/>
    <mergeCell ref="A3:J3"/>
    <mergeCell ref="A4:J4"/>
    <mergeCell ref="A5:J5"/>
    <mergeCell ref="A6:J6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IV74"/>
  <sheetViews>
    <sheetView zoomScale="75" zoomScaleNormal="75" workbookViewId="0">
      <selection activeCell="A22" sqref="A22"/>
    </sheetView>
  </sheetViews>
  <sheetFormatPr baseColWidth="10" defaultColWidth="0" defaultRowHeight="15" zeroHeight="1" x14ac:dyDescent="0.2"/>
  <cols>
    <col min="1" max="1" width="77.42578125" style="6" customWidth="1"/>
    <col min="2" max="2" width="16" style="6" bestFit="1" customWidth="1"/>
    <col min="3" max="3" width="35.85546875" style="6" customWidth="1"/>
    <col min="4" max="16384" width="0" style="6" hidden="1"/>
  </cols>
  <sheetData>
    <row r="1" spans="1:256" ht="15.75" x14ac:dyDescent="0.25">
      <c r="A1" s="22" t="s">
        <v>210</v>
      </c>
      <c r="B1" s="22"/>
      <c r="C1" s="16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15.75" x14ac:dyDescent="0.25">
      <c r="A2" s="22"/>
      <c r="B2" s="22"/>
      <c r="C2" s="16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15.75" customHeight="1" x14ac:dyDescent="0.2">
      <c r="A3" s="266" t="s">
        <v>5</v>
      </c>
      <c r="B3" s="266"/>
      <c r="C3" s="266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5.75" customHeight="1" x14ac:dyDescent="0.2">
      <c r="A4" s="266" t="s">
        <v>299</v>
      </c>
      <c r="B4" s="266"/>
      <c r="C4" s="266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15.75" customHeight="1" x14ac:dyDescent="0.2">
      <c r="A5" s="266" t="s">
        <v>308</v>
      </c>
      <c r="B5" s="266"/>
      <c r="C5" s="266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x14ac:dyDescent="0.2"/>
    <row r="7" spans="1:256" ht="15.75" x14ac:dyDescent="0.25">
      <c r="A7" s="165"/>
      <c r="B7" s="166"/>
      <c r="C7" s="165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5.75" x14ac:dyDescent="0.2">
      <c r="A8" s="167" t="s">
        <v>149</v>
      </c>
      <c r="B8" s="18" t="s">
        <v>163</v>
      </c>
      <c r="C8" s="167" t="s">
        <v>164</v>
      </c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5.75" x14ac:dyDescent="0.25">
      <c r="A9" s="168"/>
      <c r="B9" s="169"/>
      <c r="C9" s="168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5.75" x14ac:dyDescent="0.25">
      <c r="A10" s="35"/>
      <c r="B10" s="55"/>
      <c r="C10" s="63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5.75" x14ac:dyDescent="0.25">
      <c r="A11" s="30" t="s">
        <v>19</v>
      </c>
      <c r="B11" s="170">
        <f>SUM(B13:B72)</f>
        <v>48072</v>
      </c>
      <c r="C11" s="235" t="s">
        <v>311</v>
      </c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5.75" x14ac:dyDescent="0.25">
      <c r="A12" s="35"/>
      <c r="B12" s="19"/>
      <c r="C12" s="63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5.75" x14ac:dyDescent="0.25">
      <c r="A13" s="171" t="s">
        <v>165</v>
      </c>
      <c r="B13" s="172">
        <v>6281</v>
      </c>
      <c r="C13" s="59" t="s">
        <v>313</v>
      </c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5.75" x14ac:dyDescent="0.25">
      <c r="A14" s="171" t="s">
        <v>166</v>
      </c>
      <c r="B14" s="172">
        <v>1361</v>
      </c>
      <c r="C14" s="59" t="s">
        <v>312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5.75" x14ac:dyDescent="0.25">
      <c r="A15" s="171" t="s">
        <v>167</v>
      </c>
      <c r="B15" s="172">
        <v>147</v>
      </c>
      <c r="C15" s="59" t="s">
        <v>320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5.75" x14ac:dyDescent="0.25">
      <c r="A16" s="171" t="s">
        <v>168</v>
      </c>
      <c r="B16" s="172">
        <v>207</v>
      </c>
      <c r="C16" s="59" t="s">
        <v>324</v>
      </c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5.75" x14ac:dyDescent="0.25">
      <c r="A17" s="171" t="s">
        <v>169</v>
      </c>
      <c r="B17" s="172">
        <v>1</v>
      </c>
      <c r="C17" s="59" t="s">
        <v>325</v>
      </c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5.75" x14ac:dyDescent="0.25">
      <c r="A18" s="171" t="s">
        <v>247</v>
      </c>
      <c r="B18" s="172">
        <v>7794</v>
      </c>
      <c r="C18" s="59" t="s">
        <v>326</v>
      </c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5.75" x14ac:dyDescent="0.25">
      <c r="A19" s="171" t="s">
        <v>248</v>
      </c>
      <c r="B19" s="172">
        <v>1485</v>
      </c>
      <c r="C19" s="59" t="s">
        <v>311</v>
      </c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5.75" x14ac:dyDescent="0.25">
      <c r="A20" s="171" t="s">
        <v>30</v>
      </c>
      <c r="B20" s="172">
        <v>2565</v>
      </c>
      <c r="C20" s="59" t="s">
        <v>327</v>
      </c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5.75" x14ac:dyDescent="0.25">
      <c r="A21" s="171" t="s">
        <v>31</v>
      </c>
      <c r="B21" s="172">
        <v>1680</v>
      </c>
      <c r="C21" s="59" t="s">
        <v>328</v>
      </c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5.75" x14ac:dyDescent="0.25">
      <c r="A22" s="171" t="s">
        <v>170</v>
      </c>
      <c r="B22" s="172">
        <v>54</v>
      </c>
      <c r="C22" s="59" t="s">
        <v>315</v>
      </c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15.75" x14ac:dyDescent="0.25">
      <c r="A23" s="171" t="s">
        <v>171</v>
      </c>
      <c r="B23" s="172">
        <v>4363</v>
      </c>
      <c r="C23" s="59" t="s">
        <v>328</v>
      </c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15.75" x14ac:dyDescent="0.25">
      <c r="A24" s="171" t="s">
        <v>172</v>
      </c>
      <c r="B24" s="172">
        <v>389</v>
      </c>
      <c r="C24" s="59" t="s">
        <v>318</v>
      </c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5.75" x14ac:dyDescent="0.25">
      <c r="A25" s="171" t="s">
        <v>173</v>
      </c>
      <c r="B25" s="172">
        <v>80</v>
      </c>
      <c r="C25" s="59" t="s">
        <v>329</v>
      </c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5.75" x14ac:dyDescent="0.25">
      <c r="A26" s="171" t="s">
        <v>174</v>
      </c>
      <c r="B26" s="172">
        <v>252</v>
      </c>
      <c r="C26" s="59" t="s">
        <v>330</v>
      </c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15.75" x14ac:dyDescent="0.25">
      <c r="A27" s="171" t="s">
        <v>175</v>
      </c>
      <c r="B27" s="172">
        <v>448</v>
      </c>
      <c r="C27" s="59" t="s">
        <v>328</v>
      </c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5.75" x14ac:dyDescent="0.25">
      <c r="A28" s="171" t="s">
        <v>176</v>
      </c>
      <c r="B28" s="172">
        <v>91</v>
      </c>
      <c r="C28" s="59" t="s">
        <v>331</v>
      </c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15.75" x14ac:dyDescent="0.25">
      <c r="A29" s="171" t="s">
        <v>177</v>
      </c>
      <c r="B29" s="172">
        <v>36</v>
      </c>
      <c r="C29" s="59" t="s">
        <v>332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15.75" x14ac:dyDescent="0.25">
      <c r="A30" s="171" t="s">
        <v>178</v>
      </c>
      <c r="B30" s="172">
        <v>19</v>
      </c>
      <c r="C30" s="59" t="s">
        <v>333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15.75" x14ac:dyDescent="0.25">
      <c r="A31" s="171" t="s">
        <v>179</v>
      </c>
      <c r="B31" s="172">
        <v>81</v>
      </c>
      <c r="C31" s="59" t="s">
        <v>334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15.75" x14ac:dyDescent="0.25">
      <c r="A32" s="171" t="s">
        <v>180</v>
      </c>
      <c r="B32" s="172">
        <v>1149</v>
      </c>
      <c r="C32" s="59" t="s">
        <v>335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15.75" x14ac:dyDescent="0.25">
      <c r="A33" s="171" t="s">
        <v>181</v>
      </c>
      <c r="B33" s="172">
        <v>450</v>
      </c>
      <c r="C33" s="59" t="s">
        <v>318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15.75" x14ac:dyDescent="0.25">
      <c r="A34" s="171" t="s">
        <v>182</v>
      </c>
      <c r="B34" s="172">
        <v>126</v>
      </c>
      <c r="C34" s="59" t="s">
        <v>315</v>
      </c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5.75" x14ac:dyDescent="0.25">
      <c r="A35" s="171" t="s">
        <v>49</v>
      </c>
      <c r="B35" s="172">
        <v>3855</v>
      </c>
      <c r="C35" s="59" t="s">
        <v>336</v>
      </c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15.75" x14ac:dyDescent="0.25">
      <c r="A36" s="171" t="s">
        <v>183</v>
      </c>
      <c r="B36" s="172">
        <v>49</v>
      </c>
      <c r="C36" s="59" t="s">
        <v>328</v>
      </c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15.75" x14ac:dyDescent="0.25">
      <c r="A37" s="171" t="s">
        <v>184</v>
      </c>
      <c r="B37" s="172">
        <v>261</v>
      </c>
      <c r="C37" s="59" t="s">
        <v>320</v>
      </c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15.75" x14ac:dyDescent="0.25">
      <c r="A38" s="171" t="s">
        <v>185</v>
      </c>
      <c r="B38" s="172">
        <v>52</v>
      </c>
      <c r="C38" s="59" t="s">
        <v>320</v>
      </c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15.75" x14ac:dyDescent="0.25">
      <c r="A39" s="171" t="s">
        <v>186</v>
      </c>
      <c r="B39" s="172">
        <v>154</v>
      </c>
      <c r="C39" s="59" t="s">
        <v>337</v>
      </c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t="15.75" x14ac:dyDescent="0.25">
      <c r="A40" s="171" t="s">
        <v>55</v>
      </c>
      <c r="B40" s="172">
        <v>4757</v>
      </c>
      <c r="C40" s="59" t="s">
        <v>318</v>
      </c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t="15.75" x14ac:dyDescent="0.25">
      <c r="A41" s="171" t="s">
        <v>187</v>
      </c>
      <c r="B41" s="172">
        <v>657</v>
      </c>
      <c r="C41" s="59" t="s">
        <v>335</v>
      </c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t="15.75" x14ac:dyDescent="0.25">
      <c r="A42" s="171" t="s">
        <v>188</v>
      </c>
      <c r="B42" s="172">
        <v>236</v>
      </c>
      <c r="C42" s="59" t="s">
        <v>315</v>
      </c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15.75" x14ac:dyDescent="0.25">
      <c r="A43" s="171" t="s">
        <v>189</v>
      </c>
      <c r="B43" s="172">
        <v>129</v>
      </c>
      <c r="C43" s="59" t="s">
        <v>318</v>
      </c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t="15.75" x14ac:dyDescent="0.25">
      <c r="A44" s="171" t="s">
        <v>190</v>
      </c>
      <c r="B44" s="172">
        <v>298</v>
      </c>
      <c r="C44" s="59" t="s">
        <v>315</v>
      </c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t="15.75" x14ac:dyDescent="0.25">
      <c r="A45" s="171" t="s">
        <v>249</v>
      </c>
      <c r="B45" s="172">
        <v>534</v>
      </c>
      <c r="C45" s="59" t="s">
        <v>338</v>
      </c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t="15.75" x14ac:dyDescent="0.25">
      <c r="A46" s="171" t="s">
        <v>191</v>
      </c>
      <c r="B46" s="172">
        <v>56</v>
      </c>
      <c r="C46" s="59" t="s">
        <v>330</v>
      </c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t="15.75" x14ac:dyDescent="0.25">
      <c r="A47" s="171" t="s">
        <v>192</v>
      </c>
      <c r="B47" s="172">
        <v>40</v>
      </c>
      <c r="C47" s="59" t="s">
        <v>339</v>
      </c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t="15.75" x14ac:dyDescent="0.25">
      <c r="A48" s="171" t="s">
        <v>193</v>
      </c>
      <c r="B48" s="172">
        <v>114</v>
      </c>
      <c r="C48" s="59" t="s">
        <v>313</v>
      </c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t="15.75" x14ac:dyDescent="0.25">
      <c r="A49" s="171" t="s">
        <v>194</v>
      </c>
      <c r="B49" s="172">
        <v>82</v>
      </c>
      <c r="C49" s="59" t="s">
        <v>335</v>
      </c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t="15.75" x14ac:dyDescent="0.25">
      <c r="A50" s="171" t="s">
        <v>195</v>
      </c>
      <c r="B50" s="172">
        <v>51</v>
      </c>
      <c r="C50" s="59" t="s">
        <v>340</v>
      </c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t="15.75" x14ac:dyDescent="0.25">
      <c r="A51" s="171" t="s">
        <v>250</v>
      </c>
      <c r="B51" s="172">
        <v>212</v>
      </c>
      <c r="C51" s="59" t="s">
        <v>311</v>
      </c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t="15.75" x14ac:dyDescent="0.25">
      <c r="A52" s="3" t="s">
        <v>240</v>
      </c>
      <c r="B52" s="215">
        <v>451</v>
      </c>
      <c r="C52" s="59" t="s">
        <v>328</v>
      </c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ht="15.75" x14ac:dyDescent="0.25">
      <c r="A53" s="171" t="s">
        <v>196</v>
      </c>
      <c r="B53" s="172">
        <v>35</v>
      </c>
      <c r="C53" s="59" t="s">
        <v>329</v>
      </c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ht="15.75" x14ac:dyDescent="0.25">
      <c r="A54" s="171" t="s">
        <v>197</v>
      </c>
      <c r="B54" s="172">
        <v>78</v>
      </c>
      <c r="C54" s="59" t="s">
        <v>341</v>
      </c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t="15.75" x14ac:dyDescent="0.25">
      <c r="A55" s="171" t="s">
        <v>198</v>
      </c>
      <c r="B55" s="172">
        <v>7</v>
      </c>
      <c r="C55" s="59" t="s">
        <v>342</v>
      </c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ht="15.75" x14ac:dyDescent="0.25">
      <c r="A56" s="171" t="s">
        <v>199</v>
      </c>
      <c r="B56" s="172">
        <v>20</v>
      </c>
      <c r="C56" s="59" t="s">
        <v>343</v>
      </c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ht="15.75" x14ac:dyDescent="0.25">
      <c r="A57" s="171" t="s">
        <v>75</v>
      </c>
      <c r="B57" s="172">
        <v>1387</v>
      </c>
      <c r="C57" s="59" t="s">
        <v>344</v>
      </c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ht="15.75" x14ac:dyDescent="0.25">
      <c r="A58" s="171" t="s">
        <v>200</v>
      </c>
      <c r="B58" s="172">
        <v>296</v>
      </c>
      <c r="C58" s="59" t="s">
        <v>330</v>
      </c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ht="15.75" x14ac:dyDescent="0.25">
      <c r="A59" s="171" t="s">
        <v>201</v>
      </c>
      <c r="B59" s="172">
        <v>91</v>
      </c>
      <c r="C59" s="59" t="s">
        <v>345</v>
      </c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ht="15.75" x14ac:dyDescent="0.25">
      <c r="A60" s="171" t="s">
        <v>234</v>
      </c>
      <c r="B60" s="172">
        <v>161</v>
      </c>
      <c r="C60" s="59" t="s">
        <v>343</v>
      </c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ht="15.75" x14ac:dyDescent="0.25">
      <c r="A61" s="171" t="s">
        <v>202</v>
      </c>
      <c r="B61" s="172">
        <v>116</v>
      </c>
      <c r="C61" s="59" t="s">
        <v>327</v>
      </c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ht="15.75" x14ac:dyDescent="0.25">
      <c r="A62" s="171" t="s">
        <v>203</v>
      </c>
      <c r="B62" s="172">
        <v>62</v>
      </c>
      <c r="C62" s="59" t="s">
        <v>328</v>
      </c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ht="15.75" x14ac:dyDescent="0.25">
      <c r="A63" s="171" t="s">
        <v>251</v>
      </c>
      <c r="B63" s="172">
        <v>1426</v>
      </c>
      <c r="C63" s="59" t="s">
        <v>321</v>
      </c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ht="15.75" x14ac:dyDescent="0.25">
      <c r="A64" s="171" t="s">
        <v>204</v>
      </c>
      <c r="B64" s="172">
        <v>43</v>
      </c>
      <c r="C64" s="59" t="s">
        <v>319</v>
      </c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ht="15.75" x14ac:dyDescent="0.25">
      <c r="A65" s="171" t="s">
        <v>205</v>
      </c>
      <c r="B65" s="172">
        <v>171</v>
      </c>
      <c r="C65" s="59" t="s">
        <v>346</v>
      </c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 ht="15.75" x14ac:dyDescent="0.25">
      <c r="A66" s="171" t="s">
        <v>206</v>
      </c>
      <c r="B66" s="172">
        <v>167</v>
      </c>
      <c r="C66" s="59" t="s">
        <v>345</v>
      </c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ht="15.75" x14ac:dyDescent="0.25">
      <c r="A67" s="171" t="s">
        <v>207</v>
      </c>
      <c r="B67" s="172">
        <v>384</v>
      </c>
      <c r="C67" s="59" t="s">
        <v>320</v>
      </c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ht="15.75" x14ac:dyDescent="0.25">
      <c r="A68" s="171" t="s">
        <v>208</v>
      </c>
      <c r="B68" s="172">
        <v>129</v>
      </c>
      <c r="C68" s="59" t="s">
        <v>321</v>
      </c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ht="15.75" x14ac:dyDescent="0.25">
      <c r="A69" s="171" t="s">
        <v>253</v>
      </c>
      <c r="B69" s="172">
        <v>16</v>
      </c>
      <c r="C69" s="59" t="s">
        <v>343</v>
      </c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ht="15.75" x14ac:dyDescent="0.25">
      <c r="A70" s="171" t="s">
        <v>252</v>
      </c>
      <c r="B70" s="172">
        <v>926</v>
      </c>
      <c r="C70" s="59" t="s">
        <v>347</v>
      </c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ht="15.75" x14ac:dyDescent="0.25">
      <c r="A71" s="171" t="s">
        <v>209</v>
      </c>
      <c r="B71" s="172">
        <v>117</v>
      </c>
      <c r="C71" s="59" t="s">
        <v>348</v>
      </c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ht="15.75" x14ac:dyDescent="0.25">
      <c r="A72" s="3" t="s">
        <v>245</v>
      </c>
      <c r="B72" s="172">
        <v>1393</v>
      </c>
      <c r="C72" s="59" t="s">
        <v>349</v>
      </c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s="3" customFormat="1" ht="15.75" x14ac:dyDescent="0.25">
      <c r="A73" s="173"/>
      <c r="B73" s="174"/>
      <c r="C73" s="41"/>
    </row>
    <row r="74" spans="1:256" ht="15.75" x14ac:dyDescent="0.25">
      <c r="A74" s="23" t="s">
        <v>232</v>
      </c>
      <c r="C74" s="3"/>
    </row>
  </sheetData>
  <sheetProtection selectLockedCells="1" selectUnlockedCells="1"/>
  <mergeCells count="3">
    <mergeCell ref="A3:C3"/>
    <mergeCell ref="A4:C4"/>
    <mergeCell ref="A5:C5"/>
  </mergeCells>
  <printOptions horizontalCentered="1" verticalCentered="1"/>
  <pageMargins left="0" right="0" top="0" bottom="0" header="0.51180555555555551" footer="0.51180555555555551"/>
  <pageSetup firstPageNumber="0"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C26"/>
  <sheetViews>
    <sheetView zoomScale="75" zoomScaleNormal="75" workbookViewId="0">
      <selection activeCell="Q1" sqref="Q1:XFD1048576"/>
    </sheetView>
  </sheetViews>
  <sheetFormatPr baseColWidth="10" defaultColWidth="0" defaultRowHeight="15" zeroHeight="1" x14ac:dyDescent="0.2"/>
  <cols>
    <col min="1" max="1" width="46.7109375" style="6" customWidth="1"/>
    <col min="2" max="2" width="34.5703125" style="6" customWidth="1"/>
    <col min="3" max="3" width="38.28515625" style="6" customWidth="1"/>
    <col min="4" max="16384" width="0" style="6" hidden="1"/>
  </cols>
  <sheetData>
    <row r="1" spans="1:3" ht="15.75" x14ac:dyDescent="0.25">
      <c r="A1" s="22" t="s">
        <v>216</v>
      </c>
      <c r="B1" s="22"/>
      <c r="C1" s="16"/>
    </row>
    <row r="2" spans="1:3" ht="15.75" x14ac:dyDescent="0.25">
      <c r="A2" s="22"/>
      <c r="B2" s="22"/>
      <c r="C2" s="16"/>
    </row>
    <row r="3" spans="1:3" ht="15.75" x14ac:dyDescent="0.25">
      <c r="A3" s="267" t="s">
        <v>5</v>
      </c>
      <c r="B3" s="267"/>
      <c r="C3" s="267"/>
    </row>
    <row r="4" spans="1:3" ht="15.75" customHeight="1" x14ac:dyDescent="0.2">
      <c r="A4" s="266" t="s">
        <v>211</v>
      </c>
      <c r="B4" s="266"/>
      <c r="C4" s="266"/>
    </row>
    <row r="5" spans="1:3" ht="15.75" customHeight="1" x14ac:dyDescent="0.2">
      <c r="A5" s="266" t="s">
        <v>308</v>
      </c>
      <c r="B5" s="266"/>
      <c r="C5" s="266"/>
    </row>
    <row r="6" spans="1:3" x14ac:dyDescent="0.2">
      <c r="A6"/>
      <c r="B6"/>
      <c r="C6"/>
    </row>
    <row r="7" spans="1:3" ht="15.75" x14ac:dyDescent="0.25">
      <c r="A7" s="165"/>
      <c r="B7" s="166"/>
      <c r="C7" s="165"/>
    </row>
    <row r="8" spans="1:3" ht="15.75" x14ac:dyDescent="0.2">
      <c r="A8" s="167" t="s">
        <v>212</v>
      </c>
      <c r="B8" s="18" t="s">
        <v>213</v>
      </c>
      <c r="C8" s="167" t="s">
        <v>164</v>
      </c>
    </row>
    <row r="9" spans="1:3" ht="15.75" x14ac:dyDescent="0.25">
      <c r="A9" s="168"/>
      <c r="B9" s="169"/>
      <c r="C9" s="168"/>
    </row>
    <row r="10" spans="1:3" ht="15.75" x14ac:dyDescent="0.25">
      <c r="A10" s="35"/>
      <c r="B10" s="55"/>
      <c r="C10" s="63"/>
    </row>
    <row r="11" spans="1:3" ht="15.75" x14ac:dyDescent="0.2">
      <c r="A11" s="30" t="s">
        <v>19</v>
      </c>
      <c r="B11" s="170">
        <f>SUM(B13:B24)</f>
        <v>48072</v>
      </c>
      <c r="C11" s="31" t="s">
        <v>311</v>
      </c>
    </row>
    <row r="12" spans="1:3" ht="15.75" x14ac:dyDescent="0.25">
      <c r="A12" s="35"/>
      <c r="B12" s="19"/>
      <c r="C12" s="59"/>
    </row>
    <row r="13" spans="1:3" ht="15.75" x14ac:dyDescent="0.25">
      <c r="A13" s="35" t="s">
        <v>117</v>
      </c>
      <c r="B13" s="2">
        <v>368</v>
      </c>
      <c r="C13" s="59" t="s">
        <v>312</v>
      </c>
    </row>
    <row r="14" spans="1:3" ht="15.75" x14ac:dyDescent="0.25">
      <c r="A14" s="37" t="s">
        <v>118</v>
      </c>
      <c r="B14" s="175">
        <v>44931</v>
      </c>
      <c r="C14" s="59" t="s">
        <v>313</v>
      </c>
    </row>
    <row r="15" spans="1:3" ht="15.75" x14ac:dyDescent="0.25">
      <c r="A15" s="37" t="s">
        <v>260</v>
      </c>
      <c r="B15" s="175">
        <v>1</v>
      </c>
      <c r="C15" s="59" t="s">
        <v>314</v>
      </c>
    </row>
    <row r="16" spans="1:3" ht="15.75" x14ac:dyDescent="0.25">
      <c r="A16" s="37" t="s">
        <v>256</v>
      </c>
      <c r="B16" s="175">
        <v>463</v>
      </c>
      <c r="C16" s="59" t="s">
        <v>315</v>
      </c>
    </row>
    <row r="17" spans="1:3" ht="15.75" x14ac:dyDescent="0.25">
      <c r="A17" s="37" t="s">
        <v>214</v>
      </c>
      <c r="B17" s="175">
        <v>3</v>
      </c>
      <c r="C17" s="59" t="s">
        <v>316</v>
      </c>
    </row>
    <row r="18" spans="1:3" ht="15.75" x14ac:dyDescent="0.25">
      <c r="A18" s="37" t="s">
        <v>120</v>
      </c>
      <c r="B18" s="175">
        <v>65</v>
      </c>
      <c r="C18" s="59" t="s">
        <v>317</v>
      </c>
    </row>
    <row r="19" spans="1:3" ht="15.75" x14ac:dyDescent="0.25">
      <c r="A19" s="37" t="s">
        <v>121</v>
      </c>
      <c r="B19" s="175">
        <v>636</v>
      </c>
      <c r="C19" s="59" t="s">
        <v>318</v>
      </c>
    </row>
    <row r="20" spans="1:3" ht="15.75" x14ac:dyDescent="0.25">
      <c r="A20" s="37" t="s">
        <v>310</v>
      </c>
      <c r="B20" s="175">
        <v>1283</v>
      </c>
      <c r="C20" s="59" t="s">
        <v>318</v>
      </c>
    </row>
    <row r="21" spans="1:3" ht="15.75" x14ac:dyDescent="0.25">
      <c r="A21" s="37" t="s">
        <v>123</v>
      </c>
      <c r="B21" s="175">
        <v>53</v>
      </c>
      <c r="C21" s="59" t="s">
        <v>319</v>
      </c>
    </row>
    <row r="22" spans="1:3" ht="15.75" x14ac:dyDescent="0.25">
      <c r="A22" s="37" t="s">
        <v>215</v>
      </c>
      <c r="B22" s="175">
        <v>251</v>
      </c>
      <c r="C22" s="59" t="s">
        <v>320</v>
      </c>
    </row>
    <row r="23" spans="1:3" ht="15.75" x14ac:dyDescent="0.25">
      <c r="A23" s="37" t="s">
        <v>301</v>
      </c>
      <c r="B23" s="175">
        <v>2</v>
      </c>
      <c r="C23" s="59" t="s">
        <v>321</v>
      </c>
    </row>
    <row r="24" spans="1:3" ht="15.75" x14ac:dyDescent="0.25">
      <c r="A24" s="37" t="s">
        <v>125</v>
      </c>
      <c r="B24" s="175">
        <v>16</v>
      </c>
      <c r="C24" s="59" t="s">
        <v>322</v>
      </c>
    </row>
    <row r="25" spans="1:3" ht="15.75" x14ac:dyDescent="0.25">
      <c r="A25" s="40"/>
      <c r="B25" s="176"/>
      <c r="C25" s="41"/>
    </row>
    <row r="26" spans="1:3" ht="15.75" x14ac:dyDescent="0.25">
      <c r="A26" s="23" t="s">
        <v>232</v>
      </c>
    </row>
  </sheetData>
  <sheetProtection selectLockedCells="1" selectUnlockedCells="1"/>
  <mergeCells count="3">
    <mergeCell ref="A3:C3"/>
    <mergeCell ref="A4:C4"/>
    <mergeCell ref="A5:C5"/>
  </mergeCells>
  <printOptions horizontalCentered="1" verticalCentered="1"/>
  <pageMargins left="0" right="0" top="0" bottom="0" header="0.51180555555555551" footer="0.51180555555555551"/>
  <pageSetup firstPageNumber="0"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HD103"/>
  <sheetViews>
    <sheetView zoomScale="75" zoomScaleNormal="75" workbookViewId="0">
      <selection activeCell="A2" sqref="A2"/>
    </sheetView>
  </sheetViews>
  <sheetFormatPr baseColWidth="10" defaultColWidth="0" defaultRowHeight="15.75" zeroHeight="1" x14ac:dyDescent="0.25"/>
  <cols>
    <col min="1" max="1" width="57.85546875" style="136" customWidth="1"/>
    <col min="2" max="3" width="11.28515625" style="136" customWidth="1"/>
    <col min="4" max="4" width="14.28515625" style="136" customWidth="1"/>
    <col min="5" max="5" width="13.7109375" style="136" customWidth="1"/>
    <col min="6" max="10" width="11.28515625" style="136" customWidth="1"/>
    <col min="11" max="11" width="16" style="136" customWidth="1"/>
    <col min="12" max="12" width="17" style="136" customWidth="1"/>
    <col min="13" max="16" width="11.28515625" style="136" customWidth="1"/>
    <col min="17" max="17" width="11.28515625" style="209" hidden="1" customWidth="1"/>
    <col min="18" max="109" width="11.28515625" style="136" hidden="1" customWidth="1"/>
    <col min="110" max="212" width="0" style="136" hidden="1" customWidth="1"/>
    <col min="213" max="16384" width="11.28515625" style="136" hidden="1"/>
  </cols>
  <sheetData>
    <row r="1" spans="1:94" x14ac:dyDescent="0.25">
      <c r="A1" s="117" t="s">
        <v>225</v>
      </c>
      <c r="B1" s="117"/>
      <c r="C1" s="79"/>
      <c r="D1" s="118"/>
      <c r="E1" s="81"/>
      <c r="F1" s="81"/>
      <c r="G1" s="81"/>
      <c r="H1" s="81"/>
      <c r="I1" s="80"/>
      <c r="J1" s="79"/>
      <c r="K1" s="81"/>
      <c r="L1" s="81"/>
      <c r="M1" s="81"/>
      <c r="N1" s="81"/>
      <c r="O1" s="81"/>
      <c r="P1" s="81"/>
      <c r="Q1" s="208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</row>
    <row r="2" spans="1:94" x14ac:dyDescent="0.25">
      <c r="A2" s="118"/>
      <c r="B2" s="118"/>
      <c r="C2" s="119"/>
      <c r="D2" s="118"/>
      <c r="E2" s="81"/>
      <c r="F2" s="81"/>
      <c r="G2" s="81"/>
      <c r="H2" s="81"/>
      <c r="I2" s="80"/>
      <c r="J2" s="79"/>
      <c r="K2" s="81"/>
      <c r="L2" s="81"/>
      <c r="M2" s="81"/>
      <c r="N2" s="81"/>
      <c r="O2" s="81"/>
      <c r="P2" s="81"/>
      <c r="Q2" s="208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</row>
    <row r="3" spans="1:94" x14ac:dyDescent="0.25">
      <c r="A3" s="268" t="s">
        <v>6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08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</row>
    <row r="4" spans="1:94" x14ac:dyDescent="0.25">
      <c r="A4" s="268" t="s">
        <v>9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08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</row>
    <row r="5" spans="1:94" x14ac:dyDescent="0.25">
      <c r="A5" s="268" t="s">
        <v>217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08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</row>
    <row r="6" spans="1:94" x14ac:dyDescent="0.25">
      <c r="A6" s="268" t="s">
        <v>258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08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</row>
    <row r="7" spans="1:94" x14ac:dyDescent="0.25">
      <c r="C7" s="153"/>
      <c r="I7" s="137"/>
      <c r="J7" s="151"/>
    </row>
    <row r="8" spans="1:94" ht="15.75" customHeight="1" x14ac:dyDescent="0.25">
      <c r="A8" s="274" t="s">
        <v>10</v>
      </c>
      <c r="B8" s="272" t="s">
        <v>98</v>
      </c>
      <c r="C8" s="275" t="s">
        <v>141</v>
      </c>
      <c r="D8" s="277" t="s">
        <v>218</v>
      </c>
      <c r="E8" s="278"/>
      <c r="F8" s="278"/>
      <c r="G8" s="278"/>
      <c r="H8" s="278"/>
      <c r="I8" s="279"/>
      <c r="J8" s="269" t="s">
        <v>19</v>
      </c>
      <c r="K8" s="271" t="s">
        <v>259</v>
      </c>
      <c r="L8" s="272"/>
      <c r="M8" s="272"/>
      <c r="N8" s="272"/>
      <c r="O8" s="272"/>
      <c r="P8" s="273"/>
      <c r="Q8" s="208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</row>
    <row r="9" spans="1:94" ht="31.5" x14ac:dyDescent="0.25">
      <c r="A9" s="274"/>
      <c r="B9" s="272"/>
      <c r="C9" s="276"/>
      <c r="D9" s="178" t="s">
        <v>219</v>
      </c>
      <c r="E9" s="84" t="s">
        <v>220</v>
      </c>
      <c r="F9" s="84" t="s">
        <v>221</v>
      </c>
      <c r="G9" s="84" t="s">
        <v>222</v>
      </c>
      <c r="H9" s="84" t="s">
        <v>223</v>
      </c>
      <c r="I9" s="210" t="s">
        <v>224</v>
      </c>
      <c r="J9" s="270"/>
      <c r="K9" s="83" t="s">
        <v>219</v>
      </c>
      <c r="L9" s="121" t="s">
        <v>220</v>
      </c>
      <c r="M9" s="121" t="s">
        <v>221</v>
      </c>
      <c r="N9" s="121" t="s">
        <v>222</v>
      </c>
      <c r="O9" s="120" t="s">
        <v>223</v>
      </c>
      <c r="P9" s="120" t="s">
        <v>224</v>
      </c>
      <c r="Q9" s="208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</row>
    <row r="10" spans="1:94" x14ac:dyDescent="0.25">
      <c r="A10" s="122"/>
      <c r="B10" s="123"/>
      <c r="C10" s="179"/>
      <c r="D10" s="125"/>
      <c r="E10" s="124"/>
      <c r="F10" s="124"/>
      <c r="G10" s="124"/>
      <c r="H10" s="124"/>
      <c r="I10" s="211"/>
      <c r="J10" s="152"/>
      <c r="K10" s="125"/>
      <c r="L10" s="124"/>
      <c r="M10" s="124"/>
      <c r="N10" s="124"/>
      <c r="O10" s="124"/>
      <c r="P10" s="126"/>
      <c r="Q10" s="208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</row>
    <row r="11" spans="1:94" x14ac:dyDescent="0.25">
      <c r="A11" s="119" t="s">
        <v>19</v>
      </c>
      <c r="B11" s="202">
        <f t="shared" ref="B11:P11" si="0">+B13+B19+B22+B25+B28+B35+B40+B44+B48+B54+B57+B64+B68+B72+B76</f>
        <v>13434</v>
      </c>
      <c r="C11" s="135">
        <f t="shared" si="0"/>
        <v>7954</v>
      </c>
      <c r="D11" s="205">
        <f t="shared" si="0"/>
        <v>3316</v>
      </c>
      <c r="E11" s="206">
        <f t="shared" si="0"/>
        <v>204</v>
      </c>
      <c r="F11" s="206">
        <f t="shared" si="0"/>
        <v>3553</v>
      </c>
      <c r="G11" s="206">
        <f t="shared" si="0"/>
        <v>145</v>
      </c>
      <c r="H11" s="206">
        <f t="shared" si="0"/>
        <v>58</v>
      </c>
      <c r="I11" s="207">
        <f t="shared" si="0"/>
        <v>678</v>
      </c>
      <c r="J11" s="128">
        <f t="shared" si="0"/>
        <v>5480</v>
      </c>
      <c r="K11" s="205">
        <f t="shared" si="0"/>
        <v>1910</v>
      </c>
      <c r="L11" s="206">
        <f t="shared" si="0"/>
        <v>114</v>
      </c>
      <c r="M11" s="206">
        <f t="shared" si="0"/>
        <v>2706</v>
      </c>
      <c r="N11" s="206">
        <f t="shared" si="0"/>
        <v>135</v>
      </c>
      <c r="O11" s="206">
        <f t="shared" si="0"/>
        <v>28</v>
      </c>
      <c r="P11" s="207">
        <f t="shared" si="0"/>
        <v>587</v>
      </c>
      <c r="Q11" s="208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</row>
    <row r="12" spans="1:94" x14ac:dyDescent="0.25">
      <c r="A12" s="131"/>
      <c r="B12" s="203"/>
      <c r="C12" s="116"/>
      <c r="D12" s="132"/>
      <c r="E12" s="110"/>
      <c r="F12" s="110"/>
      <c r="G12" s="110"/>
      <c r="H12" s="110"/>
      <c r="I12" s="211"/>
      <c r="J12" s="152"/>
      <c r="K12" s="132"/>
      <c r="L12" s="110"/>
      <c r="M12" s="110"/>
      <c r="N12" s="110"/>
      <c r="O12" s="110"/>
      <c r="P12" s="133"/>
      <c r="Q12" s="208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</row>
    <row r="13" spans="1:94" x14ac:dyDescent="0.25">
      <c r="A13" s="134" t="s">
        <v>20</v>
      </c>
      <c r="B13" s="202">
        <f>SUM(B14:B17)</f>
        <v>4403</v>
      </c>
      <c r="C13" s="135">
        <f>SUM(C14:C17)</f>
        <v>2931</v>
      </c>
      <c r="D13" s="129">
        <v>1012</v>
      </c>
      <c r="E13" s="127">
        <v>130</v>
      </c>
      <c r="F13" s="127">
        <v>1639</v>
      </c>
      <c r="G13" s="127">
        <v>11</v>
      </c>
      <c r="H13" s="127">
        <v>0</v>
      </c>
      <c r="I13" s="130">
        <v>139</v>
      </c>
      <c r="J13" s="128">
        <f>SUM(J14:J17)</f>
        <v>1472</v>
      </c>
      <c r="K13" s="129">
        <v>318</v>
      </c>
      <c r="L13" s="127">
        <v>84</v>
      </c>
      <c r="M13" s="127">
        <v>993</v>
      </c>
      <c r="N13" s="127">
        <v>20</v>
      </c>
      <c r="O13" s="127">
        <v>4</v>
      </c>
      <c r="P13" s="130">
        <v>53</v>
      </c>
      <c r="Q13" s="208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</row>
    <row r="14" spans="1:94" x14ac:dyDescent="0.25">
      <c r="A14" s="81" t="s">
        <v>21</v>
      </c>
      <c r="B14" s="203">
        <v>3965</v>
      </c>
      <c r="C14" s="116">
        <f>SUM(D14:I14)</f>
        <v>2879</v>
      </c>
      <c r="D14" s="110">
        <v>975</v>
      </c>
      <c r="E14" s="110">
        <v>130</v>
      </c>
      <c r="F14" s="110">
        <v>1629</v>
      </c>
      <c r="G14" s="110">
        <v>8</v>
      </c>
      <c r="H14" s="110">
        <v>0</v>
      </c>
      <c r="I14" s="133">
        <v>137</v>
      </c>
      <c r="J14" s="128">
        <f>SUM(K14:P14)</f>
        <v>1086</v>
      </c>
      <c r="K14" s="110">
        <v>59</v>
      </c>
      <c r="L14" s="110">
        <v>77</v>
      </c>
      <c r="M14" s="110">
        <v>906</v>
      </c>
      <c r="N14" s="110">
        <v>1</v>
      </c>
      <c r="O14" s="110">
        <v>0</v>
      </c>
      <c r="P14" s="133">
        <v>43</v>
      </c>
      <c r="Q14" s="208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</row>
    <row r="15" spans="1:94" x14ac:dyDescent="0.25">
      <c r="A15" s="81" t="s">
        <v>22</v>
      </c>
      <c r="B15" s="203">
        <v>393</v>
      </c>
      <c r="C15" s="116">
        <f>SUM(D15:I15)</f>
        <v>51</v>
      </c>
      <c r="D15" s="110">
        <v>37</v>
      </c>
      <c r="E15" s="110">
        <v>0</v>
      </c>
      <c r="F15" s="110">
        <v>9</v>
      </c>
      <c r="G15" s="110">
        <v>3</v>
      </c>
      <c r="H15" s="110">
        <v>0</v>
      </c>
      <c r="I15" s="133">
        <v>2</v>
      </c>
      <c r="J15" s="128">
        <f>SUM(K15:P15)</f>
        <v>342</v>
      </c>
      <c r="K15" s="110">
        <v>245</v>
      </c>
      <c r="L15" s="110">
        <v>1</v>
      </c>
      <c r="M15" s="110">
        <v>75</v>
      </c>
      <c r="N15" s="110">
        <v>18</v>
      </c>
      <c r="O15" s="110">
        <v>2</v>
      </c>
      <c r="P15" s="133">
        <v>1</v>
      </c>
      <c r="Q15" s="208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</row>
    <row r="16" spans="1:94" x14ac:dyDescent="0.25">
      <c r="A16" s="81" t="s">
        <v>23</v>
      </c>
      <c r="B16" s="203">
        <v>41</v>
      </c>
      <c r="C16" s="116">
        <f>SUM(D16:I16)</f>
        <v>1</v>
      </c>
      <c r="D16" s="110">
        <v>0</v>
      </c>
      <c r="E16" s="110">
        <v>0</v>
      </c>
      <c r="F16" s="110">
        <v>1</v>
      </c>
      <c r="G16" s="110">
        <v>0</v>
      </c>
      <c r="H16" s="110">
        <v>0</v>
      </c>
      <c r="I16" s="133">
        <v>0</v>
      </c>
      <c r="J16" s="128">
        <f>SUM(K16:P16)</f>
        <v>40</v>
      </c>
      <c r="K16" s="110">
        <v>14</v>
      </c>
      <c r="L16" s="110">
        <v>6</v>
      </c>
      <c r="M16" s="110">
        <v>12</v>
      </c>
      <c r="N16" s="110">
        <v>1</v>
      </c>
      <c r="O16" s="110">
        <v>2</v>
      </c>
      <c r="P16" s="133">
        <v>5</v>
      </c>
      <c r="Q16" s="208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</row>
    <row r="17" spans="1:16" x14ac:dyDescent="0.25">
      <c r="A17" s="81" t="s">
        <v>25</v>
      </c>
      <c r="B17" s="203">
        <v>4</v>
      </c>
      <c r="C17" s="116">
        <f>SUM(D17:I17)</f>
        <v>0</v>
      </c>
      <c r="D17" s="110">
        <v>0</v>
      </c>
      <c r="E17" s="110">
        <v>0</v>
      </c>
      <c r="F17" s="110">
        <v>0</v>
      </c>
      <c r="G17" s="110">
        <v>0</v>
      </c>
      <c r="H17" s="110">
        <v>0</v>
      </c>
      <c r="I17" s="133">
        <v>0</v>
      </c>
      <c r="J17" s="128">
        <f>SUM(K17:P17)</f>
        <v>4</v>
      </c>
      <c r="K17" s="110">
        <v>0</v>
      </c>
      <c r="L17" s="110">
        <v>0</v>
      </c>
      <c r="M17" s="110">
        <v>0</v>
      </c>
      <c r="N17" s="110">
        <v>0</v>
      </c>
      <c r="O17" s="110">
        <v>0</v>
      </c>
      <c r="P17" s="133">
        <v>4</v>
      </c>
    </row>
    <row r="18" spans="1:16" x14ac:dyDescent="0.25">
      <c r="A18" s="138"/>
      <c r="B18" s="203"/>
      <c r="C18" s="116"/>
      <c r="D18" s="132"/>
      <c r="E18" s="110"/>
      <c r="F18" s="110"/>
      <c r="G18" s="110"/>
      <c r="H18" s="110"/>
      <c r="I18" s="212"/>
      <c r="J18" s="139"/>
      <c r="K18" s="132"/>
      <c r="L18" s="110"/>
      <c r="M18" s="110"/>
      <c r="N18" s="110"/>
      <c r="O18" s="110"/>
      <c r="P18" s="133"/>
    </row>
    <row r="19" spans="1:16" x14ac:dyDescent="0.25">
      <c r="A19" s="134" t="s">
        <v>26</v>
      </c>
      <c r="B19" s="202">
        <f t="shared" ref="B19:J19" si="1">SUM(B20)</f>
        <v>0</v>
      </c>
      <c r="C19" s="135">
        <f t="shared" si="1"/>
        <v>0</v>
      </c>
      <c r="D19" s="129">
        <v>0</v>
      </c>
      <c r="E19" s="127">
        <v>0</v>
      </c>
      <c r="F19" s="127">
        <v>0</v>
      </c>
      <c r="G19" s="127">
        <v>0</v>
      </c>
      <c r="H19" s="127">
        <v>0</v>
      </c>
      <c r="I19" s="130">
        <v>0</v>
      </c>
      <c r="J19" s="128">
        <f t="shared" si="1"/>
        <v>0</v>
      </c>
      <c r="K19" s="129">
        <v>0</v>
      </c>
      <c r="L19" s="127">
        <v>0</v>
      </c>
      <c r="M19" s="127">
        <v>0</v>
      </c>
      <c r="N19" s="127">
        <v>0</v>
      </c>
      <c r="O19" s="127">
        <v>0</v>
      </c>
      <c r="P19" s="130">
        <v>0</v>
      </c>
    </row>
    <row r="20" spans="1:16" x14ac:dyDescent="0.25">
      <c r="A20" s="81" t="s">
        <v>27</v>
      </c>
      <c r="B20" s="203">
        <v>0</v>
      </c>
      <c r="C20" s="116">
        <f>SUM(D20:I20)</f>
        <v>0</v>
      </c>
      <c r="D20" s="110">
        <v>0</v>
      </c>
      <c r="E20" s="110">
        <v>0</v>
      </c>
      <c r="F20" s="110">
        <v>0</v>
      </c>
      <c r="G20" s="110">
        <v>0</v>
      </c>
      <c r="H20" s="110">
        <v>0</v>
      </c>
      <c r="I20" s="133">
        <v>0</v>
      </c>
      <c r="J20" s="128">
        <f>SUM(K20:P20)</f>
        <v>0</v>
      </c>
      <c r="K20" s="110">
        <v>0</v>
      </c>
      <c r="L20" s="110">
        <v>0</v>
      </c>
      <c r="M20" s="110">
        <v>0</v>
      </c>
      <c r="N20" s="110">
        <v>0</v>
      </c>
      <c r="O20" s="110">
        <v>0</v>
      </c>
      <c r="P20" s="133">
        <v>0</v>
      </c>
    </row>
    <row r="21" spans="1:16" x14ac:dyDescent="0.25">
      <c r="A21" s="140"/>
      <c r="B21" s="203"/>
      <c r="C21" s="116"/>
      <c r="D21" s="132"/>
      <c r="E21" s="110"/>
      <c r="F21" s="110"/>
      <c r="G21" s="110"/>
      <c r="H21" s="110"/>
      <c r="I21" s="211"/>
      <c r="J21" s="152"/>
      <c r="K21" s="132"/>
      <c r="L21" s="110"/>
      <c r="M21" s="110"/>
      <c r="N21" s="110"/>
      <c r="O21" s="110"/>
      <c r="P21" s="133"/>
    </row>
    <row r="22" spans="1:16" x14ac:dyDescent="0.25">
      <c r="A22" s="134" t="s">
        <v>28</v>
      </c>
      <c r="B22" s="202">
        <f>SUM(B23:B23)</f>
        <v>23</v>
      </c>
      <c r="C22" s="135">
        <f>SUM(C23:C23)</f>
        <v>12</v>
      </c>
      <c r="D22" s="129">
        <v>8</v>
      </c>
      <c r="E22" s="127">
        <v>0</v>
      </c>
      <c r="F22" s="127">
        <v>4</v>
      </c>
      <c r="G22" s="127">
        <v>0</v>
      </c>
      <c r="H22" s="127">
        <v>0</v>
      </c>
      <c r="I22" s="130">
        <v>0</v>
      </c>
      <c r="J22" s="128">
        <f>SUM(J23:J23)</f>
        <v>11</v>
      </c>
      <c r="K22" s="129">
        <v>8</v>
      </c>
      <c r="L22" s="127">
        <v>0</v>
      </c>
      <c r="M22" s="127">
        <v>2</v>
      </c>
      <c r="N22" s="127">
        <v>0</v>
      </c>
      <c r="O22" s="127">
        <v>0</v>
      </c>
      <c r="P22" s="130">
        <v>1</v>
      </c>
    </row>
    <row r="23" spans="1:16" x14ac:dyDescent="0.25">
      <c r="A23" s="81" t="s">
        <v>32</v>
      </c>
      <c r="B23" s="203">
        <v>23</v>
      </c>
      <c r="C23" s="116">
        <f>SUM(D23:I23)</f>
        <v>12</v>
      </c>
      <c r="D23" s="110">
        <v>8</v>
      </c>
      <c r="E23" s="110">
        <v>0</v>
      </c>
      <c r="F23" s="110">
        <v>4</v>
      </c>
      <c r="G23" s="110">
        <v>0</v>
      </c>
      <c r="H23" s="110">
        <v>0</v>
      </c>
      <c r="I23" s="133">
        <v>0</v>
      </c>
      <c r="J23" s="128">
        <f>SUM(K23:P23)</f>
        <v>11</v>
      </c>
      <c r="K23" s="110">
        <v>8</v>
      </c>
      <c r="L23" s="110">
        <v>0</v>
      </c>
      <c r="M23" s="110">
        <v>2</v>
      </c>
      <c r="N23" s="110">
        <v>0</v>
      </c>
      <c r="O23" s="110">
        <v>0</v>
      </c>
      <c r="P23" s="133">
        <v>1</v>
      </c>
    </row>
    <row r="24" spans="1:16" x14ac:dyDescent="0.25">
      <c r="A24" s="138"/>
      <c r="B24" s="203"/>
      <c r="C24" s="116"/>
      <c r="D24" s="132"/>
      <c r="E24" s="110"/>
      <c r="F24" s="110"/>
      <c r="G24" s="110"/>
      <c r="H24" s="110"/>
      <c r="I24" s="211"/>
      <c r="J24" s="152"/>
      <c r="K24" s="132"/>
      <c r="L24" s="110"/>
      <c r="M24" s="110"/>
      <c r="N24" s="110"/>
      <c r="O24" s="110"/>
      <c r="P24" s="133"/>
    </row>
    <row r="25" spans="1:16" x14ac:dyDescent="0.25">
      <c r="A25" s="134" t="s">
        <v>33</v>
      </c>
      <c r="B25" s="202">
        <f>SUM(B26:B26)</f>
        <v>1007</v>
      </c>
      <c r="C25" s="135">
        <f>SUM(C26:C26)</f>
        <v>1007</v>
      </c>
      <c r="D25" s="129">
        <v>399</v>
      </c>
      <c r="E25" s="127">
        <v>5</v>
      </c>
      <c r="F25" s="127">
        <v>449</v>
      </c>
      <c r="G25" s="127">
        <v>7</v>
      </c>
      <c r="H25" s="127">
        <v>0</v>
      </c>
      <c r="I25" s="130">
        <v>147</v>
      </c>
      <c r="J25" s="128">
        <f>SUM(J26:J26)</f>
        <v>0</v>
      </c>
      <c r="K25" s="129">
        <v>0</v>
      </c>
      <c r="L25" s="127">
        <v>0</v>
      </c>
      <c r="M25" s="127">
        <v>0</v>
      </c>
      <c r="N25" s="127">
        <v>0</v>
      </c>
      <c r="O25" s="127">
        <v>0</v>
      </c>
      <c r="P25" s="130">
        <v>0</v>
      </c>
    </row>
    <row r="26" spans="1:16" x14ac:dyDescent="0.25">
      <c r="A26" s="81" t="s">
        <v>34</v>
      </c>
      <c r="B26" s="203">
        <v>1007</v>
      </c>
      <c r="C26" s="116">
        <f>SUM(D26:I26)</f>
        <v>1007</v>
      </c>
      <c r="D26" s="110">
        <v>399</v>
      </c>
      <c r="E26" s="110">
        <v>5</v>
      </c>
      <c r="F26" s="110">
        <v>449</v>
      </c>
      <c r="G26" s="110">
        <v>7</v>
      </c>
      <c r="H26" s="110">
        <v>0</v>
      </c>
      <c r="I26" s="133">
        <v>147</v>
      </c>
      <c r="J26" s="128">
        <f>SUM(K26:P26)</f>
        <v>0</v>
      </c>
      <c r="K26" s="110">
        <v>0</v>
      </c>
      <c r="L26" s="110">
        <v>0</v>
      </c>
      <c r="M26" s="110">
        <v>0</v>
      </c>
      <c r="N26" s="110">
        <v>0</v>
      </c>
      <c r="O26" s="110">
        <v>0</v>
      </c>
      <c r="P26" s="133">
        <v>0</v>
      </c>
    </row>
    <row r="27" spans="1:16" x14ac:dyDescent="0.25">
      <c r="A27" s="138"/>
      <c r="B27" s="203"/>
      <c r="C27" s="116"/>
      <c r="D27" s="132"/>
      <c r="E27" s="110"/>
      <c r="F27" s="110"/>
      <c r="G27" s="110"/>
      <c r="H27" s="110"/>
      <c r="I27" s="211"/>
      <c r="J27" s="152"/>
      <c r="K27" s="132"/>
      <c r="L27" s="110"/>
      <c r="M27" s="110"/>
      <c r="N27" s="110"/>
      <c r="O27" s="110"/>
      <c r="P27" s="133"/>
    </row>
    <row r="28" spans="1:16" x14ac:dyDescent="0.25">
      <c r="A28" s="134" t="s">
        <v>38</v>
      </c>
      <c r="B28" s="202">
        <f t="shared" ref="B28:J28" si="2">SUM(B29:B33)</f>
        <v>312</v>
      </c>
      <c r="C28" s="135">
        <f t="shared" si="2"/>
        <v>79</v>
      </c>
      <c r="D28" s="129">
        <v>17</v>
      </c>
      <c r="E28" s="127">
        <v>0</v>
      </c>
      <c r="F28" s="127">
        <v>16</v>
      </c>
      <c r="G28" s="127">
        <v>0</v>
      </c>
      <c r="H28" s="127">
        <v>4</v>
      </c>
      <c r="I28" s="130">
        <v>42</v>
      </c>
      <c r="J28" s="128">
        <f t="shared" si="2"/>
        <v>233</v>
      </c>
      <c r="K28" s="129">
        <v>134</v>
      </c>
      <c r="L28" s="127">
        <v>0</v>
      </c>
      <c r="M28" s="127">
        <v>44</v>
      </c>
      <c r="N28" s="127">
        <v>11</v>
      </c>
      <c r="O28" s="127">
        <v>0</v>
      </c>
      <c r="P28" s="130">
        <v>44</v>
      </c>
    </row>
    <row r="29" spans="1:16" x14ac:dyDescent="0.25">
      <c r="A29" s="81" t="s">
        <v>39</v>
      </c>
      <c r="B29" s="203">
        <v>195</v>
      </c>
      <c r="C29" s="116">
        <f>SUM(D29:I29)</f>
        <v>0</v>
      </c>
      <c r="D29" s="110">
        <v>0</v>
      </c>
      <c r="E29" s="110">
        <v>0</v>
      </c>
      <c r="F29" s="110">
        <v>0</v>
      </c>
      <c r="G29" s="110">
        <v>0</v>
      </c>
      <c r="H29" s="110">
        <v>0</v>
      </c>
      <c r="I29" s="133">
        <v>0</v>
      </c>
      <c r="J29" s="128">
        <f>SUM(K29:P29)</f>
        <v>195</v>
      </c>
      <c r="K29" s="110">
        <v>121</v>
      </c>
      <c r="L29" s="110">
        <v>0</v>
      </c>
      <c r="M29" s="110">
        <v>33</v>
      </c>
      <c r="N29" s="110">
        <v>11</v>
      </c>
      <c r="O29" s="110">
        <v>0</v>
      </c>
      <c r="P29" s="133">
        <v>30</v>
      </c>
    </row>
    <row r="30" spans="1:16" x14ac:dyDescent="0.25">
      <c r="A30" s="81" t="s">
        <v>40</v>
      </c>
      <c r="B30" s="203">
        <v>24</v>
      </c>
      <c r="C30" s="116">
        <f>SUM(D30:I30)</f>
        <v>15</v>
      </c>
      <c r="D30" s="110">
        <v>0</v>
      </c>
      <c r="E30" s="110">
        <v>0</v>
      </c>
      <c r="F30" s="110">
        <v>0</v>
      </c>
      <c r="G30" s="110">
        <v>0</v>
      </c>
      <c r="H30" s="110">
        <v>0</v>
      </c>
      <c r="I30" s="133">
        <v>15</v>
      </c>
      <c r="J30" s="128">
        <f>SUM(K30:P30)</f>
        <v>9</v>
      </c>
      <c r="K30" s="110">
        <v>0</v>
      </c>
      <c r="L30" s="110">
        <v>0</v>
      </c>
      <c r="M30" s="110">
        <v>2</v>
      </c>
      <c r="N30" s="110">
        <v>0</v>
      </c>
      <c r="O30" s="110">
        <v>0</v>
      </c>
      <c r="P30" s="133">
        <v>7</v>
      </c>
    </row>
    <row r="31" spans="1:16" x14ac:dyDescent="0.25">
      <c r="A31" s="81" t="s">
        <v>41</v>
      </c>
      <c r="B31" s="203">
        <v>56</v>
      </c>
      <c r="C31" s="116">
        <f>SUM(D31:I31)</f>
        <v>56</v>
      </c>
      <c r="D31" s="110">
        <v>14</v>
      </c>
      <c r="E31" s="110">
        <v>0</v>
      </c>
      <c r="F31" s="110">
        <v>13</v>
      </c>
      <c r="G31" s="110">
        <v>0</v>
      </c>
      <c r="H31" s="110">
        <v>4</v>
      </c>
      <c r="I31" s="133">
        <v>25</v>
      </c>
      <c r="J31" s="128">
        <f>SUM(K31:P31)</f>
        <v>0</v>
      </c>
      <c r="K31" s="110">
        <v>0</v>
      </c>
      <c r="L31" s="110">
        <v>0</v>
      </c>
      <c r="M31" s="110">
        <v>0</v>
      </c>
      <c r="N31" s="110">
        <v>0</v>
      </c>
      <c r="O31" s="110">
        <v>0</v>
      </c>
      <c r="P31" s="133">
        <v>0</v>
      </c>
    </row>
    <row r="32" spans="1:16" x14ac:dyDescent="0.25">
      <c r="A32" s="81" t="s">
        <v>42</v>
      </c>
      <c r="B32" s="203">
        <v>13</v>
      </c>
      <c r="C32" s="116">
        <f>SUM(D32:I32)</f>
        <v>0</v>
      </c>
      <c r="D32" s="110">
        <v>0</v>
      </c>
      <c r="E32" s="110">
        <v>0</v>
      </c>
      <c r="F32" s="110">
        <v>0</v>
      </c>
      <c r="G32" s="110">
        <v>0</v>
      </c>
      <c r="H32" s="110">
        <v>0</v>
      </c>
      <c r="I32" s="133">
        <v>0</v>
      </c>
      <c r="J32" s="128">
        <f>SUM(K32:P32)</f>
        <v>13</v>
      </c>
      <c r="K32" s="110">
        <v>6</v>
      </c>
      <c r="L32" s="110">
        <v>0</v>
      </c>
      <c r="M32" s="110">
        <v>6</v>
      </c>
      <c r="N32" s="110">
        <v>0</v>
      </c>
      <c r="O32" s="110">
        <v>0</v>
      </c>
      <c r="P32" s="133">
        <v>1</v>
      </c>
    </row>
    <row r="33" spans="1:16" x14ac:dyDescent="0.25">
      <c r="A33" s="81" t="s">
        <v>43</v>
      </c>
      <c r="B33" s="203">
        <v>24</v>
      </c>
      <c r="C33" s="116">
        <f>SUM(D33:I33)</f>
        <v>8</v>
      </c>
      <c r="D33" s="110">
        <v>3</v>
      </c>
      <c r="E33" s="110">
        <v>0</v>
      </c>
      <c r="F33" s="110">
        <v>3</v>
      </c>
      <c r="G33" s="110">
        <v>0</v>
      </c>
      <c r="H33" s="110">
        <v>0</v>
      </c>
      <c r="I33" s="133">
        <v>2</v>
      </c>
      <c r="J33" s="128">
        <f>SUM(K33:P33)</f>
        <v>16</v>
      </c>
      <c r="K33" s="110">
        <v>7</v>
      </c>
      <c r="L33" s="110">
        <v>0</v>
      </c>
      <c r="M33" s="110">
        <v>3</v>
      </c>
      <c r="N33" s="110">
        <v>0</v>
      </c>
      <c r="O33" s="110">
        <v>0</v>
      </c>
      <c r="P33" s="133">
        <v>6</v>
      </c>
    </row>
    <row r="34" spans="1:16" x14ac:dyDescent="0.25">
      <c r="A34" s="138"/>
      <c r="B34" s="203"/>
      <c r="C34" s="116"/>
      <c r="D34" s="132"/>
      <c r="E34" s="110"/>
      <c r="F34" s="110"/>
      <c r="G34" s="110"/>
      <c r="H34" s="110"/>
      <c r="I34" s="211"/>
      <c r="J34" s="152"/>
      <c r="K34" s="132"/>
      <c r="L34" s="110"/>
      <c r="M34" s="110"/>
      <c r="N34" s="110"/>
      <c r="O34" s="110"/>
      <c r="P34" s="133"/>
    </row>
    <row r="35" spans="1:16" x14ac:dyDescent="0.25">
      <c r="A35" s="134" t="s">
        <v>44</v>
      </c>
      <c r="B35" s="202">
        <f t="shared" ref="B35:J35" si="3">SUM(B36:B38)</f>
        <v>880</v>
      </c>
      <c r="C35" s="135">
        <f t="shared" si="3"/>
        <v>266</v>
      </c>
      <c r="D35" s="129">
        <v>187</v>
      </c>
      <c r="E35" s="127">
        <v>2</v>
      </c>
      <c r="F35" s="127">
        <v>39</v>
      </c>
      <c r="G35" s="127">
        <v>36</v>
      </c>
      <c r="H35" s="127">
        <v>2</v>
      </c>
      <c r="I35" s="130">
        <v>0</v>
      </c>
      <c r="J35" s="128">
        <f t="shared" si="3"/>
        <v>614</v>
      </c>
      <c r="K35" s="129">
        <v>374</v>
      </c>
      <c r="L35" s="127">
        <v>2</v>
      </c>
      <c r="M35" s="127">
        <v>201</v>
      </c>
      <c r="N35" s="127">
        <v>8</v>
      </c>
      <c r="O35" s="127">
        <v>1</v>
      </c>
      <c r="P35" s="130">
        <v>28</v>
      </c>
    </row>
    <row r="36" spans="1:16" x14ac:dyDescent="0.25">
      <c r="A36" s="81" t="s">
        <v>45</v>
      </c>
      <c r="B36" s="203">
        <v>567</v>
      </c>
      <c r="C36" s="116">
        <f>SUM(D36:I36)</f>
        <v>0</v>
      </c>
      <c r="D36" s="110">
        <v>0</v>
      </c>
      <c r="E36" s="110">
        <v>0</v>
      </c>
      <c r="F36" s="110">
        <v>0</v>
      </c>
      <c r="G36" s="110">
        <v>0</v>
      </c>
      <c r="H36" s="110">
        <v>0</v>
      </c>
      <c r="I36" s="133">
        <v>0</v>
      </c>
      <c r="J36" s="128">
        <f>SUM(K36:P36)</f>
        <v>567</v>
      </c>
      <c r="K36" s="110">
        <v>340</v>
      </c>
      <c r="L36" s="110">
        <v>0</v>
      </c>
      <c r="M36" s="110">
        <v>192</v>
      </c>
      <c r="N36" s="110">
        <v>6</v>
      </c>
      <c r="O36" s="110">
        <v>1</v>
      </c>
      <c r="P36" s="133">
        <v>28</v>
      </c>
    </row>
    <row r="37" spans="1:16" x14ac:dyDescent="0.25">
      <c r="A37" s="81" t="s">
        <v>46</v>
      </c>
      <c r="B37" s="203">
        <v>270</v>
      </c>
      <c r="C37" s="116">
        <f>SUM(D37:I37)</f>
        <v>244</v>
      </c>
      <c r="D37" s="110">
        <v>170</v>
      </c>
      <c r="E37" s="110">
        <v>2</v>
      </c>
      <c r="F37" s="110">
        <v>39</v>
      </c>
      <c r="G37" s="110">
        <v>33</v>
      </c>
      <c r="H37" s="110">
        <v>0</v>
      </c>
      <c r="I37" s="133">
        <v>0</v>
      </c>
      <c r="J37" s="128">
        <f>SUM(K37:P37)</f>
        <v>26</v>
      </c>
      <c r="K37" s="110">
        <v>15</v>
      </c>
      <c r="L37" s="110">
        <v>2</v>
      </c>
      <c r="M37" s="110">
        <v>7</v>
      </c>
      <c r="N37" s="110">
        <v>2</v>
      </c>
      <c r="O37" s="110">
        <v>0</v>
      </c>
      <c r="P37" s="133">
        <v>0</v>
      </c>
    </row>
    <row r="38" spans="1:16" x14ac:dyDescent="0.25">
      <c r="A38" s="81" t="s">
        <v>47</v>
      </c>
      <c r="B38" s="203">
        <v>43</v>
      </c>
      <c r="C38" s="116">
        <f>SUM(D38:I38)</f>
        <v>22</v>
      </c>
      <c r="D38" s="110">
        <v>17</v>
      </c>
      <c r="E38" s="110">
        <v>0</v>
      </c>
      <c r="F38" s="110">
        <v>0</v>
      </c>
      <c r="G38" s="110">
        <v>3</v>
      </c>
      <c r="H38" s="110">
        <v>2</v>
      </c>
      <c r="I38" s="133">
        <v>0</v>
      </c>
      <c r="J38" s="128">
        <f>SUM(K38:P38)</f>
        <v>21</v>
      </c>
      <c r="K38" s="110">
        <v>19</v>
      </c>
      <c r="L38" s="110">
        <v>0</v>
      </c>
      <c r="M38" s="110">
        <v>2</v>
      </c>
      <c r="N38" s="110">
        <v>0</v>
      </c>
      <c r="O38" s="110">
        <v>0</v>
      </c>
      <c r="P38" s="133">
        <v>0</v>
      </c>
    </row>
    <row r="39" spans="1:16" x14ac:dyDescent="0.25">
      <c r="A39" s="141"/>
      <c r="B39" s="204"/>
      <c r="C39" s="142"/>
      <c r="D39" s="144"/>
      <c r="E39" s="143"/>
      <c r="F39" s="143"/>
      <c r="G39" s="143"/>
      <c r="H39" s="143"/>
      <c r="I39" s="211"/>
      <c r="J39" s="152"/>
      <c r="K39" s="144"/>
      <c r="L39" s="143"/>
      <c r="M39" s="143"/>
      <c r="N39" s="143"/>
      <c r="O39" s="143"/>
      <c r="P39" s="145"/>
    </row>
    <row r="40" spans="1:16" x14ac:dyDescent="0.25">
      <c r="A40" s="134" t="s">
        <v>48</v>
      </c>
      <c r="B40" s="202">
        <f>SUM(B41:B42)</f>
        <v>2172</v>
      </c>
      <c r="C40" s="135">
        <f>SUM(C41:C42)</f>
        <v>736</v>
      </c>
      <c r="D40" s="129">
        <v>318</v>
      </c>
      <c r="E40" s="127">
        <v>3</v>
      </c>
      <c r="F40" s="127">
        <v>385</v>
      </c>
      <c r="G40" s="127">
        <v>15</v>
      </c>
      <c r="H40" s="127">
        <v>3</v>
      </c>
      <c r="I40" s="130">
        <v>12</v>
      </c>
      <c r="J40" s="128">
        <f>SUM(J41:J42)</f>
        <v>1436</v>
      </c>
      <c r="K40" s="129">
        <v>528</v>
      </c>
      <c r="L40" s="127">
        <v>7</v>
      </c>
      <c r="M40" s="127">
        <v>732</v>
      </c>
      <c r="N40" s="127">
        <v>37</v>
      </c>
      <c r="O40" s="127">
        <v>3</v>
      </c>
      <c r="P40" s="130">
        <v>129</v>
      </c>
    </row>
    <row r="41" spans="1:16" x14ac:dyDescent="0.25">
      <c r="A41" s="81" t="s">
        <v>49</v>
      </c>
      <c r="B41" s="203">
        <v>2122</v>
      </c>
      <c r="C41" s="116">
        <f>SUM(D41:I41)</f>
        <v>730</v>
      </c>
      <c r="D41" s="110">
        <v>314</v>
      </c>
      <c r="E41" s="110">
        <v>3</v>
      </c>
      <c r="F41" s="110">
        <v>384</v>
      </c>
      <c r="G41" s="110">
        <v>15</v>
      </c>
      <c r="H41" s="110">
        <v>3</v>
      </c>
      <c r="I41" s="133">
        <v>11</v>
      </c>
      <c r="J41" s="128">
        <f>SUM(K41:P41)</f>
        <v>1392</v>
      </c>
      <c r="K41" s="110">
        <v>521</v>
      </c>
      <c r="L41" s="110">
        <v>4</v>
      </c>
      <c r="M41" s="110">
        <v>727</v>
      </c>
      <c r="N41" s="110">
        <v>37</v>
      </c>
      <c r="O41" s="110">
        <v>3</v>
      </c>
      <c r="P41" s="133">
        <v>100</v>
      </c>
    </row>
    <row r="42" spans="1:16" x14ac:dyDescent="0.25">
      <c r="A42" s="81" t="s">
        <v>53</v>
      </c>
      <c r="B42" s="203">
        <v>50</v>
      </c>
      <c r="C42" s="116">
        <f>SUM(D42:I42)</f>
        <v>6</v>
      </c>
      <c r="D42" s="110">
        <v>4</v>
      </c>
      <c r="E42" s="110">
        <v>0</v>
      </c>
      <c r="F42" s="110">
        <v>1</v>
      </c>
      <c r="G42" s="110">
        <v>0</v>
      </c>
      <c r="H42" s="110">
        <v>0</v>
      </c>
      <c r="I42" s="133">
        <v>1</v>
      </c>
      <c r="J42" s="128">
        <f>SUM(K42:P42)</f>
        <v>44</v>
      </c>
      <c r="K42" s="110">
        <v>7</v>
      </c>
      <c r="L42" s="110">
        <v>3</v>
      </c>
      <c r="M42" s="110">
        <v>5</v>
      </c>
      <c r="N42" s="110">
        <v>0</v>
      </c>
      <c r="O42" s="110">
        <v>0</v>
      </c>
      <c r="P42" s="133">
        <v>29</v>
      </c>
    </row>
    <row r="43" spans="1:16" x14ac:dyDescent="0.25">
      <c r="A43" s="138"/>
      <c r="B43" s="203"/>
      <c r="C43" s="116"/>
      <c r="D43" s="132"/>
      <c r="E43" s="110"/>
      <c r="F43" s="110"/>
      <c r="G43" s="110"/>
      <c r="H43" s="110"/>
      <c r="I43" s="211"/>
      <c r="J43" s="152"/>
      <c r="K43" s="132"/>
      <c r="L43" s="110"/>
      <c r="M43" s="110"/>
      <c r="N43" s="110"/>
      <c r="O43" s="110"/>
      <c r="P43" s="133"/>
    </row>
    <row r="44" spans="1:16" x14ac:dyDescent="0.25">
      <c r="A44" s="134" t="s">
        <v>54</v>
      </c>
      <c r="B44" s="202">
        <f>SUM(B45:B46)</f>
        <v>2225</v>
      </c>
      <c r="C44" s="135">
        <f>SUM(C45:C46)</f>
        <v>1604</v>
      </c>
      <c r="D44" s="129">
        <v>845</v>
      </c>
      <c r="E44" s="127">
        <v>4</v>
      </c>
      <c r="F44" s="127">
        <v>588</v>
      </c>
      <c r="G44" s="127">
        <v>19</v>
      </c>
      <c r="H44" s="127">
        <v>37</v>
      </c>
      <c r="I44" s="130">
        <v>111</v>
      </c>
      <c r="J44" s="128">
        <f>SUM(J45:J46)</f>
        <v>621</v>
      </c>
      <c r="K44" s="129">
        <v>178</v>
      </c>
      <c r="L44" s="127">
        <v>0</v>
      </c>
      <c r="M44" s="127">
        <v>369</v>
      </c>
      <c r="N44" s="127">
        <v>19</v>
      </c>
      <c r="O44" s="127">
        <v>13</v>
      </c>
      <c r="P44" s="130">
        <v>42</v>
      </c>
    </row>
    <row r="45" spans="1:16" x14ac:dyDescent="0.25">
      <c r="A45" s="81" t="s">
        <v>55</v>
      </c>
      <c r="B45" s="203">
        <v>2093</v>
      </c>
      <c r="C45" s="116">
        <f>SUM(D45:I45)</f>
        <v>1571</v>
      </c>
      <c r="D45" s="110">
        <v>832</v>
      </c>
      <c r="E45" s="110">
        <v>4</v>
      </c>
      <c r="F45" s="110">
        <v>574</v>
      </c>
      <c r="G45" s="110">
        <v>13</v>
      </c>
      <c r="H45" s="110">
        <v>37</v>
      </c>
      <c r="I45" s="133">
        <v>111</v>
      </c>
      <c r="J45" s="128">
        <f>SUM(K45:P45)</f>
        <v>522</v>
      </c>
      <c r="K45" s="110">
        <v>117</v>
      </c>
      <c r="L45" s="110">
        <v>0</v>
      </c>
      <c r="M45" s="110">
        <v>347</v>
      </c>
      <c r="N45" s="110">
        <v>5</v>
      </c>
      <c r="O45" s="110">
        <v>12</v>
      </c>
      <c r="P45" s="133">
        <v>41</v>
      </c>
    </row>
    <row r="46" spans="1:16" x14ac:dyDescent="0.25">
      <c r="A46" s="81" t="s">
        <v>58</v>
      </c>
      <c r="B46" s="203">
        <v>132</v>
      </c>
      <c r="C46" s="116">
        <f>SUM(D46:I46)</f>
        <v>33</v>
      </c>
      <c r="D46" s="110">
        <v>13</v>
      </c>
      <c r="E46" s="110">
        <v>0</v>
      </c>
      <c r="F46" s="110">
        <v>14</v>
      </c>
      <c r="G46" s="110">
        <v>6</v>
      </c>
      <c r="H46" s="110">
        <v>0</v>
      </c>
      <c r="I46" s="133">
        <v>0</v>
      </c>
      <c r="J46" s="128">
        <f>SUM(K46:P46)</f>
        <v>99</v>
      </c>
      <c r="K46" s="110">
        <v>61</v>
      </c>
      <c r="L46" s="110">
        <v>0</v>
      </c>
      <c r="M46" s="110">
        <v>22</v>
      </c>
      <c r="N46" s="110">
        <v>14</v>
      </c>
      <c r="O46" s="110">
        <v>1</v>
      </c>
      <c r="P46" s="133">
        <v>1</v>
      </c>
    </row>
    <row r="47" spans="1:16" x14ac:dyDescent="0.25">
      <c r="A47" s="138"/>
      <c r="B47" s="203"/>
      <c r="C47" s="116"/>
      <c r="D47" s="132"/>
      <c r="E47" s="110"/>
      <c r="F47" s="110"/>
      <c r="G47" s="110"/>
      <c r="H47" s="110"/>
      <c r="I47" s="211"/>
      <c r="J47" s="152"/>
      <c r="K47" s="132"/>
      <c r="L47" s="110"/>
      <c r="M47" s="110"/>
      <c r="N47" s="110"/>
      <c r="O47" s="110"/>
      <c r="P47" s="133"/>
    </row>
    <row r="48" spans="1:16" x14ac:dyDescent="0.25">
      <c r="A48" s="134" t="s">
        <v>60</v>
      </c>
      <c r="B48" s="202">
        <f>SUM(B49:B52)</f>
        <v>378</v>
      </c>
      <c r="C48" s="135">
        <f>SUM(C49:C52)</f>
        <v>237</v>
      </c>
      <c r="D48" s="129">
        <v>80</v>
      </c>
      <c r="E48" s="127">
        <v>25</v>
      </c>
      <c r="F48" s="127">
        <v>99</v>
      </c>
      <c r="G48" s="127">
        <v>14</v>
      </c>
      <c r="H48" s="127">
        <v>1</v>
      </c>
      <c r="I48" s="130">
        <v>18</v>
      </c>
      <c r="J48" s="128">
        <f>SUM(J49:J52)</f>
        <v>141</v>
      </c>
      <c r="K48" s="129">
        <v>60</v>
      </c>
      <c r="L48" s="127">
        <v>4</v>
      </c>
      <c r="M48" s="127">
        <v>65</v>
      </c>
      <c r="N48" s="127">
        <v>0</v>
      </c>
      <c r="O48" s="127">
        <v>2</v>
      </c>
      <c r="P48" s="130">
        <v>10</v>
      </c>
    </row>
    <row r="49" spans="1:16" x14ac:dyDescent="0.25">
      <c r="A49" s="81" t="s">
        <v>61</v>
      </c>
      <c r="B49" s="203">
        <v>204</v>
      </c>
      <c r="C49" s="116">
        <f>SUM(D49:I49)</f>
        <v>194</v>
      </c>
      <c r="D49" s="110">
        <v>59</v>
      </c>
      <c r="E49" s="110">
        <v>21</v>
      </c>
      <c r="F49" s="110">
        <v>89</v>
      </c>
      <c r="G49" s="110">
        <v>14</v>
      </c>
      <c r="H49" s="110">
        <v>0</v>
      </c>
      <c r="I49" s="133">
        <v>11</v>
      </c>
      <c r="J49" s="128">
        <f>SUM(K49:P49)</f>
        <v>10</v>
      </c>
      <c r="K49" s="110">
        <v>1</v>
      </c>
      <c r="L49" s="110">
        <v>0</v>
      </c>
      <c r="M49" s="110">
        <v>7</v>
      </c>
      <c r="N49" s="110">
        <v>0</v>
      </c>
      <c r="O49" s="110">
        <v>0</v>
      </c>
      <c r="P49" s="133">
        <v>2</v>
      </c>
    </row>
    <row r="50" spans="1:16" x14ac:dyDescent="0.25">
      <c r="A50" s="81" t="s">
        <v>64</v>
      </c>
      <c r="B50" s="203">
        <v>96</v>
      </c>
      <c r="C50" s="116">
        <f>SUM(D50:I50)</f>
        <v>0</v>
      </c>
      <c r="D50" s="110">
        <v>0</v>
      </c>
      <c r="E50" s="110">
        <v>0</v>
      </c>
      <c r="F50" s="110">
        <v>0</v>
      </c>
      <c r="G50" s="110">
        <v>0</v>
      </c>
      <c r="H50" s="110">
        <v>0</v>
      </c>
      <c r="I50" s="133">
        <v>0</v>
      </c>
      <c r="J50" s="128">
        <f>SUM(K50:P50)</f>
        <v>96</v>
      </c>
      <c r="K50" s="110">
        <v>48</v>
      </c>
      <c r="L50" s="110">
        <v>2</v>
      </c>
      <c r="M50" s="110">
        <v>44</v>
      </c>
      <c r="N50" s="110">
        <v>0</v>
      </c>
      <c r="O50" s="110">
        <v>0</v>
      </c>
      <c r="P50" s="133">
        <v>2</v>
      </c>
    </row>
    <row r="51" spans="1:16" x14ac:dyDescent="0.25">
      <c r="A51" s="81" t="s">
        <v>65</v>
      </c>
      <c r="B51" s="203">
        <v>28</v>
      </c>
      <c r="C51" s="116">
        <f>SUM(D51:I51)</f>
        <v>15</v>
      </c>
      <c r="D51" s="110">
        <v>12</v>
      </c>
      <c r="E51" s="110">
        <v>0</v>
      </c>
      <c r="F51" s="110">
        <v>2</v>
      </c>
      <c r="G51" s="110">
        <v>0</v>
      </c>
      <c r="H51" s="110">
        <v>0</v>
      </c>
      <c r="I51" s="133">
        <v>1</v>
      </c>
      <c r="J51" s="128">
        <f>SUM(K51:P51)</f>
        <v>13</v>
      </c>
      <c r="K51" s="110">
        <v>6</v>
      </c>
      <c r="L51" s="110">
        <v>2</v>
      </c>
      <c r="M51" s="110">
        <v>5</v>
      </c>
      <c r="N51" s="110">
        <v>0</v>
      </c>
      <c r="O51" s="110">
        <v>0</v>
      </c>
      <c r="P51" s="133">
        <v>0</v>
      </c>
    </row>
    <row r="52" spans="1:16" x14ac:dyDescent="0.25">
      <c r="A52" s="81" t="s">
        <v>66</v>
      </c>
      <c r="B52" s="203">
        <v>50</v>
      </c>
      <c r="C52" s="116">
        <f>SUM(D52:I52)</f>
        <v>28</v>
      </c>
      <c r="D52" s="110">
        <v>9</v>
      </c>
      <c r="E52" s="110">
        <v>4</v>
      </c>
      <c r="F52" s="110">
        <v>8</v>
      </c>
      <c r="G52" s="110">
        <v>0</v>
      </c>
      <c r="H52" s="110">
        <v>1</v>
      </c>
      <c r="I52" s="133">
        <v>6</v>
      </c>
      <c r="J52" s="128">
        <f>SUM(K52:P52)</f>
        <v>22</v>
      </c>
      <c r="K52" s="110">
        <v>5</v>
      </c>
      <c r="L52" s="110">
        <v>0</v>
      </c>
      <c r="M52" s="110">
        <v>9</v>
      </c>
      <c r="N52" s="110">
        <v>0</v>
      </c>
      <c r="O52" s="110">
        <v>2</v>
      </c>
      <c r="P52" s="133">
        <v>6</v>
      </c>
    </row>
    <row r="53" spans="1:16" x14ac:dyDescent="0.25">
      <c r="A53" s="138"/>
      <c r="B53" s="203"/>
      <c r="C53" s="116"/>
      <c r="D53" s="132"/>
      <c r="E53" s="110"/>
      <c r="F53" s="110"/>
      <c r="G53" s="110"/>
      <c r="H53" s="110"/>
      <c r="I53" s="211"/>
      <c r="J53" s="152"/>
      <c r="K53" s="132"/>
      <c r="L53" s="110"/>
      <c r="M53" s="110"/>
      <c r="N53" s="110"/>
      <c r="O53" s="110"/>
      <c r="P53" s="133"/>
    </row>
    <row r="54" spans="1:16" x14ac:dyDescent="0.25">
      <c r="A54" s="134" t="s">
        <v>67</v>
      </c>
      <c r="B54" s="202">
        <f>SUM(B55:B55)</f>
        <v>112</v>
      </c>
      <c r="C54" s="135">
        <f>SUM(C55:C55)</f>
        <v>11</v>
      </c>
      <c r="D54" s="129">
        <v>7</v>
      </c>
      <c r="E54" s="127">
        <v>1</v>
      </c>
      <c r="F54" s="127">
        <v>3</v>
      </c>
      <c r="G54" s="127">
        <v>0</v>
      </c>
      <c r="H54" s="127">
        <v>0</v>
      </c>
      <c r="I54" s="130">
        <v>0</v>
      </c>
      <c r="J54" s="128">
        <f>SUM(J55:J55)</f>
        <v>101</v>
      </c>
      <c r="K54" s="129">
        <v>51</v>
      </c>
      <c r="L54" s="127">
        <v>10</v>
      </c>
      <c r="M54" s="127">
        <v>23</v>
      </c>
      <c r="N54" s="127">
        <v>13</v>
      </c>
      <c r="O54" s="127">
        <v>1</v>
      </c>
      <c r="P54" s="130">
        <v>3</v>
      </c>
    </row>
    <row r="55" spans="1:16" x14ac:dyDescent="0.25">
      <c r="A55" s="81" t="s">
        <v>69</v>
      </c>
      <c r="B55" s="203">
        <v>112</v>
      </c>
      <c r="C55" s="116">
        <f>SUM(D55:I55)</f>
        <v>11</v>
      </c>
      <c r="D55" s="110">
        <v>7</v>
      </c>
      <c r="E55" s="110">
        <v>1</v>
      </c>
      <c r="F55" s="110">
        <v>3</v>
      </c>
      <c r="G55" s="110">
        <v>0</v>
      </c>
      <c r="H55" s="110">
        <v>0</v>
      </c>
      <c r="I55" s="133">
        <v>0</v>
      </c>
      <c r="J55" s="128">
        <f>SUM(K55:P55)</f>
        <v>101</v>
      </c>
      <c r="K55" s="110">
        <v>51</v>
      </c>
      <c r="L55" s="110">
        <v>10</v>
      </c>
      <c r="M55" s="110">
        <v>23</v>
      </c>
      <c r="N55" s="110">
        <v>13</v>
      </c>
      <c r="O55" s="110">
        <v>1</v>
      </c>
      <c r="P55" s="133">
        <v>3</v>
      </c>
    </row>
    <row r="56" spans="1:16" x14ac:dyDescent="0.25">
      <c r="A56" s="138"/>
      <c r="B56" s="203"/>
      <c r="C56" s="116"/>
      <c r="D56" s="132"/>
      <c r="E56" s="110"/>
      <c r="F56" s="110"/>
      <c r="G56" s="110"/>
      <c r="H56" s="110"/>
      <c r="I56" s="211"/>
      <c r="J56" s="152"/>
      <c r="K56" s="132"/>
      <c r="L56" s="110"/>
      <c r="M56" s="110"/>
      <c r="N56" s="110"/>
      <c r="O56" s="110"/>
      <c r="P56" s="133"/>
    </row>
    <row r="57" spans="1:16" x14ac:dyDescent="0.25">
      <c r="A57" s="134" t="s">
        <v>74</v>
      </c>
      <c r="B57" s="202">
        <f>SUM(B58:B62)</f>
        <v>339</v>
      </c>
      <c r="C57" s="135">
        <f>SUM(C58:C62)</f>
        <v>158</v>
      </c>
      <c r="D57" s="129">
        <v>72</v>
      </c>
      <c r="E57" s="127">
        <v>16</v>
      </c>
      <c r="F57" s="127">
        <v>34</v>
      </c>
      <c r="G57" s="127">
        <v>0</v>
      </c>
      <c r="H57" s="127">
        <v>1</v>
      </c>
      <c r="I57" s="130">
        <v>35</v>
      </c>
      <c r="J57" s="128">
        <f>SUM(J58:J62)</f>
        <v>181</v>
      </c>
      <c r="K57" s="129">
        <v>74</v>
      </c>
      <c r="L57" s="127">
        <v>0</v>
      </c>
      <c r="M57" s="127">
        <v>42</v>
      </c>
      <c r="N57" s="127">
        <v>2</v>
      </c>
      <c r="O57" s="127">
        <v>0</v>
      </c>
      <c r="P57" s="130">
        <v>63</v>
      </c>
    </row>
    <row r="58" spans="1:16" x14ac:dyDescent="0.25">
      <c r="A58" s="81" t="s">
        <v>76</v>
      </c>
      <c r="B58" s="203">
        <v>153</v>
      </c>
      <c r="C58" s="116">
        <f>SUM(D58:I58)</f>
        <v>151</v>
      </c>
      <c r="D58" s="110">
        <v>70</v>
      </c>
      <c r="E58" s="110">
        <v>16</v>
      </c>
      <c r="F58" s="110">
        <v>34</v>
      </c>
      <c r="G58" s="110">
        <v>0</v>
      </c>
      <c r="H58" s="110">
        <v>1</v>
      </c>
      <c r="I58" s="133">
        <v>30</v>
      </c>
      <c r="J58" s="128">
        <f>SUM(K58:P58)</f>
        <v>2</v>
      </c>
      <c r="K58" s="110">
        <v>2</v>
      </c>
      <c r="L58" s="110">
        <v>0</v>
      </c>
      <c r="M58" s="110">
        <v>0</v>
      </c>
      <c r="N58" s="110">
        <v>0</v>
      </c>
      <c r="O58" s="110">
        <v>0</v>
      </c>
      <c r="P58" s="133">
        <v>0</v>
      </c>
    </row>
    <row r="59" spans="1:16" x14ac:dyDescent="0.25">
      <c r="A59" s="81" t="s">
        <v>77</v>
      </c>
      <c r="B59" s="203">
        <v>16</v>
      </c>
      <c r="C59" s="116">
        <f>SUM(D59:I59)</f>
        <v>5</v>
      </c>
      <c r="D59" s="110">
        <v>0</v>
      </c>
      <c r="E59" s="110">
        <v>0</v>
      </c>
      <c r="F59" s="110">
        <v>0</v>
      </c>
      <c r="G59" s="110">
        <v>0</v>
      </c>
      <c r="H59" s="110">
        <v>0</v>
      </c>
      <c r="I59" s="133">
        <v>5</v>
      </c>
      <c r="J59" s="128">
        <f>SUM(K59:P59)</f>
        <v>11</v>
      </c>
      <c r="K59" s="110">
        <v>0</v>
      </c>
      <c r="L59" s="110">
        <v>0</v>
      </c>
      <c r="M59" s="110">
        <v>2</v>
      </c>
      <c r="N59" s="110">
        <v>0</v>
      </c>
      <c r="O59" s="110">
        <v>0</v>
      </c>
      <c r="P59" s="133">
        <v>9</v>
      </c>
    </row>
    <row r="60" spans="1:16" x14ac:dyDescent="0.25">
      <c r="A60" s="81" t="s">
        <v>233</v>
      </c>
      <c r="B60" s="203">
        <v>73</v>
      </c>
      <c r="C60" s="116">
        <f>SUM(D60:I60)</f>
        <v>0</v>
      </c>
      <c r="D60" s="110">
        <v>0</v>
      </c>
      <c r="E60" s="110">
        <v>0</v>
      </c>
      <c r="F60" s="110">
        <v>0</v>
      </c>
      <c r="G60" s="110">
        <v>0</v>
      </c>
      <c r="H60" s="110">
        <v>0</v>
      </c>
      <c r="I60" s="133">
        <v>0</v>
      </c>
      <c r="J60" s="128">
        <f>SUM(K60:P60)</f>
        <v>73</v>
      </c>
      <c r="K60" s="110">
        <v>36</v>
      </c>
      <c r="L60" s="110">
        <v>0</v>
      </c>
      <c r="M60" s="110">
        <v>33</v>
      </c>
      <c r="N60" s="110">
        <v>2</v>
      </c>
      <c r="O60" s="110">
        <v>0</v>
      </c>
      <c r="P60" s="133">
        <v>2</v>
      </c>
    </row>
    <row r="61" spans="1:16" x14ac:dyDescent="0.25">
      <c r="A61" s="81" t="s">
        <v>79</v>
      </c>
      <c r="B61" s="203">
        <v>77</v>
      </c>
      <c r="C61" s="116">
        <f>SUM(D61:I61)</f>
        <v>0</v>
      </c>
      <c r="D61" s="110">
        <v>0</v>
      </c>
      <c r="E61" s="110">
        <v>0</v>
      </c>
      <c r="F61" s="110">
        <v>0</v>
      </c>
      <c r="G61" s="110">
        <v>0</v>
      </c>
      <c r="H61" s="110">
        <v>0</v>
      </c>
      <c r="I61" s="133">
        <v>0</v>
      </c>
      <c r="J61" s="128">
        <f>SUM(K61:P61)</f>
        <v>77</v>
      </c>
      <c r="K61" s="110">
        <v>26</v>
      </c>
      <c r="L61" s="110">
        <v>0</v>
      </c>
      <c r="M61" s="110">
        <v>0</v>
      </c>
      <c r="N61" s="110">
        <v>0</v>
      </c>
      <c r="O61" s="110">
        <v>0</v>
      </c>
      <c r="P61" s="133">
        <v>51</v>
      </c>
    </row>
    <row r="62" spans="1:16" x14ac:dyDescent="0.25">
      <c r="A62" s="81" t="s">
        <v>80</v>
      </c>
      <c r="B62" s="203">
        <v>20</v>
      </c>
      <c r="C62" s="116">
        <f>SUM(D62:I62)</f>
        <v>2</v>
      </c>
      <c r="D62" s="110">
        <v>2</v>
      </c>
      <c r="E62" s="110">
        <v>0</v>
      </c>
      <c r="F62" s="110">
        <v>0</v>
      </c>
      <c r="G62" s="110">
        <v>0</v>
      </c>
      <c r="H62" s="110">
        <v>0</v>
      </c>
      <c r="I62" s="133">
        <v>0</v>
      </c>
      <c r="J62" s="128">
        <f>SUM(K62:P62)</f>
        <v>18</v>
      </c>
      <c r="K62" s="110">
        <v>10</v>
      </c>
      <c r="L62" s="110">
        <v>0</v>
      </c>
      <c r="M62" s="110">
        <v>7</v>
      </c>
      <c r="N62" s="110">
        <v>0</v>
      </c>
      <c r="O62" s="110">
        <v>0</v>
      </c>
      <c r="P62" s="133">
        <v>1</v>
      </c>
    </row>
    <row r="63" spans="1:16" x14ac:dyDescent="0.25">
      <c r="A63" s="138"/>
      <c r="B63" s="203"/>
      <c r="C63" s="116"/>
      <c r="D63" s="132"/>
      <c r="E63" s="110"/>
      <c r="F63" s="110"/>
      <c r="G63" s="110"/>
      <c r="H63" s="110"/>
      <c r="I63" s="211"/>
      <c r="J63" s="152"/>
      <c r="K63" s="132"/>
      <c r="L63" s="110"/>
      <c r="M63" s="110"/>
      <c r="N63" s="110"/>
      <c r="O63" s="110"/>
      <c r="P63" s="133"/>
    </row>
    <row r="64" spans="1:16" x14ac:dyDescent="0.25">
      <c r="A64" s="134" t="s">
        <v>81</v>
      </c>
      <c r="B64" s="202">
        <f t="shared" ref="B64:J64" si="4">SUM(B65:B66)</f>
        <v>334</v>
      </c>
      <c r="C64" s="135">
        <f t="shared" si="4"/>
        <v>261</v>
      </c>
      <c r="D64" s="129">
        <v>80</v>
      </c>
      <c r="E64" s="127">
        <v>0</v>
      </c>
      <c r="F64" s="127">
        <v>50</v>
      </c>
      <c r="G64" s="127">
        <v>7</v>
      </c>
      <c r="H64" s="127">
        <v>7</v>
      </c>
      <c r="I64" s="130">
        <v>117</v>
      </c>
      <c r="J64" s="128">
        <f t="shared" si="4"/>
        <v>73</v>
      </c>
      <c r="K64" s="129">
        <v>3</v>
      </c>
      <c r="L64" s="127">
        <v>0</v>
      </c>
      <c r="M64" s="127">
        <v>16</v>
      </c>
      <c r="N64" s="127">
        <v>4</v>
      </c>
      <c r="O64" s="127">
        <v>0</v>
      </c>
      <c r="P64" s="130">
        <v>50</v>
      </c>
    </row>
    <row r="65" spans="1:16" x14ac:dyDescent="0.25">
      <c r="A65" s="81" t="s">
        <v>82</v>
      </c>
      <c r="B65" s="203">
        <v>322</v>
      </c>
      <c r="C65" s="116">
        <f>SUM(D65:I65)</f>
        <v>261</v>
      </c>
      <c r="D65" s="110">
        <v>80</v>
      </c>
      <c r="E65" s="110">
        <v>0</v>
      </c>
      <c r="F65" s="110">
        <v>50</v>
      </c>
      <c r="G65" s="110">
        <v>7</v>
      </c>
      <c r="H65" s="110">
        <v>7</v>
      </c>
      <c r="I65" s="133">
        <v>117</v>
      </c>
      <c r="J65" s="128">
        <f>SUM(K65:P65)</f>
        <v>61</v>
      </c>
      <c r="K65" s="110">
        <v>3</v>
      </c>
      <c r="L65" s="110">
        <v>0</v>
      </c>
      <c r="M65" s="110">
        <v>16</v>
      </c>
      <c r="N65" s="110">
        <v>4</v>
      </c>
      <c r="O65" s="110">
        <v>0</v>
      </c>
      <c r="P65" s="133">
        <v>38</v>
      </c>
    </row>
    <row r="66" spans="1:16" x14ac:dyDescent="0.25">
      <c r="A66" s="81" t="s">
        <v>83</v>
      </c>
      <c r="B66" s="203">
        <v>12</v>
      </c>
      <c r="C66" s="116">
        <f>SUM(D66:I66)</f>
        <v>0</v>
      </c>
      <c r="D66" s="110">
        <v>0</v>
      </c>
      <c r="E66" s="110">
        <v>0</v>
      </c>
      <c r="F66" s="110">
        <v>0</v>
      </c>
      <c r="G66" s="110">
        <v>0</v>
      </c>
      <c r="H66" s="110">
        <v>0</v>
      </c>
      <c r="I66" s="133">
        <v>0</v>
      </c>
      <c r="J66" s="128">
        <f>SUM(K66:P66)</f>
        <v>12</v>
      </c>
      <c r="K66" s="110">
        <v>0</v>
      </c>
      <c r="L66" s="110">
        <v>0</v>
      </c>
      <c r="M66" s="110">
        <v>0</v>
      </c>
      <c r="N66" s="110">
        <v>0</v>
      </c>
      <c r="O66" s="110">
        <v>0</v>
      </c>
      <c r="P66" s="133">
        <v>12</v>
      </c>
    </row>
    <row r="67" spans="1:16" x14ac:dyDescent="0.25">
      <c r="A67" s="138"/>
      <c r="B67" s="203"/>
      <c r="C67" s="116"/>
      <c r="D67" s="132"/>
      <c r="E67" s="110"/>
      <c r="F67" s="110"/>
      <c r="G67" s="110"/>
      <c r="H67" s="110"/>
      <c r="I67" s="211"/>
      <c r="J67" s="152"/>
      <c r="K67" s="132"/>
      <c r="L67" s="110"/>
      <c r="M67" s="110"/>
      <c r="N67" s="110"/>
      <c r="O67" s="110"/>
      <c r="P67" s="133"/>
    </row>
    <row r="68" spans="1:16" x14ac:dyDescent="0.25">
      <c r="A68" s="134" t="s">
        <v>84</v>
      </c>
      <c r="B68" s="202">
        <f>SUM(B69:B70)</f>
        <v>112</v>
      </c>
      <c r="C68" s="135">
        <f>SUM(C69:C70)</f>
        <v>41</v>
      </c>
      <c r="D68" s="129">
        <v>22</v>
      </c>
      <c r="E68" s="127">
        <v>0</v>
      </c>
      <c r="F68" s="127">
        <v>10</v>
      </c>
      <c r="G68" s="127">
        <v>4</v>
      </c>
      <c r="H68" s="127">
        <v>0</v>
      </c>
      <c r="I68" s="130">
        <v>5</v>
      </c>
      <c r="J68" s="128">
        <f>SUM(J69:J70)</f>
        <v>71</v>
      </c>
      <c r="K68" s="129">
        <v>46</v>
      </c>
      <c r="L68" s="127">
        <v>0</v>
      </c>
      <c r="M68" s="127">
        <v>19</v>
      </c>
      <c r="N68" s="127">
        <v>2</v>
      </c>
      <c r="O68" s="127">
        <v>2</v>
      </c>
      <c r="P68" s="130">
        <v>2</v>
      </c>
    </row>
    <row r="69" spans="1:16" x14ac:dyDescent="0.25">
      <c r="A69" s="81" t="s">
        <v>85</v>
      </c>
      <c r="B69" s="203">
        <v>2</v>
      </c>
      <c r="C69" s="116">
        <f>SUM(D69:I69)</f>
        <v>0</v>
      </c>
      <c r="D69" s="110">
        <v>0</v>
      </c>
      <c r="E69" s="110">
        <v>0</v>
      </c>
      <c r="F69" s="110">
        <v>0</v>
      </c>
      <c r="G69" s="110">
        <v>0</v>
      </c>
      <c r="H69" s="110">
        <v>0</v>
      </c>
      <c r="I69" s="133">
        <v>0</v>
      </c>
      <c r="J69" s="128">
        <f>SUM(K69:P69)</f>
        <v>2</v>
      </c>
      <c r="K69" s="110">
        <v>0</v>
      </c>
      <c r="L69" s="110">
        <v>0</v>
      </c>
      <c r="M69" s="110">
        <v>0</v>
      </c>
      <c r="N69" s="110">
        <v>0</v>
      </c>
      <c r="O69" s="110">
        <v>2</v>
      </c>
      <c r="P69" s="133">
        <v>0</v>
      </c>
    </row>
    <row r="70" spans="1:16" x14ac:dyDescent="0.25">
      <c r="A70" s="81" t="s">
        <v>88</v>
      </c>
      <c r="B70" s="203">
        <v>110</v>
      </c>
      <c r="C70" s="116">
        <f>SUM(D70:I70)</f>
        <v>41</v>
      </c>
      <c r="D70" s="110">
        <v>22</v>
      </c>
      <c r="E70" s="110">
        <v>0</v>
      </c>
      <c r="F70" s="110">
        <v>10</v>
      </c>
      <c r="G70" s="110">
        <v>4</v>
      </c>
      <c r="H70" s="110">
        <v>0</v>
      </c>
      <c r="I70" s="133">
        <v>5</v>
      </c>
      <c r="J70" s="128">
        <f>SUM(K70:P70)</f>
        <v>69</v>
      </c>
      <c r="K70" s="110">
        <v>46</v>
      </c>
      <c r="L70" s="110">
        <v>0</v>
      </c>
      <c r="M70" s="110">
        <v>19</v>
      </c>
      <c r="N70" s="110">
        <v>2</v>
      </c>
      <c r="O70" s="110">
        <v>0</v>
      </c>
      <c r="P70" s="133">
        <v>2</v>
      </c>
    </row>
    <row r="71" spans="1:16" x14ac:dyDescent="0.25">
      <c r="A71" s="140"/>
      <c r="B71" s="203"/>
      <c r="C71" s="116"/>
      <c r="D71" s="132"/>
      <c r="E71" s="110"/>
      <c r="F71" s="110"/>
      <c r="G71" s="110"/>
      <c r="H71" s="110"/>
      <c r="I71" s="211"/>
      <c r="J71" s="152"/>
      <c r="K71" s="132"/>
      <c r="L71" s="110"/>
      <c r="M71" s="110"/>
      <c r="N71" s="110"/>
      <c r="O71" s="110"/>
      <c r="P71" s="133"/>
    </row>
    <row r="72" spans="1:16" x14ac:dyDescent="0.25">
      <c r="A72" s="134" t="s">
        <v>90</v>
      </c>
      <c r="B72" s="202">
        <f t="shared" ref="B72:J72" si="5">SUM(B73:B74)</f>
        <v>396</v>
      </c>
      <c r="C72" s="135">
        <f t="shared" si="5"/>
        <v>203</v>
      </c>
      <c r="D72" s="129">
        <v>57</v>
      </c>
      <c r="E72" s="127">
        <v>10</v>
      </c>
      <c r="F72" s="127">
        <v>124</v>
      </c>
      <c r="G72" s="127">
        <v>11</v>
      </c>
      <c r="H72" s="127">
        <v>0</v>
      </c>
      <c r="I72" s="130">
        <v>1</v>
      </c>
      <c r="J72" s="128">
        <f t="shared" si="5"/>
        <v>193</v>
      </c>
      <c r="K72" s="129">
        <v>23</v>
      </c>
      <c r="L72" s="127">
        <v>7</v>
      </c>
      <c r="M72" s="127">
        <v>144</v>
      </c>
      <c r="N72" s="127">
        <v>6</v>
      </c>
      <c r="O72" s="127">
        <v>2</v>
      </c>
      <c r="P72" s="130">
        <v>11</v>
      </c>
    </row>
    <row r="73" spans="1:16" x14ac:dyDescent="0.25">
      <c r="A73" s="81" t="s">
        <v>91</v>
      </c>
      <c r="B73" s="203">
        <v>334</v>
      </c>
      <c r="C73" s="116">
        <f>SUM(D73:I73)</f>
        <v>195</v>
      </c>
      <c r="D73" s="110">
        <v>53</v>
      </c>
      <c r="E73" s="110">
        <v>10</v>
      </c>
      <c r="F73" s="110">
        <v>122</v>
      </c>
      <c r="G73" s="110">
        <v>9</v>
      </c>
      <c r="H73" s="110">
        <v>0</v>
      </c>
      <c r="I73" s="133">
        <v>1</v>
      </c>
      <c r="J73" s="128">
        <f>SUM(K73:P73)</f>
        <v>139</v>
      </c>
      <c r="K73" s="110">
        <v>5</v>
      </c>
      <c r="L73" s="110">
        <v>7</v>
      </c>
      <c r="M73" s="110">
        <v>124</v>
      </c>
      <c r="N73" s="110">
        <v>2</v>
      </c>
      <c r="O73" s="110">
        <v>0</v>
      </c>
      <c r="P73" s="133">
        <v>1</v>
      </c>
    </row>
    <row r="74" spans="1:16" x14ac:dyDescent="0.25">
      <c r="A74" s="81" t="s">
        <v>92</v>
      </c>
      <c r="B74" s="203">
        <v>62</v>
      </c>
      <c r="C74" s="116">
        <f>SUM(D74:I74)</f>
        <v>8</v>
      </c>
      <c r="D74" s="110">
        <v>4</v>
      </c>
      <c r="E74" s="110">
        <v>0</v>
      </c>
      <c r="F74" s="110">
        <v>2</v>
      </c>
      <c r="G74" s="110">
        <v>2</v>
      </c>
      <c r="H74" s="110">
        <v>0</v>
      </c>
      <c r="I74" s="133">
        <v>0</v>
      </c>
      <c r="J74" s="128">
        <f>SUM(K74:P74)</f>
        <v>54</v>
      </c>
      <c r="K74" s="110">
        <v>18</v>
      </c>
      <c r="L74" s="110">
        <v>0</v>
      </c>
      <c r="M74" s="110">
        <v>20</v>
      </c>
      <c r="N74" s="110">
        <v>4</v>
      </c>
      <c r="O74" s="110">
        <v>2</v>
      </c>
      <c r="P74" s="133">
        <v>10</v>
      </c>
    </row>
    <row r="75" spans="1:16" x14ac:dyDescent="0.25">
      <c r="A75" s="138"/>
      <c r="B75" s="203"/>
      <c r="C75" s="116"/>
      <c r="D75" s="132"/>
      <c r="E75" s="110"/>
      <c r="F75" s="110"/>
      <c r="G75" s="110"/>
      <c r="H75" s="110"/>
      <c r="I75" s="211"/>
      <c r="J75" s="152"/>
      <c r="K75" s="132"/>
      <c r="L75" s="110"/>
      <c r="M75" s="110"/>
      <c r="N75" s="110"/>
      <c r="O75" s="110"/>
      <c r="P75" s="133"/>
    </row>
    <row r="76" spans="1:16" x14ac:dyDescent="0.25">
      <c r="A76" s="134" t="s">
        <v>93</v>
      </c>
      <c r="B76" s="202">
        <f>SUM(B77)</f>
        <v>741</v>
      </c>
      <c r="C76" s="135">
        <f t="shared" ref="C76:J76" si="6">SUM(C77)</f>
        <v>408</v>
      </c>
      <c r="D76" s="129">
        <v>212</v>
      </c>
      <c r="E76" s="127">
        <v>8</v>
      </c>
      <c r="F76" s="127">
        <v>113</v>
      </c>
      <c r="G76" s="127">
        <v>21</v>
      </c>
      <c r="H76" s="127">
        <v>3</v>
      </c>
      <c r="I76" s="130">
        <v>51</v>
      </c>
      <c r="J76" s="128">
        <f t="shared" si="6"/>
        <v>333</v>
      </c>
      <c r="K76" s="129">
        <v>113</v>
      </c>
      <c r="L76" s="127">
        <v>0</v>
      </c>
      <c r="M76" s="127">
        <v>56</v>
      </c>
      <c r="N76" s="127">
        <v>13</v>
      </c>
      <c r="O76" s="127">
        <v>0</v>
      </c>
      <c r="P76" s="130">
        <v>151</v>
      </c>
    </row>
    <row r="77" spans="1:16" x14ac:dyDescent="0.25">
      <c r="A77" s="81" t="s">
        <v>94</v>
      </c>
      <c r="B77" s="203">
        <v>741</v>
      </c>
      <c r="C77" s="116">
        <f>SUM(D77:I77)</f>
        <v>408</v>
      </c>
      <c r="D77" s="110">
        <v>212</v>
      </c>
      <c r="E77" s="110">
        <v>8</v>
      </c>
      <c r="F77" s="110">
        <v>113</v>
      </c>
      <c r="G77" s="110">
        <v>21</v>
      </c>
      <c r="H77" s="110">
        <v>3</v>
      </c>
      <c r="I77" s="133">
        <v>51</v>
      </c>
      <c r="J77" s="128">
        <f>SUM(K77:P77)</f>
        <v>333</v>
      </c>
      <c r="K77" s="110">
        <v>113</v>
      </c>
      <c r="L77" s="110">
        <v>0</v>
      </c>
      <c r="M77" s="110">
        <v>56</v>
      </c>
      <c r="N77" s="110">
        <v>13</v>
      </c>
      <c r="O77" s="110">
        <v>0</v>
      </c>
      <c r="P77" s="133">
        <v>151</v>
      </c>
    </row>
    <row r="78" spans="1:16" x14ac:dyDescent="0.25">
      <c r="A78" s="146"/>
      <c r="B78" s="147"/>
      <c r="C78" s="180"/>
      <c r="D78" s="149"/>
      <c r="E78" s="148"/>
      <c r="F78" s="148"/>
      <c r="G78" s="148"/>
      <c r="H78" s="148"/>
      <c r="I78" s="213"/>
      <c r="J78" s="214"/>
      <c r="K78" s="149"/>
      <c r="L78" s="148"/>
      <c r="M78" s="148"/>
      <c r="N78" s="148"/>
      <c r="O78" s="148"/>
      <c r="P78" s="150"/>
    </row>
    <row r="79" spans="1:16" x14ac:dyDescent="0.25">
      <c r="A79" s="23" t="s">
        <v>232</v>
      </c>
    </row>
    <row r="80" spans="1:16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</sheetData>
  <sheetProtection selectLockedCells="1" selectUnlockedCells="1"/>
  <mergeCells count="10">
    <mergeCell ref="A3:P3"/>
    <mergeCell ref="A4:P4"/>
    <mergeCell ref="A5:P5"/>
    <mergeCell ref="A6:P6"/>
    <mergeCell ref="J8:J9"/>
    <mergeCell ref="K8:P8"/>
    <mergeCell ref="A8:A9"/>
    <mergeCell ref="B8:B9"/>
    <mergeCell ref="C8:C9"/>
    <mergeCell ref="D8:I8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9"/>
  <dimension ref="A1:HT102"/>
  <sheetViews>
    <sheetView topLeftCell="A77" zoomScale="75" zoomScaleNormal="75" workbookViewId="0">
      <selection activeCell="B96" sqref="B96"/>
    </sheetView>
  </sheetViews>
  <sheetFormatPr baseColWidth="10" defaultColWidth="0" defaultRowHeight="15" zeroHeight="1" x14ac:dyDescent="0.25"/>
  <cols>
    <col min="1" max="1" width="66.28515625" style="113" customWidth="1"/>
    <col min="2" max="2" width="14.7109375" style="113" customWidth="1"/>
    <col min="3" max="3" width="17" style="113" customWidth="1"/>
    <col min="4" max="4" width="18.7109375" style="113" customWidth="1"/>
    <col min="5" max="5" width="16.28515625" style="113" customWidth="1"/>
    <col min="6" max="6" width="14.28515625" style="113" customWidth="1"/>
    <col min="7" max="228" width="0" style="113" hidden="1" customWidth="1"/>
    <col min="229" max="16384" width="21.7109375" style="113" hidden="1"/>
  </cols>
  <sheetData>
    <row r="1" spans="1:228" ht="15.75" x14ac:dyDescent="0.25">
      <c r="A1" s="111" t="s">
        <v>323</v>
      </c>
      <c r="B1" s="112"/>
      <c r="C1" s="112"/>
      <c r="D1" s="112"/>
      <c r="E1" s="112"/>
      <c r="F1" s="112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</row>
    <row r="2" spans="1:228" ht="15.75" x14ac:dyDescent="0.25">
      <c r="A2" s="112"/>
      <c r="B2" s="112"/>
      <c r="C2" s="112"/>
      <c r="D2" s="112"/>
      <c r="E2" s="112"/>
      <c r="F2" s="11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</row>
    <row r="3" spans="1:228" ht="15.75" x14ac:dyDescent="0.25">
      <c r="A3" s="280" t="s">
        <v>7</v>
      </c>
      <c r="B3" s="280"/>
      <c r="C3" s="280"/>
      <c r="D3" s="280"/>
      <c r="E3" s="280"/>
      <c r="F3" s="280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</row>
    <row r="4" spans="1:228" ht="15.75" x14ac:dyDescent="0.25">
      <c r="A4" s="280" t="s">
        <v>9</v>
      </c>
      <c r="B4" s="280"/>
      <c r="C4" s="280"/>
      <c r="D4" s="280"/>
      <c r="E4" s="280"/>
      <c r="F4" s="280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</row>
    <row r="5" spans="1:228" ht="15.75" x14ac:dyDescent="0.25">
      <c r="A5" s="280" t="s">
        <v>226</v>
      </c>
      <c r="B5" s="280"/>
      <c r="C5" s="280"/>
      <c r="D5" s="280"/>
      <c r="E5" s="280"/>
      <c r="F5" s="280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</row>
    <row r="6" spans="1:228" ht="15.75" x14ac:dyDescent="0.25">
      <c r="A6" s="280" t="s">
        <v>258</v>
      </c>
      <c r="B6" s="280"/>
      <c r="C6" s="280"/>
      <c r="D6" s="280"/>
      <c r="E6" s="280"/>
      <c r="F6" s="280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</row>
    <row r="7" spans="1:228" ht="15.75" x14ac:dyDescent="0.25">
      <c r="A7" s="155"/>
      <c r="B7" s="6"/>
      <c r="C7" s="6"/>
      <c r="D7" s="6"/>
      <c r="E7" s="6"/>
      <c r="F7" s="19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</row>
    <row r="8" spans="1:228" ht="47.25" x14ac:dyDescent="0.25">
      <c r="A8" s="109" t="s">
        <v>10</v>
      </c>
      <c r="B8" s="198" t="s">
        <v>98</v>
      </c>
      <c r="C8" s="109" t="s">
        <v>227</v>
      </c>
      <c r="D8" s="109" t="s">
        <v>228</v>
      </c>
      <c r="E8" s="199" t="s">
        <v>304</v>
      </c>
      <c r="F8" s="200" t="s">
        <v>229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</row>
    <row r="9" spans="1:228" ht="15.75" x14ac:dyDescent="0.25">
      <c r="A9" s="155"/>
      <c r="B9" s="201"/>
      <c r="C9" s="201"/>
      <c r="D9" s="201"/>
      <c r="E9" s="201"/>
      <c r="F9" s="197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</row>
    <row r="10" spans="1:228" ht="15.75" x14ac:dyDescent="0.25">
      <c r="A10" s="194" t="s">
        <v>19</v>
      </c>
      <c r="B10" s="13">
        <f>+B12+B19+B22+B28+B34+B41+B46+B53+B60+B68+B76+B84+B88+B95+B99</f>
        <v>502052</v>
      </c>
      <c r="C10" s="13">
        <f>+C12+C19+C22+C28+C34+C41+C46+C53+C60+C68+C76+C84+C88+C95+C99</f>
        <v>139517</v>
      </c>
      <c r="D10" s="13">
        <f>+D12+D19+D22+D28+D34+D41+D46+D53+D60+D68+D76+D84+D88+D95+D99</f>
        <v>237624</v>
      </c>
      <c r="E10" s="13">
        <f>+E12+E19+E22+E28+E34+E41+E46+E53+E60+E68+E76+E84+E88+E95+E99</f>
        <v>124448</v>
      </c>
      <c r="F10" s="159">
        <f>+F12+F19+F22+F28+F34+F41+F46+F53+F60+F68+F76+F84+F88+F95+F99</f>
        <v>463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</row>
    <row r="11" spans="1:228" ht="15.75" x14ac:dyDescent="0.25">
      <c r="A11" s="114"/>
      <c r="B11" s="2"/>
      <c r="C11" s="2"/>
      <c r="D11" s="2"/>
      <c r="E11" s="2"/>
      <c r="F11" s="67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</row>
    <row r="12" spans="1:228" ht="15.75" x14ac:dyDescent="0.25">
      <c r="A12" s="36" t="s">
        <v>20</v>
      </c>
      <c r="B12" s="13">
        <f>SUM(B13:B17)</f>
        <v>137708</v>
      </c>
      <c r="C12" s="13">
        <f>SUM(C13:C17)</f>
        <v>36742</v>
      </c>
      <c r="D12" s="13">
        <f>SUM(D13:D17)</f>
        <v>67612</v>
      </c>
      <c r="E12" s="13">
        <f>SUM(E13:E17)</f>
        <v>33298</v>
      </c>
      <c r="F12" s="159">
        <f>SUM(F13:F17)</f>
        <v>56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</row>
    <row r="13" spans="1:228" ht="15.75" x14ac:dyDescent="0.25">
      <c r="A13" s="3" t="s">
        <v>21</v>
      </c>
      <c r="B13" s="2">
        <f>SUM(C13:F13)</f>
        <v>121249</v>
      </c>
      <c r="C13" s="2">
        <v>32188</v>
      </c>
      <c r="D13" s="2">
        <v>59916</v>
      </c>
      <c r="E13" s="2">
        <v>29118</v>
      </c>
      <c r="F13" s="4">
        <v>27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</row>
    <row r="14" spans="1:228" ht="15.75" x14ac:dyDescent="0.25">
      <c r="A14" s="3" t="s">
        <v>22</v>
      </c>
      <c r="B14" s="2">
        <f>SUM(C14:F14)</f>
        <v>12668</v>
      </c>
      <c r="C14" s="2">
        <v>3473</v>
      </c>
      <c r="D14" s="2">
        <v>5902</v>
      </c>
      <c r="E14" s="2">
        <v>3279</v>
      </c>
      <c r="F14" s="4">
        <v>14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</row>
    <row r="15" spans="1:228" ht="15.75" x14ac:dyDescent="0.25">
      <c r="A15" s="3" t="s">
        <v>23</v>
      </c>
      <c r="B15" s="2">
        <f>SUM(C15:F15)</f>
        <v>1673</v>
      </c>
      <c r="C15" s="2">
        <v>460</v>
      </c>
      <c r="D15" s="2">
        <v>826</v>
      </c>
      <c r="E15" s="2">
        <v>382</v>
      </c>
      <c r="F15" s="4">
        <v>5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</row>
    <row r="16" spans="1:228" ht="15.75" x14ac:dyDescent="0.25">
      <c r="A16" s="3" t="s">
        <v>24</v>
      </c>
      <c r="B16" s="2">
        <f>SUM(C16:F16)</f>
        <v>1954</v>
      </c>
      <c r="C16" s="2">
        <v>578</v>
      </c>
      <c r="D16" s="2">
        <v>887</v>
      </c>
      <c r="E16" s="2">
        <v>480</v>
      </c>
      <c r="F16" s="4">
        <v>9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</row>
    <row r="17" spans="1:228" ht="15.75" x14ac:dyDescent="0.25">
      <c r="A17" s="3" t="s">
        <v>25</v>
      </c>
      <c r="B17" s="2">
        <f>SUM(C17:F17)</f>
        <v>164</v>
      </c>
      <c r="C17" s="2">
        <v>43</v>
      </c>
      <c r="D17" s="2">
        <v>81</v>
      </c>
      <c r="E17" s="2">
        <v>39</v>
      </c>
      <c r="F17" s="4">
        <v>1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</row>
    <row r="18" spans="1:228" ht="15.75" x14ac:dyDescent="0.25">
      <c r="A18" s="37"/>
      <c r="B18" s="2"/>
      <c r="C18" s="2"/>
      <c r="D18" s="2"/>
      <c r="E18" s="2"/>
      <c r="F18" s="67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</row>
    <row r="19" spans="1:228" ht="15.75" x14ac:dyDescent="0.25">
      <c r="A19" s="36" t="s">
        <v>26</v>
      </c>
      <c r="B19" s="13">
        <f>SUM(B20)</f>
        <v>71079</v>
      </c>
      <c r="C19" s="13">
        <v>20457</v>
      </c>
      <c r="D19" s="13">
        <v>33268</v>
      </c>
      <c r="E19" s="13">
        <f>SUM(E20)</f>
        <v>17310</v>
      </c>
      <c r="F19" s="159">
        <v>44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</row>
    <row r="20" spans="1:228" ht="15.75" x14ac:dyDescent="0.25">
      <c r="A20" s="3" t="s">
        <v>27</v>
      </c>
      <c r="B20" s="2">
        <f>SUM(C20:F20)</f>
        <v>71079</v>
      </c>
      <c r="C20" s="2">
        <v>20457</v>
      </c>
      <c r="D20" s="2">
        <v>33268</v>
      </c>
      <c r="E20" s="2">
        <v>17310</v>
      </c>
      <c r="F20" s="4">
        <v>44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</row>
    <row r="21" spans="1:228" ht="15.75" x14ac:dyDescent="0.25">
      <c r="A21" s="38"/>
      <c r="B21" s="2"/>
      <c r="C21" s="2"/>
      <c r="D21" s="2"/>
      <c r="E21" s="2"/>
      <c r="F21" s="67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</row>
    <row r="22" spans="1:228" ht="15.75" x14ac:dyDescent="0.25">
      <c r="A22" s="36" t="s">
        <v>28</v>
      </c>
      <c r="B22" s="13">
        <f>SUM(B23:B26)</f>
        <v>55514</v>
      </c>
      <c r="C22" s="13">
        <v>15455</v>
      </c>
      <c r="D22" s="13">
        <v>25737</v>
      </c>
      <c r="E22" s="13">
        <f>SUM(E23:E26)</f>
        <v>14280</v>
      </c>
      <c r="F22" s="159">
        <v>42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</row>
    <row r="23" spans="1:228" ht="15.75" x14ac:dyDescent="0.25">
      <c r="A23" s="3" t="s">
        <v>29</v>
      </c>
      <c r="B23" s="2">
        <f>SUM(C23:F23)</f>
        <v>15827</v>
      </c>
      <c r="C23" s="2">
        <v>4728</v>
      </c>
      <c r="D23" s="2">
        <v>6945</v>
      </c>
      <c r="E23" s="2">
        <v>4136</v>
      </c>
      <c r="F23" s="4">
        <v>18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</row>
    <row r="24" spans="1:228" ht="15.75" x14ac:dyDescent="0.25">
      <c r="A24" s="3" t="s">
        <v>30</v>
      </c>
      <c r="B24" s="2">
        <f>SUM(C24:F24)</f>
        <v>23982</v>
      </c>
      <c r="C24" s="2">
        <v>6489</v>
      </c>
      <c r="D24" s="2">
        <v>11359</v>
      </c>
      <c r="E24" s="2">
        <v>6134</v>
      </c>
      <c r="F24" s="4">
        <v>0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</row>
    <row r="25" spans="1:228" ht="15.75" x14ac:dyDescent="0.25">
      <c r="A25" s="3" t="s">
        <v>31</v>
      </c>
      <c r="B25" s="2">
        <f>SUM(C25:F25)</f>
        <v>15125</v>
      </c>
      <c r="C25" s="2">
        <v>4071</v>
      </c>
      <c r="D25" s="2">
        <v>7170</v>
      </c>
      <c r="E25" s="2">
        <v>3861</v>
      </c>
      <c r="F25" s="4">
        <v>23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</row>
    <row r="26" spans="1:228" ht="15.75" x14ac:dyDescent="0.25">
      <c r="A26" s="3" t="s">
        <v>32</v>
      </c>
      <c r="B26" s="2">
        <f>SUM(C26:F26)</f>
        <v>580</v>
      </c>
      <c r="C26" s="2">
        <v>167</v>
      </c>
      <c r="D26" s="2">
        <v>263</v>
      </c>
      <c r="E26" s="2">
        <v>149</v>
      </c>
      <c r="F26" s="4">
        <v>1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</row>
    <row r="27" spans="1:228" ht="15.75" x14ac:dyDescent="0.25">
      <c r="A27" s="37"/>
      <c r="B27" s="2"/>
      <c r="C27" s="2"/>
      <c r="D27" s="2"/>
      <c r="E27" s="2"/>
      <c r="F27" s="4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</row>
    <row r="28" spans="1:228" ht="15.75" x14ac:dyDescent="0.25">
      <c r="A28" s="36" t="s">
        <v>33</v>
      </c>
      <c r="B28" s="13">
        <f>SUM(B29:B32)</f>
        <v>41262</v>
      </c>
      <c r="C28" s="13">
        <v>11044</v>
      </c>
      <c r="D28" s="13">
        <v>20027</v>
      </c>
      <c r="E28" s="13">
        <f>SUM(E29:E32)</f>
        <v>10140</v>
      </c>
      <c r="F28" s="159">
        <v>51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</row>
    <row r="29" spans="1:228" ht="15.75" x14ac:dyDescent="0.25">
      <c r="A29" s="3" t="s">
        <v>34</v>
      </c>
      <c r="B29" s="2">
        <f>SUM(C29:F29)</f>
        <v>37422</v>
      </c>
      <c r="C29" s="2">
        <v>9990</v>
      </c>
      <c r="D29" s="2">
        <v>18111</v>
      </c>
      <c r="E29" s="2">
        <v>9290</v>
      </c>
      <c r="F29" s="4">
        <v>31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</row>
    <row r="30" spans="1:228" ht="15.75" x14ac:dyDescent="0.25">
      <c r="A30" s="3" t="s">
        <v>35</v>
      </c>
      <c r="B30" s="2">
        <f>SUM(C30:F30)</f>
        <v>2883</v>
      </c>
      <c r="C30" s="2">
        <v>790</v>
      </c>
      <c r="D30" s="2">
        <v>1457</v>
      </c>
      <c r="E30" s="2">
        <v>629</v>
      </c>
      <c r="F30" s="4">
        <v>7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</row>
    <row r="31" spans="1:228" ht="15.75" x14ac:dyDescent="0.25">
      <c r="A31" s="3" t="s">
        <v>36</v>
      </c>
      <c r="B31" s="2">
        <f>SUM(C31:F31)</f>
        <v>942</v>
      </c>
      <c r="C31" s="2">
        <v>260</v>
      </c>
      <c r="D31" s="2">
        <v>455</v>
      </c>
      <c r="E31" s="2">
        <v>217</v>
      </c>
      <c r="F31" s="4">
        <v>10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</row>
    <row r="32" spans="1:228" ht="15.75" x14ac:dyDescent="0.25">
      <c r="A32" s="3" t="s">
        <v>37</v>
      </c>
      <c r="B32" s="2">
        <f>SUM(C32:F32)</f>
        <v>15</v>
      </c>
      <c r="C32" s="2">
        <v>4</v>
      </c>
      <c r="D32" s="2">
        <v>4</v>
      </c>
      <c r="E32" s="2">
        <v>4</v>
      </c>
      <c r="F32" s="4">
        <v>3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</row>
    <row r="33" spans="1:228" ht="15.75" x14ac:dyDescent="0.25">
      <c r="A33" s="37"/>
      <c r="B33" s="2"/>
      <c r="C33" s="2"/>
      <c r="D33" s="2"/>
      <c r="E33" s="2"/>
      <c r="F33" s="67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</row>
    <row r="34" spans="1:228" ht="15.75" x14ac:dyDescent="0.25">
      <c r="A34" s="36" t="s">
        <v>38</v>
      </c>
      <c r="B34" s="13">
        <f>SUM(B35:B39)</f>
        <v>13273</v>
      </c>
      <c r="C34" s="13">
        <v>3517</v>
      </c>
      <c r="D34" s="13">
        <v>6433</v>
      </c>
      <c r="E34" s="13">
        <f>SUM(E35:E39)</f>
        <v>3287</v>
      </c>
      <c r="F34" s="159">
        <v>36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</row>
    <row r="35" spans="1:228" ht="15.75" x14ac:dyDescent="0.25">
      <c r="A35" s="3" t="s">
        <v>39</v>
      </c>
      <c r="B35" s="2">
        <f>SUM(C35:F35)</f>
        <v>9910</v>
      </c>
      <c r="C35" s="2">
        <v>2483</v>
      </c>
      <c r="D35" s="2">
        <v>5001</v>
      </c>
      <c r="E35" s="2">
        <v>2408</v>
      </c>
      <c r="F35" s="4">
        <v>18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</row>
    <row r="36" spans="1:228" ht="15.75" x14ac:dyDescent="0.25">
      <c r="A36" s="3" t="s">
        <v>40</v>
      </c>
      <c r="B36" s="2">
        <f>SUM(C36:F36)</f>
        <v>855</v>
      </c>
      <c r="C36" s="2">
        <v>271</v>
      </c>
      <c r="D36" s="2">
        <v>350</v>
      </c>
      <c r="E36" s="2">
        <v>231</v>
      </c>
      <c r="F36" s="4">
        <v>3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</row>
    <row r="37" spans="1:228" ht="15.75" x14ac:dyDescent="0.25">
      <c r="A37" s="3" t="s">
        <v>41</v>
      </c>
      <c r="B37" s="2">
        <f>SUM(C37:F37)</f>
        <v>514</v>
      </c>
      <c r="C37" s="2">
        <v>164</v>
      </c>
      <c r="D37" s="2">
        <v>217</v>
      </c>
      <c r="E37" s="2">
        <v>127</v>
      </c>
      <c r="F37" s="4">
        <v>6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</row>
    <row r="38" spans="1:228" ht="15.75" x14ac:dyDescent="0.25">
      <c r="A38" s="3" t="s">
        <v>42</v>
      </c>
      <c r="B38" s="2">
        <f>SUM(C38:F38)</f>
        <v>406</v>
      </c>
      <c r="C38" s="2">
        <v>120</v>
      </c>
      <c r="D38" s="2">
        <v>181</v>
      </c>
      <c r="E38" s="2">
        <v>103</v>
      </c>
      <c r="F38" s="4">
        <v>2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</row>
    <row r="39" spans="1:228" ht="15.75" x14ac:dyDescent="0.25">
      <c r="A39" s="3" t="s">
        <v>43</v>
      </c>
      <c r="B39" s="2">
        <f>SUM(C39:F39)</f>
        <v>1588</v>
      </c>
      <c r="C39" s="2">
        <v>479</v>
      </c>
      <c r="D39" s="2">
        <v>684</v>
      </c>
      <c r="E39" s="2">
        <v>418</v>
      </c>
      <c r="F39" s="4">
        <v>7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</row>
    <row r="40" spans="1:228" ht="15.75" x14ac:dyDescent="0.25">
      <c r="A40" s="37"/>
      <c r="B40" s="2"/>
      <c r="C40" s="2"/>
      <c r="D40" s="2"/>
      <c r="E40" s="2"/>
      <c r="F40" s="67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</row>
    <row r="41" spans="1:228" ht="15.75" x14ac:dyDescent="0.25">
      <c r="A41" s="36" t="s">
        <v>44</v>
      </c>
      <c r="B41" s="13">
        <f>SUM(B42:B44)</f>
        <v>24344</v>
      </c>
      <c r="C41" s="13">
        <v>6572</v>
      </c>
      <c r="D41" s="13">
        <v>11957</v>
      </c>
      <c r="E41" s="13">
        <f>SUM(E42:E44)</f>
        <v>5787</v>
      </c>
      <c r="F41" s="159">
        <v>28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</row>
    <row r="42" spans="1:228" ht="15.75" x14ac:dyDescent="0.25">
      <c r="A42" s="3" t="s">
        <v>45</v>
      </c>
      <c r="B42" s="2">
        <f>SUM(C42:F42)</f>
        <v>16511</v>
      </c>
      <c r="C42" s="2">
        <v>4633</v>
      </c>
      <c r="D42" s="2">
        <v>7831</v>
      </c>
      <c r="E42" s="2">
        <v>4033</v>
      </c>
      <c r="F42" s="4">
        <v>14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</row>
    <row r="43" spans="1:228" ht="15.75" x14ac:dyDescent="0.25">
      <c r="A43" s="3" t="s">
        <v>46</v>
      </c>
      <c r="B43" s="2">
        <f>SUM(C43:F43)</f>
        <v>6781</v>
      </c>
      <c r="C43" s="2">
        <v>1647</v>
      </c>
      <c r="D43" s="2">
        <v>3649</v>
      </c>
      <c r="E43" s="2">
        <v>1476</v>
      </c>
      <c r="F43" s="4">
        <v>9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</row>
    <row r="44" spans="1:228" ht="15.75" x14ac:dyDescent="0.25">
      <c r="A44" s="3" t="s">
        <v>47</v>
      </c>
      <c r="B44" s="2">
        <f>SUM(C44:F44)</f>
        <v>1052</v>
      </c>
      <c r="C44" s="2">
        <v>292</v>
      </c>
      <c r="D44" s="2">
        <v>477</v>
      </c>
      <c r="E44" s="2">
        <v>278</v>
      </c>
      <c r="F44" s="4">
        <v>5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</row>
    <row r="45" spans="1:228" ht="15.75" x14ac:dyDescent="0.25">
      <c r="A45" s="35"/>
      <c r="B45" s="19"/>
      <c r="C45" s="19"/>
      <c r="D45" s="19"/>
      <c r="E45" s="19"/>
      <c r="F45" s="52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</row>
    <row r="46" spans="1:228" ht="15.75" x14ac:dyDescent="0.25">
      <c r="A46" s="36" t="s">
        <v>48</v>
      </c>
      <c r="B46" s="13">
        <f>SUM(B47:B51)</f>
        <v>45558</v>
      </c>
      <c r="C46" s="13">
        <v>13432</v>
      </c>
      <c r="D46" s="13">
        <v>19910</v>
      </c>
      <c r="E46" s="13">
        <f>SUM(E47:E51)</f>
        <v>12187</v>
      </c>
      <c r="F46" s="159">
        <v>29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</row>
    <row r="47" spans="1:228" ht="15.75" x14ac:dyDescent="0.25">
      <c r="A47" s="3" t="s">
        <v>49</v>
      </c>
      <c r="B47" s="2">
        <f>SUM(C47:F47)</f>
        <v>41750</v>
      </c>
      <c r="C47" s="2">
        <v>12315</v>
      </c>
      <c r="D47" s="2">
        <v>18183</v>
      </c>
      <c r="E47" s="2">
        <v>11234</v>
      </c>
      <c r="F47" s="4">
        <v>18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</row>
    <row r="48" spans="1:228" ht="15.75" x14ac:dyDescent="0.25">
      <c r="A48" s="3" t="s">
        <v>50</v>
      </c>
      <c r="B48" s="2">
        <f>SUM(C48:F48)</f>
        <v>319</v>
      </c>
      <c r="C48" s="2">
        <v>96</v>
      </c>
      <c r="D48" s="2">
        <v>142</v>
      </c>
      <c r="E48" s="2">
        <v>81</v>
      </c>
      <c r="F48" s="4">
        <v>0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</row>
    <row r="49" spans="1:228" ht="15.75" x14ac:dyDescent="0.25">
      <c r="A49" s="3" t="s">
        <v>51</v>
      </c>
      <c r="B49" s="2">
        <f>SUM(C49:F49)</f>
        <v>1772</v>
      </c>
      <c r="C49" s="2">
        <v>561</v>
      </c>
      <c r="D49" s="2">
        <v>774</v>
      </c>
      <c r="E49" s="2">
        <v>431</v>
      </c>
      <c r="F49" s="4">
        <v>6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</row>
    <row r="50" spans="1:228" ht="15.75" x14ac:dyDescent="0.25">
      <c r="A50" s="3" t="s">
        <v>52</v>
      </c>
      <c r="B50" s="2">
        <f>SUM(C50:F50)</f>
        <v>344</v>
      </c>
      <c r="C50" s="2">
        <v>92</v>
      </c>
      <c r="D50" s="2">
        <v>156</v>
      </c>
      <c r="E50" s="2">
        <v>91</v>
      </c>
      <c r="F50" s="4">
        <v>5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</row>
    <row r="51" spans="1:228" ht="15.75" x14ac:dyDescent="0.25">
      <c r="A51" s="3" t="s">
        <v>53</v>
      </c>
      <c r="B51" s="2">
        <f>SUM(C51:F51)</f>
        <v>1373</v>
      </c>
      <c r="C51" s="2">
        <v>368</v>
      </c>
      <c r="D51" s="2">
        <v>655</v>
      </c>
      <c r="E51" s="2">
        <v>350</v>
      </c>
      <c r="F51" s="4">
        <v>0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</row>
    <row r="52" spans="1:228" ht="15.75" x14ac:dyDescent="0.25">
      <c r="A52" s="37"/>
      <c r="B52" s="2"/>
      <c r="C52" s="2"/>
      <c r="D52" s="2"/>
      <c r="E52" s="2"/>
      <c r="F52" s="67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</row>
    <row r="53" spans="1:228" ht="15.75" x14ac:dyDescent="0.25">
      <c r="A53" s="36" t="s">
        <v>54</v>
      </c>
      <c r="B53" s="13">
        <f>SUM(B54:B58)</f>
        <v>45568</v>
      </c>
      <c r="C53" s="13">
        <v>12725</v>
      </c>
      <c r="D53" s="13">
        <v>20856</v>
      </c>
      <c r="E53" s="13">
        <f>SUM(E54:E58)</f>
        <v>11929</v>
      </c>
      <c r="F53" s="159">
        <v>58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</row>
    <row r="54" spans="1:228" ht="15.75" x14ac:dyDescent="0.25">
      <c r="A54" s="3" t="s">
        <v>55</v>
      </c>
      <c r="B54" s="2">
        <f>SUM(C54:F54)</f>
        <v>31775</v>
      </c>
      <c r="C54" s="2">
        <v>8795</v>
      </c>
      <c r="D54" s="2">
        <v>14556</v>
      </c>
      <c r="E54" s="2">
        <v>8379</v>
      </c>
      <c r="F54" s="4">
        <v>45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</row>
    <row r="55" spans="1:228" ht="15.75" x14ac:dyDescent="0.25">
      <c r="A55" s="3" t="s">
        <v>56</v>
      </c>
      <c r="B55" s="2">
        <f>SUM(C55:F55)</f>
        <v>6688</v>
      </c>
      <c r="C55" s="2">
        <v>1940</v>
      </c>
      <c r="D55" s="2">
        <v>3008</v>
      </c>
      <c r="E55" s="2">
        <v>1740</v>
      </c>
      <c r="F55" s="4">
        <v>0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</row>
    <row r="56" spans="1:228" ht="15.75" x14ac:dyDescent="0.25">
      <c r="A56" s="3" t="s">
        <v>57</v>
      </c>
      <c r="B56" s="2">
        <f>SUM(C56:F56)</f>
        <v>3218</v>
      </c>
      <c r="C56" s="2">
        <v>873</v>
      </c>
      <c r="D56" s="2">
        <v>1511</v>
      </c>
      <c r="E56" s="2">
        <v>830</v>
      </c>
      <c r="F56" s="4">
        <v>4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</row>
    <row r="57" spans="1:228" ht="15.75" x14ac:dyDescent="0.25">
      <c r="A57" s="3" t="s">
        <v>58</v>
      </c>
      <c r="B57" s="2">
        <f>SUM(C57:F57)</f>
        <v>1842</v>
      </c>
      <c r="C57" s="2">
        <v>478</v>
      </c>
      <c r="D57" s="2">
        <v>907</v>
      </c>
      <c r="E57" s="2">
        <v>454</v>
      </c>
      <c r="F57" s="4">
        <v>3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</row>
    <row r="58" spans="1:228" ht="15.75" x14ac:dyDescent="0.25">
      <c r="A58" s="3" t="s">
        <v>59</v>
      </c>
      <c r="B58" s="2">
        <f>SUM(C58:F58)</f>
        <v>2045</v>
      </c>
      <c r="C58" s="2">
        <v>639</v>
      </c>
      <c r="D58" s="2">
        <v>874</v>
      </c>
      <c r="E58" s="2">
        <v>526</v>
      </c>
      <c r="F58" s="4">
        <v>6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</row>
    <row r="59" spans="1:228" ht="15.75" x14ac:dyDescent="0.25">
      <c r="A59" s="37"/>
      <c r="B59" s="2"/>
      <c r="C59" s="2"/>
      <c r="D59" s="2"/>
      <c r="E59" s="2"/>
      <c r="F59" s="67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</row>
    <row r="60" spans="1:228" ht="15.75" x14ac:dyDescent="0.25">
      <c r="A60" s="36" t="s">
        <v>60</v>
      </c>
      <c r="B60" s="13">
        <f>SUM(B61:B66)</f>
        <v>9290</v>
      </c>
      <c r="C60" s="13">
        <v>2850</v>
      </c>
      <c r="D60" s="13">
        <v>4320</v>
      </c>
      <c r="E60" s="13">
        <f>SUM(E61:E66)</f>
        <v>2100</v>
      </c>
      <c r="F60" s="159">
        <v>20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</row>
    <row r="61" spans="1:228" ht="15.75" x14ac:dyDescent="0.25">
      <c r="A61" s="3" t="s">
        <v>61</v>
      </c>
      <c r="B61" s="2">
        <f>SUM(C61:F61)</f>
        <v>4522</v>
      </c>
      <c r="C61" s="2">
        <v>1504</v>
      </c>
      <c r="D61" s="2">
        <v>2082</v>
      </c>
      <c r="E61" s="2">
        <v>929</v>
      </c>
      <c r="F61" s="4">
        <v>7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</row>
    <row r="62" spans="1:228" ht="15.75" x14ac:dyDescent="0.25">
      <c r="A62" s="3" t="s">
        <v>62</v>
      </c>
      <c r="B62" s="2">
        <f t="shared" ref="B62:B66" si="0">SUM(C62:F62)</f>
        <v>650</v>
      </c>
      <c r="C62" s="2">
        <v>191</v>
      </c>
      <c r="D62" s="2">
        <v>286</v>
      </c>
      <c r="E62" s="2">
        <v>170</v>
      </c>
      <c r="F62" s="4">
        <v>3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</row>
    <row r="63" spans="1:228" ht="15.75" x14ac:dyDescent="0.25">
      <c r="A63" s="3" t="s">
        <v>63</v>
      </c>
      <c r="B63" s="2">
        <f>SUM(C63:F63)</f>
        <v>250</v>
      </c>
      <c r="C63" s="2">
        <v>72</v>
      </c>
      <c r="D63" s="2">
        <v>113</v>
      </c>
      <c r="E63" s="2">
        <v>65</v>
      </c>
      <c r="F63" s="4">
        <v>0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</row>
    <row r="64" spans="1:228" ht="15.75" x14ac:dyDescent="0.25">
      <c r="A64" s="3" t="s">
        <v>64</v>
      </c>
      <c r="B64" s="2">
        <f t="shared" si="0"/>
        <v>1740</v>
      </c>
      <c r="C64" s="2">
        <v>505</v>
      </c>
      <c r="D64" s="2">
        <v>812</v>
      </c>
      <c r="E64" s="2">
        <v>419</v>
      </c>
      <c r="F64" s="4">
        <v>4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</row>
    <row r="65" spans="1:228" ht="15.75" x14ac:dyDescent="0.25">
      <c r="A65" s="3" t="s">
        <v>65</v>
      </c>
      <c r="B65" s="2">
        <f t="shared" si="0"/>
        <v>653</v>
      </c>
      <c r="C65" s="2">
        <v>184</v>
      </c>
      <c r="D65" s="2">
        <v>295</v>
      </c>
      <c r="E65" s="2">
        <v>173</v>
      </c>
      <c r="F65" s="4">
        <v>1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</row>
    <row r="66" spans="1:228" ht="15.75" x14ac:dyDescent="0.25">
      <c r="A66" s="3" t="s">
        <v>66</v>
      </c>
      <c r="B66" s="2">
        <f t="shared" si="0"/>
        <v>1475</v>
      </c>
      <c r="C66" s="2">
        <v>394</v>
      </c>
      <c r="D66" s="2">
        <v>732</v>
      </c>
      <c r="E66" s="2">
        <v>344</v>
      </c>
      <c r="F66" s="4">
        <v>5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</row>
    <row r="67" spans="1:228" ht="15.75" x14ac:dyDescent="0.25">
      <c r="A67" s="37"/>
      <c r="B67" s="2"/>
      <c r="C67" s="2"/>
      <c r="D67" s="2"/>
      <c r="E67" s="2"/>
      <c r="F67" s="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</row>
    <row r="68" spans="1:228" ht="15.75" x14ac:dyDescent="0.25">
      <c r="A68" s="36" t="s">
        <v>67</v>
      </c>
      <c r="B68" s="13">
        <f>SUM(B69:B74)</f>
        <v>5899</v>
      </c>
      <c r="C68" s="13">
        <v>1748</v>
      </c>
      <c r="D68" s="13">
        <v>2696</v>
      </c>
      <c r="E68" s="13">
        <f>SUM(E69:E74)</f>
        <v>1437</v>
      </c>
      <c r="F68" s="159">
        <v>18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</row>
    <row r="69" spans="1:228" ht="15.75" x14ac:dyDescent="0.25">
      <c r="A69" s="3" t="s">
        <v>68</v>
      </c>
      <c r="B69" s="2">
        <f t="shared" ref="B69:B74" si="1">SUM(C69:F69)</f>
        <v>1575</v>
      </c>
      <c r="C69" s="2">
        <v>451</v>
      </c>
      <c r="D69" s="2">
        <v>714</v>
      </c>
      <c r="E69" s="2">
        <v>405</v>
      </c>
      <c r="F69" s="4">
        <v>5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</row>
    <row r="70" spans="1:228" ht="15.75" x14ac:dyDescent="0.25">
      <c r="A70" s="3" t="s">
        <v>69</v>
      </c>
      <c r="B70" s="2">
        <f t="shared" si="1"/>
        <v>2561</v>
      </c>
      <c r="C70" s="2">
        <v>775</v>
      </c>
      <c r="D70" s="2">
        <v>1201</v>
      </c>
      <c r="E70" s="2">
        <v>582</v>
      </c>
      <c r="F70" s="4">
        <v>3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</row>
    <row r="71" spans="1:228" ht="15.75" x14ac:dyDescent="0.25">
      <c r="A71" s="3" t="s">
        <v>70</v>
      </c>
      <c r="B71" s="2">
        <f t="shared" si="1"/>
        <v>244</v>
      </c>
      <c r="C71" s="2">
        <v>69</v>
      </c>
      <c r="D71" s="2">
        <v>111</v>
      </c>
      <c r="E71" s="2">
        <v>64</v>
      </c>
      <c r="F71" s="4">
        <v>0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</row>
    <row r="72" spans="1:228" ht="15.75" x14ac:dyDescent="0.25">
      <c r="A72" s="3" t="s">
        <v>71</v>
      </c>
      <c r="B72" s="2">
        <f t="shared" si="1"/>
        <v>1165</v>
      </c>
      <c r="C72" s="2">
        <v>350</v>
      </c>
      <c r="D72" s="2">
        <v>513</v>
      </c>
      <c r="E72" s="2">
        <v>297</v>
      </c>
      <c r="F72" s="4">
        <v>5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</row>
    <row r="73" spans="1:228" ht="15.75" x14ac:dyDescent="0.25">
      <c r="A73" s="3" t="s">
        <v>72</v>
      </c>
      <c r="B73" s="2">
        <f t="shared" si="1"/>
        <v>84</v>
      </c>
      <c r="C73" s="2">
        <v>20</v>
      </c>
      <c r="D73" s="2">
        <v>44</v>
      </c>
      <c r="E73" s="2">
        <v>17</v>
      </c>
      <c r="F73" s="4">
        <v>3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</row>
    <row r="74" spans="1:228" ht="15.75" x14ac:dyDescent="0.25">
      <c r="A74" s="3" t="s">
        <v>73</v>
      </c>
      <c r="B74" s="2">
        <f t="shared" si="1"/>
        <v>270</v>
      </c>
      <c r="C74" s="2">
        <v>83</v>
      </c>
      <c r="D74" s="2">
        <v>113</v>
      </c>
      <c r="E74" s="2">
        <v>72</v>
      </c>
      <c r="F74" s="4">
        <v>2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</row>
    <row r="75" spans="1:228" ht="15.75" x14ac:dyDescent="0.25">
      <c r="A75" s="37"/>
      <c r="B75" s="2"/>
      <c r="C75" s="2"/>
      <c r="D75" s="2"/>
      <c r="E75" s="2"/>
      <c r="F75" s="67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</row>
    <row r="76" spans="1:228" ht="15.75" x14ac:dyDescent="0.25">
      <c r="A76" s="36" t="s">
        <v>74</v>
      </c>
      <c r="B76" s="13">
        <f>SUM(B77:B82)</f>
        <v>21677</v>
      </c>
      <c r="C76" s="13">
        <v>6067</v>
      </c>
      <c r="D76" s="13">
        <v>10360</v>
      </c>
      <c r="E76" s="13">
        <f>SUM(E77:E82)</f>
        <v>5236</v>
      </c>
      <c r="F76" s="159">
        <v>14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</row>
    <row r="77" spans="1:228" ht="15.75" x14ac:dyDescent="0.25">
      <c r="A77" s="3" t="s">
        <v>75</v>
      </c>
      <c r="B77" s="2">
        <f t="shared" ref="B77:B82" si="2">SUM(C77:F77)</f>
        <v>13033</v>
      </c>
      <c r="C77" s="2">
        <v>3530</v>
      </c>
      <c r="D77" s="2">
        <v>6483</v>
      </c>
      <c r="E77" s="2">
        <v>3020</v>
      </c>
      <c r="F77" s="4">
        <v>0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</row>
    <row r="78" spans="1:228" ht="15.75" x14ac:dyDescent="0.25">
      <c r="A78" s="3" t="s">
        <v>76</v>
      </c>
      <c r="B78" s="2">
        <f t="shared" si="2"/>
        <v>4194</v>
      </c>
      <c r="C78" s="2">
        <v>1230</v>
      </c>
      <c r="D78" s="2">
        <v>1888</v>
      </c>
      <c r="E78" s="2">
        <v>1073</v>
      </c>
      <c r="F78" s="4">
        <v>3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</row>
    <row r="79" spans="1:228" ht="15.75" x14ac:dyDescent="0.25">
      <c r="A79" s="3" t="s">
        <v>77</v>
      </c>
      <c r="B79" s="2">
        <f t="shared" si="2"/>
        <v>823</v>
      </c>
      <c r="C79" s="2">
        <v>235</v>
      </c>
      <c r="D79" s="2">
        <v>367</v>
      </c>
      <c r="E79" s="2">
        <v>218</v>
      </c>
      <c r="F79" s="4">
        <v>3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</row>
    <row r="80" spans="1:228" ht="15.75" x14ac:dyDescent="0.25">
      <c r="A80" s="3" t="s">
        <v>78</v>
      </c>
      <c r="B80" s="2">
        <f t="shared" si="2"/>
        <v>1928</v>
      </c>
      <c r="C80" s="2">
        <v>574</v>
      </c>
      <c r="D80" s="2">
        <v>831</v>
      </c>
      <c r="E80" s="2">
        <v>520</v>
      </c>
      <c r="F80" s="4">
        <v>3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</row>
    <row r="81" spans="1:228" ht="15.75" x14ac:dyDescent="0.25">
      <c r="A81" s="3" t="s">
        <v>79</v>
      </c>
      <c r="B81" s="2">
        <f t="shared" si="2"/>
        <v>1327</v>
      </c>
      <c r="C81" s="2">
        <v>391</v>
      </c>
      <c r="D81" s="2">
        <v>622</v>
      </c>
      <c r="E81" s="2">
        <v>311</v>
      </c>
      <c r="F81" s="4">
        <v>3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</row>
    <row r="82" spans="1:228" ht="15.75" x14ac:dyDescent="0.25">
      <c r="A82" s="3" t="s">
        <v>80</v>
      </c>
      <c r="B82" s="2">
        <f t="shared" si="2"/>
        <v>372</v>
      </c>
      <c r="C82" s="2">
        <v>107</v>
      </c>
      <c r="D82" s="2">
        <v>169</v>
      </c>
      <c r="E82" s="2">
        <v>94</v>
      </c>
      <c r="F82" s="4">
        <v>2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</row>
    <row r="83" spans="1:228" ht="15.75" x14ac:dyDescent="0.25">
      <c r="A83" s="37"/>
      <c r="B83" s="2"/>
      <c r="C83" s="2"/>
      <c r="D83" s="2"/>
      <c r="E83" s="2"/>
      <c r="F83" s="67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</row>
    <row r="84" spans="1:228" ht="15.75" x14ac:dyDescent="0.25">
      <c r="A84" s="36" t="s">
        <v>81</v>
      </c>
      <c r="B84" s="13">
        <f>SUM(B85:B86)</f>
        <v>9209</v>
      </c>
      <c r="C84" s="13">
        <v>2615</v>
      </c>
      <c r="D84" s="13">
        <v>4181</v>
      </c>
      <c r="E84" s="13">
        <f>SUM(E85:E86)</f>
        <v>2404</v>
      </c>
      <c r="F84" s="159">
        <v>9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</row>
    <row r="85" spans="1:228" ht="15.75" x14ac:dyDescent="0.25">
      <c r="A85" s="3" t="s">
        <v>82</v>
      </c>
      <c r="B85" s="2">
        <f>SUM(C85:F85)</f>
        <v>8990</v>
      </c>
      <c r="C85" s="2">
        <v>2550</v>
      </c>
      <c r="D85" s="2">
        <v>4091</v>
      </c>
      <c r="E85" s="2">
        <v>2344</v>
      </c>
      <c r="F85" s="4">
        <v>5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</row>
    <row r="86" spans="1:228" ht="15.75" x14ac:dyDescent="0.25">
      <c r="A86" s="3" t="s">
        <v>83</v>
      </c>
      <c r="B86" s="2">
        <f>SUM(C86:F86)</f>
        <v>219</v>
      </c>
      <c r="C86" s="2">
        <v>65</v>
      </c>
      <c r="D86" s="2">
        <v>90</v>
      </c>
      <c r="E86" s="2">
        <v>60</v>
      </c>
      <c r="F86" s="4">
        <v>4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</row>
    <row r="87" spans="1:228" ht="15.75" x14ac:dyDescent="0.25">
      <c r="A87" s="37"/>
      <c r="B87" s="2"/>
      <c r="C87" s="2"/>
      <c r="D87" s="2"/>
      <c r="E87" s="2"/>
      <c r="F87" s="6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</row>
    <row r="88" spans="1:228" ht="15.75" x14ac:dyDescent="0.25">
      <c r="A88" s="36" t="s">
        <v>84</v>
      </c>
      <c r="B88" s="13">
        <f>SUM(B89:B93)</f>
        <v>6601</v>
      </c>
      <c r="C88" s="13">
        <v>2014</v>
      </c>
      <c r="D88" s="13">
        <v>2979</v>
      </c>
      <c r="E88" s="13">
        <f>SUM(E89:E93)</f>
        <v>1586</v>
      </c>
      <c r="F88" s="159">
        <v>22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</row>
    <row r="89" spans="1:228" ht="15.75" x14ac:dyDescent="0.25">
      <c r="A89" s="3" t="s">
        <v>85</v>
      </c>
      <c r="B89" s="2">
        <f>SUM(C89:F89)</f>
        <v>1930</v>
      </c>
      <c r="C89" s="2">
        <v>580</v>
      </c>
      <c r="D89" s="2">
        <v>862</v>
      </c>
      <c r="E89" s="2">
        <v>480</v>
      </c>
      <c r="F89" s="4">
        <v>8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</row>
    <row r="90" spans="1:228" ht="15.75" x14ac:dyDescent="0.25">
      <c r="A90" s="3" t="s">
        <v>86</v>
      </c>
      <c r="B90" s="2">
        <f>SUM(C90:F90)</f>
        <v>1284</v>
      </c>
      <c r="C90" s="2">
        <v>431</v>
      </c>
      <c r="D90" s="2">
        <v>627</v>
      </c>
      <c r="E90" s="2">
        <v>226</v>
      </c>
      <c r="F90" s="4">
        <v>0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</row>
    <row r="91" spans="1:228" ht="15.75" x14ac:dyDescent="0.25">
      <c r="A91" s="3" t="s">
        <v>87</v>
      </c>
      <c r="B91" s="2">
        <f>SUM(C91:F91)</f>
        <v>2162</v>
      </c>
      <c r="C91" s="2">
        <v>639</v>
      </c>
      <c r="D91" s="2">
        <v>933</v>
      </c>
      <c r="E91" s="2">
        <v>580</v>
      </c>
      <c r="F91" s="4">
        <v>10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</row>
    <row r="92" spans="1:228" ht="15.75" x14ac:dyDescent="0.25">
      <c r="A92" s="3" t="s">
        <v>88</v>
      </c>
      <c r="B92" s="2">
        <f>SUM(C92:F92)</f>
        <v>1153</v>
      </c>
      <c r="C92" s="2">
        <v>343</v>
      </c>
      <c r="D92" s="2">
        <v>518</v>
      </c>
      <c r="E92" s="2">
        <v>288</v>
      </c>
      <c r="F92" s="4">
        <v>4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</row>
    <row r="93" spans="1:228" ht="15.75" x14ac:dyDescent="0.25">
      <c r="A93" s="3" t="s">
        <v>89</v>
      </c>
      <c r="B93" s="2">
        <f>SUM(C93:F93)</f>
        <v>72</v>
      </c>
      <c r="C93" s="2">
        <v>21</v>
      </c>
      <c r="D93" s="2">
        <v>39</v>
      </c>
      <c r="E93" s="2">
        <v>12</v>
      </c>
      <c r="F93" s="4">
        <v>0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</row>
    <row r="94" spans="1:228" ht="15.75" x14ac:dyDescent="0.25">
      <c r="A94" s="38"/>
      <c r="B94" s="2"/>
      <c r="C94" s="2"/>
      <c r="D94" s="2"/>
      <c r="E94" s="2"/>
      <c r="F94" s="67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</row>
    <row r="95" spans="1:228" ht="15.75" x14ac:dyDescent="0.25">
      <c r="A95" s="36" t="s">
        <v>90</v>
      </c>
      <c r="B95" s="13">
        <f>SUM(B96:B97)</f>
        <v>8212</v>
      </c>
      <c r="C95" s="13">
        <v>2363</v>
      </c>
      <c r="D95" s="13">
        <v>3850</v>
      </c>
      <c r="E95" s="13">
        <f>SUM(E96:E97)</f>
        <v>1985</v>
      </c>
      <c r="F95" s="159">
        <v>14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</row>
    <row r="96" spans="1:228" ht="15.75" x14ac:dyDescent="0.25">
      <c r="A96" s="3" t="s">
        <v>91</v>
      </c>
      <c r="B96" s="2">
        <f>SUM(C96:F96)</f>
        <v>6988</v>
      </c>
      <c r="C96" s="2">
        <v>2000</v>
      </c>
      <c r="D96" s="2">
        <v>3244</v>
      </c>
      <c r="E96" s="2">
        <v>1733</v>
      </c>
      <c r="F96" s="4">
        <v>11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</row>
    <row r="97" spans="1:228" ht="15.75" x14ac:dyDescent="0.25">
      <c r="A97" s="3" t="s">
        <v>92</v>
      </c>
      <c r="B97" s="2">
        <f>SUM(C97:F97)</f>
        <v>1224</v>
      </c>
      <c r="C97" s="2">
        <v>363</v>
      </c>
      <c r="D97" s="2">
        <v>606</v>
      </c>
      <c r="E97" s="2">
        <v>252</v>
      </c>
      <c r="F97" s="4">
        <v>3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</row>
    <row r="98" spans="1:228" ht="15.75" x14ac:dyDescent="0.25">
      <c r="A98" s="37"/>
      <c r="B98" s="2"/>
      <c r="C98" s="2"/>
      <c r="D98" s="2"/>
      <c r="E98" s="2"/>
      <c r="F98" s="67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</row>
    <row r="99" spans="1:228" ht="15.75" x14ac:dyDescent="0.25">
      <c r="A99" s="36" t="s">
        <v>93</v>
      </c>
      <c r="B99" s="13">
        <f>SUM(B100)</f>
        <v>6858</v>
      </c>
      <c r="C99" s="13">
        <v>1916</v>
      </c>
      <c r="D99" s="13">
        <v>3438</v>
      </c>
      <c r="E99" s="13">
        <f>SUM(E100)</f>
        <v>1482</v>
      </c>
      <c r="F99" s="159">
        <v>22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</row>
    <row r="100" spans="1:228" ht="15.75" x14ac:dyDescent="0.25">
      <c r="A100" s="3" t="s">
        <v>94</v>
      </c>
      <c r="B100" s="2">
        <f>SUM(C100:F100)</f>
        <v>6858</v>
      </c>
      <c r="C100" s="2">
        <v>1916</v>
      </c>
      <c r="D100" s="2">
        <v>3438</v>
      </c>
      <c r="E100" s="2">
        <v>1482</v>
      </c>
      <c r="F100" s="4">
        <v>22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</row>
    <row r="101" spans="1:228" s="154" customFormat="1" ht="18.75" x14ac:dyDescent="0.3">
      <c r="A101" s="115"/>
      <c r="B101" s="191"/>
      <c r="C101" s="191"/>
      <c r="D101" s="191"/>
      <c r="E101" s="191"/>
      <c r="F101" s="192"/>
    </row>
    <row r="102" spans="1:228" ht="15.75" x14ac:dyDescent="0.25">
      <c r="A102" s="23" t="s">
        <v>232</v>
      </c>
      <c r="B102" s="197"/>
      <c r="C102" s="197"/>
      <c r="D102" s="197"/>
      <c r="E102" s="197"/>
      <c r="F102" s="197"/>
    </row>
  </sheetData>
  <sheetProtection selectLockedCells="1" selectUnlockedCells="1"/>
  <mergeCells count="4">
    <mergeCell ref="A6:F6"/>
    <mergeCell ref="A5:F5"/>
    <mergeCell ref="A4:F4"/>
    <mergeCell ref="A3:F3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12</vt:i4>
      </vt:variant>
    </vt:vector>
  </HeadingPairs>
  <TitlesOfParts>
    <vt:vector size="28" baseType="lpstr">
      <vt:lpstr>Índice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  <vt:lpstr>C-10</vt:lpstr>
      <vt:lpstr>C-11</vt:lpstr>
      <vt:lpstr>C-12</vt:lpstr>
      <vt:lpstr>C-13</vt:lpstr>
      <vt:lpstr>C-14</vt:lpstr>
      <vt:lpstr>C-15</vt:lpstr>
      <vt:lpstr>'C-12'!__xlnm_Print_Area</vt:lpstr>
      <vt:lpstr>'C-13'!__xlnm_Print_Area</vt:lpstr>
      <vt:lpstr>'C-9'!__xlnm_Print_Area</vt:lpstr>
      <vt:lpstr>Índice!__xlnm_Print_Area</vt:lpstr>
      <vt:lpstr>'C-1'!__xlnm_Print_Titles</vt:lpstr>
      <vt:lpstr>'C-6'!__xlnm_Print_Titles</vt:lpstr>
      <vt:lpstr>'C-12'!Área_de_impresión</vt:lpstr>
      <vt:lpstr>'C-13'!Área_de_impresión</vt:lpstr>
      <vt:lpstr>'C-9'!Área_de_impresión</vt:lpstr>
      <vt:lpstr>Índice!Área_de_impresión</vt:lpstr>
      <vt:lpstr>'C-1'!Títulos_a_imprimir</vt:lpstr>
      <vt:lpstr>'C-6'!Títulos_a_imprimir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Cambronero Avila</dc:creator>
  <cp:lastModifiedBy>mvargasb</cp:lastModifiedBy>
  <cp:revision>0</cp:revision>
  <cp:lastPrinted>1601-01-01T00:00:00Z</cp:lastPrinted>
  <dcterms:created xsi:type="dcterms:W3CDTF">2017-02-03T23:17:19Z</dcterms:created>
  <dcterms:modified xsi:type="dcterms:W3CDTF">2019-09-02T20:30:54Z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