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jcr-my.sharepoint.com/personal/mvargasb_poder-judicial_go_cr/Documents/Anuarios Judiciales/Anuario Judicial 2018/"/>
    </mc:Choice>
  </mc:AlternateContent>
  <xr:revisionPtr revIDLastSave="1" documentId="8_{047FD7D3-2E80-4FC5-821A-7F5B494B2AE7}" xr6:coauthVersionLast="45" xr6:coauthVersionMax="45" xr10:uidLastSave="{9E6027F6-7992-4C50-927E-BB5A044D8B45}"/>
  <bookViews>
    <workbookView xWindow="-120" yWindow="-120" windowWidth="29040" windowHeight="15840" tabRatio="908" activeTab="14" xr2:uid="{05120723-2882-4D2A-A0AA-983EE8343719}"/>
  </bookViews>
  <sheets>
    <sheet name="Índice" sheetId="32" r:id="rId1"/>
    <sheet name="c-1" sheetId="1" r:id="rId2"/>
    <sheet name="c-2" sheetId="2" r:id="rId3"/>
    <sheet name="c-3" sheetId="3" r:id="rId4"/>
    <sheet name="c-4" sheetId="4" r:id="rId5"/>
    <sheet name="c-5" sheetId="5" r:id="rId6"/>
    <sheet name="c-6" sheetId="6" r:id="rId7"/>
    <sheet name="c-7" sheetId="7" r:id="rId8"/>
    <sheet name="c-8" sheetId="8" r:id="rId9"/>
    <sheet name="c-9" sheetId="9" r:id="rId10"/>
    <sheet name="c-10" sheetId="10" r:id="rId11"/>
    <sheet name="c-11" sheetId="11" r:id="rId12"/>
    <sheet name="c-12" sheetId="12" r:id="rId13"/>
    <sheet name="c-13" sheetId="13" r:id="rId14"/>
    <sheet name="c-14" sheetId="14" r:id="rId15"/>
    <sheet name="c-15" sheetId="15" r:id="rId16"/>
    <sheet name="c-16" sheetId="16" r:id="rId17"/>
    <sheet name="c-17" sheetId="17" r:id="rId18"/>
    <sheet name="c-18" sheetId="18" r:id="rId19"/>
    <sheet name="c-19" sheetId="19" r:id="rId20"/>
    <sheet name="c-20" sheetId="20" r:id="rId21"/>
    <sheet name="c-21" sheetId="21" r:id="rId22"/>
    <sheet name="c-22" sheetId="22" r:id="rId23"/>
    <sheet name="c-23" sheetId="23" r:id="rId24"/>
    <sheet name="c-24" sheetId="24" r:id="rId25"/>
    <sheet name="c-25" sheetId="33" r:id="rId26"/>
    <sheet name="c-26" sheetId="25" r:id="rId27"/>
    <sheet name="c-27" sheetId="26" r:id="rId28"/>
    <sheet name="c-28" sheetId="27" r:id="rId29"/>
    <sheet name="c-29" sheetId="28" r:id="rId30"/>
    <sheet name="c-30" sheetId="30" r:id="rId31"/>
    <sheet name="c-31" sheetId="29" r:id="rId32"/>
    <sheet name="c-32" sheetId="31" r:id="rId33"/>
  </sheets>
  <externalReferences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xlnm.Print_Area" localSheetId="0">Índice!$A$1:$B$7</definedName>
    <definedName name="_xlnm.Database">#REF!</definedName>
    <definedName name="cccc">#REF!</definedName>
    <definedName name="dd" localSheetId="0">#REF!</definedName>
    <definedName name="dd">#REF!</definedName>
    <definedName name="ddd" localSheetId="25">'[1]c-1'!#REF!</definedName>
    <definedName name="ddd" localSheetId="0">#REF!</definedName>
    <definedName name="ddd">[2]c30!#REF!</definedName>
    <definedName name="dfg" localSheetId="25">[2]c30!#REF!</definedName>
    <definedName name="dfg">[2]c30!#REF!</definedName>
    <definedName name="Excel_BuiltIn__FilterDatabase">NA()</definedName>
    <definedName name="Excel_BuiltIn__FilterDatabase_1" localSheetId="25">'[3]jdos PJ c-1'!#REF!</definedName>
    <definedName name="Excel_BuiltIn__FilterDatabase_1" localSheetId="0">[4]C1!#REF!</definedName>
    <definedName name="Excel_BuiltIn__FilterDatabase_1">#REF!</definedName>
    <definedName name="Excel_BuiltIn__FilterDatabase_2">#REF!</definedName>
    <definedName name="Excel_BuiltIn__FilterDatabase_3" localSheetId="25">[3]C3!#REF!</definedName>
    <definedName name="Excel_BuiltIn__FilterDatabase_3" localSheetId="0">[4]C4!#REF!</definedName>
    <definedName name="Excel_BuiltIn__FilterDatabase_3">#REF!</definedName>
    <definedName name="Excel_BuiltIn__FilterDatabase_3_1">#REF!</definedName>
    <definedName name="Excel_BuiltIn__FilterDatabase_3_7" localSheetId="0">#REF!</definedName>
    <definedName name="Excel_BuiltIn__FilterDatabase_3_7">#REF!</definedName>
    <definedName name="Excel_BuiltIn__FilterDatabase_4" localSheetId="25">[5]C4!#REF!</definedName>
    <definedName name="Excel_BuiltIn__FilterDatabase_4" localSheetId="0">#REF!</definedName>
    <definedName name="Excel_BuiltIn__FilterDatabase_4">[6]C4!#REF!</definedName>
    <definedName name="Excel_BuiltIn__FilterDatabase_4_7" localSheetId="0">#REF!</definedName>
    <definedName name="Excel_BuiltIn__FilterDatabase_4_7">#REF!</definedName>
    <definedName name="Excel_BuiltIn__FilterDatabase_5" localSheetId="0">#REF!</definedName>
    <definedName name="Excel_BuiltIn__FilterDatabase_5">#REF!</definedName>
    <definedName name="Excel_BuiltIn__FilterDatabase_5_1">"$#REF!.$A$65:$H$11834"</definedName>
    <definedName name="Excel_BuiltIn__FilterDatabase_5_1_1">"$#REF!.$#REF!$#REF!:$#REF!$#REF!"</definedName>
    <definedName name="Excel_BuiltIn__FilterDatabase_5_1_1_1">"$#REF!.$#REF!$#REF!:$#REF!$#REF!"</definedName>
    <definedName name="Excel_BuiltIn__FilterDatabase_6" localSheetId="0">#REF!</definedName>
    <definedName name="Excel_BuiltIn__FilterDatabase_6">#REF!</definedName>
    <definedName name="Excel_BuiltIn__FilterDatabase_6_1">"$#REF!.$#REF!$#REF!:$#REF!$#REF!"</definedName>
    <definedName name="Excel_BuiltIn__FilterDatabase_7" localSheetId="0">#REF!</definedName>
    <definedName name="Excel_BuiltIn__FilterDatabase_7">"$#REF!.$#REF!$#REF!:$#REF!$#REF!"</definedName>
    <definedName name="Excel_BuiltIn__FilterDatabase_7_1" localSheetId="0">#REF!</definedName>
    <definedName name="Excel_BuiltIn__FilterDatabase_7_1">NA()</definedName>
    <definedName name="Excel_BuiltIn__FilterDatabase_8">#N/A</definedName>
    <definedName name="Excel_BuiltIn__FilterDatabase_8_1">NA()</definedName>
    <definedName name="Excel_BuiltIn__FilterDatabase_9">"$#REF!.$#REF!$#REF!:$#REF!$#REF!"</definedName>
    <definedName name="Excel_BuiltIn_Print_Area_1" localSheetId="25">'[1]c-1'!#REF!</definedName>
    <definedName name="Excel_BuiltIn_Print_Area_1" localSheetId="0">#REF!</definedName>
    <definedName name="Excel_BuiltIn_Print_Area_1">[2]c30!#REF!</definedName>
    <definedName name="Excel_BuiltIn_Print_Area_1_1">"$C_81.$#REF!$#REF!:$#REF!$#REF!"</definedName>
    <definedName name="Excel_BuiltIn_Print_Area_2_1">"$#REF!.$#REF!$#REF!:$#REF!$#REF!"</definedName>
    <definedName name="Excel_BuiltIn_Print_Area_4">"$c_84.$#REF!$#REF!:$#REF!$#REF!"</definedName>
    <definedName name="Excel_BuiltIn_Print_Area_7">"$c_86.$#REF!$#REF!:$#REF!$#REF!"</definedName>
    <definedName name="FOFO1" localSheetId="25">#REF!</definedName>
    <definedName name="FOFO1" localSheetId="0">#REF!</definedName>
    <definedName name="FOFO1">#REF!</definedName>
    <definedName name="FOFO1_1" localSheetId="0">#REF!</definedName>
    <definedName name="FOFO1_1">#REF!</definedName>
    <definedName name="FOFO1_2" localSheetId="0">#REF!</definedName>
    <definedName name="FOFO1_2">#REF!</definedName>
    <definedName name="FOFO1_3" localSheetId="0">#REF!</definedName>
    <definedName name="FOFO1_3">#REF!</definedName>
    <definedName name="FOFO1_4" localSheetId="0">#REF!</definedName>
    <definedName name="FOFO1_4">#REF!</definedName>
    <definedName name="FOFO1_5" localSheetId="0">#REF!</definedName>
    <definedName name="FOFO1_5">#REF!</definedName>
    <definedName name="FOFO1_6" localSheetId="0">#REF!</definedName>
    <definedName name="FOFO1_6">#REF!</definedName>
    <definedName name="FOFO1_7" localSheetId="0">#REF!</definedName>
    <definedName name="FOFO1_7">#REF!</definedName>
    <definedName name="g">'[1]c-1'!#REF!</definedName>
    <definedName name="H" localSheetId="0">#REF!</definedName>
    <definedName name="H">#REF!</definedName>
    <definedName name="HJ" localSheetId="0">#REF!</definedName>
    <definedName name="HJ">#REF!</definedName>
    <definedName name="Listadesplegable1_6" localSheetId="0">'[7]menores sentenciados'!#REF!</definedName>
    <definedName name="Listadesplegable1_6">'[8]menores sentenciados'!#REF!</definedName>
    <definedName name="n">#REF!</definedName>
    <definedName name="nuevo" localSheetId="25">[2]c30!#REF!</definedName>
    <definedName name="Nuevo" localSheetId="0">#REF!</definedName>
    <definedName name="nuevo">[2]c30!#REF!</definedName>
    <definedName name="sadss">#REF!</definedName>
    <definedName name="sds">#REF!</definedName>
    <definedName name="SHARED_FORMULA_1_6_1_6_9">SUM(#REF!)</definedName>
    <definedName name="SHARED_FORMULA_2_21_2_21_9">SUM(#REF!)</definedName>
    <definedName name="ss">[6]C4!#REF!</definedName>
    <definedName name="sss">#REF!</definedName>
    <definedName name="sssss">#REF!</definedName>
    <definedName name="ssssss">#REF!</definedName>
    <definedName name="Texto7_6">#REF!</definedName>
    <definedName name="Texto8_6">#REF!</definedName>
    <definedName name="xxx">'[9]Juzgados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0" i="31" l="1"/>
  <c r="B79" i="31"/>
  <c r="B78" i="31"/>
  <c r="B77" i="31" s="1"/>
  <c r="F77" i="31"/>
  <c r="E77" i="31"/>
  <c r="D77" i="31"/>
  <c r="C77" i="31"/>
  <c r="B75" i="31"/>
  <c r="B74" i="31"/>
  <c r="F73" i="31"/>
  <c r="E73" i="31"/>
  <c r="D73" i="31"/>
  <c r="C73" i="31"/>
  <c r="B73" i="31"/>
  <c r="B71" i="31"/>
  <c r="B70" i="31"/>
  <c r="B69" i="31"/>
  <c r="B68" i="31"/>
  <c r="B67" i="31" s="1"/>
  <c r="F67" i="31"/>
  <c r="E67" i="31"/>
  <c r="D67" i="31"/>
  <c r="C67" i="31"/>
  <c r="B65" i="31"/>
  <c r="B64" i="31"/>
  <c r="F63" i="31"/>
  <c r="E63" i="31"/>
  <c r="D63" i="31"/>
  <c r="C63" i="31"/>
  <c r="B63" i="31"/>
  <c r="B61" i="31"/>
  <c r="B58" i="31" s="1"/>
  <c r="B60" i="31"/>
  <c r="B59" i="31"/>
  <c r="F58" i="31"/>
  <c r="E58" i="31"/>
  <c r="D58" i="31"/>
  <c r="C58" i="31"/>
  <c r="B56" i="31"/>
  <c r="B55" i="31"/>
  <c r="B54" i="31"/>
  <c r="F53" i="31"/>
  <c r="E53" i="31"/>
  <c r="D53" i="31"/>
  <c r="C53" i="31"/>
  <c r="B51" i="31"/>
  <c r="B50" i="31"/>
  <c r="B49" i="31"/>
  <c r="F48" i="31"/>
  <c r="E48" i="31"/>
  <c r="D48" i="31"/>
  <c r="C48" i="31"/>
  <c r="B46" i="31"/>
  <c r="B43" i="31" s="1"/>
  <c r="B45" i="31"/>
  <c r="B44" i="31"/>
  <c r="F43" i="31"/>
  <c r="E43" i="31"/>
  <c r="D43" i="31"/>
  <c r="C43" i="31"/>
  <c r="B41" i="31"/>
  <c r="B38" i="31" s="1"/>
  <c r="B40" i="31"/>
  <c r="B39" i="31"/>
  <c r="F38" i="31"/>
  <c r="E38" i="31"/>
  <c r="D38" i="31"/>
  <c r="C38" i="31"/>
  <c r="B36" i="31"/>
  <c r="B33" i="31" s="1"/>
  <c r="B35" i="31"/>
  <c r="B34" i="31"/>
  <c r="F33" i="31"/>
  <c r="E33" i="31"/>
  <c r="D33" i="31"/>
  <c r="C33" i="31"/>
  <c r="B31" i="31"/>
  <c r="B30" i="31"/>
  <c r="F29" i="31"/>
  <c r="E29" i="31"/>
  <c r="D29" i="31"/>
  <c r="C29" i="31"/>
  <c r="B27" i="31"/>
  <c r="B26" i="31"/>
  <c r="F25" i="31"/>
  <c r="E25" i="31"/>
  <c r="D25" i="31"/>
  <c r="C25" i="31"/>
  <c r="B23" i="31"/>
  <c r="B22" i="31"/>
  <c r="F21" i="31"/>
  <c r="E21" i="31"/>
  <c r="D21" i="31"/>
  <c r="C21" i="31"/>
  <c r="B21" i="31"/>
  <c r="B19" i="31"/>
  <c r="B18" i="31"/>
  <c r="F17" i="31"/>
  <c r="E17" i="31"/>
  <c r="D17" i="31"/>
  <c r="C17" i="31"/>
  <c r="B17" i="31"/>
  <c r="B15" i="31"/>
  <c r="B13" i="31" s="1"/>
  <c r="B14" i="31"/>
  <c r="F13" i="31"/>
  <c r="E13" i="31"/>
  <c r="D13" i="31"/>
  <c r="C13" i="31"/>
  <c r="B80" i="29"/>
  <c r="B79" i="29"/>
  <c r="B78" i="29"/>
  <c r="B77" i="29" s="1"/>
  <c r="B75" i="29"/>
  <c r="B73" i="29" s="1"/>
  <c r="B74" i="29"/>
  <c r="B71" i="29"/>
  <c r="B70" i="29"/>
  <c r="B69" i="29"/>
  <c r="B68" i="29"/>
  <c r="B65" i="29"/>
  <c r="B63" i="29" s="1"/>
  <c r="B64" i="29"/>
  <c r="B61" i="29"/>
  <c r="B60" i="29"/>
  <c r="B59" i="29"/>
  <c r="B56" i="29"/>
  <c r="B55" i="29"/>
  <c r="B54" i="29"/>
  <c r="B51" i="29"/>
  <c r="B50" i="29"/>
  <c r="B49" i="29"/>
  <c r="B46" i="29"/>
  <c r="B45" i="29"/>
  <c r="B43" i="29" s="1"/>
  <c r="B44" i="29"/>
  <c r="B41" i="29"/>
  <c r="B40" i="29"/>
  <c r="B39" i="29"/>
  <c r="B36" i="29"/>
  <c r="B35" i="29"/>
  <c r="B34" i="29"/>
  <c r="B31" i="29"/>
  <c r="B30" i="29"/>
  <c r="B27" i="29"/>
  <c r="B26" i="29"/>
  <c r="B25" i="29" s="1"/>
  <c r="B23" i="29"/>
  <c r="B22" i="29"/>
  <c r="B21" i="29" s="1"/>
  <c r="B19" i="29"/>
  <c r="B17" i="29" s="1"/>
  <c r="B18" i="29"/>
  <c r="B15" i="29"/>
  <c r="B14" i="29"/>
  <c r="I11" i="29"/>
  <c r="H11" i="29"/>
  <c r="G11" i="29"/>
  <c r="F11" i="29"/>
  <c r="E11" i="29"/>
  <c r="D11" i="29"/>
  <c r="C11" i="29"/>
  <c r="B57" i="30"/>
  <c r="E41" i="30"/>
  <c r="E11" i="30"/>
  <c r="B11" i="30"/>
  <c r="B82" i="28"/>
  <c r="B81" i="28"/>
  <c r="B79" i="28" s="1"/>
  <c r="B80" i="28"/>
  <c r="B77" i="28"/>
  <c r="B76" i="28"/>
  <c r="B73" i="28"/>
  <c r="B72" i="28"/>
  <c r="B71" i="28"/>
  <c r="B70" i="28"/>
  <c r="B67" i="28"/>
  <c r="B66" i="28"/>
  <c r="B63" i="28"/>
  <c r="B62" i="28"/>
  <c r="B61" i="28"/>
  <c r="B58" i="28"/>
  <c r="B57" i="28"/>
  <c r="B56" i="28"/>
  <c r="B53" i="28"/>
  <c r="B52" i="28"/>
  <c r="B51" i="28"/>
  <c r="B48" i="28"/>
  <c r="B47" i="28"/>
  <c r="B46" i="28"/>
  <c r="B43" i="28"/>
  <c r="B42" i="28"/>
  <c r="B41" i="28"/>
  <c r="B38" i="28"/>
  <c r="B37" i="28"/>
  <c r="B36" i="28"/>
  <c r="B33" i="28"/>
  <c r="B32" i="28"/>
  <c r="B31" i="28" s="1"/>
  <c r="B29" i="28"/>
  <c r="B28" i="28"/>
  <c r="B27" i="28" s="1"/>
  <c r="B25" i="28"/>
  <c r="B24" i="28"/>
  <c r="B21" i="28"/>
  <c r="B20" i="28"/>
  <c r="B17" i="28"/>
  <c r="B15" i="28" s="1"/>
  <c r="B16" i="28"/>
  <c r="Q13" i="28"/>
  <c r="P13" i="28"/>
  <c r="O13" i="28"/>
  <c r="N13" i="28"/>
  <c r="M13" i="28"/>
  <c r="L13" i="28"/>
  <c r="K13" i="28"/>
  <c r="J13" i="28"/>
  <c r="I13" i="28"/>
  <c r="H13" i="28"/>
  <c r="G13" i="28"/>
  <c r="F13" i="28"/>
  <c r="E13" i="28"/>
  <c r="D13" i="28"/>
  <c r="C13" i="28"/>
  <c r="E79" i="27"/>
  <c r="E78" i="27"/>
  <c r="E77" i="27"/>
  <c r="E76" i="27"/>
  <c r="E74" i="27"/>
  <c r="E73" i="27"/>
  <c r="E72" i="27" s="1"/>
  <c r="E70" i="27"/>
  <c r="E69" i="27"/>
  <c r="E68" i="27"/>
  <c r="E67" i="27"/>
  <c r="E66" i="27"/>
  <c r="E64" i="27"/>
  <c r="E63" i="27"/>
  <c r="E62" i="27" s="1"/>
  <c r="E60" i="27"/>
  <c r="E59" i="27"/>
  <c r="E58" i="27"/>
  <c r="E55" i="27"/>
  <c r="E54" i="27"/>
  <c r="E53" i="27"/>
  <c r="E50" i="27"/>
  <c r="E47" i="27" s="1"/>
  <c r="E49" i="27"/>
  <c r="E48" i="27"/>
  <c r="E45" i="27"/>
  <c r="E42" i="27" s="1"/>
  <c r="E44" i="27"/>
  <c r="E43" i="27"/>
  <c r="E40" i="27"/>
  <c r="E37" i="27" s="1"/>
  <c r="E39" i="27"/>
  <c r="E38" i="27"/>
  <c r="E35" i="27"/>
  <c r="E32" i="27" s="1"/>
  <c r="E34" i="27"/>
  <c r="E33" i="27"/>
  <c r="E30" i="27"/>
  <c r="E29" i="27"/>
  <c r="E26" i="27"/>
  <c r="E25" i="27"/>
  <c r="E22" i="27"/>
  <c r="E21" i="27"/>
  <c r="E20" i="27" s="1"/>
  <c r="E18" i="27"/>
  <c r="E16" i="27" s="1"/>
  <c r="E17" i="27"/>
  <c r="E14" i="27"/>
  <c r="E12" i="27" s="1"/>
  <c r="E13" i="27"/>
  <c r="D10" i="27"/>
  <c r="C10" i="27"/>
  <c r="B10" i="27"/>
  <c r="B82" i="26"/>
  <c r="B81" i="26"/>
  <c r="B80" i="26"/>
  <c r="B77" i="26"/>
  <c r="B76" i="26"/>
  <c r="B73" i="26"/>
  <c r="B72" i="26"/>
  <c r="B71" i="26"/>
  <c r="B70" i="26"/>
  <c r="B67" i="26"/>
  <c r="B66" i="26"/>
  <c r="B65" i="26" s="1"/>
  <c r="B63" i="26"/>
  <c r="B62" i="26"/>
  <c r="B61" i="26"/>
  <c r="B58" i="26"/>
  <c r="B57" i="26"/>
  <c r="B56" i="26"/>
  <c r="B53" i="26"/>
  <c r="B52" i="26"/>
  <c r="B51" i="26"/>
  <c r="B48" i="26"/>
  <c r="B47" i="26"/>
  <c r="B46" i="26"/>
  <c r="B43" i="26"/>
  <c r="B42" i="26"/>
  <c r="B41" i="26"/>
  <c r="B38" i="26"/>
  <c r="B37" i="26"/>
  <c r="B36" i="26"/>
  <c r="B33" i="26"/>
  <c r="B32" i="26"/>
  <c r="B29" i="26"/>
  <c r="B28" i="26"/>
  <c r="B27" i="26" s="1"/>
  <c r="B25" i="26"/>
  <c r="B24" i="26"/>
  <c r="B21" i="26"/>
  <c r="B20" i="26"/>
  <c r="B17" i="26"/>
  <c r="B15" i="26" s="1"/>
  <c r="B16" i="26"/>
  <c r="H13" i="26"/>
  <c r="G13" i="26"/>
  <c r="F13" i="26"/>
  <c r="E13" i="26"/>
  <c r="D13" i="26"/>
  <c r="C13" i="26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3" i="25" s="1"/>
  <c r="B124" i="25"/>
  <c r="AO123" i="25"/>
  <c r="AN123" i="25"/>
  <c r="AM123" i="25"/>
  <c r="AL123" i="25"/>
  <c r="AK123" i="25"/>
  <c r="AJ123" i="25"/>
  <c r="AI123" i="25"/>
  <c r="AH123" i="25"/>
  <c r="AG123" i="25"/>
  <c r="AF123" i="25"/>
  <c r="AE123" i="25"/>
  <c r="AD123" i="25"/>
  <c r="AC123" i="25"/>
  <c r="AB123" i="25"/>
  <c r="AA123" i="25"/>
  <c r="AA11" i="25" s="1"/>
  <c r="Z123" i="25"/>
  <c r="Y123" i="25"/>
  <c r="X123" i="25"/>
  <c r="W123" i="25"/>
  <c r="V123" i="25"/>
  <c r="U123" i="25"/>
  <c r="T123" i="25"/>
  <c r="S123" i="25"/>
  <c r="R123" i="25"/>
  <c r="Q123" i="25"/>
  <c r="P123" i="25"/>
  <c r="O123" i="25"/>
  <c r="N123" i="25"/>
  <c r="M123" i="25"/>
  <c r="L123" i="25"/>
  <c r="K123" i="25"/>
  <c r="J123" i="25"/>
  <c r="I123" i="25"/>
  <c r="H123" i="25"/>
  <c r="G123" i="25"/>
  <c r="F123" i="25"/>
  <c r="E123" i="25"/>
  <c r="D123" i="25"/>
  <c r="C123" i="25"/>
  <c r="C11" i="25" s="1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8" i="25" s="1"/>
  <c r="B79" i="25"/>
  <c r="AO78" i="25"/>
  <c r="AN78" i="25"/>
  <c r="AM78" i="25"/>
  <c r="AL78" i="25"/>
  <c r="AK78" i="25"/>
  <c r="AJ78" i="25"/>
  <c r="AI78" i="25"/>
  <c r="AH78" i="25"/>
  <c r="AG78" i="25"/>
  <c r="AF78" i="25"/>
  <c r="AE78" i="25"/>
  <c r="AD78" i="25"/>
  <c r="AC78" i="25"/>
  <c r="AB78" i="25"/>
  <c r="AA78" i="25"/>
  <c r="Z78" i="25"/>
  <c r="Y78" i="25"/>
  <c r="X78" i="25"/>
  <c r="W78" i="25"/>
  <c r="V78" i="25"/>
  <c r="U78" i="25"/>
  <c r="T78" i="25"/>
  <c r="S78" i="25"/>
  <c r="R78" i="25"/>
  <c r="Q78" i="25"/>
  <c r="P78" i="25"/>
  <c r="O78" i="25"/>
  <c r="N78" i="25"/>
  <c r="M78" i="25"/>
  <c r="L78" i="25"/>
  <c r="K78" i="25"/>
  <c r="J78" i="25"/>
  <c r="I78" i="25"/>
  <c r="H78" i="25"/>
  <c r="G78" i="25"/>
  <c r="F78" i="25"/>
  <c r="E78" i="25"/>
  <c r="D78" i="25"/>
  <c r="C78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0" i="25" s="1"/>
  <c r="B61" i="25"/>
  <c r="AO60" i="25"/>
  <c r="AN60" i="25"/>
  <c r="AM60" i="25"/>
  <c r="AL60" i="25"/>
  <c r="AK60" i="25"/>
  <c r="AJ60" i="25"/>
  <c r="AI60" i="25"/>
  <c r="AH60" i="25"/>
  <c r="AH13" i="25" s="1"/>
  <c r="AG60" i="25"/>
  <c r="AF60" i="25"/>
  <c r="AF13" i="25" s="1"/>
  <c r="AF11" i="25" s="1"/>
  <c r="AE60" i="25"/>
  <c r="AD60" i="25"/>
  <c r="AC60" i="25"/>
  <c r="AB60" i="25"/>
  <c r="AA60" i="25"/>
  <c r="Z60" i="25"/>
  <c r="Z13" i="25" s="1"/>
  <c r="Y60" i="25"/>
  <c r="X60" i="25"/>
  <c r="W60" i="25"/>
  <c r="V60" i="25"/>
  <c r="U60" i="25"/>
  <c r="T60" i="25"/>
  <c r="S60" i="25"/>
  <c r="R60" i="25"/>
  <c r="R13" i="25" s="1"/>
  <c r="Q60" i="25"/>
  <c r="P60" i="25"/>
  <c r="O60" i="25"/>
  <c r="N60" i="25"/>
  <c r="M60" i="25"/>
  <c r="L60" i="25"/>
  <c r="K60" i="25"/>
  <c r="J60" i="25"/>
  <c r="J13" i="25" s="1"/>
  <c r="I60" i="25"/>
  <c r="H60" i="25"/>
  <c r="G60" i="25"/>
  <c r="F60" i="25"/>
  <c r="E60" i="25"/>
  <c r="D60" i="25"/>
  <c r="C60" i="25"/>
  <c r="B58" i="25"/>
  <c r="B57" i="25"/>
  <c r="AO56" i="25"/>
  <c r="AN56" i="25"/>
  <c r="AM56" i="25"/>
  <c r="AM13" i="25" s="1"/>
  <c r="AM11" i="25" s="1"/>
  <c r="AL56" i="25"/>
  <c r="AK56" i="25"/>
  <c r="AJ56" i="25"/>
  <c r="AI56" i="25"/>
  <c r="AH56" i="25"/>
  <c r="AG56" i="25"/>
  <c r="AF56" i="25"/>
  <c r="AE56" i="25"/>
  <c r="AD56" i="25"/>
  <c r="AC56" i="25"/>
  <c r="AB56" i="25"/>
  <c r="AA56" i="25"/>
  <c r="Z56" i="25"/>
  <c r="Y56" i="25"/>
  <c r="X56" i="25"/>
  <c r="W56" i="25"/>
  <c r="W13" i="25" s="1"/>
  <c r="W11" i="25" s="1"/>
  <c r="V56" i="25"/>
  <c r="U56" i="25"/>
  <c r="T56" i="25"/>
  <c r="S56" i="25"/>
  <c r="R56" i="25"/>
  <c r="Q56" i="25"/>
  <c r="P56" i="25"/>
  <c r="O56" i="25"/>
  <c r="O13" i="25" s="1"/>
  <c r="O11" i="25" s="1"/>
  <c r="N56" i="25"/>
  <c r="M56" i="25"/>
  <c r="L56" i="25"/>
  <c r="K56" i="25"/>
  <c r="J56" i="25"/>
  <c r="I56" i="25"/>
  <c r="H56" i="25"/>
  <c r="G56" i="25"/>
  <c r="G13" i="25" s="1"/>
  <c r="G11" i="25" s="1"/>
  <c r="F56" i="25"/>
  <c r="E56" i="25"/>
  <c r="D56" i="25"/>
  <c r="C56" i="25"/>
  <c r="B56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AO15" i="25"/>
  <c r="AN15" i="25"/>
  <c r="AM15" i="25"/>
  <c r="AL15" i="25"/>
  <c r="AK15" i="25"/>
  <c r="AJ15" i="25"/>
  <c r="AI15" i="25"/>
  <c r="AI13" i="25" s="1"/>
  <c r="AH15" i="25"/>
  <c r="AG15" i="25"/>
  <c r="AF15" i="25"/>
  <c r="AE15" i="25"/>
  <c r="AD15" i="25"/>
  <c r="AC15" i="25"/>
  <c r="AB15" i="25"/>
  <c r="AA15" i="25"/>
  <c r="Z15" i="25"/>
  <c r="Y15" i="25"/>
  <c r="X15" i="25"/>
  <c r="W15" i="25"/>
  <c r="V15" i="25"/>
  <c r="U15" i="25"/>
  <c r="T15" i="25"/>
  <c r="S15" i="25"/>
  <c r="S13" i="25" s="1"/>
  <c r="R15" i="25"/>
  <c r="Q15" i="25"/>
  <c r="P15" i="25"/>
  <c r="O15" i="25"/>
  <c r="N15" i="25"/>
  <c r="M15" i="25"/>
  <c r="L15" i="25"/>
  <c r="K15" i="25"/>
  <c r="K13" i="25" s="1"/>
  <c r="J15" i="25"/>
  <c r="I15" i="25"/>
  <c r="H15" i="25"/>
  <c r="G15" i="25"/>
  <c r="F15" i="25"/>
  <c r="E15" i="25"/>
  <c r="D15" i="25"/>
  <c r="C15" i="25"/>
  <c r="AN13" i="25"/>
  <c r="AE13" i="25"/>
  <c r="AE11" i="25" s="1"/>
  <c r="AA13" i="25"/>
  <c r="X13" i="25"/>
  <c r="X11" i="25" s="1"/>
  <c r="P13" i="25"/>
  <c r="H13" i="25"/>
  <c r="H11" i="25" s="1"/>
  <c r="C13" i="25"/>
  <c r="AN11" i="25"/>
  <c r="P11" i="25"/>
  <c r="B10" i="33"/>
  <c r="B10" i="24"/>
  <c r="B25" i="23"/>
  <c r="B24" i="23"/>
  <c r="B23" i="23"/>
  <c r="B22" i="23"/>
  <c r="B21" i="23"/>
  <c r="B20" i="23"/>
  <c r="B19" i="23"/>
  <c r="B18" i="23"/>
  <c r="B17" i="23"/>
  <c r="B16" i="23"/>
  <c r="B15" i="23"/>
  <c r="B14" i="23"/>
  <c r="B12" i="23" s="1"/>
  <c r="E12" i="23"/>
  <c r="D12" i="23"/>
  <c r="C12" i="23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E12" i="22"/>
  <c r="D12" i="22"/>
  <c r="C12" i="22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E11" i="21"/>
  <c r="D11" i="21"/>
  <c r="C11" i="21"/>
  <c r="B19" i="20"/>
  <c r="B11" i="20" s="1"/>
  <c r="B15" i="20"/>
  <c r="B11" i="19"/>
  <c r="B40" i="18"/>
  <c r="B11" i="18" s="1"/>
  <c r="B13" i="18"/>
  <c r="B40" i="17"/>
  <c r="B13" i="17"/>
  <c r="B40" i="16"/>
  <c r="B13" i="16"/>
  <c r="B11" i="16" s="1"/>
  <c r="B40" i="15"/>
  <c r="B13" i="15"/>
  <c r="B11" i="15" s="1"/>
  <c r="N57" i="14"/>
  <c r="B57" i="14"/>
  <c r="N56" i="14"/>
  <c r="B56" i="14"/>
  <c r="N55" i="14"/>
  <c r="B55" i="14"/>
  <c r="N54" i="14"/>
  <c r="B54" i="14"/>
  <c r="N53" i="14"/>
  <c r="B53" i="14"/>
  <c r="N52" i="14"/>
  <c r="B52" i="14"/>
  <c r="N51" i="14"/>
  <c r="B51" i="14"/>
  <c r="N50" i="14"/>
  <c r="B50" i="14"/>
  <c r="N49" i="14"/>
  <c r="B49" i="14"/>
  <c r="N48" i="14"/>
  <c r="B48" i="14"/>
  <c r="N47" i="14"/>
  <c r="N43" i="14" s="1"/>
  <c r="B47" i="14"/>
  <c r="N46" i="14"/>
  <c r="B46" i="14"/>
  <c r="N45" i="14"/>
  <c r="B45" i="14"/>
  <c r="N44" i="14"/>
  <c r="B44" i="14"/>
  <c r="M43" i="14"/>
  <c r="L43" i="14"/>
  <c r="K43" i="14"/>
  <c r="J43" i="14"/>
  <c r="I43" i="14"/>
  <c r="H43" i="14"/>
  <c r="G43" i="14"/>
  <c r="F43" i="14"/>
  <c r="F11" i="14" s="1"/>
  <c r="E43" i="14"/>
  <c r="D43" i="14"/>
  <c r="C43" i="14"/>
  <c r="N41" i="14"/>
  <c r="B41" i="14"/>
  <c r="N40" i="14"/>
  <c r="B40" i="14"/>
  <c r="N39" i="14"/>
  <c r="B39" i="14"/>
  <c r="N38" i="14"/>
  <c r="B38" i="14"/>
  <c r="N37" i="14"/>
  <c r="B37" i="14"/>
  <c r="N36" i="14"/>
  <c r="B36" i="14"/>
  <c r="N35" i="14"/>
  <c r="B35" i="14"/>
  <c r="N34" i="14"/>
  <c r="B34" i="14"/>
  <c r="N33" i="14"/>
  <c r="B33" i="14"/>
  <c r="N32" i="14"/>
  <c r="B32" i="14"/>
  <c r="N31" i="14"/>
  <c r="B31" i="14"/>
  <c r="N30" i="14"/>
  <c r="B30" i="14"/>
  <c r="N29" i="14"/>
  <c r="B29" i="14"/>
  <c r="N28" i="14"/>
  <c r="B28" i="14"/>
  <c r="M27" i="14"/>
  <c r="M11" i="14" s="1"/>
  <c r="L27" i="14"/>
  <c r="L11" i="14" s="1"/>
  <c r="K27" i="14"/>
  <c r="K11" i="14" s="1"/>
  <c r="J27" i="14"/>
  <c r="I27" i="14"/>
  <c r="I11" i="14" s="1"/>
  <c r="H27" i="14"/>
  <c r="G27" i="14"/>
  <c r="F27" i="14"/>
  <c r="E27" i="14"/>
  <c r="E11" i="14" s="1"/>
  <c r="D27" i="14"/>
  <c r="D11" i="14" s="1"/>
  <c r="C27" i="14"/>
  <c r="C11" i="14" s="1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J11" i="14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AK40" i="13"/>
  <c r="AJ40" i="13"/>
  <c r="AI40" i="13"/>
  <c r="AH40" i="13"/>
  <c r="AG40" i="13"/>
  <c r="AF40" i="13"/>
  <c r="AF11" i="13" s="1"/>
  <c r="AE40" i="13"/>
  <c r="AD40" i="13"/>
  <c r="AC40" i="13"/>
  <c r="AB40" i="13"/>
  <c r="AA40" i="13"/>
  <c r="Z40" i="13"/>
  <c r="Y40" i="13"/>
  <c r="X40" i="13"/>
  <c r="X11" i="13" s="1"/>
  <c r="W40" i="13"/>
  <c r="V40" i="13"/>
  <c r="U40" i="13"/>
  <c r="T40" i="13"/>
  <c r="S40" i="13"/>
  <c r="R40" i="13"/>
  <c r="Q40" i="13"/>
  <c r="P40" i="13"/>
  <c r="P11" i="13" s="1"/>
  <c r="O40" i="13"/>
  <c r="N40" i="13"/>
  <c r="M40" i="13"/>
  <c r="L40" i="13"/>
  <c r="K40" i="13"/>
  <c r="J40" i="13"/>
  <c r="I40" i="13"/>
  <c r="H40" i="13"/>
  <c r="H11" i="13" s="1"/>
  <c r="G40" i="13"/>
  <c r="F40" i="13"/>
  <c r="E40" i="13"/>
  <c r="D40" i="13"/>
  <c r="C40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AK13" i="13"/>
  <c r="AJ13" i="13"/>
  <c r="AI13" i="13"/>
  <c r="AH13" i="13"/>
  <c r="AH11" i="13" s="1"/>
  <c r="AG13" i="13"/>
  <c r="AG11" i="13" s="1"/>
  <c r="AF13" i="13"/>
  <c r="AE13" i="13"/>
  <c r="AD13" i="13"/>
  <c r="AC13" i="13"/>
  <c r="AB13" i="13"/>
  <c r="AA13" i="13"/>
  <c r="Z13" i="13"/>
  <c r="Z11" i="13" s="1"/>
  <c r="Y13" i="13"/>
  <c r="Y11" i="13" s="1"/>
  <c r="X13" i="13"/>
  <c r="W13" i="13"/>
  <c r="V13" i="13"/>
  <c r="V11" i="13" s="1"/>
  <c r="U13" i="13"/>
  <c r="T13" i="13"/>
  <c r="S13" i="13"/>
  <c r="R13" i="13"/>
  <c r="R11" i="13" s="1"/>
  <c r="Q13" i="13"/>
  <c r="Q11" i="13" s="1"/>
  <c r="P13" i="13"/>
  <c r="O13" i="13"/>
  <c r="O11" i="13" s="1"/>
  <c r="N13" i="13"/>
  <c r="M13" i="13"/>
  <c r="L13" i="13"/>
  <c r="K13" i="13"/>
  <c r="J13" i="13"/>
  <c r="J11" i="13" s="1"/>
  <c r="I13" i="13"/>
  <c r="I11" i="13" s="1"/>
  <c r="H13" i="13"/>
  <c r="G13" i="13"/>
  <c r="F13" i="13"/>
  <c r="F11" i="13" s="1"/>
  <c r="E13" i="13"/>
  <c r="D13" i="13"/>
  <c r="C13" i="13"/>
  <c r="AI11" i="13"/>
  <c r="AE11" i="13"/>
  <c r="AA11" i="13"/>
  <c r="W11" i="13"/>
  <c r="S11" i="13"/>
  <c r="K11" i="13"/>
  <c r="G11" i="13"/>
  <c r="C11" i="13"/>
  <c r="B17" i="12"/>
  <c r="B16" i="12"/>
  <c r="B13" i="12" s="1"/>
  <c r="B15" i="12"/>
  <c r="K13" i="12"/>
  <c r="J13" i="12"/>
  <c r="I13" i="12"/>
  <c r="H13" i="12"/>
  <c r="G13" i="12"/>
  <c r="F13" i="12"/>
  <c r="E13" i="12"/>
  <c r="D13" i="12"/>
  <c r="C13" i="12"/>
  <c r="B81" i="11"/>
  <c r="B80" i="11"/>
  <c r="B79" i="11"/>
  <c r="B78" i="11" s="1"/>
  <c r="B76" i="11"/>
  <c r="B75" i="11"/>
  <c r="B74" i="11"/>
  <c r="B72" i="11"/>
  <c r="B71" i="11"/>
  <c r="B70" i="11"/>
  <c r="B69" i="11"/>
  <c r="B68" i="11" s="1"/>
  <c r="B66" i="11"/>
  <c r="B65" i="11"/>
  <c r="B64" i="11"/>
  <c r="B62" i="11"/>
  <c r="B59" i="11" s="1"/>
  <c r="B61" i="11"/>
  <c r="B60" i="11"/>
  <c r="B57" i="11"/>
  <c r="B56" i="11"/>
  <c r="B55" i="11"/>
  <c r="B52" i="11"/>
  <c r="B51" i="11"/>
  <c r="B50" i="11"/>
  <c r="B47" i="11"/>
  <c r="B44" i="11" s="1"/>
  <c r="B46" i="11"/>
  <c r="B45" i="11"/>
  <c r="B42" i="11"/>
  <c r="B41" i="11"/>
  <c r="B40" i="11"/>
  <c r="B37" i="11"/>
  <c r="B34" i="11" s="1"/>
  <c r="B36" i="11"/>
  <c r="B35" i="11"/>
  <c r="B32" i="11"/>
  <c r="B31" i="11"/>
  <c r="B30" i="11" s="1"/>
  <c r="B28" i="11"/>
  <c r="B27" i="11"/>
  <c r="B26" i="11" s="1"/>
  <c r="B24" i="11"/>
  <c r="B23" i="11"/>
  <c r="B22" i="11" s="1"/>
  <c r="B20" i="11"/>
  <c r="B19" i="11"/>
  <c r="B18" i="11" s="1"/>
  <c r="B16" i="11"/>
  <c r="B15" i="11"/>
  <c r="K12" i="11"/>
  <c r="J12" i="11"/>
  <c r="I12" i="11"/>
  <c r="H12" i="11"/>
  <c r="G12" i="11"/>
  <c r="F12" i="11"/>
  <c r="E12" i="11"/>
  <c r="D12" i="11"/>
  <c r="C12" i="11"/>
  <c r="F81" i="10"/>
  <c r="B81" i="10"/>
  <c r="F80" i="10"/>
  <c r="B80" i="10"/>
  <c r="F79" i="10"/>
  <c r="B79" i="10"/>
  <c r="H78" i="10"/>
  <c r="F78" i="10"/>
  <c r="F76" i="10"/>
  <c r="B76" i="10"/>
  <c r="F75" i="10"/>
  <c r="F74" i="10" s="1"/>
  <c r="B75" i="10"/>
  <c r="B74" i="10" s="1"/>
  <c r="H74" i="10"/>
  <c r="F72" i="10"/>
  <c r="B72" i="10"/>
  <c r="F71" i="10"/>
  <c r="B71" i="10"/>
  <c r="F70" i="10"/>
  <c r="B70" i="10"/>
  <c r="F69" i="10"/>
  <c r="B69" i="10"/>
  <c r="H68" i="10"/>
  <c r="F66" i="10"/>
  <c r="B66" i="10"/>
  <c r="F65" i="10"/>
  <c r="B65" i="10"/>
  <c r="B64" i="10" s="1"/>
  <c r="H64" i="10"/>
  <c r="F62" i="10"/>
  <c r="B62" i="10"/>
  <c r="F61" i="10"/>
  <c r="B61" i="10"/>
  <c r="F60" i="10"/>
  <c r="B60" i="10"/>
  <c r="B59" i="10" s="1"/>
  <c r="H59" i="10"/>
  <c r="F57" i="10"/>
  <c r="B57" i="10"/>
  <c r="F56" i="10"/>
  <c r="B56" i="10"/>
  <c r="F55" i="10"/>
  <c r="F54" i="10" s="1"/>
  <c r="B55" i="10"/>
  <c r="H54" i="10"/>
  <c r="B54" i="10"/>
  <c r="F52" i="10"/>
  <c r="B52" i="10"/>
  <c r="F51" i="10"/>
  <c r="B51" i="10"/>
  <c r="F50" i="10"/>
  <c r="F49" i="10" s="1"/>
  <c r="B50" i="10"/>
  <c r="H49" i="10"/>
  <c r="F47" i="10"/>
  <c r="B47" i="10"/>
  <c r="F46" i="10"/>
  <c r="B46" i="10"/>
  <c r="F45" i="10"/>
  <c r="B45" i="10"/>
  <c r="H44" i="10"/>
  <c r="F42" i="10"/>
  <c r="B42" i="10"/>
  <c r="F41" i="10"/>
  <c r="B41" i="10"/>
  <c r="F40" i="10"/>
  <c r="B40" i="10"/>
  <c r="B39" i="10" s="1"/>
  <c r="H39" i="10"/>
  <c r="F37" i="10"/>
  <c r="B37" i="10"/>
  <c r="F36" i="10"/>
  <c r="B36" i="10"/>
  <c r="B34" i="10" s="1"/>
  <c r="F35" i="10"/>
  <c r="B35" i="10"/>
  <c r="H34" i="10"/>
  <c r="F32" i="10"/>
  <c r="B32" i="10"/>
  <c r="F31" i="10"/>
  <c r="B31" i="10"/>
  <c r="H30" i="10"/>
  <c r="F28" i="10"/>
  <c r="B28" i="10"/>
  <c r="F27" i="10"/>
  <c r="F26" i="10" s="1"/>
  <c r="B27" i="10"/>
  <c r="B26" i="10" s="1"/>
  <c r="H26" i="10"/>
  <c r="F24" i="10"/>
  <c r="B24" i="10"/>
  <c r="F23" i="10"/>
  <c r="F22" i="10" s="1"/>
  <c r="B23" i="10"/>
  <c r="H22" i="10"/>
  <c r="F20" i="10"/>
  <c r="B20" i="10"/>
  <c r="F19" i="10"/>
  <c r="B19" i="10"/>
  <c r="B18" i="10" s="1"/>
  <c r="H18" i="10"/>
  <c r="F16" i="10"/>
  <c r="B16" i="10"/>
  <c r="F15" i="10"/>
  <c r="F14" i="10" s="1"/>
  <c r="B15" i="10"/>
  <c r="B14" i="10" s="1"/>
  <c r="H14" i="10"/>
  <c r="G12" i="10"/>
  <c r="E12" i="10"/>
  <c r="D12" i="10"/>
  <c r="C12" i="10"/>
  <c r="D80" i="9"/>
  <c r="B80" i="9"/>
  <c r="D79" i="9"/>
  <c r="B79" i="9" s="1"/>
  <c r="D78" i="9"/>
  <c r="B78" i="9" s="1"/>
  <c r="D75" i="9"/>
  <c r="D74" i="9"/>
  <c r="B74" i="9" s="1"/>
  <c r="D71" i="9"/>
  <c r="B71" i="9" s="1"/>
  <c r="D70" i="9"/>
  <c r="B70" i="9"/>
  <c r="D69" i="9"/>
  <c r="B69" i="9" s="1"/>
  <c r="D68" i="9"/>
  <c r="B68" i="9" s="1"/>
  <c r="D65" i="9"/>
  <c r="B65" i="9" s="1"/>
  <c r="B63" i="9" s="1"/>
  <c r="D64" i="9"/>
  <c r="B64" i="9" s="1"/>
  <c r="D61" i="9"/>
  <c r="B61" i="9" s="1"/>
  <c r="D60" i="9"/>
  <c r="B60" i="9" s="1"/>
  <c r="D59" i="9"/>
  <c r="B59" i="9" s="1"/>
  <c r="D56" i="9"/>
  <c r="B56" i="9" s="1"/>
  <c r="D55" i="9"/>
  <c r="B55" i="9"/>
  <c r="B53" i="9" s="1"/>
  <c r="D54" i="9"/>
  <c r="B54" i="9" s="1"/>
  <c r="D51" i="9"/>
  <c r="B51" i="9" s="1"/>
  <c r="D50" i="9"/>
  <c r="B50" i="9" s="1"/>
  <c r="D49" i="9"/>
  <c r="B49" i="9" s="1"/>
  <c r="D46" i="9"/>
  <c r="B46" i="9" s="1"/>
  <c r="D45" i="9"/>
  <c r="D44" i="9"/>
  <c r="B44" i="9" s="1"/>
  <c r="D41" i="9"/>
  <c r="B41" i="9" s="1"/>
  <c r="D40" i="9"/>
  <c r="B40" i="9" s="1"/>
  <c r="D39" i="9"/>
  <c r="B39" i="9" s="1"/>
  <c r="D36" i="9"/>
  <c r="B36" i="9" s="1"/>
  <c r="D35" i="9"/>
  <c r="B35" i="9"/>
  <c r="B33" i="9" s="1"/>
  <c r="D34" i="9"/>
  <c r="B34" i="9" s="1"/>
  <c r="D31" i="9"/>
  <c r="B31" i="9" s="1"/>
  <c r="D30" i="9"/>
  <c r="B30" i="9"/>
  <c r="D27" i="9"/>
  <c r="D25" i="9" s="1"/>
  <c r="B27" i="9"/>
  <c r="B25" i="9" s="1"/>
  <c r="D26" i="9"/>
  <c r="B26" i="9" s="1"/>
  <c r="D23" i="9"/>
  <c r="D22" i="9"/>
  <c r="B22" i="9" s="1"/>
  <c r="D19" i="9"/>
  <c r="D18" i="9"/>
  <c r="B18" i="9" s="1"/>
  <c r="D15" i="9"/>
  <c r="B15" i="9" s="1"/>
  <c r="D14" i="9"/>
  <c r="B14" i="9" s="1"/>
  <c r="B13" i="9" s="1"/>
  <c r="D13" i="9"/>
  <c r="M11" i="9"/>
  <c r="L11" i="9"/>
  <c r="K11" i="9"/>
  <c r="J11" i="9"/>
  <c r="I11" i="9"/>
  <c r="H11" i="9"/>
  <c r="G11" i="9"/>
  <c r="F11" i="9"/>
  <c r="E11" i="9"/>
  <c r="C11" i="9"/>
  <c r="B82" i="8"/>
  <c r="B81" i="8"/>
  <c r="B80" i="8"/>
  <c r="B77" i="8"/>
  <c r="B76" i="8"/>
  <c r="B75" i="8"/>
  <c r="B73" i="8"/>
  <c r="B72" i="8"/>
  <c r="B71" i="8"/>
  <c r="B70" i="8"/>
  <c r="B67" i="8"/>
  <c r="B66" i="8"/>
  <c r="B65" i="8" s="1"/>
  <c r="B63" i="8"/>
  <c r="B62" i="8"/>
  <c r="B61" i="8"/>
  <c r="B60" i="8" s="1"/>
  <c r="B58" i="8"/>
  <c r="B57" i="8"/>
  <c r="B56" i="8"/>
  <c r="B55" i="8" s="1"/>
  <c r="B53" i="8"/>
  <c r="B52" i="8"/>
  <c r="B51" i="8"/>
  <c r="B50" i="8" s="1"/>
  <c r="B48" i="8"/>
  <c r="B47" i="8"/>
  <c r="B46" i="8"/>
  <c r="B45" i="8" s="1"/>
  <c r="B43" i="8"/>
  <c r="B42" i="8"/>
  <c r="B41" i="8"/>
  <c r="B40" i="8" s="1"/>
  <c r="B38" i="8"/>
  <c r="B37" i="8"/>
  <c r="B36" i="8"/>
  <c r="B35" i="8" s="1"/>
  <c r="B33" i="8"/>
  <c r="B32" i="8"/>
  <c r="B31" i="8" s="1"/>
  <c r="B29" i="8"/>
  <c r="B28" i="8"/>
  <c r="B25" i="8"/>
  <c r="B24" i="8"/>
  <c r="B23" i="8" s="1"/>
  <c r="B21" i="8"/>
  <c r="B20" i="8"/>
  <c r="B19" i="8" s="1"/>
  <c r="B17" i="8"/>
  <c r="B15" i="8" s="1"/>
  <c r="B16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80" i="7"/>
  <c r="B79" i="7"/>
  <c r="B77" i="7" s="1"/>
  <c r="B78" i="7"/>
  <c r="B75" i="7"/>
  <c r="B74" i="7"/>
  <c r="B73" i="7" s="1"/>
  <c r="B71" i="7"/>
  <c r="B70" i="7"/>
  <c r="B69" i="7"/>
  <c r="B67" i="7" s="1"/>
  <c r="B68" i="7"/>
  <c r="B65" i="7"/>
  <c r="B64" i="7"/>
  <c r="B63" i="7" s="1"/>
  <c r="B61" i="7"/>
  <c r="B58" i="7" s="1"/>
  <c r="B60" i="7"/>
  <c r="B59" i="7"/>
  <c r="B56" i="7"/>
  <c r="B55" i="7"/>
  <c r="B54" i="7"/>
  <c r="B51" i="7"/>
  <c r="B50" i="7"/>
  <c r="B49" i="7"/>
  <c r="B46" i="7"/>
  <c r="B43" i="7" s="1"/>
  <c r="B45" i="7"/>
  <c r="B44" i="7"/>
  <c r="B41" i="7"/>
  <c r="B40" i="7"/>
  <c r="B39" i="7"/>
  <c r="B36" i="7"/>
  <c r="B35" i="7"/>
  <c r="B34" i="7"/>
  <c r="B31" i="7"/>
  <c r="B29" i="7" s="1"/>
  <c r="B30" i="7"/>
  <c r="B27" i="7"/>
  <c r="B26" i="7"/>
  <c r="B23" i="7"/>
  <c r="B22" i="7"/>
  <c r="B21" i="7"/>
  <c r="B19" i="7"/>
  <c r="B18" i="7"/>
  <c r="B17" i="7" s="1"/>
  <c r="B15" i="7"/>
  <c r="B13" i="7" s="1"/>
  <c r="B14" i="7"/>
  <c r="G11" i="7"/>
  <c r="F11" i="7"/>
  <c r="E11" i="7"/>
  <c r="D11" i="7"/>
  <c r="C11" i="7"/>
  <c r="B80" i="6"/>
  <c r="B79" i="6"/>
  <c r="B78" i="6"/>
  <c r="B77" i="6"/>
  <c r="B75" i="6"/>
  <c r="B74" i="6"/>
  <c r="B73" i="6" s="1"/>
  <c r="B71" i="6"/>
  <c r="B70" i="6"/>
  <c r="B69" i="6"/>
  <c r="B68" i="6"/>
  <c r="B67" i="6"/>
  <c r="B65" i="6"/>
  <c r="B64" i="6"/>
  <c r="B63" i="6" s="1"/>
  <c r="B61" i="6"/>
  <c r="B58" i="6" s="1"/>
  <c r="B60" i="6"/>
  <c r="B59" i="6"/>
  <c r="B56" i="6"/>
  <c r="B55" i="6"/>
  <c r="B54" i="6"/>
  <c r="B51" i="6"/>
  <c r="B48" i="6" s="1"/>
  <c r="B50" i="6"/>
  <c r="B49" i="6"/>
  <c r="B46" i="6"/>
  <c r="B45" i="6"/>
  <c r="B44" i="6"/>
  <c r="B41" i="6"/>
  <c r="B40" i="6"/>
  <c r="B39" i="6"/>
  <c r="B36" i="6"/>
  <c r="B33" i="6" s="1"/>
  <c r="B35" i="6"/>
  <c r="B34" i="6"/>
  <c r="B31" i="6"/>
  <c r="B29" i="6" s="1"/>
  <c r="B30" i="6"/>
  <c r="B27" i="6"/>
  <c r="B26" i="6"/>
  <c r="B23" i="6"/>
  <c r="B22" i="6"/>
  <c r="B21" i="6" s="1"/>
  <c r="B19" i="6"/>
  <c r="B18" i="6"/>
  <c r="B17" i="6" s="1"/>
  <c r="B15" i="6"/>
  <c r="B13" i="6" s="1"/>
  <c r="B14" i="6"/>
  <c r="E11" i="6"/>
  <c r="D11" i="6"/>
  <c r="C11" i="6"/>
  <c r="E54" i="5"/>
  <c r="E11" i="5"/>
  <c r="B11" i="5"/>
  <c r="H12" i="4"/>
  <c r="G12" i="4"/>
  <c r="F12" i="4"/>
  <c r="E12" i="4"/>
  <c r="D12" i="4"/>
  <c r="C12" i="4"/>
  <c r="B12" i="4"/>
  <c r="B81" i="3"/>
  <c r="B80" i="3"/>
  <c r="B79" i="3"/>
  <c r="K78" i="3"/>
  <c r="J78" i="3"/>
  <c r="I78" i="3"/>
  <c r="H78" i="3"/>
  <c r="G78" i="3"/>
  <c r="F78" i="3"/>
  <c r="E78" i="3"/>
  <c r="D78" i="3"/>
  <c r="C78" i="3"/>
  <c r="B76" i="3"/>
  <c r="B75" i="3"/>
  <c r="K74" i="3"/>
  <c r="J74" i="3"/>
  <c r="I74" i="3"/>
  <c r="H74" i="3"/>
  <c r="G74" i="3"/>
  <c r="F74" i="3"/>
  <c r="E74" i="3"/>
  <c r="D74" i="3"/>
  <c r="C74" i="3"/>
  <c r="B72" i="3"/>
  <c r="B71" i="3"/>
  <c r="B70" i="3"/>
  <c r="B69" i="3"/>
  <c r="K68" i="3"/>
  <c r="J68" i="3"/>
  <c r="I68" i="3"/>
  <c r="H68" i="3"/>
  <c r="G68" i="3"/>
  <c r="F68" i="3"/>
  <c r="E68" i="3"/>
  <c r="D68" i="3"/>
  <c r="C68" i="3"/>
  <c r="B68" i="3"/>
  <c r="B66" i="3"/>
  <c r="B64" i="3" s="1"/>
  <c r="B65" i="3"/>
  <c r="K64" i="3"/>
  <c r="J64" i="3"/>
  <c r="I64" i="3"/>
  <c r="H64" i="3"/>
  <c r="G64" i="3"/>
  <c r="F64" i="3"/>
  <c r="E64" i="3"/>
  <c r="D64" i="3"/>
  <c r="C64" i="3"/>
  <c r="B62" i="3"/>
  <c r="B61" i="3"/>
  <c r="B60" i="3"/>
  <c r="B59" i="3" s="1"/>
  <c r="K59" i="3"/>
  <c r="J59" i="3"/>
  <c r="I59" i="3"/>
  <c r="H59" i="3"/>
  <c r="G59" i="3"/>
  <c r="F59" i="3"/>
  <c r="E59" i="3"/>
  <c r="D59" i="3"/>
  <c r="C59" i="3"/>
  <c r="B57" i="3"/>
  <c r="B56" i="3"/>
  <c r="B55" i="3"/>
  <c r="K54" i="3"/>
  <c r="J54" i="3"/>
  <c r="I54" i="3"/>
  <c r="H54" i="3"/>
  <c r="G54" i="3"/>
  <c r="F54" i="3"/>
  <c r="E54" i="3"/>
  <c r="D54" i="3"/>
  <c r="C54" i="3"/>
  <c r="B52" i="3"/>
  <c r="B51" i="3"/>
  <c r="B50" i="3"/>
  <c r="K49" i="3"/>
  <c r="J49" i="3"/>
  <c r="I49" i="3"/>
  <c r="H49" i="3"/>
  <c r="G49" i="3"/>
  <c r="F49" i="3"/>
  <c r="E49" i="3"/>
  <c r="D49" i="3"/>
  <c r="C49" i="3"/>
  <c r="B47" i="3"/>
  <c r="B46" i="3"/>
  <c r="B45" i="3"/>
  <c r="K44" i="3"/>
  <c r="J44" i="3"/>
  <c r="I44" i="3"/>
  <c r="H44" i="3"/>
  <c r="G44" i="3"/>
  <c r="F44" i="3"/>
  <c r="E44" i="3"/>
  <c r="D44" i="3"/>
  <c r="C44" i="3"/>
  <c r="B44" i="3"/>
  <c r="B42" i="3"/>
  <c r="B41" i="3"/>
  <c r="B40" i="3"/>
  <c r="K39" i="3"/>
  <c r="J39" i="3"/>
  <c r="I39" i="3"/>
  <c r="H39" i="3"/>
  <c r="G39" i="3"/>
  <c r="F39" i="3"/>
  <c r="E39" i="3"/>
  <c r="D39" i="3"/>
  <c r="C39" i="3"/>
  <c r="B37" i="3"/>
  <c r="B36" i="3"/>
  <c r="B35" i="3"/>
  <c r="K34" i="3"/>
  <c r="J34" i="3"/>
  <c r="I34" i="3"/>
  <c r="H34" i="3"/>
  <c r="G34" i="3"/>
  <c r="F34" i="3"/>
  <c r="E34" i="3"/>
  <c r="D34" i="3"/>
  <c r="C34" i="3"/>
  <c r="B32" i="3"/>
  <c r="B31" i="3"/>
  <c r="B30" i="3" s="1"/>
  <c r="K30" i="3"/>
  <c r="J30" i="3"/>
  <c r="I30" i="3"/>
  <c r="H30" i="3"/>
  <c r="G30" i="3"/>
  <c r="F30" i="3"/>
  <c r="E30" i="3"/>
  <c r="D30" i="3"/>
  <c r="C30" i="3"/>
  <c r="B28" i="3"/>
  <c r="B27" i="3"/>
  <c r="K26" i="3"/>
  <c r="J26" i="3"/>
  <c r="I26" i="3"/>
  <c r="H26" i="3"/>
  <c r="G26" i="3"/>
  <c r="F26" i="3"/>
  <c r="E26" i="3"/>
  <c r="D26" i="3"/>
  <c r="C26" i="3"/>
  <c r="B24" i="3"/>
  <c r="B23" i="3"/>
  <c r="B22" i="3" s="1"/>
  <c r="K22" i="3"/>
  <c r="J22" i="3"/>
  <c r="I22" i="3"/>
  <c r="H22" i="3"/>
  <c r="G22" i="3"/>
  <c r="F22" i="3"/>
  <c r="E22" i="3"/>
  <c r="D22" i="3"/>
  <c r="C22" i="3"/>
  <c r="B20" i="3"/>
  <c r="B19" i="3"/>
  <c r="K18" i="3"/>
  <c r="J18" i="3"/>
  <c r="I18" i="3"/>
  <c r="H18" i="3"/>
  <c r="G18" i="3"/>
  <c r="F18" i="3"/>
  <c r="E18" i="3"/>
  <c r="D18" i="3"/>
  <c r="C18" i="3"/>
  <c r="B16" i="3"/>
  <c r="B15" i="3"/>
  <c r="B14" i="3" s="1"/>
  <c r="K14" i="3"/>
  <c r="J14" i="3"/>
  <c r="I14" i="3"/>
  <c r="H14" i="3"/>
  <c r="G14" i="3"/>
  <c r="F14" i="3"/>
  <c r="E14" i="3"/>
  <c r="D14" i="3"/>
  <c r="C14" i="3"/>
  <c r="H59" i="2"/>
  <c r="E59" i="2"/>
  <c r="D59" i="2"/>
  <c r="C59" i="2"/>
  <c r="G60" i="2"/>
  <c r="I59" i="2"/>
  <c r="E50" i="2"/>
  <c r="D50" i="2"/>
  <c r="G53" i="2"/>
  <c r="C50" i="2"/>
  <c r="G52" i="2"/>
  <c r="I50" i="2"/>
  <c r="G51" i="2"/>
  <c r="H50" i="2"/>
  <c r="D42" i="2"/>
  <c r="G46" i="2"/>
  <c r="C42" i="2"/>
  <c r="G45" i="2"/>
  <c r="G44" i="2"/>
  <c r="I42" i="2"/>
  <c r="H42" i="2"/>
  <c r="E42" i="2"/>
  <c r="D37" i="2"/>
  <c r="G39" i="2"/>
  <c r="E37" i="2"/>
  <c r="C37" i="2"/>
  <c r="G38" i="2"/>
  <c r="I37" i="2"/>
  <c r="H37" i="2"/>
  <c r="F37" i="2"/>
  <c r="I32" i="2"/>
  <c r="H32" i="2"/>
  <c r="F32" i="2"/>
  <c r="E32" i="2"/>
  <c r="D32" i="2"/>
  <c r="C32" i="2"/>
  <c r="B32" i="2"/>
  <c r="C23" i="2"/>
  <c r="G28" i="2"/>
  <c r="B23" i="2"/>
  <c r="C13" i="2"/>
  <c r="G18" i="2"/>
  <c r="H13" i="2"/>
  <c r="E13" i="2"/>
  <c r="D13" i="2"/>
  <c r="I11" i="1"/>
  <c r="H11" i="1"/>
  <c r="G11" i="1"/>
  <c r="F11" i="1"/>
  <c r="E11" i="1"/>
  <c r="D11" i="1"/>
  <c r="C11" i="1"/>
  <c r="B11" i="1"/>
  <c r="K11" i="25" l="1"/>
  <c r="F13" i="2"/>
  <c r="D23" i="2"/>
  <c r="D11" i="2" s="1"/>
  <c r="N27" i="14"/>
  <c r="N11" i="14" s="1"/>
  <c r="I13" i="2"/>
  <c r="G35" i="2"/>
  <c r="G32" i="2" s="1"/>
  <c r="G43" i="2"/>
  <c r="B34" i="3"/>
  <c r="J12" i="3"/>
  <c r="B53" i="6"/>
  <c r="B25" i="7"/>
  <c r="B79" i="8"/>
  <c r="D38" i="9"/>
  <c r="D53" i="9"/>
  <c r="F39" i="10"/>
  <c r="B49" i="10"/>
  <c r="B14" i="11"/>
  <c r="B12" i="11" s="1"/>
  <c r="B39" i="11"/>
  <c r="E11" i="13"/>
  <c r="M11" i="13"/>
  <c r="U11" i="13"/>
  <c r="AC11" i="13"/>
  <c r="AK11" i="13"/>
  <c r="H11" i="14"/>
  <c r="B55" i="26"/>
  <c r="B40" i="28"/>
  <c r="E11" i="31"/>
  <c r="C11" i="2"/>
  <c r="I23" i="2"/>
  <c r="H23" i="2"/>
  <c r="H11" i="2" s="1"/>
  <c r="G34" i="2"/>
  <c r="G57" i="2"/>
  <c r="F59" i="2"/>
  <c r="G64" i="2"/>
  <c r="B54" i="3"/>
  <c r="B38" i="7"/>
  <c r="B11" i="7" s="1"/>
  <c r="B69" i="8"/>
  <c r="B13" i="8" s="1"/>
  <c r="B38" i="9"/>
  <c r="D48" i="9"/>
  <c r="D63" i="9"/>
  <c r="F34" i="10"/>
  <c r="F44" i="10"/>
  <c r="B68" i="10"/>
  <c r="B54" i="11"/>
  <c r="N11" i="13"/>
  <c r="AD11" i="13"/>
  <c r="E57" i="27"/>
  <c r="B53" i="31"/>
  <c r="S11" i="25"/>
  <c r="F42" i="2"/>
  <c r="B38" i="6"/>
  <c r="B11" i="6" s="1"/>
  <c r="B48" i="7"/>
  <c r="G14" i="2"/>
  <c r="G13" i="2" s="1"/>
  <c r="G33" i="2"/>
  <c r="G56" i="2"/>
  <c r="G63" i="2"/>
  <c r="E12" i="3"/>
  <c r="B26" i="3"/>
  <c r="E68" i="5"/>
  <c r="B43" i="6"/>
  <c r="B53" i="7"/>
  <c r="B27" i="8"/>
  <c r="D29" i="9"/>
  <c r="D58" i="9"/>
  <c r="B30" i="10"/>
  <c r="F68" i="10"/>
  <c r="B15" i="25"/>
  <c r="B13" i="25" s="1"/>
  <c r="B11" i="25" s="1"/>
  <c r="D13" i="25"/>
  <c r="D11" i="25" s="1"/>
  <c r="L13" i="25"/>
  <c r="L11" i="25" s="1"/>
  <c r="T13" i="25"/>
  <c r="T11" i="25" s="1"/>
  <c r="AB13" i="25"/>
  <c r="AB11" i="25" s="1"/>
  <c r="AJ13" i="25"/>
  <c r="AJ11" i="25" s="1"/>
  <c r="J11" i="25"/>
  <c r="R11" i="25"/>
  <c r="Z11" i="25"/>
  <c r="AH11" i="25"/>
  <c r="B31" i="26"/>
  <c r="B45" i="26"/>
  <c r="B69" i="28"/>
  <c r="E65" i="30"/>
  <c r="B33" i="29"/>
  <c r="B48" i="31"/>
  <c r="F23" i="2"/>
  <c r="F11" i="2" s="1"/>
  <c r="D43" i="9"/>
  <c r="H12" i="10"/>
  <c r="G24" i="2"/>
  <c r="E23" i="2"/>
  <c r="E11" i="2" s="1"/>
  <c r="G48" i="2"/>
  <c r="F50" i="2"/>
  <c r="G55" i="2"/>
  <c r="G62" i="2"/>
  <c r="B74" i="3"/>
  <c r="F18" i="10"/>
  <c r="F30" i="10"/>
  <c r="B78" i="10"/>
  <c r="D11" i="13"/>
  <c r="L11" i="13"/>
  <c r="T11" i="13"/>
  <c r="AB11" i="13"/>
  <c r="AJ11" i="13"/>
  <c r="E13" i="25"/>
  <c r="E11" i="25" s="1"/>
  <c r="M13" i="25"/>
  <c r="M11" i="25" s="1"/>
  <c r="U13" i="25"/>
  <c r="U11" i="25" s="1"/>
  <c r="AC13" i="25"/>
  <c r="AC11" i="25" s="1"/>
  <c r="AK13" i="25"/>
  <c r="AK11" i="25" s="1"/>
  <c r="B19" i="26"/>
  <c r="B60" i="26"/>
  <c r="B19" i="28"/>
  <c r="B45" i="28"/>
  <c r="G40" i="2"/>
  <c r="G47" i="2"/>
  <c r="G54" i="2"/>
  <c r="G61" i="2"/>
  <c r="B18" i="3"/>
  <c r="B39" i="3"/>
  <c r="F12" i="3"/>
  <c r="B13" i="13"/>
  <c r="B11" i="21"/>
  <c r="B35" i="26"/>
  <c r="B75" i="26"/>
  <c r="B60" i="28"/>
  <c r="F11" i="31"/>
  <c r="I12" i="3"/>
  <c r="B49" i="3"/>
  <c r="B78" i="3"/>
  <c r="B25" i="6"/>
  <c r="B33" i="7"/>
  <c r="D33" i="9"/>
  <c r="B45" i="9"/>
  <c r="B43" i="9" s="1"/>
  <c r="B44" i="10"/>
  <c r="F59" i="10"/>
  <c r="F12" i="10" s="1"/>
  <c r="B49" i="11"/>
  <c r="B27" i="14"/>
  <c r="B43" i="14"/>
  <c r="F13" i="25"/>
  <c r="F11" i="25" s="1"/>
  <c r="N13" i="25"/>
  <c r="N11" i="25" s="1"/>
  <c r="V13" i="25"/>
  <c r="V11" i="25" s="1"/>
  <c r="AD13" i="25"/>
  <c r="AD11" i="25" s="1"/>
  <c r="AL13" i="25"/>
  <c r="AL11" i="25" s="1"/>
  <c r="B23" i="26"/>
  <c r="E52" i="27"/>
  <c r="B23" i="28"/>
  <c r="B50" i="28"/>
  <c r="B53" i="29"/>
  <c r="B29" i="31"/>
  <c r="AI11" i="25"/>
  <c r="B37" i="2"/>
  <c r="F64" i="10"/>
  <c r="B11" i="17"/>
  <c r="I13" i="25"/>
  <c r="I11" i="25" s="1"/>
  <c r="Q13" i="25"/>
  <c r="Q11" i="25" s="1"/>
  <c r="Y13" i="25"/>
  <c r="Y11" i="25" s="1"/>
  <c r="AG13" i="25"/>
  <c r="AG11" i="25" s="1"/>
  <c r="AO13" i="25"/>
  <c r="AO11" i="25" s="1"/>
  <c r="B40" i="26"/>
  <c r="B79" i="26"/>
  <c r="E28" i="27"/>
  <c r="B65" i="28"/>
  <c r="B67" i="29"/>
  <c r="G37" i="2"/>
  <c r="B23" i="9"/>
  <c r="B21" i="9" s="1"/>
  <c r="D21" i="9"/>
  <c r="B13" i="2"/>
  <c r="G17" i="2"/>
  <c r="G21" i="2"/>
  <c r="B42" i="2"/>
  <c r="B48" i="9"/>
  <c r="B75" i="9"/>
  <c r="B73" i="9" s="1"/>
  <c r="D73" i="9"/>
  <c r="G26" i="2"/>
  <c r="G30" i="2"/>
  <c r="B58" i="9"/>
  <c r="G27" i="2"/>
  <c r="D12" i="3"/>
  <c r="H12" i="3"/>
  <c r="B19" i="9"/>
  <c r="B17" i="9" s="1"/>
  <c r="D17" i="9"/>
  <c r="G11" i="14"/>
  <c r="G16" i="2"/>
  <c r="G20" i="2"/>
  <c r="G50" i="2"/>
  <c r="G59" i="2"/>
  <c r="G15" i="2"/>
  <c r="G19" i="2"/>
  <c r="G25" i="2"/>
  <c r="G29" i="2"/>
  <c r="B50" i="2"/>
  <c r="B59" i="2"/>
  <c r="C12" i="3"/>
  <c r="G12" i="3"/>
  <c r="K12" i="3"/>
  <c r="B29" i="29"/>
  <c r="B48" i="29"/>
  <c r="B25" i="31"/>
  <c r="B11" i="31" s="1"/>
  <c r="B29" i="9"/>
  <c r="B67" i="9"/>
  <c r="D77" i="9"/>
  <c r="D11" i="9" s="1"/>
  <c r="B22" i="10"/>
  <c r="B12" i="10" s="1"/>
  <c r="D11" i="31"/>
  <c r="B77" i="9"/>
  <c r="D67" i="9"/>
  <c r="B40" i="13"/>
  <c r="B11" i="13" s="1"/>
  <c r="B12" i="22"/>
  <c r="B50" i="26"/>
  <c r="B69" i="26"/>
  <c r="E24" i="27"/>
  <c r="E10" i="27" s="1"/>
  <c r="B35" i="28"/>
  <c r="B55" i="28"/>
  <c r="B75" i="28"/>
  <c r="B13" i="29"/>
  <c r="B38" i="29"/>
  <c r="B58" i="29"/>
  <c r="C11" i="31"/>
  <c r="B13" i="28" l="1"/>
  <c r="B11" i="2"/>
  <c r="I11" i="2"/>
  <c r="B12" i="3"/>
  <c r="G23" i="2"/>
  <c r="G11" i="2" s="1"/>
  <c r="B11" i="14"/>
  <c r="B13" i="26"/>
  <c r="B11" i="9"/>
  <c r="G42" i="2"/>
  <c r="B11" i="29"/>
</calcChain>
</file>

<file path=xl/sharedStrings.xml><?xml version="1.0" encoding="utf-8"?>
<sst xmlns="http://schemas.openxmlformats.org/spreadsheetml/2006/main" count="3774" uniqueCount="825">
  <si>
    <t>CUADRO N° 1</t>
  </si>
  <si>
    <t>SEGÚN: CIRCUITO JUDICIAL Y TRIBUNAL</t>
  </si>
  <si>
    <t>DURANTE: 2018</t>
  </si>
  <si>
    <t xml:space="preserve">CIRCUITO JUDICIAL Y TRIBUNAL </t>
  </si>
  <si>
    <t>CASOS ENTRADOS</t>
  </si>
  <si>
    <t>CASOS REENTRADOS</t>
  </si>
  <si>
    <t>TESTIM. PIEZAS</t>
  </si>
  <si>
    <t>CASOS TERMINADOS</t>
  </si>
  <si>
    <t>Total</t>
  </si>
  <si>
    <t>En Trámite</t>
  </si>
  <si>
    <t>Con Resol.</t>
  </si>
  <si>
    <t>Provisional</t>
  </si>
  <si>
    <t>Primer Circuito Judicial de San José</t>
  </si>
  <si>
    <t>Tribunal Penal del I Circ. Jud. San José</t>
  </si>
  <si>
    <t>Tribunal Penal del I Circ. Jud. San José, Sección de Flagrancia</t>
  </si>
  <si>
    <t>Segundo Circuito Judicial de San José</t>
  </si>
  <si>
    <t>Tribunal Penal del II Circ. Jud. San José</t>
  </si>
  <si>
    <t>Tribunal de Flagrancia del II Circ. Jud. San José</t>
  </si>
  <si>
    <t>Tercer Circuito Judicial de San José</t>
  </si>
  <si>
    <t xml:space="preserve">Tribunal Penal de III Circuito Judicial de San José, sede Suroeste </t>
  </si>
  <si>
    <t>Tribunal Penal del III Circ. Jud. de San José</t>
  </si>
  <si>
    <t>Primer Circuito Judicial de Alajuela</t>
  </si>
  <si>
    <t>Tribunal del I Circ. Jud de Alajuela</t>
  </si>
  <si>
    <t>Tribunal del I Circ. Jud de Alajuela, Sección de Flagrancia</t>
  </si>
  <si>
    <t>Segundo Circuito Judicial de Alajuela</t>
  </si>
  <si>
    <t>Tribunal del II Circ. Jud de Alajuela</t>
  </si>
  <si>
    <t>Tribunal del II Circ. Jud de Alajuela, Sección de Flagrancia</t>
  </si>
  <si>
    <t>Tercer Circuito Judicial de Alajuela</t>
  </si>
  <si>
    <t>Tribunal del III Circ. Jud de Alajuela (San Ramón)</t>
  </si>
  <si>
    <t>Tribunal del III Circ. Jud de Alajuela, Sección de Flagrancia (San Ramón)</t>
  </si>
  <si>
    <t>Tribunal de Grecia</t>
  </si>
  <si>
    <t>Circuito Judicial de Cartago</t>
  </si>
  <si>
    <t xml:space="preserve">Tribunal de Cartago </t>
  </si>
  <si>
    <t>Tribunal de Cartago, Sección de Flagrancia</t>
  </si>
  <si>
    <t>Tribunal de Cartago, sede Turrialba</t>
  </si>
  <si>
    <t>Circuito Judicial de Heredia</t>
  </si>
  <si>
    <t>Tribunal de Heredia</t>
  </si>
  <si>
    <t>Tribunal de Heredia, Sección de Flagrancia</t>
  </si>
  <si>
    <t>Tribunal de Heredia, sede Sarapiquí</t>
  </si>
  <si>
    <t>Primer Circuito Judicial de Guanacaste</t>
  </si>
  <si>
    <t>Tribunal I Circ. Jud. Guanacaste</t>
  </si>
  <si>
    <t>Tribunal I Circ. Jud. Guanacaste, Sección de Flagrancia</t>
  </si>
  <si>
    <t>Tribunal I Circ. Jud. Guanacaste, sede Cañas</t>
  </si>
  <si>
    <t>Segundo Circuito Judicial de Guanacaste</t>
  </si>
  <si>
    <t>Tribunal del II Circuito Judicial de Guanacaste</t>
  </si>
  <si>
    <t>Tribunal del II Circ. Jud. Guanacaste, sede Santa Cruz</t>
  </si>
  <si>
    <t>Tribunal del II Circ. Jud. Guanacaste, Sección de Flagrancia (sede Santa Cruz)</t>
  </si>
  <si>
    <t>Circuito Judicial de Puntarenas</t>
  </si>
  <si>
    <t>Tribunal de Puntarenas</t>
  </si>
  <si>
    <t>Tribunal de Puntarenas, Sección de Flagrancia</t>
  </si>
  <si>
    <t>Tribunal de Puntarenas, sede Quepos</t>
  </si>
  <si>
    <t>Primer Circuito Judicial de la Zona Sur</t>
  </si>
  <si>
    <t>Tribunal I Circ. Jud. Zona Sur</t>
  </si>
  <si>
    <t>Tribunal I Circ. Jud. Zona Sur, Sección de Flagrancia</t>
  </si>
  <si>
    <t>Segundo Circuito Judicial de la Zona Sur</t>
  </si>
  <si>
    <t>Tribunal II Circ. Jud. Zona Sur, sede Golfito</t>
  </si>
  <si>
    <t>Tribunal II Circ. Jud. Zona Sur, sede Osa</t>
  </si>
  <si>
    <t>Tribunal II Circ. Jud. Zona Sur, sede Corredores</t>
  </si>
  <si>
    <t>Tribunal II Circ. Jud. Zona Sur, sede Corredores (Sección de Flagrancia)</t>
  </si>
  <si>
    <t>Primer Circuito Judicial de la Zona Atlántica</t>
  </si>
  <si>
    <t>Tribunal del I Circ. Jud de la Zona Atlántica</t>
  </si>
  <si>
    <t>Tribunal del I Circ. Jud de la Zona Atlántica, Sección de Flagrancia</t>
  </si>
  <si>
    <t>Segundo Circuito Judicial de la Zona Atlántica</t>
  </si>
  <si>
    <t>Tribunal del II Circ. Jud de la Zona Atlántica</t>
  </si>
  <si>
    <t>Tribunal del II Circ. Jud de la Zona Atlántica, Sección de Flagrancia</t>
  </si>
  <si>
    <t>Tribunal del II Circ. Jud de la Zona Atlántica, sede Siquirres</t>
  </si>
  <si>
    <t>Elaborado por: Subproceso de Estadística, Dirección de Planificación.</t>
  </si>
  <si>
    <t>CUADRO N° 2</t>
  </si>
  <si>
    <t>SEGÚN: PROVINCIA Y TRIBUNAL</t>
  </si>
  <si>
    <t>PROVINCIA Y TRIBUNAL</t>
  </si>
  <si>
    <t>San José</t>
  </si>
  <si>
    <t>Alajuela</t>
  </si>
  <si>
    <t>Cartago</t>
  </si>
  <si>
    <t>Heredia</t>
  </si>
  <si>
    <t>Guanacaste</t>
  </si>
  <si>
    <t>Puntarenas</t>
  </si>
  <si>
    <t>Limón</t>
  </si>
  <si>
    <t>CUADRO N° 3</t>
  </si>
  <si>
    <t>POR: ESTADO DEL EXPEDIENTE</t>
  </si>
  <si>
    <t xml:space="preserve"> CIRCUITO JUDICIAL Y TRIBUNAL</t>
  </si>
  <si>
    <t>TOTAL</t>
  </si>
  <si>
    <t>ESTADO DEL EXPEDIENTE</t>
  </si>
  <si>
    <t xml:space="preserve">En </t>
  </si>
  <si>
    <t>Con</t>
  </si>
  <si>
    <t>Suspendido por</t>
  </si>
  <si>
    <t>Conciliación</t>
  </si>
  <si>
    <t>Suspensión</t>
  </si>
  <si>
    <t>Suspendido</t>
  </si>
  <si>
    <t xml:space="preserve">Reparación </t>
  </si>
  <si>
    <t>Pago</t>
  </si>
  <si>
    <t>Tramitación</t>
  </si>
  <si>
    <t>Rebeldía</t>
  </si>
  <si>
    <t>Acc. Inconst.</t>
  </si>
  <si>
    <t>prejudicialidad</t>
  </si>
  <si>
    <t>Condicionada</t>
  </si>
  <si>
    <t>Proc. Prueba</t>
  </si>
  <si>
    <t>de Daño</t>
  </si>
  <si>
    <t>Multa</t>
  </si>
  <si>
    <t>CUADRO N° 4</t>
  </si>
  <si>
    <t xml:space="preserve">TRIBUNALES PENALES: CASOS ENTRADOS </t>
  </si>
  <si>
    <t>Ordinario</t>
  </si>
  <si>
    <t>Extradición</t>
  </si>
  <si>
    <t>Otros</t>
  </si>
  <si>
    <t>Abreviado</t>
  </si>
  <si>
    <t>Compleja</t>
  </si>
  <si>
    <t>CUADRO N° 5</t>
  </si>
  <si>
    <t>TRIBUNALES PENALES: CASOS ENTRADOS</t>
  </si>
  <si>
    <t xml:space="preserve">SEGÚN: OFICINA DE PROCEDENCIA </t>
  </si>
  <si>
    <t xml:space="preserve"> </t>
  </si>
  <si>
    <t>OFICINA</t>
  </si>
  <si>
    <t>CANTIDAD</t>
  </si>
  <si>
    <t>Juzgados Penales</t>
  </si>
  <si>
    <t>Tribunales Penales</t>
  </si>
  <si>
    <t>Juzgado Penal I C.J. San José</t>
  </si>
  <si>
    <t>Juzgado Penal Hatillo</t>
  </si>
  <si>
    <t>Juzgado Penal III C.J. San José ( Desamparados )</t>
  </si>
  <si>
    <t>Juzgado Penal Pavas</t>
  </si>
  <si>
    <t>Juzgado Penal Puriscal</t>
  </si>
  <si>
    <t>Juzgado Penal II C.J. San José</t>
  </si>
  <si>
    <t>Juzgado Penal I C.J. Zona Sur ( Pérez Zeledón )</t>
  </si>
  <si>
    <t>Juzgado Penal I C.J. Alajuela</t>
  </si>
  <si>
    <t>Juzgado Penal I C.J. Alajuela ( Atenas )</t>
  </si>
  <si>
    <t>Juzgado Penal Grecia</t>
  </si>
  <si>
    <t>Juzgado Penal III C.J. Alajuela (San Ramón)</t>
  </si>
  <si>
    <t>Juzgado Penal II C.J. Alajuela</t>
  </si>
  <si>
    <t>Juzgado Penal Upala</t>
  </si>
  <si>
    <t>Juzgado Penal II C.J. Alajuela ( La Fortuna )</t>
  </si>
  <si>
    <t>Juzgado Penal II C.J. Alajuela ( Los Chiles )</t>
  </si>
  <si>
    <t>Juzgado Penal Cartago</t>
  </si>
  <si>
    <t>Juzgado Penal La Unión</t>
  </si>
  <si>
    <t>Juzgado Penal Turrialba</t>
  </si>
  <si>
    <t>Juzgado Penal Heredia</t>
  </si>
  <si>
    <t>Juzgado Penal San Joaquín de Flores</t>
  </si>
  <si>
    <t>Juzgado Penal Sarapiquí</t>
  </si>
  <si>
    <t>Juzgado Penal I C.J. de Guanacaste ( Liberia )</t>
  </si>
  <si>
    <t>Juzgado Penal Cañas</t>
  </si>
  <si>
    <t>Juzgado Penal II C.J. Guanacaste ( Nicoya )</t>
  </si>
  <si>
    <t>Juzgado Penal Santa Cruz</t>
  </si>
  <si>
    <t>Juzgado Penal Puntarenas</t>
  </si>
  <si>
    <t>Juzgado Penal de Puntarenas ( Cóbano )</t>
  </si>
  <si>
    <t>Juzgado Penal Buenos Aires</t>
  </si>
  <si>
    <t>Tribunal de Puntarenas, sede Aguirre y Parrita</t>
  </si>
  <si>
    <t>Juzgado Penal Aguirre y Parrita</t>
  </si>
  <si>
    <t>Juzgado Penal Garabito</t>
  </si>
  <si>
    <t>Juzgado Penal Golfito</t>
  </si>
  <si>
    <t>Juzgado Penal Osa</t>
  </si>
  <si>
    <t>Juzgado Penal Coto Brus</t>
  </si>
  <si>
    <t>Juzgado Penal II C.J. Zona Sur ( Corredores )</t>
  </si>
  <si>
    <t>Juzgado Penal I C.J. Zona Atlántica (Limón)</t>
  </si>
  <si>
    <t>Juzgado Penal II C.J. Zona Atlántica (Pococi)</t>
  </si>
  <si>
    <t>Juzgado Penal Siquirres</t>
  </si>
  <si>
    <t>Juzgado Penal Bribrí</t>
  </si>
  <si>
    <t>Juzgado Penal Batán</t>
  </si>
  <si>
    <t>Otras Oficinas</t>
  </si>
  <si>
    <t>Oficinas Regionales</t>
  </si>
  <si>
    <t>Ministerio Público</t>
  </si>
  <si>
    <t>Fiscalías de Flagrancia</t>
  </si>
  <si>
    <t>Juzgado Contravencional</t>
  </si>
  <si>
    <t>Juzgado de Tránsito</t>
  </si>
  <si>
    <t>Juzgado Contravencional de menor cuantía</t>
  </si>
  <si>
    <t>Secretaria Corte</t>
  </si>
  <si>
    <t>Jdo Ejecución de la Pena San José</t>
  </si>
  <si>
    <t>Centros de Conciliación</t>
  </si>
  <si>
    <t>Oficina Justicia Restaurativa</t>
  </si>
  <si>
    <t>CUADRO N° 6</t>
  </si>
  <si>
    <t>POR: TIPO DE INTEGRACIÓN</t>
  </si>
  <si>
    <t>Colegiados</t>
  </si>
  <si>
    <t>Unipersonales</t>
  </si>
  <si>
    <t>Sin Integración</t>
  </si>
  <si>
    <t>CUADRO N° 7</t>
  </si>
  <si>
    <t>CIRCUITO JUDICIAL Y TRIBUNAL</t>
  </si>
  <si>
    <t>TIPO DE DELITO</t>
  </si>
  <si>
    <t>Injurias</t>
  </si>
  <si>
    <t>Calumnia</t>
  </si>
  <si>
    <t>Difamación</t>
  </si>
  <si>
    <t>Otro</t>
  </si>
  <si>
    <t>CUADRO N° 8</t>
  </si>
  <si>
    <t>TRIBUNALES PENALES: CASOS TERMINADOS</t>
  </si>
  <si>
    <t>POR: MOTIVO DE TÉRMINO</t>
  </si>
  <si>
    <t>MOTIVO DE TÉRMINO</t>
  </si>
  <si>
    <t>Con Lugar</t>
  </si>
  <si>
    <t>Sin Lugar</t>
  </si>
  <si>
    <t>dos</t>
  </si>
  <si>
    <t>Desestimación</t>
  </si>
  <si>
    <t>Accion Civil Resarcitoria Resuelta</t>
  </si>
  <si>
    <t>Costas del proceso resuelto</t>
  </si>
  <si>
    <t>Conversión acción pública en privada</t>
  </si>
  <si>
    <t>CUADRO N° 9</t>
  </si>
  <si>
    <t>TRIBUNALES PENALES: SOBRESEIMIENTOS DEFINITIVOS</t>
  </si>
  <si>
    <t xml:space="preserve">POR: TIPO DE SOBRESEIMIENTO Y TIPO DE EXTINCIÓN DE LA ACCIÓN PENAL </t>
  </si>
  <si>
    <t>EXTINCIÓN DE LA ACCIÓN PENAL</t>
  </si>
  <si>
    <t>Art. 311, incisos a), b), c)  y d)</t>
  </si>
  <si>
    <t>Extinción Acc. Penal</t>
  </si>
  <si>
    <t>Por conciliación</t>
  </si>
  <si>
    <t>Prescripción</t>
  </si>
  <si>
    <t xml:space="preserve"> Pago de multa</t>
  </si>
  <si>
    <t>Reparación de daños</t>
  </si>
  <si>
    <t xml:space="preserve"> Muerte del imputado</t>
  </si>
  <si>
    <t>CUADRO N° 10</t>
  </si>
  <si>
    <t>TRIBUNALES PENALES: CASOS FALLADOS CON SENTENCIA Y DEBATES SEÑALADOS</t>
  </si>
  <si>
    <t>POR: TIPO DE INTEGRACIÓN Y RESULTADO DEL SEÑALAMIENTO</t>
  </si>
  <si>
    <t>Cole-</t>
  </si>
  <si>
    <t>Uniperso-</t>
  </si>
  <si>
    <t>Abre-</t>
  </si>
  <si>
    <t>Celebra-</t>
  </si>
  <si>
    <t xml:space="preserve">No </t>
  </si>
  <si>
    <t>giados</t>
  </si>
  <si>
    <t>nales</t>
  </si>
  <si>
    <t>viados</t>
  </si>
  <si>
    <t>realizados</t>
  </si>
  <si>
    <t>CUADRO N° 11</t>
  </si>
  <si>
    <t>TRIBUNALES PENALES: CASOS FALLADOS CON SENTENCIA</t>
  </si>
  <si>
    <t xml:space="preserve">            TIPO DE SENTENCIA DICTADA</t>
  </si>
  <si>
    <t>Conde-</t>
  </si>
  <si>
    <t>Absolu-</t>
  </si>
  <si>
    <t>Cond. y</t>
  </si>
  <si>
    <t>Absol. y</t>
  </si>
  <si>
    <t>Cond-Absol.</t>
  </si>
  <si>
    <t>natoria</t>
  </si>
  <si>
    <t>toria</t>
  </si>
  <si>
    <t>Absol.</t>
  </si>
  <si>
    <t>CUADRO Nº 12</t>
  </si>
  <si>
    <t>SEGÚN: INTEGRACIÓN</t>
  </si>
  <si>
    <t>(los términos con lugar y sin lugar se refieren al resultado de la acción civil resarcitoria)</t>
  </si>
  <si>
    <t>INTEGRACIÓN</t>
  </si>
  <si>
    <t>nadoria</t>
  </si>
  <si>
    <t>Colegiado</t>
  </si>
  <si>
    <t>Unipersonal</t>
  </si>
  <si>
    <t>Abreviados</t>
  </si>
  <si>
    <t>CUADRO N° 13</t>
  </si>
  <si>
    <t xml:space="preserve">TRIBUNALES PENALES: AUDIENCIAS OCUPADAS EN LOS CASOS FALLADOS CON SENTENCIA </t>
  </si>
  <si>
    <t>POR: CANTIDAD DE AUDIENCIAS</t>
  </si>
  <si>
    <t xml:space="preserve">TIPO DE TRIBUNAL </t>
  </si>
  <si>
    <t>AUDIENCIAS REALIZADAS</t>
  </si>
  <si>
    <t>TOTAL DE</t>
  </si>
  <si>
    <t>0</t>
  </si>
  <si>
    <t>1</t>
  </si>
  <si>
    <t>2</t>
  </si>
  <si>
    <t>3</t>
  </si>
  <si>
    <t>4</t>
  </si>
  <si>
    <t>5</t>
  </si>
  <si>
    <t>6</t>
  </si>
  <si>
    <t>AUDIENCIAS</t>
  </si>
  <si>
    <t>Total Flagrancia</t>
  </si>
  <si>
    <t>CUADRO N° 14</t>
  </si>
  <si>
    <t xml:space="preserve">TRIBUNALES PENALES DE FLAGRANCIA: AUDIENCIAS OCUPADAS EN LOS CASOS FALLADOS CON SENTENCIA </t>
  </si>
  <si>
    <t>SEGÚN: TRIBUNAL PENAL DE FLAGRANCIA</t>
  </si>
  <si>
    <t>TRIBUNAL PENAL DE FLAGRANCIA</t>
  </si>
  <si>
    <t>Total Ordinarios</t>
  </si>
  <si>
    <t>CUADRO Nº 15</t>
  </si>
  <si>
    <t>TRIBUNALES PENALES: DURACIÓN PROMEDIO DE LOS JUICIOS FALLADOS CON SENTENCIA</t>
  </si>
  <si>
    <t>SEGÚN: TIPO DE TRIBUNAL PENAL</t>
  </si>
  <si>
    <t>POR: ETAPA DEL PROCESO</t>
  </si>
  <si>
    <t>TIPO DE TRIBUNAL PENAL</t>
  </si>
  <si>
    <t>SENTENCIAS</t>
  </si>
  <si>
    <r>
      <t>DURACIÓN PROMEDIO</t>
    </r>
    <r>
      <rPr>
        <b/>
        <vertAlign val="superscript"/>
        <sz val="12"/>
        <rFont val="Times New Roman"/>
        <family val="1"/>
      </rPr>
      <t>(1)</t>
    </r>
  </si>
  <si>
    <r>
      <t>Etapa Preparatoria</t>
    </r>
    <r>
      <rPr>
        <b/>
        <vertAlign val="superscript"/>
        <sz val="12"/>
        <rFont val="Times New Roman"/>
        <family val="1"/>
      </rPr>
      <t>(2)</t>
    </r>
  </si>
  <si>
    <r>
      <t>Etapa Intermedia</t>
    </r>
    <r>
      <rPr>
        <b/>
        <vertAlign val="superscript"/>
        <sz val="12"/>
        <rFont val="Times New Roman"/>
        <family val="1"/>
      </rPr>
      <t>(2)</t>
    </r>
  </si>
  <si>
    <t>Etapa de Juicio</t>
  </si>
  <si>
    <t xml:space="preserve">Total </t>
  </si>
  <si>
    <t>meses</t>
  </si>
  <si>
    <t>semanas</t>
  </si>
  <si>
    <t xml:space="preserve">meses </t>
  </si>
  <si>
    <t>semana</t>
  </si>
  <si>
    <t>Tribunal Penal de Siquirres</t>
  </si>
  <si>
    <t xml:space="preserve"> meses </t>
  </si>
  <si>
    <t>mes</t>
  </si>
  <si>
    <t>Tribunal del I Circ. Jud. San José, Sección de Flagrancia</t>
  </si>
  <si>
    <t>Tribunal del II Circ. Jud. Guanacaste, Sección de Flagrancia (Santa Cruz)</t>
  </si>
  <si>
    <t>Tribunal II Circ. Jud. Zona Sur, Sección de Flagrancia (Corredores)</t>
  </si>
  <si>
    <t xml:space="preserve">           </t>
  </si>
  <si>
    <t xml:space="preserve">1) A partir del 2012 el cálculo se realiza con el 8% de los casos extremos, debido al ajuste de la fórmula por el efecto de flagrancia. </t>
  </si>
  <si>
    <t>2) Para las Secciones de Flagrancia de los Tribunales Ordinarios y el Tribunal de Flagrancia del II Circuito Judicial de San José, la etapa intermedia incluye la etapa preparatoria.</t>
  </si>
  <si>
    <t>CUADRO Nº 16</t>
  </si>
  <si>
    <t>TRIBUNALES PENALES: DURACIÓN PROMEDIO DE LOS JUICIOS COLEGIADOS FALLADOS CON SENTENCIA</t>
  </si>
  <si>
    <t>DURACIÓN PROMEDIO</t>
  </si>
  <si>
    <r>
      <t>Etapa Preparatoria</t>
    </r>
    <r>
      <rPr>
        <b/>
        <vertAlign val="superscript"/>
        <sz val="12"/>
        <rFont val="Times New Roman"/>
        <family val="1"/>
      </rPr>
      <t>(1)</t>
    </r>
  </si>
  <si>
    <r>
      <t>Etapa Intermedia</t>
    </r>
    <r>
      <rPr>
        <b/>
        <vertAlign val="superscript"/>
        <sz val="12"/>
        <rFont val="Times New Roman"/>
        <family val="1"/>
      </rPr>
      <t>(1)</t>
    </r>
  </si>
  <si>
    <t xml:space="preserve">semanas </t>
  </si>
  <si>
    <t>1) Para las Secciones de Flagrancia de los Tribunales Ordinarios y el Tribunal de Flagrancia del II Circuito Judicial de San José, la etapa intermedia incluye la etapa preparatoria.</t>
  </si>
  <si>
    <t>CUADRO Nº 17</t>
  </si>
  <si>
    <t>TRIBUNALES PENALES: DURACIÓN PROMEDIO DE LOS JUICIOS UNIPERSONALES FALLADOS CON SENTENCIA</t>
  </si>
  <si>
    <t>CUADRO Nº 18</t>
  </si>
  <si>
    <t>TRIBUNALES PENALES: DURACIÓN PROMEDIO DE LOS JUICIOS ABREVIADOS FALLADOS CON SENTENCIA</t>
  </si>
  <si>
    <t>CUADRO Nº 19</t>
  </si>
  <si>
    <t>EN DELITOS DE ACCIÓN PRIVADA</t>
  </si>
  <si>
    <t>TRIBUNAL PENAL</t>
  </si>
  <si>
    <r>
      <t>Tribunal del III Circ. Jud de Alajuela (San Ramón)</t>
    </r>
    <r>
      <rPr>
        <vertAlign val="superscript"/>
        <sz val="12"/>
        <rFont val="Times New Roman"/>
        <family val="1"/>
      </rPr>
      <t>(1)</t>
    </r>
  </si>
  <si>
    <t>--</t>
  </si>
  <si>
    <r>
      <t>Tribunal de Heredia, sede Sarapiquí</t>
    </r>
    <r>
      <rPr>
        <vertAlign val="superscript"/>
        <sz val="12"/>
        <rFont val="Times New Roman"/>
        <family val="1"/>
      </rPr>
      <t>(1)</t>
    </r>
  </si>
  <si>
    <r>
      <t>Tribunal de Puntarenas, sede Quepos</t>
    </r>
    <r>
      <rPr>
        <vertAlign val="superscript"/>
        <sz val="12"/>
        <rFont val="Times New Roman"/>
        <family val="1"/>
      </rPr>
      <t>(1)</t>
    </r>
  </si>
  <si>
    <r>
      <t>Tribunal II Circ. Jud. Zona Sur, sede Golfito</t>
    </r>
    <r>
      <rPr>
        <vertAlign val="superscript"/>
        <sz val="12"/>
        <rFont val="Times New Roman"/>
        <family val="1"/>
      </rPr>
      <t>(1)</t>
    </r>
  </si>
  <si>
    <r>
      <t>Tribunal II Circ. Jud. Zona Sur, sede Corredores</t>
    </r>
    <r>
      <rPr>
        <vertAlign val="superscript"/>
        <sz val="12"/>
        <rFont val="Times New Roman"/>
        <family val="1"/>
      </rPr>
      <t>(1)</t>
    </r>
  </si>
  <si>
    <t>1-/ Dato verificado por el Tribunal.</t>
  </si>
  <si>
    <t>CUADRO N° 20</t>
  </si>
  <si>
    <t>SEGÚN: TIPO DE JUICIO Y RESULTADO DE LA SENTENCIA</t>
  </si>
  <si>
    <t>TIPO DE JUICIO Y RESULTADO</t>
  </si>
  <si>
    <t>Condenatorias</t>
  </si>
  <si>
    <t>Absolutorias</t>
  </si>
  <si>
    <t>CUADRO Nº 21</t>
  </si>
  <si>
    <t>TRIBUNALES PENALES: JUICIOS FALLADOS CON SENTENCIA</t>
  </si>
  <si>
    <t>NÚMERO</t>
  </si>
  <si>
    <t>DURACIÓN</t>
  </si>
  <si>
    <t>JUICIOS</t>
  </si>
  <si>
    <t>Menos de 3 meses</t>
  </si>
  <si>
    <t>De 3 a menos de 6 meses</t>
  </si>
  <si>
    <t>De 6 a menos de 12 meses</t>
  </si>
  <si>
    <t>De 12 a menos de 18 meses</t>
  </si>
  <si>
    <t>De 18 a menos de 24 meses</t>
  </si>
  <si>
    <t>De 24 a menos de 30 meses</t>
  </si>
  <si>
    <t>De 30 a menos de 36 meses</t>
  </si>
  <si>
    <t>De 36 a menos de 42 meses</t>
  </si>
  <si>
    <t>De 42 a menos de 48 meses</t>
  </si>
  <si>
    <t>De 48 a menos de 54 meses</t>
  </si>
  <si>
    <t>De 54 a menos de 60 meses</t>
  </si>
  <si>
    <t>De 60 a menos de 66 meses</t>
  </si>
  <si>
    <t>De 66 a menos de 72 meses</t>
  </si>
  <si>
    <t>De 72 a menos de 78 meses</t>
  </si>
  <si>
    <t>De 78 a menos de 84 meses</t>
  </si>
  <si>
    <t>De 84 a menos de 90 meses</t>
  </si>
  <si>
    <t>De 90 a menos de 96 meses</t>
  </si>
  <si>
    <t>De 96 a menos de 102 meses</t>
  </si>
  <si>
    <t>De 102 a menos de 108 meses</t>
  </si>
  <si>
    <t>De 108 a menos de 114 meses</t>
  </si>
  <si>
    <t>De 114 a menos de 120 meses</t>
  </si>
  <si>
    <t>De 120 a más meses</t>
  </si>
  <si>
    <t>CUADRO Nº 22</t>
  </si>
  <si>
    <t>(solo para Tribunales Ordinarios)</t>
  </si>
  <si>
    <t>CUADRO Nº 23</t>
  </si>
  <si>
    <t>POR: INTEGRACIÓN</t>
  </si>
  <si>
    <t>(solo para Tribunales de Flagrancia)</t>
  </si>
  <si>
    <t>De 60 a más meses</t>
  </si>
  <si>
    <t>CUADRO N° 24</t>
  </si>
  <si>
    <t>TRIBUNALES PENALES: DURACIÓN PROMEDIO DE LOS CASOS TERMINADOS</t>
  </si>
  <si>
    <t>SEGÚN: MOTIVO DE TÉRMINO</t>
  </si>
  <si>
    <t>CASOS</t>
  </si>
  <si>
    <t>TERMINADOS</t>
  </si>
  <si>
    <t>Sobreseimientos</t>
  </si>
  <si>
    <t>27 meses 0 semanas</t>
  </si>
  <si>
    <t>Anulados</t>
  </si>
  <si>
    <t>9 meses 2 semanas</t>
  </si>
  <si>
    <t>8 meses 1 semana</t>
  </si>
  <si>
    <t>Incompetencias</t>
  </si>
  <si>
    <t>13 meses 1 semana</t>
  </si>
  <si>
    <t>Acumulación</t>
  </si>
  <si>
    <t>Proceso especial abreviado</t>
  </si>
  <si>
    <t>Querella rechazada</t>
  </si>
  <si>
    <t>7 meses 3 semanas</t>
  </si>
  <si>
    <t>Remitido centro de conciliación</t>
  </si>
  <si>
    <t>6 meses 1 semana</t>
  </si>
  <si>
    <t>Resuelto centro de conciliación</t>
  </si>
  <si>
    <t>0 meses 2 semanas</t>
  </si>
  <si>
    <t>Con lugar (extradición)</t>
  </si>
  <si>
    <t>Sin lugar (extradición)</t>
  </si>
  <si>
    <t>3 meses 2 semanas</t>
  </si>
  <si>
    <t>Devuelto por trámite incompleto</t>
  </si>
  <si>
    <t>7 meses 2 semanas</t>
  </si>
  <si>
    <t>Fundamentacion de pena resuelta</t>
  </si>
  <si>
    <t>64 meses 1 semana</t>
  </si>
  <si>
    <t>21 meses 3 semanas</t>
  </si>
  <si>
    <t>52 meses 0 semanas</t>
  </si>
  <si>
    <t>40 meses 0 semanas</t>
  </si>
  <si>
    <t>Otros motivos</t>
  </si>
  <si>
    <t>22 meses 0 semanas</t>
  </si>
  <si>
    <t>TRIBUNALES PENALES: DEBATES SEÑALADOS Y NO CELEBRADOS</t>
  </si>
  <si>
    <t>SEGÚN: MOTIVO DE CANCELACIÓN DE LOS DEBATES</t>
  </si>
  <si>
    <t>MOTIVO DE CANCELACIÓN DE LOS DEBATES</t>
  </si>
  <si>
    <t>I CJ SAN JOSE</t>
  </si>
  <si>
    <t>I CJ SN JOSE (Flagrancia)</t>
  </si>
  <si>
    <t>SUR OESTE PAVAS</t>
  </si>
  <si>
    <t>DESAMPARADOS</t>
  </si>
  <si>
    <t>II CJ SAN JOSE</t>
  </si>
  <si>
    <t>II CJ SN JOSE (Flagrancia)</t>
  </si>
  <si>
    <t>ZONA SUR</t>
  </si>
  <si>
    <t>ZONA SUR (Flagrancia)</t>
  </si>
  <si>
    <t>I CJ ALAJUELA</t>
  </si>
  <si>
    <t>I CJ ALAJUELA (Flagrancia)</t>
  </si>
  <si>
    <t>II CJ ALAJUELA</t>
  </si>
  <si>
    <t>II CJ ALAJUELA (Flagrancia)</t>
  </si>
  <si>
    <t>SAN RAMON</t>
  </si>
  <si>
    <t>SAN RAMON (Flagrancia)</t>
  </si>
  <si>
    <t>GRECIA</t>
  </si>
  <si>
    <t>CARTAGO</t>
  </si>
  <si>
    <t>CARTAGO (Flagrancia)</t>
  </si>
  <si>
    <t>TURRIALBA</t>
  </si>
  <si>
    <t>HEREDIA</t>
  </si>
  <si>
    <t>HEREDIA (Flagrancia)</t>
  </si>
  <si>
    <t>SARAPIQUI</t>
  </si>
  <si>
    <t>LIBERIA</t>
  </si>
  <si>
    <t>LIBERIA (Flagrancia)</t>
  </si>
  <si>
    <t>CAÑAS</t>
  </si>
  <si>
    <t>NICOYA</t>
  </si>
  <si>
    <t>SANTA CRUZ</t>
  </si>
  <si>
    <t>SANTA CRUZ (Flagrancia)</t>
  </si>
  <si>
    <t>PUNTARENAS</t>
  </si>
  <si>
    <t>PUNTARENAS (Flagrancia)</t>
  </si>
  <si>
    <t>QUEPOS</t>
  </si>
  <si>
    <t>GOLFITO</t>
  </si>
  <si>
    <t>OSA</t>
  </si>
  <si>
    <t>CORREDORES</t>
  </si>
  <si>
    <t>CORREDORES (FLAGRANCIA)</t>
  </si>
  <si>
    <t>I CJ ZONA ATLÁNTICA</t>
  </si>
  <si>
    <t>I CJ ZONA ATLÁNTICA (Flagrancia)</t>
  </si>
  <si>
    <t>II CJ ZONA ATLÁNTICA</t>
  </si>
  <si>
    <t>II CJ ZONA ATLÁNTICA (Flagrancia)</t>
  </si>
  <si>
    <t>SIQUIRRES</t>
  </si>
  <si>
    <t>Atribuibles al funcionamiento del sistema judicial</t>
  </si>
  <si>
    <t>Propios del despacho</t>
  </si>
  <si>
    <t>Pendiente Acción Civil</t>
  </si>
  <si>
    <t>Acción de Inconstitucionalidad</t>
  </si>
  <si>
    <t>Actividad Procesal Defectuosa</t>
  </si>
  <si>
    <t>Acumulación Procesal</t>
  </si>
  <si>
    <t>Anulado todo lo actuado</t>
  </si>
  <si>
    <t>Asueto</t>
  </si>
  <si>
    <t>Cambio de Juez/a</t>
  </si>
  <si>
    <t>Choque de debates (Defensor/a)</t>
  </si>
  <si>
    <t>Choques debates (fiscal)</t>
  </si>
  <si>
    <t>Choques debates (juez)</t>
  </si>
  <si>
    <t>Consulta a Sala Constitucional</t>
  </si>
  <si>
    <t>Error señalamiento debate</t>
  </si>
  <si>
    <t>Expediente en otra oficina Judicial</t>
  </si>
  <si>
    <t>Feriado / cierre colectivo</t>
  </si>
  <si>
    <t>Huelga nacional</t>
  </si>
  <si>
    <t>Incompetencia</t>
  </si>
  <si>
    <t>Ineficaz apertura a juicio</t>
  </si>
  <si>
    <t>Inhibitoria del juez</t>
  </si>
  <si>
    <t>Juez deliberado</t>
  </si>
  <si>
    <t>No hay juez nombrado</t>
  </si>
  <si>
    <t>No se citó/Not. Defensor</t>
  </si>
  <si>
    <t>Ausencia Defensor/a Público/a (no fue citado)</t>
  </si>
  <si>
    <t>Ausencia Imputado/a (No se le citó)</t>
  </si>
  <si>
    <t>Ausencia Ofendido/a (no se le citó)</t>
  </si>
  <si>
    <t>No se citó o notificó a las partes</t>
  </si>
  <si>
    <t>No se citó a los testigos</t>
  </si>
  <si>
    <t>No se hizo remisión</t>
  </si>
  <si>
    <t>Falta Intérprete</t>
  </si>
  <si>
    <t>Falta Prueba (dict. Perit. etc.)</t>
  </si>
  <si>
    <t>Prejudicialidad</t>
  </si>
  <si>
    <t>Realizado en otra fecha</t>
  </si>
  <si>
    <t>Recalificación del delito</t>
  </si>
  <si>
    <t>Reorganización de agenda</t>
  </si>
  <si>
    <t xml:space="preserve">Sin efecto señalamiento </t>
  </si>
  <si>
    <t>Solicitud Tribunal</t>
  </si>
  <si>
    <t>No se integró tribunal</t>
  </si>
  <si>
    <t>Por falta de equipo de videoconferencia o salas de juicio</t>
  </si>
  <si>
    <t>Por trámites pendientes</t>
  </si>
  <si>
    <t>No indica</t>
  </si>
  <si>
    <t>Propios del Juez o Jueza</t>
  </si>
  <si>
    <t>Ausencia Juez (injustificada)</t>
  </si>
  <si>
    <t>Ausencia Juez (justificada)</t>
  </si>
  <si>
    <t>Ausencia Defensor/a Público/a (Injustificada)</t>
  </si>
  <si>
    <t>Ausencia Defensor/a Público/a (Justificada)</t>
  </si>
  <si>
    <t>Ausencia Fiscal/a (Injustificada)</t>
  </si>
  <si>
    <t>Ausencia Fiscal/a (Justificada)</t>
  </si>
  <si>
    <t>Ausencia intérprete</t>
  </si>
  <si>
    <t>Cambio defensor público</t>
  </si>
  <si>
    <t xml:space="preserve">Cambio Defensor/a </t>
  </si>
  <si>
    <t>Cambio del centro penal de la persona privada de libertad</t>
  </si>
  <si>
    <t>No llegó querellado/a</t>
  </si>
  <si>
    <t xml:space="preserve">No había vehículo en cárceles </t>
  </si>
  <si>
    <t>Solicitud Defensor/a Público/a</t>
  </si>
  <si>
    <t>Solicitud Ministerio Público</t>
  </si>
  <si>
    <t>OCJ no citó partes</t>
  </si>
  <si>
    <t>OIJ no trasladó a la persona privada de libertad</t>
  </si>
  <si>
    <t>Prioridad de juicio en otra causa</t>
  </si>
  <si>
    <t>Por seminario o capacitación oficiales</t>
  </si>
  <si>
    <t>Externos al sistema judicial</t>
  </si>
  <si>
    <t>Anulado requerimiento</t>
  </si>
  <si>
    <t>Aplicación dictamen</t>
  </si>
  <si>
    <t>Ausencia Actor/a Civil (Injustificada)</t>
  </si>
  <si>
    <t>Ausencia Actor/a Civil (Justificada)</t>
  </si>
  <si>
    <t>Ausencia Defensor/a Privado/a (Injustificada)</t>
  </si>
  <si>
    <t>Ausencia Defensor/a Privado/a (Justificada)</t>
  </si>
  <si>
    <t>Ausencia Defensor/a Privado/a (no fue citado)</t>
  </si>
  <si>
    <t>Ausencia demandado civil</t>
  </si>
  <si>
    <t>Ausencia Imputado/a (Injustificada)</t>
  </si>
  <si>
    <t>Ausencia Imputado/a (Justificada)</t>
  </si>
  <si>
    <t>Ausencia Ofendido/a (Injustificada)</t>
  </si>
  <si>
    <t>Ausencia Ofendido/a (Citado/a)</t>
  </si>
  <si>
    <t>Ausencia Ofendido/a (Justificada)</t>
  </si>
  <si>
    <t>Ausencia Procurador/a (Injustificada)</t>
  </si>
  <si>
    <t>Ausencia Procurador/a (Justificada)</t>
  </si>
  <si>
    <t>Ausencia representante civil</t>
  </si>
  <si>
    <t>Ausencia Testigos (Injustificada)</t>
  </si>
  <si>
    <t xml:space="preserve">Ausencia testigos (justif.) </t>
  </si>
  <si>
    <t>Ausencia Testigos debidamente citados</t>
  </si>
  <si>
    <t>Ausencia de las partes</t>
  </si>
  <si>
    <t>Bloqueo de vías</t>
  </si>
  <si>
    <t>Cambio de Centro de Atención Institucional</t>
  </si>
  <si>
    <t>Choque de debates (Procurador/a)</t>
  </si>
  <si>
    <t>Imputado/a se presentó tarde</t>
  </si>
  <si>
    <t>Imputado llegó ebrio</t>
  </si>
  <si>
    <t>Muerte imputado/a</t>
  </si>
  <si>
    <t>Incapacidad médica defensor/a</t>
  </si>
  <si>
    <t>Incapacidad médica persona juzgadora</t>
  </si>
  <si>
    <t>Incapacidad médica imputado/a</t>
  </si>
  <si>
    <t>Incapacidad médica ofendido/a</t>
  </si>
  <si>
    <t>Intereses Contrapuestos</t>
  </si>
  <si>
    <t>Desastre natural</t>
  </si>
  <si>
    <t>Solicitud Actor/a Civil</t>
  </si>
  <si>
    <t>Solicitud Defensor/a Privado/a</t>
  </si>
  <si>
    <t>Por solicitud demandado civil</t>
  </si>
  <si>
    <t>Solicitud Justificada Imputado/a</t>
  </si>
  <si>
    <t>Solicitud Ofendido/a</t>
  </si>
  <si>
    <t>Solicitud Procurador/a</t>
  </si>
  <si>
    <t>Por solicitud de partes</t>
  </si>
  <si>
    <t>Cambio / Renuncia / Suspensión Defensor Privado</t>
  </si>
  <si>
    <t>Varió señalamiento</t>
  </si>
  <si>
    <t>Imputado/a debidamente citado, no se presentó</t>
  </si>
  <si>
    <t>Recusación Fiscal/a</t>
  </si>
  <si>
    <t>Recusación Juez/a</t>
  </si>
  <si>
    <t>Solicitud Tribunal Apelación</t>
  </si>
  <si>
    <t>Cambio Centro Penal Persona Detenida (sin comunicar)</t>
  </si>
  <si>
    <t>Cambio Representante Actor/a Civil</t>
  </si>
  <si>
    <t>Recalificación hechos</t>
  </si>
  <si>
    <t>Solicitud Defensor/a audiencia con todos/as imputados/as</t>
  </si>
  <si>
    <t>Renuncia Defensor/a Público/a</t>
  </si>
  <si>
    <t>Renuncia Defensor/a Privado/a</t>
  </si>
  <si>
    <t>Imputado/a no presentó ningún tipo de identificación</t>
  </si>
  <si>
    <t>Cambio Fecha de señalamiento a solicitud de parte</t>
  </si>
  <si>
    <t>Cambio Fecha de señalamiento</t>
  </si>
  <si>
    <t>Nuevo Señalamiento</t>
  </si>
  <si>
    <t>Ausencia o rebeldía imputado/a</t>
  </si>
  <si>
    <t>Sobreseimiento</t>
  </si>
  <si>
    <t>Incapacidad médica de Fiscal/a</t>
  </si>
  <si>
    <t>Cambio de Fecha</t>
  </si>
  <si>
    <t>Ausencia Defensor Publico</t>
  </si>
  <si>
    <t>Las partes solicitan reprogramación</t>
  </si>
  <si>
    <t>Persona Imputada se acoge a Proc. Abreviado</t>
  </si>
  <si>
    <t>No se Traslado Imputado C. Penitenciario</t>
  </si>
  <si>
    <t>CUADRO N° 26</t>
  </si>
  <si>
    <t xml:space="preserve">TRIBUNALES PENALES: RESOLUCIONES INTERMEDIAS O PROVISIONALES DICTADAS </t>
  </si>
  <si>
    <t>POR: TIPO DE RESOLUCIÓN DICTADA</t>
  </si>
  <si>
    <t xml:space="preserve">           TIPO DE RESOLUCIÓN INTERMEDIA O PROVISIONAL DICTADA</t>
  </si>
  <si>
    <t>Reparación del daño</t>
  </si>
  <si>
    <t>Suspendido por prejudicialidad</t>
  </si>
  <si>
    <t>CUADRO N° 27</t>
  </si>
  <si>
    <t>TRIBUNALES PENALES: MOVIMIENTO DE TRABAJO EN APELACIÓN</t>
  </si>
  <si>
    <t>MOVIMIENTO GENERAL</t>
  </si>
  <si>
    <t>CUADRO N° 28</t>
  </si>
  <si>
    <t xml:space="preserve">TRIBUNALES PENALES: CASOS ENTRADOS EN APELACIÓN </t>
  </si>
  <si>
    <t>POR: TIPO DE APELACIÓN</t>
  </si>
  <si>
    <t>TIPO DE APELACION</t>
  </si>
  <si>
    <t>Incidente</t>
  </si>
  <si>
    <t>Sobresei-</t>
  </si>
  <si>
    <t>Desesti-</t>
  </si>
  <si>
    <t>Medida</t>
  </si>
  <si>
    <t>Prisión</t>
  </si>
  <si>
    <t>Trami-</t>
  </si>
  <si>
    <t>Gravamen</t>
  </si>
  <si>
    <t>Conflicto</t>
  </si>
  <si>
    <t>Recusa-</t>
  </si>
  <si>
    <t>Recurso</t>
  </si>
  <si>
    <t xml:space="preserve">Apertura </t>
  </si>
  <si>
    <t>Ejecución</t>
  </si>
  <si>
    <t>miento</t>
  </si>
  <si>
    <t>mación</t>
  </si>
  <si>
    <t>Discipli-</t>
  </si>
  <si>
    <t>Cautelar</t>
  </si>
  <si>
    <t>Preven-</t>
  </si>
  <si>
    <t>Susti-</t>
  </si>
  <si>
    <t>tación</t>
  </si>
  <si>
    <t>Irrepa-</t>
  </si>
  <si>
    <t>Compe-</t>
  </si>
  <si>
    <t>ciòn</t>
  </si>
  <si>
    <t>de</t>
  </si>
  <si>
    <t>Tipo</t>
  </si>
  <si>
    <t>(Art. 454)</t>
  </si>
  <si>
    <t>Definitivo</t>
  </si>
  <si>
    <t>naria</t>
  </si>
  <si>
    <t>tiva</t>
  </si>
  <si>
    <t>tutiva</t>
  </si>
  <si>
    <t>rable</t>
  </si>
  <si>
    <t>tencia</t>
  </si>
  <si>
    <t>Queja</t>
  </si>
  <si>
    <t>CUADRO N° 29</t>
  </si>
  <si>
    <t>TRIBUNALES PENALES: CASOS TERMINADOS EN APELACIÓN</t>
  </si>
  <si>
    <t>TIPO DE RESOLUCIÓN</t>
  </si>
  <si>
    <t>Confirma</t>
  </si>
  <si>
    <t>Revoca</t>
  </si>
  <si>
    <t>Modifica</t>
  </si>
  <si>
    <t>Anula</t>
  </si>
  <si>
    <t>Otra</t>
  </si>
  <si>
    <t>CUADRO N° 30</t>
  </si>
  <si>
    <t>SEGÚN: OFICINA DE PROCEDENCIA</t>
  </si>
  <si>
    <t xml:space="preserve">I Circuito San José </t>
  </si>
  <si>
    <t>Penal I Circuito Judicial San José</t>
  </si>
  <si>
    <t>Hatillo</t>
  </si>
  <si>
    <t xml:space="preserve">Penal II Circuito Judicial San José </t>
  </si>
  <si>
    <t>Desamparados</t>
  </si>
  <si>
    <t>Tribunal de Turrialba</t>
  </si>
  <si>
    <t>Pavas</t>
  </si>
  <si>
    <t>Tribunal Flagrancia Heredia</t>
  </si>
  <si>
    <t>Puriscal</t>
  </si>
  <si>
    <t>Tribunal de Suroeste Pavas</t>
  </si>
  <si>
    <t>II Circuito San José</t>
  </si>
  <si>
    <t>Penal de Cañas</t>
  </si>
  <si>
    <t>Tarrazú</t>
  </si>
  <si>
    <t>Guanacaste (Liberia)</t>
  </si>
  <si>
    <t>Zona Sur (Pérez Zeledón)</t>
  </si>
  <si>
    <t xml:space="preserve">I Circuito Alajuela </t>
  </si>
  <si>
    <t>Tribunal Penal Desamparados</t>
  </si>
  <si>
    <t>Atenas</t>
  </si>
  <si>
    <t>Tribunal Penal Santa Cruz</t>
  </si>
  <si>
    <t>Grecia</t>
  </si>
  <si>
    <t>Tribunal Penal de Alajuela</t>
  </si>
  <si>
    <t>Tribunal Penal de San Ramón</t>
  </si>
  <si>
    <t>San Ramón</t>
  </si>
  <si>
    <t>Tribunal Penal II Circuito de Alajuela</t>
  </si>
  <si>
    <t>II Circuito Alajuela</t>
  </si>
  <si>
    <t>Penal I Circuito Judicial de la Zona Atlántica</t>
  </si>
  <si>
    <t>Upala</t>
  </si>
  <si>
    <t>Penal II Circuito Judicial de la Zona Atlántica</t>
  </si>
  <si>
    <t>La Fortuna</t>
  </si>
  <si>
    <t>Los Chiles</t>
  </si>
  <si>
    <t>Tribunal Penal de Pérez Zeledón</t>
  </si>
  <si>
    <t>Tribunal Penal de Osa</t>
  </si>
  <si>
    <t xml:space="preserve">La Unión </t>
  </si>
  <si>
    <t>Tribunal Penal de Cartago</t>
  </si>
  <si>
    <t>Turrialba</t>
  </si>
  <si>
    <t>Guanacaste (Nicoya)</t>
  </si>
  <si>
    <t>Tribunal Penal de Quepos</t>
  </si>
  <si>
    <t>Tribunal Penal de Puntarenas</t>
  </si>
  <si>
    <t>San Joaquín de Flores</t>
  </si>
  <si>
    <t>Tribunal II Circ. Judicial Zona Sur (Corredores)</t>
  </si>
  <si>
    <t>Sarapiquí</t>
  </si>
  <si>
    <t>Tribunal Flagrancia I Circ. Judicial Alajuela</t>
  </si>
  <si>
    <t>Tribunal Flagrancia I Circ. Judicial San Jose</t>
  </si>
  <si>
    <t>Cañas</t>
  </si>
  <si>
    <t>Tribunal Flagrancia II Circ. Judicial San Jose</t>
  </si>
  <si>
    <t>Nicoya</t>
  </si>
  <si>
    <t>Santa Cruz</t>
  </si>
  <si>
    <t>Juzgado Penal de Turno Extraordinario</t>
  </si>
  <si>
    <t>Garabito</t>
  </si>
  <si>
    <t>Juzgado Penal de Turno Ext. II Circuito de San José</t>
  </si>
  <si>
    <t>Aguirre-Parrita</t>
  </si>
  <si>
    <t>Juzgado Civil de Hacienda de Asuntos Sumarios</t>
  </si>
  <si>
    <t>Cóbano</t>
  </si>
  <si>
    <t>Juzgados Penales Juveniles</t>
  </si>
  <si>
    <t>Golfito</t>
  </si>
  <si>
    <t>Osa</t>
  </si>
  <si>
    <t>Sala Tercera</t>
  </si>
  <si>
    <t>Corredores</t>
  </si>
  <si>
    <t>Coto Brus</t>
  </si>
  <si>
    <t>Juzgado Violencia Doméstica</t>
  </si>
  <si>
    <t>Buenos Aires</t>
  </si>
  <si>
    <t>Juzgados de Tránsito</t>
  </si>
  <si>
    <t>I Circuito Zona Atlántica</t>
  </si>
  <si>
    <t>II Circuito Zona Atlántica</t>
  </si>
  <si>
    <t>Siquirres</t>
  </si>
  <si>
    <t>Fiscalía de Turno extraordinario</t>
  </si>
  <si>
    <t>Bribrí</t>
  </si>
  <si>
    <t>Batán</t>
  </si>
  <si>
    <t>Oficina Regional de OIJ</t>
  </si>
  <si>
    <t>Juzgado Penal Turno Extraordinario</t>
  </si>
  <si>
    <t>Juzgados Ejecución de la Pena</t>
  </si>
  <si>
    <t>Delegación Regional de Heredia</t>
  </si>
  <si>
    <t>I Circuito San José</t>
  </si>
  <si>
    <t>Unidad de Cerrajería</t>
  </si>
  <si>
    <t>I Circuito de Alajuela</t>
  </si>
  <si>
    <t>I Circuito Zona Atlántica (Limón)</t>
  </si>
  <si>
    <t>CUADRO N° 31</t>
  </si>
  <si>
    <t xml:space="preserve">TRIBUNAL </t>
  </si>
  <si>
    <t>Expedientes pasados a la OCJ</t>
  </si>
  <si>
    <t xml:space="preserve">Comisiones </t>
  </si>
  <si>
    <t>ACTIVOS AL INICIAR EL AÑO</t>
  </si>
  <si>
    <t>ACTIVOS AL FINALIZAR EL AÑO</t>
  </si>
  <si>
    <t>TRIBUNALES PENALES: MOVIMIENTO DE TRABAJO</t>
  </si>
  <si>
    <t>TRIBUNALES PENALES: CIRCULANTE AL FINALIZAR EL AÑO</t>
  </si>
  <si>
    <t>POR: TIPO DE CASO</t>
  </si>
  <si>
    <t>Procedimiento Abreviado</t>
  </si>
  <si>
    <t>Delitos Acción Privada</t>
  </si>
  <si>
    <t>Tramitación Compleja</t>
  </si>
  <si>
    <t>TIPO DE CASO</t>
  </si>
  <si>
    <t>TRIBUNALES PENALES: DELITOS DE ACCIÓN PRIVADA Y EXTRADICIONES</t>
  </si>
  <si>
    <t>POR: TIPO DE DELITO Y EXTRADICIÓN</t>
  </si>
  <si>
    <t>Fallados con Sentencia</t>
  </si>
  <si>
    <t xml:space="preserve">Querella rechazada </t>
  </si>
  <si>
    <t xml:space="preserve">Con Lugar Extradición </t>
  </si>
  <si>
    <t xml:space="preserve">Sin Lugar Extradición </t>
  </si>
  <si>
    <t xml:space="preserve">Dev. anulado todo lo actuado </t>
  </si>
  <si>
    <t xml:space="preserve">Incompetencias </t>
  </si>
  <si>
    <t xml:space="preserve">Acumulados </t>
  </si>
  <si>
    <t>Remitido Centro Conciliación</t>
  </si>
  <si>
    <t>Resuelto Centro Conciliación</t>
  </si>
  <si>
    <t>Remitido Oficina Justicia Restaurativa</t>
  </si>
  <si>
    <t>Devuelto trámite incompleto</t>
  </si>
  <si>
    <t xml:space="preserve">Desestimación </t>
  </si>
  <si>
    <t xml:space="preserve">Fundamentación pena resuelta </t>
  </si>
  <si>
    <t xml:space="preserve">Accion Civil Resarcitoria Resuelta </t>
  </si>
  <si>
    <t xml:space="preserve">Por falta de acción </t>
  </si>
  <si>
    <t xml:space="preserve">Costas del proceso resuelto </t>
  </si>
  <si>
    <t xml:space="preserve">Conversión acción pública en privada </t>
  </si>
  <si>
    <t xml:space="preserve">Otros </t>
  </si>
  <si>
    <t>TIPO DE SOBRESEIMIENTO</t>
  </si>
  <si>
    <t>Cumplim. plazo susp. proc. a prueba</t>
  </si>
  <si>
    <t>Conciliación en querella</t>
  </si>
  <si>
    <t>Retractacción en querella</t>
  </si>
  <si>
    <t>CASOS FALLADOS CON SENTENCIA</t>
  </si>
  <si>
    <t>DEBATES SEÑALADOS</t>
  </si>
  <si>
    <t>POR: TIPO DE SENTENCIA DICTADA</t>
  </si>
  <si>
    <t>TIPO DE SENTENCIA DICTADA</t>
  </si>
  <si>
    <t>SEGÚN: TIPO DE TRIBUNAL</t>
  </si>
  <si>
    <t xml:space="preserve"> EN MESES</t>
  </si>
  <si>
    <t>SEGÚN: DURACIÓN EN MESES</t>
  </si>
  <si>
    <t>DURACIÓN EN MESES</t>
  </si>
  <si>
    <t>Por falta de acción</t>
  </si>
  <si>
    <t>Otros propios del sistema judicial</t>
  </si>
  <si>
    <t>Conciliación condicionada</t>
  </si>
  <si>
    <t>Pago multa</t>
  </si>
  <si>
    <t>Suspensión proceso a prueba</t>
  </si>
  <si>
    <t>a Juicio</t>
  </si>
  <si>
    <t xml:space="preserve">Allanamiento, </t>
  </si>
  <si>
    <t>registro y</t>
  </si>
  <si>
    <t>secuestro</t>
  </si>
  <si>
    <t>Inadmisible</t>
  </si>
  <si>
    <t>Desistido el recurso</t>
  </si>
  <si>
    <t>Cédulas Pasadas a la OCJ</t>
  </si>
  <si>
    <t>POR: TRÁMITE EFECTUADO</t>
  </si>
  <si>
    <t>TRIBUNALES PENALES: NOTIFICACIONES Y COMISIONES</t>
  </si>
  <si>
    <t>TRÁMITE EFECTUADO</t>
  </si>
  <si>
    <t>Índice de Cuadros Estadísticos</t>
  </si>
  <si>
    <t>Cuadro Nº</t>
  </si>
  <si>
    <t xml:space="preserve">Descripción </t>
  </si>
  <si>
    <t>Tribunales Penales 2018</t>
  </si>
  <si>
    <t>Notificaciones realizadas positivas por el despacho</t>
  </si>
  <si>
    <t>TIPO DE INTEGRACIÓN</t>
  </si>
  <si>
    <t>SEGÚN: TRIBUNAL</t>
  </si>
  <si>
    <t>POR: TRIBUNAL</t>
  </si>
  <si>
    <t>Tribunales Penales: Movimiento de trabajo</t>
  </si>
  <si>
    <t>Según: Circuito Judicial y Tribunal</t>
  </si>
  <si>
    <t xml:space="preserve">Durante: 2018 </t>
  </si>
  <si>
    <t>Según: Provincia y Tribunal</t>
  </si>
  <si>
    <t>Tribunales Penales: Circulante al finalizar el año</t>
  </si>
  <si>
    <t>Por: Estado del expediente</t>
  </si>
  <si>
    <t xml:space="preserve">Tribunales Penales: Casos entrados </t>
  </si>
  <si>
    <t>Por: Tipo de caso</t>
  </si>
  <si>
    <t>Tribunales Penales: Casos entrados</t>
  </si>
  <si>
    <t xml:space="preserve">Según: Oficina de procedencia </t>
  </si>
  <si>
    <t>Por: Tipo de integración</t>
  </si>
  <si>
    <t>Tribunales Penales: Delitos de acción privada y extradiciones</t>
  </si>
  <si>
    <t>Por: Tipo de delito y extradición</t>
  </si>
  <si>
    <t>Tribunales Penales: Casos terminados</t>
  </si>
  <si>
    <t>Por: Motivo de término</t>
  </si>
  <si>
    <t>Tribunales Penales: Sobreseimientos definitivos</t>
  </si>
  <si>
    <t xml:space="preserve">Por: Tipo de sobreseimiento y tipo de extinción de la acción penal </t>
  </si>
  <si>
    <t>Tribunales Penales: Casos fallados con sentencia y debates señalados</t>
  </si>
  <si>
    <t>Por: Tipo de integración y resultado del señalamiento</t>
  </si>
  <si>
    <t>Tribunales Penales: Casos fallados con sentencia</t>
  </si>
  <si>
    <t>Por: Tipo de sentencia dictada</t>
  </si>
  <si>
    <t>Según: Integración</t>
  </si>
  <si>
    <t>Durante: 2018</t>
  </si>
  <si>
    <t xml:space="preserve">(los términos con lugar y sin lugar se refieren al resultado de la acción civil resarcitoria) </t>
  </si>
  <si>
    <t xml:space="preserve">Tribunales Penales: Audiencias ocupadas en los casos fallados con sentencia </t>
  </si>
  <si>
    <t>Según: Tipo de Tribunal</t>
  </si>
  <si>
    <t>Por: Cantidad de audiencias</t>
  </si>
  <si>
    <t xml:space="preserve">Tribunales Penales de Flagrancia: Audiencias ocupadas en los casos fallados con sentencia </t>
  </si>
  <si>
    <t>Según: Tribunal Penal de Flagrancia</t>
  </si>
  <si>
    <t>Tribunales Penales: Duración promedio de los juicios fallados con sentencia</t>
  </si>
  <si>
    <t>Por: Etapa del proceso</t>
  </si>
  <si>
    <t>Tribunales Penales: Duración promedio de los juicios colegiados fallados con sentencia</t>
  </si>
  <si>
    <t>Tribunales Penales: Duración promedio de los juicios unipersonales fallados con sentencia</t>
  </si>
  <si>
    <t>Tribunales Penales: Duración promedio de los juicios abreviados fallados con sentencia</t>
  </si>
  <si>
    <t>Tribunales Penales: Duración promedio de los juicios fallados con sentencia en delitos de acción privada</t>
  </si>
  <si>
    <t>Según: Tribunal</t>
  </si>
  <si>
    <t>Según: Tipo de juicio y resultado de la sentencia</t>
  </si>
  <si>
    <t>Tribunales Penales: Juicios fallados con sentencia</t>
  </si>
  <si>
    <t>Según: Duración en meses</t>
  </si>
  <si>
    <t xml:space="preserve">Por: Integración </t>
  </si>
  <si>
    <t>Por: Integración</t>
  </si>
  <si>
    <t xml:space="preserve">(solo para Tribunales Ordinarios) </t>
  </si>
  <si>
    <t xml:space="preserve">(solo para Tribunales de Flagrancia) </t>
  </si>
  <si>
    <t>Tribunales Penales: Duración promedio de los casos terminados</t>
  </si>
  <si>
    <t>Según: Motivo de término</t>
  </si>
  <si>
    <t>Tribunales Penales: Debates señalados y no celebrados</t>
  </si>
  <si>
    <t>Según: Motivo de cancelación de los debates</t>
  </si>
  <si>
    <t xml:space="preserve">Por: Tribunal </t>
  </si>
  <si>
    <t xml:space="preserve">Tribunales Penales: Resoluciones intermedias o provisionales dictadas </t>
  </si>
  <si>
    <t>Por: Tipo de resolución dictada</t>
  </si>
  <si>
    <t>Tribunales Penales: Movimiento de trabajo en apelación</t>
  </si>
  <si>
    <t xml:space="preserve">Tribunales Penales: Casos entrados en apelación </t>
  </si>
  <si>
    <t>Por: Tipo de apelación</t>
  </si>
  <si>
    <t>Según: Oficina de procedencia</t>
  </si>
  <si>
    <t>Tribunales Penales: Casos terminados en apelación</t>
  </si>
  <si>
    <t>Tribunales Penales: Notificaciones y comisiones</t>
  </si>
  <si>
    <t>Por: Trámite efectuado</t>
  </si>
  <si>
    <t>Volver al índice</t>
  </si>
  <si>
    <t>(Haga "Click" en el nímero del cuadro de su interés)</t>
  </si>
  <si>
    <t>CUADRO N° 32</t>
  </si>
  <si>
    <t>CUADRO N° 25</t>
  </si>
  <si>
    <t>20 meses 1 semana</t>
  </si>
  <si>
    <t>21 meses 2 semanas</t>
  </si>
  <si>
    <t>53 meses 2 semanas</t>
  </si>
  <si>
    <t>24 meses 3 semanas</t>
  </si>
  <si>
    <t>22 meses 2 semanas</t>
  </si>
  <si>
    <t>31 meses 1 semana</t>
  </si>
  <si>
    <t>32 meses 1 semana</t>
  </si>
  <si>
    <t>35 meses 3 semanas</t>
  </si>
  <si>
    <t>16 meses 0 semanas</t>
  </si>
  <si>
    <t>24 meses 2 semanas</t>
  </si>
  <si>
    <t>TRIBUNALES PENALES: DURACIÓN PROMEDIO DE LOS CASOS TERMINADOS POR SOBRESEIMIENTO</t>
  </si>
  <si>
    <t>SEGÚN: TIPO DE SOBRESEIMIENTO</t>
  </si>
  <si>
    <t>Sobreseimiento por conciliación</t>
  </si>
  <si>
    <t>Sobreseimiento por prescripción</t>
  </si>
  <si>
    <t>Sobreseimiento por pago de multa</t>
  </si>
  <si>
    <t>Sobreseimiento por reparación de daños</t>
  </si>
  <si>
    <t>Sobreseimiento por muerte del imputado</t>
  </si>
  <si>
    <t>Sobreseimiento por cumplim. de plazo susp. proc a prueba</t>
  </si>
  <si>
    <t>Sobreseimiento por conciliación en querella</t>
  </si>
  <si>
    <t>Sobreseimiento por retractacción en querella</t>
  </si>
  <si>
    <t>Sobreseimiento por otros motivos</t>
  </si>
  <si>
    <t>Sobreseimiento definitivo, art.311, incisos a), b), c) y d)</t>
  </si>
  <si>
    <t>Tribunales Penales: Duración promedio de los casos terminados por sobreseimiento</t>
  </si>
  <si>
    <t>Según: Tipo de sobreseimiento</t>
  </si>
  <si>
    <t>13 meses 0 semanas</t>
  </si>
  <si>
    <t>16 meses 1 semana</t>
  </si>
  <si>
    <r>
      <t xml:space="preserve">Sentencia </t>
    </r>
    <r>
      <rPr>
        <vertAlign val="superscript"/>
        <sz val="12"/>
        <rFont val="Times New Roman"/>
        <family val="1"/>
      </rPr>
      <t>(1) (2)</t>
    </r>
  </si>
  <si>
    <t>(2) Para el cálculo de la duración promedio no se considera el 8% de los casos terminados</t>
  </si>
  <si>
    <r>
      <t xml:space="preserve">      por sentencia, por </t>
    </r>
    <r>
      <rPr>
        <b/>
        <u/>
        <sz val="12"/>
        <color theme="1"/>
        <rFont val="Times New Roman"/>
        <family val="1"/>
      </rPr>
      <t>considerarse como valores extremos</t>
    </r>
    <r>
      <rPr>
        <sz val="12"/>
        <color theme="1"/>
        <rFont val="Times New Roman"/>
        <family val="1"/>
      </rPr>
      <t>, debido al efecto de los asuntos</t>
    </r>
  </si>
  <si>
    <t xml:space="preserve">      fallados mediante el procedimiento o la modalidad de flagrancia. </t>
  </si>
  <si>
    <r>
      <t xml:space="preserve">(1) El cálculo de la duración promedio de los casos terminados </t>
    </r>
    <r>
      <rPr>
        <b/>
        <u/>
        <sz val="12"/>
        <rFont val="Times New Roman"/>
        <family val="1"/>
      </rPr>
      <t>por sentencia</t>
    </r>
    <r>
      <rPr>
        <sz val="12"/>
        <rFont val="Times New Roman"/>
        <family val="1"/>
      </rPr>
      <t xml:space="preserve"> considera</t>
    </r>
  </si>
  <si>
    <r>
      <t xml:space="preserve">      </t>
    </r>
    <r>
      <rPr>
        <b/>
        <u/>
        <sz val="12"/>
        <rFont val="Times New Roman"/>
        <family val="1"/>
      </rPr>
      <t>únicamente la etapa de juicio</t>
    </r>
    <r>
      <rPr>
        <sz val="12"/>
        <rFont val="Times New Roman"/>
        <family val="1"/>
      </rPr>
      <t>.</t>
    </r>
  </si>
  <si>
    <t>9 meses 1 semana</t>
  </si>
  <si>
    <t>10 meses 0 semanas</t>
  </si>
  <si>
    <t>Remitido a la Oficina Justicia Restaurativa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</si>
</sst>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b/>
      <u val="double"/>
      <sz val="12"/>
      <name val="Times New Roman"/>
      <family val="1"/>
    </font>
    <font>
      <b/>
      <u val="double"/>
      <sz val="12"/>
      <color indexed="57"/>
      <name val="Times New Roman"/>
      <family val="1"/>
    </font>
    <font>
      <sz val="10"/>
      <name val="Arial"/>
      <family val="2"/>
    </font>
    <font>
      <u/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sz val="14"/>
      <name val="Times New Roman"/>
      <family val="1"/>
    </font>
    <font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sz val="10"/>
      <color indexed="8"/>
      <name val="Arial"/>
      <family val="2"/>
    </font>
    <font>
      <u val="double"/>
      <sz val="12"/>
      <name val="Times New Roman"/>
      <family val="1"/>
    </font>
    <font>
      <b/>
      <u/>
      <sz val="12"/>
      <name val="Times New Roman"/>
      <family val="1"/>
    </font>
    <font>
      <sz val="12"/>
      <color rgb="FFFF0000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6">
    <xf numFmtId="0" fontId="0" fillId="0" borderId="0"/>
    <xf numFmtId="0" fontId="8" fillId="0" borderId="0"/>
    <xf numFmtId="0" fontId="19" fillId="0" borderId="0"/>
    <xf numFmtId="0" fontId="24" fillId="0" borderId="0"/>
    <xf numFmtId="0" fontId="24" fillId="0" borderId="0"/>
    <xf numFmtId="0" fontId="27" fillId="0" borderId="0" applyNumberFormat="0" applyFill="0" applyBorder="0" applyAlignment="0" applyProtection="0"/>
  </cellStyleXfs>
  <cellXfs count="51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2" fillId="0" borderId="15" xfId="0" applyFont="1" applyBorder="1" applyAlignment="1">
      <alignment horizontal="left"/>
    </xf>
    <xf numFmtId="1" fontId="2" fillId="0" borderId="16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7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0" fontId="1" fillId="0" borderId="20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0" xfId="0" applyFont="1" applyBorder="1"/>
    <xf numFmtId="0" fontId="2" fillId="0" borderId="0" xfId="0" applyFont="1" applyAlignment="1">
      <alignment horizontal="left"/>
    </xf>
    <xf numFmtId="0" fontId="2" fillId="0" borderId="23" xfId="0" applyFont="1" applyBorder="1" applyAlignment="1">
      <alignment horizontal="left"/>
    </xf>
    <xf numFmtId="1" fontId="2" fillId="0" borderId="15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0" fontId="5" fillId="0" borderId="0" xfId="0" applyFont="1"/>
    <xf numFmtId="0" fontId="1" fillId="0" borderId="0" xfId="0" applyFont="1"/>
    <xf numFmtId="0" fontId="1" fillId="0" borderId="0" xfId="0" applyFont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7" xfId="0" applyFont="1" applyBorder="1"/>
    <xf numFmtId="1" fontId="3" fillId="0" borderId="20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27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2" fillId="0" borderId="23" xfId="0" applyFont="1" applyBorder="1" applyAlignment="1" applyProtection="1">
      <alignment horizontal="center"/>
      <protection locked="0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1" fillId="0" borderId="0" xfId="1" applyFont="1"/>
    <xf numFmtId="0" fontId="2" fillId="0" borderId="0" xfId="1" applyFont="1"/>
    <xf numFmtId="0" fontId="1" fillId="0" borderId="32" xfId="1" applyFont="1" applyBorder="1"/>
    <xf numFmtId="0" fontId="1" fillId="0" borderId="32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23" xfId="1" applyFont="1" applyBorder="1" applyAlignment="1">
      <alignment horizontal="left"/>
    </xf>
    <xf numFmtId="0" fontId="2" fillId="0" borderId="23" xfId="1" applyFont="1" applyBorder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 applyProtection="1">
      <alignment horizontal="center"/>
      <protection locked="0"/>
    </xf>
    <xf numFmtId="0" fontId="1" fillId="0" borderId="23" xfId="1" applyFont="1" applyBorder="1" applyAlignment="1">
      <alignment horizontal="center"/>
    </xf>
    <xf numFmtId="1" fontId="3" fillId="0" borderId="0" xfId="1" applyNumberFormat="1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1" fontId="2" fillId="0" borderId="0" xfId="0" applyNumberFormat="1" applyFont="1" applyAlignment="1">
      <alignment horizontal="center"/>
    </xf>
    <xf numFmtId="0" fontId="11" fillId="0" borderId="0" xfId="0" applyFont="1"/>
    <xf numFmtId="1" fontId="1" fillId="0" borderId="0" xfId="0" applyNumberFormat="1" applyFont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/>
    <xf numFmtId="0" fontId="1" fillId="0" borderId="33" xfId="0" applyFont="1" applyBorder="1"/>
    <xf numFmtId="0" fontId="1" fillId="0" borderId="33" xfId="0" applyFont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0" xfId="0" applyFont="1" applyBorder="1" applyAlignment="1">
      <alignment horizontal="right"/>
    </xf>
    <xf numFmtId="0" fontId="2" fillId="0" borderId="14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3" xfId="0" applyFont="1" applyBorder="1" applyAlignment="1">
      <alignment horizontal="center"/>
    </xf>
    <xf numFmtId="0" fontId="1" fillId="0" borderId="1" xfId="0" applyFont="1" applyBorder="1"/>
    <xf numFmtId="0" fontId="11" fillId="0" borderId="12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0" fontId="11" fillId="0" borderId="9" xfId="1" applyFont="1" applyBorder="1" applyAlignment="1">
      <alignment horizontal="center"/>
    </xf>
    <xf numFmtId="0" fontId="11" fillId="0" borderId="23" xfId="1" applyFont="1" applyBorder="1" applyAlignment="1">
      <alignment horizontal="center"/>
    </xf>
    <xf numFmtId="0" fontId="11" fillId="0" borderId="0" xfId="1" applyFont="1"/>
    <xf numFmtId="0" fontId="3" fillId="0" borderId="8" xfId="1" applyFont="1" applyBorder="1" applyAlignment="1">
      <alignment horizontal="center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2" fillId="0" borderId="10" xfId="1" applyFont="1" applyBorder="1" applyAlignment="1">
      <alignment horizontal="center"/>
    </xf>
    <xf numFmtId="0" fontId="12" fillId="0" borderId="23" xfId="1" applyFont="1" applyBorder="1"/>
    <xf numFmtId="0" fontId="13" fillId="0" borderId="18" xfId="1" applyFont="1" applyBorder="1" applyAlignment="1">
      <alignment horizontal="center"/>
    </xf>
    <xf numFmtId="0" fontId="12" fillId="0" borderId="18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7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31" xfId="1" applyFont="1" applyBorder="1" applyAlignment="1">
      <alignment horizontal="center"/>
    </xf>
    <xf numFmtId="0" fontId="1" fillId="0" borderId="24" xfId="1" applyFont="1" applyBorder="1"/>
    <xf numFmtId="1" fontId="3" fillId="0" borderId="1" xfId="1" applyNumberFormat="1" applyFont="1" applyBorder="1" applyAlignment="1">
      <alignment horizontal="center"/>
    </xf>
    <xf numFmtId="0" fontId="1" fillId="0" borderId="21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20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20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2" fillId="0" borderId="20" xfId="1" applyFont="1" applyBorder="1"/>
    <xf numFmtId="0" fontId="2" fillId="0" borderId="5" xfId="1" applyFont="1" applyBorder="1"/>
    <xf numFmtId="0" fontId="2" fillId="0" borderId="26" xfId="1" applyFont="1" applyBorder="1"/>
    <xf numFmtId="0" fontId="2" fillId="0" borderId="15" xfId="1" applyFont="1" applyBorder="1"/>
    <xf numFmtId="0" fontId="1" fillId="0" borderId="24" xfId="0" applyFont="1" applyBorder="1"/>
    <xf numFmtId="0" fontId="1" fillId="0" borderId="20" xfId="0" applyFont="1" applyBorder="1"/>
    <xf numFmtId="0" fontId="2" fillId="0" borderId="0" xfId="1" applyFont="1" applyAlignment="1">
      <alignment horizontal="right"/>
    </xf>
    <xf numFmtId="1" fontId="10" fillId="0" borderId="1" xfId="1" applyNumberFormat="1" applyFont="1" applyBorder="1" applyAlignment="1">
      <alignment horizontal="center"/>
    </xf>
    <xf numFmtId="0" fontId="1" fillId="0" borderId="10" xfId="1" quotePrefix="1" applyFont="1" applyBorder="1" applyAlignment="1">
      <alignment horizontal="center"/>
    </xf>
    <xf numFmtId="0" fontId="1" fillId="0" borderId="0" xfId="1" quotePrefix="1" applyFont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0" xfId="1" quotePrefix="1" applyFont="1" applyAlignment="1">
      <alignment horizontal="center"/>
    </xf>
    <xf numFmtId="0" fontId="2" fillId="0" borderId="10" xfId="1" quotePrefix="1" applyFont="1" applyBorder="1" applyAlignment="1">
      <alignment horizontal="center"/>
    </xf>
    <xf numFmtId="0" fontId="2" fillId="0" borderId="15" xfId="1" applyFont="1" applyBorder="1" applyAlignment="1">
      <alignment horizontal="left"/>
    </xf>
    <xf numFmtId="0" fontId="2" fillId="0" borderId="18" xfId="1" applyFont="1" applyBorder="1" applyAlignment="1">
      <alignment horizontal="center"/>
    </xf>
    <xf numFmtId="0" fontId="2" fillId="0" borderId="23" xfId="1" applyFont="1" applyBorder="1" applyAlignment="1">
      <alignment horizontal="right"/>
    </xf>
    <xf numFmtId="0" fontId="2" fillId="0" borderId="18" xfId="1" applyFont="1" applyBorder="1"/>
    <xf numFmtId="0" fontId="2" fillId="0" borderId="1" xfId="1" applyFont="1" applyBorder="1" applyAlignment="1">
      <alignment horizontal="center"/>
    </xf>
    <xf numFmtId="3" fontId="1" fillId="0" borderId="5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5" xfId="1" quotePrefix="1" applyNumberFormat="1" applyFont="1" applyBorder="1" applyAlignment="1">
      <alignment horizontal="center"/>
    </xf>
    <xf numFmtId="0" fontId="2" fillId="0" borderId="23" xfId="1" quotePrefix="1" applyFont="1" applyBorder="1" applyAlignment="1">
      <alignment horizontal="center"/>
    </xf>
    <xf numFmtId="0" fontId="16" fillId="0" borderId="0" xfId="1" applyFont="1"/>
    <xf numFmtId="0" fontId="16" fillId="0" borderId="0" xfId="1" applyFont="1" applyAlignment="1">
      <alignment horizontal="center"/>
    </xf>
    <xf numFmtId="0" fontId="16" fillId="0" borderId="0" xfId="1" quotePrefix="1" applyFont="1" applyAlignment="1">
      <alignment horizontal="center"/>
    </xf>
    <xf numFmtId="3" fontId="2" fillId="0" borderId="0" xfId="1" applyNumberFormat="1" applyFont="1" applyAlignment="1">
      <alignment horizontal="center"/>
    </xf>
    <xf numFmtId="0" fontId="1" fillId="0" borderId="0" xfId="1" applyFont="1" applyAlignment="1">
      <alignment horizontal="centerContinuous" vertical="center"/>
    </xf>
    <xf numFmtId="0" fontId="1" fillId="0" borderId="1" xfId="1" applyFont="1" applyBorder="1" applyAlignment="1">
      <alignment horizontal="center"/>
    </xf>
    <xf numFmtId="0" fontId="1" fillId="0" borderId="25" xfId="1" applyFont="1" applyBorder="1" applyAlignment="1">
      <alignment horizontal="center"/>
    </xf>
    <xf numFmtId="0" fontId="1" fillId="0" borderId="34" xfId="1" applyFont="1" applyBorder="1" applyAlignment="1">
      <alignment horizontal="center"/>
    </xf>
    <xf numFmtId="0" fontId="1" fillId="0" borderId="24" xfId="1" applyFont="1" applyBorder="1" applyAlignment="1">
      <alignment horizontal="center"/>
    </xf>
    <xf numFmtId="1" fontId="10" fillId="0" borderId="5" xfId="1" applyNumberFormat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3" fontId="10" fillId="0" borderId="5" xfId="1" applyNumberFormat="1" applyFont="1" applyBorder="1" applyAlignment="1">
      <alignment horizontal="center"/>
    </xf>
    <xf numFmtId="1" fontId="3" fillId="0" borderId="8" xfId="1" applyNumberFormat="1" applyFont="1" applyBorder="1" applyAlignment="1">
      <alignment horizontal="center"/>
    </xf>
    <xf numFmtId="0" fontId="1" fillId="0" borderId="34" xfId="1" applyFont="1" applyBorder="1" applyAlignment="1">
      <alignment horizontal="centerContinuous"/>
    </xf>
    <xf numFmtId="0" fontId="1" fillId="0" borderId="35" xfId="1" applyFont="1" applyBorder="1" applyAlignment="1">
      <alignment horizontal="centerContinuous"/>
    </xf>
    <xf numFmtId="1" fontId="10" fillId="0" borderId="5" xfId="1" applyNumberFormat="1" applyFont="1" applyBorder="1" applyAlignment="1">
      <alignment horizontal="center" vertical="center"/>
    </xf>
    <xf numFmtId="3" fontId="1" fillId="0" borderId="10" xfId="1" applyNumberFormat="1" applyFont="1" applyBorder="1" applyAlignment="1">
      <alignment horizontal="center"/>
    </xf>
    <xf numFmtId="3" fontId="2" fillId="0" borderId="10" xfId="1" applyNumberFormat="1" applyFont="1" applyBorder="1" applyAlignment="1">
      <alignment horizontal="center"/>
    </xf>
    <xf numFmtId="0" fontId="1" fillId="0" borderId="0" xfId="1" applyFont="1" applyAlignment="1" applyProtection="1">
      <alignment horizontal="centerContinuous"/>
      <protection locked="0"/>
    </xf>
    <xf numFmtId="1" fontId="3" fillId="0" borderId="5" xfId="1" applyNumberFormat="1" applyFont="1" applyBorder="1" applyAlignment="1">
      <alignment horizontal="center"/>
    </xf>
    <xf numFmtId="1" fontId="2" fillId="0" borderId="0" xfId="1" applyNumberFormat="1" applyFont="1" applyAlignment="1" applyProtection="1">
      <alignment horizontal="center"/>
      <protection locked="0"/>
    </xf>
    <xf numFmtId="1" fontId="2" fillId="0" borderId="15" xfId="1" applyNumberFormat="1" applyFont="1" applyBorder="1" applyAlignment="1" applyProtection="1">
      <alignment horizontal="center"/>
      <protection locked="0"/>
    </xf>
    <xf numFmtId="1" fontId="2" fillId="0" borderId="23" xfId="1" applyNumberFormat="1" applyFont="1" applyBorder="1" applyAlignment="1" applyProtection="1">
      <alignment horizontal="center"/>
      <protection locked="0"/>
    </xf>
    <xf numFmtId="0" fontId="17" fillId="0" borderId="0" xfId="1" applyFont="1" applyAlignment="1">
      <alignment horizontal="center"/>
    </xf>
    <xf numFmtId="0" fontId="1" fillId="0" borderId="9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3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1" fillId="0" borderId="5" xfId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0" fontId="2" fillId="0" borderId="5" xfId="2" applyFont="1" applyBorder="1" applyAlignment="1">
      <alignment horizontal="left"/>
    </xf>
    <xf numFmtId="0" fontId="2" fillId="0" borderId="15" xfId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3" fillId="0" borderId="0" xfId="0" applyFont="1"/>
    <xf numFmtId="0" fontId="1" fillId="0" borderId="8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/>
    </xf>
    <xf numFmtId="0" fontId="1" fillId="0" borderId="32" xfId="0" applyFont="1" applyBorder="1"/>
    <xf numFmtId="0" fontId="21" fillId="0" borderId="23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" fillId="0" borderId="23" xfId="0" applyFont="1" applyBorder="1"/>
    <xf numFmtId="0" fontId="1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1" fillId="0" borderId="0" xfId="0" applyFont="1" applyAlignment="1" applyProtection="1">
      <alignment horizontal="centerContinuous"/>
      <protection locked="0"/>
    </xf>
    <xf numFmtId="0" fontId="1" fillId="0" borderId="0" xfId="0" applyFont="1" applyAlignment="1">
      <alignment horizontal="centerContinuous"/>
    </xf>
    <xf numFmtId="3" fontId="1" fillId="0" borderId="14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6" xfId="0" applyNumberFormat="1" applyFont="1" applyBorder="1" applyAlignment="1" applyProtection="1">
      <alignment horizontal="center"/>
      <protection locked="0"/>
    </xf>
    <xf numFmtId="3" fontId="2" fillId="0" borderId="7" xfId="0" applyNumberFormat="1" applyFont="1" applyBorder="1" applyAlignment="1" applyProtection="1">
      <alignment horizontal="center"/>
      <protection locked="0"/>
    </xf>
    <xf numFmtId="3" fontId="2" fillId="0" borderId="10" xfId="0" applyNumberFormat="1" applyFont="1" applyBorder="1" applyAlignment="1" applyProtection="1">
      <alignment horizontal="center"/>
      <protection locked="0"/>
    </xf>
    <xf numFmtId="3" fontId="1" fillId="0" borderId="14" xfId="0" applyNumberFormat="1" applyFont="1" applyBorder="1" applyAlignment="1" applyProtection="1">
      <alignment horizontal="center"/>
      <protection locked="0"/>
    </xf>
    <xf numFmtId="3" fontId="1" fillId="0" borderId="6" xfId="0" applyNumberFormat="1" applyFont="1" applyBorder="1" applyAlignment="1" applyProtection="1">
      <alignment horizontal="center"/>
      <protection locked="0"/>
    </xf>
    <xf numFmtId="3" fontId="1" fillId="0" borderId="7" xfId="0" applyNumberFormat="1" applyFont="1" applyBorder="1" applyAlignment="1" applyProtection="1">
      <alignment horizontal="center"/>
      <protection locked="0"/>
    </xf>
    <xf numFmtId="3" fontId="1" fillId="0" borderId="10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/>
    <xf numFmtId="3" fontId="2" fillId="0" borderId="5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3" fontId="2" fillId="0" borderId="21" xfId="0" applyNumberFormat="1" applyFont="1" applyBorder="1" applyAlignment="1">
      <alignment horizontal="center"/>
    </xf>
    <xf numFmtId="3" fontId="0" fillId="0" borderId="0" xfId="0" applyNumberFormat="1"/>
    <xf numFmtId="0" fontId="0" fillId="0" borderId="0" xfId="0" applyBorder="1"/>
    <xf numFmtId="3" fontId="1" fillId="0" borderId="20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6" fillId="0" borderId="20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2" fillId="0" borderId="5" xfId="0" applyNumberFormat="1" applyFont="1" applyBorder="1"/>
    <xf numFmtId="3" fontId="2" fillId="0" borderId="10" xfId="0" applyNumberFormat="1" applyFont="1" applyBorder="1"/>
    <xf numFmtId="3" fontId="2" fillId="0" borderId="20" xfId="0" applyNumberFormat="1" applyFont="1" applyBorder="1" applyAlignment="1">
      <alignment horizontal="center"/>
    </xf>
    <xf numFmtId="3" fontId="2" fillId="0" borderId="5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Border="1"/>
    <xf numFmtId="3" fontId="6" fillId="0" borderId="5" xfId="0" applyNumberFormat="1" applyFont="1" applyBorder="1" applyAlignment="1">
      <alignment horizontal="center"/>
    </xf>
    <xf numFmtId="3" fontId="1" fillId="0" borderId="20" xfId="0" applyNumberFormat="1" applyFont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  <protection locked="0"/>
    </xf>
    <xf numFmtId="0" fontId="1" fillId="0" borderId="1" xfId="1" applyFont="1" applyBorder="1"/>
    <xf numFmtId="0" fontId="1" fillId="0" borderId="5" xfId="1" applyFont="1" applyBorder="1"/>
    <xf numFmtId="0" fontId="9" fillId="0" borderId="5" xfId="1" applyFont="1" applyBorder="1"/>
    <xf numFmtId="0" fontId="1" fillId="0" borderId="0" xfId="1" applyFont="1" applyAlignment="1">
      <alignment horizontal="centerContinuous"/>
    </xf>
    <xf numFmtId="3" fontId="1" fillId="0" borderId="0" xfId="1" applyNumberFormat="1" applyFont="1" applyAlignment="1">
      <alignment horizontal="center"/>
    </xf>
    <xf numFmtId="3" fontId="2" fillId="0" borderId="33" xfId="1" applyNumberFormat="1" applyFont="1" applyBorder="1" applyAlignment="1" applyProtection="1">
      <alignment horizontal="center"/>
      <protection locked="0"/>
    </xf>
    <xf numFmtId="3" fontId="2" fillId="0" borderId="0" xfId="1" applyNumberFormat="1" applyFont="1" applyAlignment="1" applyProtection="1">
      <alignment horizontal="center"/>
      <protection locked="0"/>
    </xf>
    <xf numFmtId="3" fontId="3" fillId="0" borderId="0" xfId="1" applyNumberFormat="1" applyFont="1" applyAlignment="1" applyProtection="1">
      <alignment horizontal="center"/>
      <protection locked="0"/>
    </xf>
    <xf numFmtId="3" fontId="1" fillId="0" borderId="0" xfId="1" applyNumberFormat="1" applyFont="1" applyAlignment="1" applyProtection="1">
      <alignment horizontal="center"/>
      <protection locked="0"/>
    </xf>
    <xf numFmtId="3" fontId="6" fillId="0" borderId="10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Continuous" vertical="center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0" fillId="0" borderId="0" xfId="0" applyFill="1"/>
    <xf numFmtId="1" fontId="4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3" fontId="1" fillId="0" borderId="0" xfId="0" applyNumberFormat="1" applyFont="1"/>
    <xf numFmtId="3" fontId="1" fillId="0" borderId="5" xfId="0" applyNumberFormat="1" applyFont="1" applyBorder="1"/>
    <xf numFmtId="3" fontId="1" fillId="0" borderId="10" xfId="0" applyNumberFormat="1" applyFont="1" applyBorder="1"/>
    <xf numFmtId="3" fontId="2" fillId="0" borderId="20" xfId="0" applyNumberFormat="1" applyFont="1" applyBorder="1" applyAlignment="1" applyProtection="1">
      <alignment horizontal="center"/>
      <protection locked="0"/>
    </xf>
    <xf numFmtId="3" fontId="1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0" fontId="1" fillId="0" borderId="0" xfId="1" applyFont="1" applyFill="1"/>
    <xf numFmtId="3" fontId="11" fillId="0" borderId="10" xfId="1" applyNumberFormat="1" applyFont="1" applyBorder="1" applyAlignment="1">
      <alignment horizontal="center" vertical="center"/>
    </xf>
    <xf numFmtId="3" fontId="12" fillId="0" borderId="10" xfId="1" applyNumberFormat="1" applyFont="1" applyBorder="1" applyAlignment="1">
      <alignment horizontal="center" vertical="center"/>
    </xf>
    <xf numFmtId="3" fontId="12" fillId="0" borderId="10" xfId="1" applyNumberFormat="1" applyFont="1" applyBorder="1" applyAlignment="1">
      <alignment horizontal="center"/>
    </xf>
    <xf numFmtId="3" fontId="2" fillId="0" borderId="5" xfId="1" applyNumberFormat="1" applyFont="1" applyBorder="1" applyAlignment="1" applyProtection="1">
      <alignment horizontal="center"/>
      <protection locked="0"/>
    </xf>
    <xf numFmtId="3" fontId="2" fillId="0" borderId="5" xfId="1" applyNumberFormat="1" applyFont="1" applyBorder="1"/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2" fillId="0" borderId="0" xfId="0" applyFont="1" applyFill="1"/>
    <xf numFmtId="0" fontId="1" fillId="0" borderId="34" xfId="1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1" applyFont="1" applyBorder="1" applyAlignment="1">
      <alignment horizontal="right"/>
    </xf>
    <xf numFmtId="0" fontId="2" fillId="0" borderId="10" xfId="1" applyFont="1" applyBorder="1"/>
    <xf numFmtId="0" fontId="2" fillId="0" borderId="0" xfId="1" applyFont="1" applyBorder="1"/>
    <xf numFmtId="0" fontId="5" fillId="0" borderId="0" xfId="0" applyFont="1" applyFill="1"/>
    <xf numFmtId="0" fontId="1" fillId="0" borderId="0" xfId="1" applyFont="1" applyAlignment="1"/>
    <xf numFmtId="0" fontId="2" fillId="0" borderId="10" xfId="1" applyFont="1" applyBorder="1" applyAlignment="1">
      <alignment horizontal="right"/>
    </xf>
    <xf numFmtId="0" fontId="1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1" fillId="0" borderId="0" xfId="1" applyFont="1" applyFill="1"/>
    <xf numFmtId="0" fontId="11" fillId="0" borderId="0" xfId="1" applyFont="1" applyFill="1" applyAlignment="1">
      <alignment horizontal="centerContinuous" vertical="center"/>
    </xf>
    <xf numFmtId="1" fontId="10" fillId="0" borderId="1" xfId="1" applyNumberFormat="1" applyFont="1" applyFill="1" applyBorder="1" applyAlignment="1">
      <alignment horizontal="center"/>
    </xf>
    <xf numFmtId="0" fontId="2" fillId="0" borderId="8" xfId="1" applyFont="1" applyFill="1" applyBorder="1"/>
    <xf numFmtId="0" fontId="2" fillId="0" borderId="32" xfId="1" applyFont="1" applyFill="1" applyBorder="1"/>
    <xf numFmtId="0" fontId="2" fillId="0" borderId="24" xfId="1" applyFont="1" applyFill="1" applyBorder="1"/>
    <xf numFmtId="0" fontId="1" fillId="0" borderId="0" xfId="1" applyFont="1" applyFill="1" applyAlignment="1">
      <alignment horizontal="left"/>
    </xf>
    <xf numFmtId="3" fontId="1" fillId="0" borderId="5" xfId="1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/>
    </xf>
    <xf numFmtId="0" fontId="1" fillId="0" borderId="10" xfId="1" applyFont="1" applyFill="1" applyBorder="1" applyAlignment="1">
      <alignment horizontal="center"/>
    </xf>
    <xf numFmtId="3" fontId="2" fillId="0" borderId="5" xfId="1" applyNumberFormat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2" fillId="0" borderId="20" xfId="1" applyFont="1" applyFill="1" applyBorder="1" applyAlignment="1">
      <alignment horizontal="center"/>
    </xf>
    <xf numFmtId="0" fontId="1" fillId="0" borderId="20" xfId="1" applyFont="1" applyFill="1" applyBorder="1"/>
    <xf numFmtId="0" fontId="2" fillId="0" borderId="23" xfId="1" applyFont="1" applyFill="1" applyBorder="1"/>
    <xf numFmtId="0" fontId="2" fillId="0" borderId="15" xfId="1" applyFont="1" applyFill="1" applyBorder="1"/>
    <xf numFmtId="0" fontId="2" fillId="0" borderId="18" xfId="1" applyFont="1" applyFill="1" applyBorder="1"/>
    <xf numFmtId="0" fontId="2" fillId="0" borderId="26" xfId="1" applyFont="1" applyFill="1" applyBorder="1"/>
    <xf numFmtId="0" fontId="1" fillId="0" borderId="26" xfId="1" applyFont="1" applyBorder="1" applyAlignment="1">
      <alignment horizontal="center"/>
    </xf>
    <xf numFmtId="0" fontId="1" fillId="0" borderId="20" xfId="1" applyFont="1" applyBorder="1" applyAlignment="1"/>
    <xf numFmtId="3" fontId="11" fillId="0" borderId="5" xfId="1" applyNumberFormat="1" applyFont="1" applyBorder="1" applyAlignment="1">
      <alignment horizontal="center"/>
    </xf>
    <xf numFmtId="0" fontId="1" fillId="0" borderId="10" xfId="1" applyFont="1" applyBorder="1" applyAlignment="1">
      <alignment horizontal="left"/>
    </xf>
    <xf numFmtId="0" fontId="1" fillId="4" borderId="10" xfId="1" applyFont="1" applyFill="1" applyBorder="1" applyAlignment="1">
      <alignment horizontal="left"/>
    </xf>
    <xf numFmtId="0" fontId="1" fillId="4" borderId="10" xfId="1" applyFont="1" applyFill="1" applyBorder="1"/>
    <xf numFmtId="0" fontId="1" fillId="2" borderId="5" xfId="1" applyFont="1" applyFill="1" applyBorder="1" applyAlignment="1">
      <alignment horizontal="left"/>
    </xf>
    <xf numFmtId="3" fontId="2" fillId="0" borderId="0" xfId="1" applyNumberFormat="1" applyFont="1" applyFill="1" applyAlignment="1">
      <alignment horizontal="right"/>
    </xf>
    <xf numFmtId="3" fontId="18" fillId="2" borderId="5" xfId="1" applyNumberFormat="1" applyFont="1" applyFill="1" applyBorder="1" applyAlignment="1">
      <alignment horizontal="center"/>
    </xf>
    <xf numFmtId="3" fontId="18" fillId="2" borderId="10" xfId="1" applyNumberFormat="1" applyFont="1" applyFill="1" applyBorder="1" applyAlignment="1">
      <alignment horizontal="center"/>
    </xf>
    <xf numFmtId="3" fontId="1" fillId="4" borderId="10" xfId="1" applyNumberFormat="1" applyFont="1" applyFill="1" applyBorder="1" applyAlignment="1">
      <alignment horizontal="center"/>
    </xf>
    <xf numFmtId="0" fontId="1" fillId="0" borderId="5" xfId="0" applyFont="1" applyBorder="1" applyAlignment="1"/>
    <xf numFmtId="0" fontId="1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2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3" fontId="1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Fill="1" applyBorder="1" applyAlignment="1" applyProtection="1">
      <alignment horizontal="center"/>
      <protection locked="0"/>
    </xf>
    <xf numFmtId="3" fontId="1" fillId="0" borderId="10" xfId="0" applyNumberFormat="1" applyFont="1" applyFill="1" applyBorder="1" applyAlignment="1" applyProtection="1">
      <alignment horizontal="center"/>
      <protection locked="0"/>
    </xf>
    <xf numFmtId="3" fontId="2" fillId="0" borderId="20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 applyProtection="1">
      <alignment horizontal="center"/>
      <protection locked="0"/>
    </xf>
    <xf numFmtId="3" fontId="2" fillId="0" borderId="10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Border="1" applyAlignment="1"/>
    <xf numFmtId="0" fontId="1" fillId="0" borderId="0" xfId="0" applyFont="1" applyBorder="1" applyAlignment="1">
      <alignment horizontal="center"/>
    </xf>
    <xf numFmtId="0" fontId="3" fillId="0" borderId="5" xfId="0" applyFont="1" applyBorder="1"/>
    <xf numFmtId="0" fontId="1" fillId="0" borderId="0" xfId="0" applyFont="1" applyBorder="1" applyAlignment="1"/>
    <xf numFmtId="3" fontId="20" fillId="0" borderId="5" xfId="0" applyNumberFormat="1" applyFont="1" applyBorder="1" applyAlignment="1">
      <alignment horizontal="center"/>
    </xf>
    <xf numFmtId="3" fontId="20" fillId="0" borderId="10" xfId="0" applyNumberFormat="1" applyFont="1" applyBorder="1" applyAlignment="1">
      <alignment horizontal="center"/>
    </xf>
    <xf numFmtId="3" fontId="2" fillId="0" borderId="22" xfId="0" applyNumberFormat="1" applyFont="1" applyBorder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15" xfId="0" applyFont="1" applyBorder="1"/>
    <xf numFmtId="0" fontId="2" fillId="0" borderId="0" xfId="0" applyFont="1" applyAlignment="1"/>
    <xf numFmtId="0" fontId="2" fillId="0" borderId="0" xfId="0" applyFont="1" applyAlignment="1" applyProtection="1">
      <protection locked="0"/>
    </xf>
    <xf numFmtId="3" fontId="2" fillId="0" borderId="35" xfId="0" applyNumberFormat="1" applyFont="1" applyBorder="1" applyAlignment="1">
      <alignment horizontal="center"/>
    </xf>
    <xf numFmtId="3" fontId="2" fillId="0" borderId="33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3" fontId="1" fillId="0" borderId="0" xfId="3" applyNumberFormat="1" applyFont="1" applyAlignment="1">
      <alignment horizontal="centerContinuous"/>
    </xf>
    <xf numFmtId="0" fontId="1" fillId="0" borderId="20" xfId="0" applyFont="1" applyBorder="1" applyAlignment="1">
      <alignment vertical="center" wrapText="1"/>
    </xf>
    <xf numFmtId="0" fontId="2" fillId="0" borderId="0" xfId="0" applyFont="1" applyBorder="1"/>
    <xf numFmtId="0" fontId="25" fillId="0" borderId="0" xfId="4" applyFont="1" applyAlignment="1">
      <alignment horizontal="centerContinuous"/>
    </xf>
    <xf numFmtId="0" fontId="1" fillId="0" borderId="0" xfId="4" applyFont="1" applyAlignment="1">
      <alignment horizontal="centerContinuous"/>
    </xf>
    <xf numFmtId="0" fontId="26" fillId="0" borderId="0" xfId="4" applyFont="1"/>
    <xf numFmtId="0" fontId="26" fillId="0" borderId="0" xfId="4" applyFont="1" applyAlignment="1">
      <alignment horizontal="center"/>
    </xf>
    <xf numFmtId="0" fontId="2" fillId="4" borderId="32" xfId="4" applyFont="1" applyFill="1" applyBorder="1" applyAlignment="1">
      <alignment horizontal="center"/>
    </xf>
    <xf numFmtId="0" fontId="2" fillId="4" borderId="8" xfId="4" applyFont="1" applyFill="1" applyBorder="1"/>
    <xf numFmtId="0" fontId="1" fillId="4" borderId="0" xfId="4" applyFont="1" applyFill="1" applyAlignment="1">
      <alignment horizontal="center"/>
    </xf>
    <xf numFmtId="0" fontId="1" fillId="4" borderId="10" xfId="4" applyFont="1" applyFill="1" applyBorder="1" applyAlignment="1">
      <alignment horizontal="center"/>
    </xf>
    <xf numFmtId="0" fontId="2" fillId="4" borderId="23" xfId="4" applyFont="1" applyFill="1" applyBorder="1" applyAlignment="1">
      <alignment horizontal="center"/>
    </xf>
    <xf numFmtId="0" fontId="2" fillId="4" borderId="18" xfId="4" applyFont="1" applyFill="1" applyBorder="1"/>
    <xf numFmtId="0" fontId="1" fillId="0" borderId="34" xfId="3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26" fillId="0" borderId="8" xfId="4" applyFont="1" applyBorder="1"/>
    <xf numFmtId="0" fontId="2" fillId="0" borderId="10" xfId="4" applyFont="1" applyFill="1" applyBorder="1"/>
    <xf numFmtId="0" fontId="26" fillId="0" borderId="18" xfId="4" applyFont="1" applyBorder="1"/>
    <xf numFmtId="0" fontId="26" fillId="0" borderId="10" xfId="4" applyFont="1" applyBorder="1"/>
    <xf numFmtId="0" fontId="21" fillId="5" borderId="0" xfId="5" applyFont="1" applyFill="1" applyAlignment="1">
      <alignment horizontal="center"/>
    </xf>
    <xf numFmtId="0" fontId="1" fillId="3" borderId="0" xfId="4" applyFont="1" applyFill="1" applyAlignment="1">
      <alignment horizontal="centerContinuous"/>
    </xf>
    <xf numFmtId="0" fontId="1" fillId="0" borderId="23" xfId="1" applyFont="1" applyBorder="1" applyAlignment="1"/>
    <xf numFmtId="3" fontId="1" fillId="0" borderId="20" xfId="0" applyNumberFormat="1" applyFont="1" applyBorder="1"/>
    <xf numFmtId="0" fontId="21" fillId="5" borderId="0" xfId="5" applyFont="1" applyFill="1" applyAlignment="1">
      <alignment horizontal="center"/>
    </xf>
    <xf numFmtId="0" fontId="5" fillId="0" borderId="0" xfId="1" applyFont="1"/>
    <xf numFmtId="0" fontId="1" fillId="0" borderId="0" xfId="0" applyFont="1" applyFill="1" applyAlignment="1" applyProtection="1">
      <alignment horizontal="centerContinuous"/>
      <protection locked="0"/>
    </xf>
    <xf numFmtId="0" fontId="1" fillId="0" borderId="0" xfId="0" applyFont="1" applyFill="1" applyAlignment="1">
      <alignment horizontal="centerContinuous"/>
    </xf>
    <xf numFmtId="1" fontId="3" fillId="0" borderId="12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 applyProtection="1">
      <alignment horizontal="center"/>
      <protection locked="0"/>
    </xf>
    <xf numFmtId="3" fontId="1" fillId="0" borderId="6" xfId="0" applyNumberFormat="1" applyFont="1" applyFill="1" applyBorder="1" applyAlignment="1" applyProtection="1">
      <alignment horizontal="center"/>
      <protection locked="0"/>
    </xf>
    <xf numFmtId="3" fontId="2" fillId="0" borderId="5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1" fontId="2" fillId="0" borderId="23" xfId="0" applyNumberFormat="1" applyFont="1" applyFill="1" applyBorder="1" applyAlignment="1">
      <alignment horizontal="center"/>
    </xf>
    <xf numFmtId="3" fontId="2" fillId="0" borderId="21" xfId="0" applyNumberFormat="1" applyFont="1" applyFill="1" applyBorder="1" applyAlignment="1">
      <alignment horizontal="center"/>
    </xf>
    <xf numFmtId="3" fontId="2" fillId="0" borderId="22" xfId="0" applyNumberFormat="1" applyFont="1" applyFill="1" applyBorder="1" applyAlignment="1">
      <alignment horizontal="center"/>
    </xf>
    <xf numFmtId="1" fontId="2" fillId="0" borderId="15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1" applyFont="1" applyFill="1" applyAlignment="1">
      <alignment horizontal="centerContinuous"/>
    </xf>
    <xf numFmtId="0" fontId="1" fillId="0" borderId="23" xfId="1" applyFont="1" applyFill="1" applyBorder="1" applyAlignment="1"/>
    <xf numFmtId="1" fontId="3" fillId="0" borderId="1" xfId="1" applyNumberFormat="1" applyFont="1" applyFill="1" applyBorder="1" applyAlignment="1">
      <alignment horizontal="center"/>
    </xf>
    <xf numFmtId="3" fontId="2" fillId="0" borderId="5" xfId="1" applyNumberFormat="1" applyFont="1" applyFill="1" applyBorder="1"/>
    <xf numFmtId="0" fontId="1" fillId="0" borderId="8" xfId="1" applyFont="1" applyFill="1" applyBorder="1" applyAlignment="1">
      <alignment horizontal="center"/>
    </xf>
    <xf numFmtId="0" fontId="1" fillId="0" borderId="18" xfId="1" applyFont="1" applyFill="1" applyBorder="1" applyAlignment="1">
      <alignment horizontal="center"/>
    </xf>
    <xf numFmtId="3" fontId="1" fillId="0" borderId="10" xfId="1" applyNumberFormat="1" applyFont="1" applyFill="1" applyBorder="1" applyAlignment="1">
      <alignment horizontal="center"/>
    </xf>
    <xf numFmtId="3" fontId="2" fillId="0" borderId="10" xfId="1" applyNumberFormat="1" applyFont="1" applyFill="1" applyBorder="1" applyAlignment="1">
      <alignment horizontal="center"/>
    </xf>
    <xf numFmtId="3" fontId="2" fillId="0" borderId="0" xfId="1" applyNumberFormat="1" applyFont="1" applyFill="1"/>
    <xf numFmtId="3" fontId="1" fillId="0" borderId="0" xfId="1" applyNumberFormat="1" applyFont="1" applyFill="1" applyAlignment="1">
      <alignment horizont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2" fillId="0" borderId="18" xfId="0" applyFont="1" applyFill="1" applyBorder="1"/>
    <xf numFmtId="3" fontId="2" fillId="0" borderId="0" xfId="1" applyNumberFormat="1" applyFont="1" applyFill="1" applyAlignment="1">
      <alignment horizontal="center"/>
    </xf>
    <xf numFmtId="1" fontId="2" fillId="0" borderId="10" xfId="1" applyNumberFormat="1" applyFont="1" applyBorder="1" applyAlignment="1">
      <alignment horizontal="center"/>
    </xf>
    <xf numFmtId="1" fontId="2" fillId="0" borderId="0" xfId="1" applyNumberFormat="1" applyFont="1" applyBorder="1" applyAlignment="1" applyProtection="1">
      <alignment horizontal="center"/>
      <protection locked="0"/>
    </xf>
    <xf numFmtId="0" fontId="26" fillId="0" borderId="0" xfId="0" applyFont="1"/>
    <xf numFmtId="0" fontId="9" fillId="0" borderId="32" xfId="5" applyFont="1" applyBorder="1" applyAlignment="1">
      <alignment horizontal="center" vertical="center"/>
    </xf>
    <xf numFmtId="0" fontId="9" fillId="0" borderId="0" xfId="5" applyFont="1" applyBorder="1" applyAlignment="1">
      <alignment horizontal="center" vertical="center"/>
    </xf>
    <xf numFmtId="0" fontId="9" fillId="0" borderId="23" xfId="5" applyFont="1" applyBorder="1" applyAlignment="1">
      <alignment horizontal="center" vertical="center"/>
    </xf>
    <xf numFmtId="0" fontId="9" fillId="0" borderId="24" xfId="5" applyFont="1" applyFill="1" applyBorder="1" applyAlignment="1">
      <alignment horizontal="center" vertical="center"/>
    </xf>
    <xf numFmtId="0" fontId="9" fillId="0" borderId="20" xfId="5" applyFont="1" applyFill="1" applyBorder="1" applyAlignment="1">
      <alignment horizontal="center" vertical="center"/>
    </xf>
    <xf numFmtId="0" fontId="9" fillId="0" borderId="26" xfId="5" applyFont="1" applyFill="1" applyBorder="1" applyAlignment="1">
      <alignment horizontal="center" vertical="center"/>
    </xf>
    <xf numFmtId="0" fontId="21" fillId="5" borderId="0" xfId="5" applyFont="1" applyFill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4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3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34" xfId="1" applyFont="1" applyBorder="1" applyAlignment="1">
      <alignment horizontal="center"/>
    </xf>
    <xf numFmtId="0" fontId="11" fillId="0" borderId="35" xfId="1" applyFont="1" applyBorder="1" applyAlignment="1">
      <alignment horizontal="center"/>
    </xf>
    <xf numFmtId="0" fontId="1" fillId="0" borderId="25" xfId="1" applyFont="1" applyBorder="1" applyAlignment="1">
      <alignment horizontal="center" vertical="center"/>
    </xf>
    <xf numFmtId="0" fontId="1" fillId="0" borderId="25" xfId="1" applyFont="1" applyFill="1" applyBorder="1" applyAlignment="1">
      <alignment horizontal="center" vertical="center"/>
    </xf>
    <xf numFmtId="0" fontId="1" fillId="0" borderId="25" xfId="1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4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8" xfId="1" applyFont="1" applyBorder="1" applyAlignment="1">
      <alignment horizontal="center"/>
    </xf>
    <xf numFmtId="0" fontId="1" fillId="0" borderId="32" xfId="1" applyFont="1" applyBorder="1" applyAlignment="1">
      <alignment horizontal="center"/>
    </xf>
    <xf numFmtId="0" fontId="1" fillId="0" borderId="35" xfId="1" applyFont="1" applyBorder="1" applyAlignment="1">
      <alignment horizontal="center"/>
    </xf>
    <xf numFmtId="0" fontId="1" fillId="0" borderId="36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/>
    </xf>
    <xf numFmtId="0" fontId="2" fillId="0" borderId="32" xfId="1" applyFont="1" applyFill="1" applyBorder="1" applyAlignment="1">
      <alignment horizontal="left" wrapText="1"/>
    </xf>
    <xf numFmtId="0" fontId="1" fillId="0" borderId="24" xfId="1" applyFont="1" applyFill="1" applyBorder="1" applyAlignment="1">
      <alignment horizontal="center" vertical="center" wrapText="1"/>
    </xf>
    <xf numFmtId="0" fontId="1" fillId="0" borderId="26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34" xfId="1" applyFont="1" applyFill="1" applyBorder="1" applyAlignment="1">
      <alignment horizontal="center" vertical="center"/>
    </xf>
    <xf numFmtId="0" fontId="1" fillId="0" borderId="35" xfId="1" applyFont="1" applyFill="1" applyBorder="1" applyAlignment="1">
      <alignment horizontal="center" vertical="center"/>
    </xf>
    <xf numFmtId="0" fontId="1" fillId="0" borderId="36" xfId="1" applyFont="1" applyFill="1" applyBorder="1" applyAlignment="1">
      <alignment horizontal="center" vertical="center"/>
    </xf>
    <xf numFmtId="0" fontId="1" fillId="0" borderId="34" xfId="1" applyFont="1" applyFill="1" applyBorder="1" applyAlignment="1">
      <alignment horizontal="center" vertical="center" wrapText="1"/>
    </xf>
    <xf numFmtId="0" fontId="1" fillId="0" borderId="35" xfId="1" applyFont="1" applyFill="1" applyBorder="1" applyAlignment="1">
      <alignment horizontal="center" vertical="center" wrapText="1"/>
    </xf>
    <xf numFmtId="0" fontId="1" fillId="0" borderId="36" xfId="1" applyFont="1" applyFill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0" borderId="30" xfId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center" vertical="center" wrapText="1"/>
    </xf>
    <xf numFmtId="0" fontId="1" fillId="0" borderId="34" xfId="1" applyFont="1" applyBorder="1" applyAlignment="1">
      <alignment horizontal="center" vertical="center" wrapText="1"/>
    </xf>
    <xf numFmtId="0" fontId="1" fillId="0" borderId="35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/>
    </xf>
    <xf numFmtId="3" fontId="1" fillId="0" borderId="34" xfId="3" applyNumberFormat="1" applyFont="1" applyBorder="1" applyAlignment="1">
      <alignment horizontal="center"/>
    </xf>
    <xf numFmtId="3" fontId="1" fillId="0" borderId="35" xfId="3" applyNumberFormat="1" applyFont="1" applyBorder="1" applyAlignment="1">
      <alignment horizontal="center"/>
    </xf>
  </cellXfs>
  <cellStyles count="6">
    <cellStyle name="Hipervínculo" xfId="5" builtinId="8"/>
    <cellStyle name="Normal" xfId="0" builtinId="0"/>
    <cellStyle name="Normal 2 2" xfId="1" xr:uid="{DAA85CE5-D603-4302-8E4C-0F07B56A329E}"/>
    <cellStyle name="Normal 3 2 4" xfId="3" xr:uid="{290C7675-6B36-43D3-A14B-66A40A87F101}"/>
    <cellStyle name="Normal 4 2 4" xfId="4" xr:uid="{B43FC521-94C9-4196-B5A8-A9A733C4ADB0}"/>
    <cellStyle name="Normal 6" xfId="2" xr:uid="{6069D866-C97E-4F06-9C3C-56718B24945E}"/>
  </cellStyles>
  <dxfs count="0"/>
  <tableStyles count="0" defaultTableStyle="TableStyleMedium2" defaultPivotStyle="PivotStyleLight16"/>
  <colors>
    <mruColors>
      <color rgb="FFFFFFCC"/>
      <color rgb="FFCC99FF"/>
      <color rgb="FF9999FF"/>
      <color rgb="FFCCCCFF"/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42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5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4.xml"/><Relationship Id="rId40" Type="http://schemas.openxmlformats.org/officeDocument/2006/relationships/externalLink" Target="externalLinks/externalLink7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43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ra%20revisar\Terminados%20Jdos%20Penales\Jdos%20penales%202011.xl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3b1vfc1\producci&#243;n\Proceso%20Jurisdiccional\INFORMES\De%20cuadros%20definitivos\2009\I%20trim%2009\DEFINITIVA%20I%20TRIM%20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Erika\2007\Datos%20anuales%202007\Definitiva%20IV%20trim%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2016/Redacci&#243;n%202015/25.Jdos%20PJ%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Marlen\JUZGADOS%20PJ\2007\Juzgados%20P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%20Vargas/Produccion/CUADROS%20PENAL/JUZGADOS%20PENALES%20JUVENILES/bases/Entrada%20x%20delito%20Jdos%20Penales%20Juveniles%202012-%20Kare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-copiar/bases/Entrada%20x%20delito%20Jdos%20Penales%20Juveniles%202012-%20Kare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lyn/Joselyn/ericka/Trabajo%20Especial/Cuadros%20anuales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"/>
      <sheetName val="c_2"/>
      <sheetName val="c-3"/>
      <sheetName val="c-4"/>
      <sheetName val="c_5"/>
      <sheetName val="c-6"/>
      <sheetName val="c_7"/>
      <sheetName val="c_8"/>
      <sheetName val="c_9"/>
      <sheetName val="c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"/>
      <sheetName val="C47"/>
      <sheetName val="C48"/>
      <sheetName val="C49"/>
      <sheetName val="C50"/>
      <sheetName val="C51"/>
      <sheetName val="C52"/>
      <sheetName val="C53"/>
      <sheetName val="C54"/>
      <sheetName val="C55"/>
      <sheetName val="C56"/>
      <sheetName val="C57"/>
      <sheetName val="C58"/>
      <sheetName val="C59"/>
      <sheetName val="C60"/>
      <sheetName val="C61"/>
      <sheetName val="C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b c-81"/>
      <sheetName val="c_82"/>
      <sheetName val="c_83"/>
      <sheetName val="c_84"/>
      <sheetName val="c_85"/>
      <sheetName val="c_86"/>
      <sheetName val="c_87"/>
      <sheetName val="c_88"/>
      <sheetName val="c_89"/>
      <sheetName val="c_90"/>
      <sheetName val="c_91"/>
      <sheetName val="c_92"/>
      <sheetName val="c_93"/>
      <sheetName val="c-94"/>
      <sheetName val="Jdos Penales c-1"/>
      <sheetName val="c_2"/>
      <sheetName val="c_3"/>
      <sheetName val="c_4"/>
      <sheetName val="c_5"/>
      <sheetName val="c_6"/>
      <sheetName val="c_7"/>
      <sheetName val="c-8"/>
      <sheetName val="Fisc"/>
      <sheetName val="c_2 (2)"/>
      <sheetName val="c_3 (2)"/>
      <sheetName val="c_4 (2)"/>
      <sheetName val="jdos PJ c-1"/>
      <sheetName val="C2"/>
      <sheetName val="C3"/>
      <sheetName val="fisc PJ"/>
      <sheetName val="C_2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-10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TR "/>
      <sheetName val="II TR"/>
      <sheetName val="III TR"/>
      <sheetName val="IV TR"/>
      <sheetName val="C6-anual"/>
      <sheetName val="menores sentenciados"/>
      <sheetName val="C-5"/>
      <sheetName val="c-8"/>
      <sheetName val="c9"/>
      <sheetName val="c-10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TR "/>
      <sheetName val="II TR"/>
      <sheetName val="III TR"/>
      <sheetName val="IV TR"/>
      <sheetName val="C6-anual"/>
      <sheetName val="menores sentenciados"/>
      <sheetName val="C-5"/>
      <sheetName val="c-8"/>
      <sheetName val="c9"/>
      <sheetName val="c-10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oral II instancia"/>
      <sheetName val="Civil II instancia"/>
      <sheetName val="Contravenciones"/>
      <sheetName val="Tránsito"/>
      <sheetName val="Pensiones Alimentarias"/>
      <sheetName val="Laboral"/>
      <sheetName val="C1"/>
      <sheetName val="Civil"/>
      <sheetName val="Violencia"/>
      <sheetName val="Familia"/>
      <sheetName val="Cobro"/>
      <sheetName val="Contencioso"/>
      <sheetName val="Agrario"/>
      <sheetName val="Tribunales"/>
      <sheetName val="Juzgados "/>
      <sheetName val="Juzgados PJ"/>
      <sheetName val="Fiscalías PJ"/>
      <sheetName val="Fiscalí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A43CF-B17C-4F4D-9C5F-8A736346C822}">
  <dimension ref="A1:B130"/>
  <sheetViews>
    <sheetView zoomScale="80" zoomScaleNormal="80" zoomScaleSheetLayoutView="100" workbookViewId="0">
      <pane ySplit="7" topLeftCell="A8" activePane="bottomLeft" state="frozen"/>
      <selection pane="bottomLeft"/>
    </sheetView>
  </sheetViews>
  <sheetFormatPr baseColWidth="10" defaultColWidth="0" defaultRowHeight="15.75" customHeight="1" zeroHeight="1" x14ac:dyDescent="0.25"/>
  <cols>
    <col min="1" max="1" width="16" style="351" customWidth="1"/>
    <col min="2" max="2" width="103.42578125" style="350" bestFit="1" customWidth="1"/>
    <col min="3" max="16384" width="11.42578125" style="350" hidden="1"/>
  </cols>
  <sheetData>
    <row r="1" spans="1:2" ht="20.25" x14ac:dyDescent="0.3">
      <c r="A1" s="348" t="s">
        <v>721</v>
      </c>
      <c r="B1" s="349"/>
    </row>
    <row r="2" spans="1:2" ht="20.25" x14ac:dyDescent="0.3">
      <c r="A2" s="348" t="s">
        <v>724</v>
      </c>
      <c r="B2" s="349"/>
    </row>
    <row r="3" spans="1:2" x14ac:dyDescent="0.25">
      <c r="A3" s="366" t="s">
        <v>787</v>
      </c>
      <c r="B3" s="366"/>
    </row>
    <row r="4" spans="1:2" ht="15.75" customHeight="1" x14ac:dyDescent="0.25"/>
    <row r="5" spans="1:2" ht="15.75" customHeight="1" x14ac:dyDescent="0.25">
      <c r="A5" s="352"/>
      <c r="B5" s="353"/>
    </row>
    <row r="6" spans="1:2" x14ac:dyDescent="0.25">
      <c r="A6" s="354" t="s">
        <v>722</v>
      </c>
      <c r="B6" s="355" t="s">
        <v>723</v>
      </c>
    </row>
    <row r="7" spans="1:2" ht="15.75" customHeight="1" x14ac:dyDescent="0.25">
      <c r="A7" s="356"/>
      <c r="B7" s="357"/>
    </row>
    <row r="8" spans="1:2" ht="15.75" customHeight="1" x14ac:dyDescent="0.25">
      <c r="A8" s="408">
        <v>1</v>
      </c>
      <c r="B8" s="361" t="s">
        <v>729</v>
      </c>
    </row>
    <row r="9" spans="1:2" ht="15.75" customHeight="1" x14ac:dyDescent="0.25">
      <c r="A9" s="409"/>
      <c r="B9" s="362" t="s">
        <v>730</v>
      </c>
    </row>
    <row r="10" spans="1:2" ht="15.75" customHeight="1" x14ac:dyDescent="0.25">
      <c r="A10" s="410"/>
      <c r="B10" s="363" t="s">
        <v>731</v>
      </c>
    </row>
    <row r="11" spans="1:2" ht="15.75" customHeight="1" x14ac:dyDescent="0.25">
      <c r="A11" s="408">
        <v>2</v>
      </c>
      <c r="B11" s="361" t="s">
        <v>729</v>
      </c>
    </row>
    <row r="12" spans="1:2" ht="15.75" customHeight="1" x14ac:dyDescent="0.25">
      <c r="A12" s="409"/>
      <c r="B12" s="364" t="s">
        <v>732</v>
      </c>
    </row>
    <row r="13" spans="1:2" ht="15.75" customHeight="1" x14ac:dyDescent="0.25">
      <c r="A13" s="410"/>
      <c r="B13" s="363" t="s">
        <v>731</v>
      </c>
    </row>
    <row r="14" spans="1:2" ht="15.75" customHeight="1" x14ac:dyDescent="0.25">
      <c r="A14" s="408">
        <v>3</v>
      </c>
      <c r="B14" s="361" t="s">
        <v>733</v>
      </c>
    </row>
    <row r="15" spans="1:2" s="351" customFormat="1" ht="15.75" customHeight="1" x14ac:dyDescent="0.25">
      <c r="A15" s="409"/>
      <c r="B15" s="364" t="s">
        <v>730</v>
      </c>
    </row>
    <row r="16" spans="1:2" s="351" customFormat="1" ht="15.75" customHeight="1" x14ac:dyDescent="0.25">
      <c r="A16" s="409"/>
      <c r="B16" s="364" t="s">
        <v>734</v>
      </c>
    </row>
    <row r="17" spans="1:2" s="351" customFormat="1" ht="15.75" customHeight="1" x14ac:dyDescent="0.25">
      <c r="A17" s="410"/>
      <c r="B17" s="363" t="s">
        <v>731</v>
      </c>
    </row>
    <row r="18" spans="1:2" s="351" customFormat="1" ht="15.75" customHeight="1" x14ac:dyDescent="0.25">
      <c r="A18" s="408">
        <v>4</v>
      </c>
      <c r="B18" s="361" t="s">
        <v>735</v>
      </c>
    </row>
    <row r="19" spans="1:2" s="351" customFormat="1" ht="15.75" customHeight="1" x14ac:dyDescent="0.25">
      <c r="A19" s="409"/>
      <c r="B19" s="364" t="s">
        <v>730</v>
      </c>
    </row>
    <row r="20" spans="1:2" s="351" customFormat="1" ht="15.75" customHeight="1" x14ac:dyDescent="0.25">
      <c r="A20" s="409"/>
      <c r="B20" s="364" t="s">
        <v>736</v>
      </c>
    </row>
    <row r="21" spans="1:2" ht="15.75" customHeight="1" x14ac:dyDescent="0.25">
      <c r="A21" s="410"/>
      <c r="B21" s="363" t="s">
        <v>731</v>
      </c>
    </row>
    <row r="22" spans="1:2" ht="15.75" customHeight="1" x14ac:dyDescent="0.25">
      <c r="A22" s="408">
        <v>5</v>
      </c>
      <c r="B22" s="361" t="s">
        <v>737</v>
      </c>
    </row>
    <row r="23" spans="1:2" ht="15.75" customHeight="1" x14ac:dyDescent="0.25">
      <c r="A23" s="409"/>
      <c r="B23" s="364" t="s">
        <v>738</v>
      </c>
    </row>
    <row r="24" spans="1:2" ht="15.75" customHeight="1" x14ac:dyDescent="0.25">
      <c r="A24" s="410"/>
      <c r="B24" s="363" t="s">
        <v>731</v>
      </c>
    </row>
    <row r="25" spans="1:2" ht="15.75" customHeight="1" x14ac:dyDescent="0.25">
      <c r="A25" s="408">
        <v>6</v>
      </c>
      <c r="B25" s="361" t="s">
        <v>735</v>
      </c>
    </row>
    <row r="26" spans="1:2" ht="15.75" customHeight="1" x14ac:dyDescent="0.25">
      <c r="A26" s="409"/>
      <c r="B26" s="364" t="s">
        <v>730</v>
      </c>
    </row>
    <row r="27" spans="1:2" ht="15.75" customHeight="1" x14ac:dyDescent="0.25">
      <c r="A27" s="409"/>
      <c r="B27" s="364" t="s">
        <v>739</v>
      </c>
    </row>
    <row r="28" spans="1:2" ht="15.75" customHeight="1" x14ac:dyDescent="0.25">
      <c r="A28" s="410"/>
      <c r="B28" s="363" t="s">
        <v>731</v>
      </c>
    </row>
    <row r="29" spans="1:2" ht="15.75" customHeight="1" x14ac:dyDescent="0.25">
      <c r="A29" s="408">
        <v>7</v>
      </c>
      <c r="B29" s="361" t="s">
        <v>740</v>
      </c>
    </row>
    <row r="30" spans="1:2" ht="15.75" customHeight="1" x14ac:dyDescent="0.25">
      <c r="A30" s="409"/>
      <c r="B30" s="364" t="s">
        <v>730</v>
      </c>
    </row>
    <row r="31" spans="1:2" ht="15.75" customHeight="1" x14ac:dyDescent="0.25">
      <c r="A31" s="409"/>
      <c r="B31" s="364" t="s">
        <v>741</v>
      </c>
    </row>
    <row r="32" spans="1:2" ht="15.75" customHeight="1" x14ac:dyDescent="0.25">
      <c r="A32" s="410"/>
      <c r="B32" s="363" t="s">
        <v>731</v>
      </c>
    </row>
    <row r="33" spans="1:2" ht="15.75" customHeight="1" x14ac:dyDescent="0.25">
      <c r="A33" s="408">
        <v>8</v>
      </c>
      <c r="B33" s="361" t="s">
        <v>742</v>
      </c>
    </row>
    <row r="34" spans="1:2" ht="15.75" customHeight="1" x14ac:dyDescent="0.25">
      <c r="A34" s="409"/>
      <c r="B34" s="364" t="s">
        <v>730</v>
      </c>
    </row>
    <row r="35" spans="1:2" ht="15.75" customHeight="1" x14ac:dyDescent="0.25">
      <c r="A35" s="409"/>
      <c r="B35" s="364" t="s">
        <v>743</v>
      </c>
    </row>
    <row r="36" spans="1:2" ht="15.75" customHeight="1" x14ac:dyDescent="0.25">
      <c r="A36" s="410"/>
      <c r="B36" s="363" t="s">
        <v>731</v>
      </c>
    </row>
    <row r="37" spans="1:2" ht="15.75" customHeight="1" x14ac:dyDescent="0.25">
      <c r="A37" s="408">
        <v>9</v>
      </c>
      <c r="B37" s="361" t="s">
        <v>744</v>
      </c>
    </row>
    <row r="38" spans="1:2" ht="15.75" customHeight="1" x14ac:dyDescent="0.25">
      <c r="A38" s="409"/>
      <c r="B38" s="364" t="s">
        <v>730</v>
      </c>
    </row>
    <row r="39" spans="1:2" ht="15.75" customHeight="1" x14ac:dyDescent="0.25">
      <c r="A39" s="409"/>
      <c r="B39" s="364" t="s">
        <v>745</v>
      </c>
    </row>
    <row r="40" spans="1:2" ht="15.75" customHeight="1" x14ac:dyDescent="0.25">
      <c r="A40" s="410"/>
      <c r="B40" s="363" t="s">
        <v>731</v>
      </c>
    </row>
    <row r="41" spans="1:2" ht="15.75" customHeight="1" x14ac:dyDescent="0.25">
      <c r="A41" s="408">
        <v>10</v>
      </c>
      <c r="B41" s="361" t="s">
        <v>746</v>
      </c>
    </row>
    <row r="42" spans="1:2" ht="15.75" customHeight="1" x14ac:dyDescent="0.25">
      <c r="A42" s="409"/>
      <c r="B42" s="364" t="s">
        <v>730</v>
      </c>
    </row>
    <row r="43" spans="1:2" ht="15.75" customHeight="1" x14ac:dyDescent="0.25">
      <c r="A43" s="409"/>
      <c r="B43" s="364" t="s">
        <v>747</v>
      </c>
    </row>
    <row r="44" spans="1:2" ht="15.75" customHeight="1" x14ac:dyDescent="0.25">
      <c r="A44" s="410"/>
      <c r="B44" s="363" t="s">
        <v>731</v>
      </c>
    </row>
    <row r="45" spans="1:2" ht="15.75" customHeight="1" x14ac:dyDescent="0.25">
      <c r="A45" s="408">
        <v>11</v>
      </c>
      <c r="B45" s="361" t="s">
        <v>748</v>
      </c>
    </row>
    <row r="46" spans="1:2" ht="15.75" customHeight="1" x14ac:dyDescent="0.25">
      <c r="A46" s="409"/>
      <c r="B46" s="364" t="s">
        <v>730</v>
      </c>
    </row>
    <row r="47" spans="1:2" ht="15.75" customHeight="1" x14ac:dyDescent="0.25">
      <c r="A47" s="409"/>
      <c r="B47" s="364" t="s">
        <v>749</v>
      </c>
    </row>
    <row r="48" spans="1:2" ht="15.75" customHeight="1" x14ac:dyDescent="0.25">
      <c r="A48" s="410"/>
      <c r="B48" s="363" t="s">
        <v>731</v>
      </c>
    </row>
    <row r="49" spans="1:2" ht="15.75" customHeight="1" x14ac:dyDescent="0.25">
      <c r="A49" s="408">
        <v>12</v>
      </c>
      <c r="B49" s="361" t="s">
        <v>748</v>
      </c>
    </row>
    <row r="50" spans="1:2" ht="15.75" customHeight="1" x14ac:dyDescent="0.25">
      <c r="A50" s="409"/>
      <c r="B50" s="364" t="s">
        <v>750</v>
      </c>
    </row>
    <row r="51" spans="1:2" ht="15.75" customHeight="1" x14ac:dyDescent="0.25">
      <c r="A51" s="409"/>
      <c r="B51" s="364" t="s">
        <v>749</v>
      </c>
    </row>
    <row r="52" spans="1:2" ht="15.75" customHeight="1" x14ac:dyDescent="0.25">
      <c r="A52" s="409"/>
      <c r="B52" s="364" t="s">
        <v>751</v>
      </c>
    </row>
    <row r="53" spans="1:2" ht="15.75" customHeight="1" x14ac:dyDescent="0.25">
      <c r="A53" s="410"/>
      <c r="B53" s="363" t="s">
        <v>752</v>
      </c>
    </row>
    <row r="54" spans="1:2" ht="15.75" customHeight="1" x14ac:dyDescent="0.25">
      <c r="A54" s="408">
        <v>13</v>
      </c>
      <c r="B54" s="361" t="s">
        <v>753</v>
      </c>
    </row>
    <row r="55" spans="1:2" ht="15.75" customHeight="1" x14ac:dyDescent="0.25">
      <c r="A55" s="409"/>
      <c r="B55" s="364" t="s">
        <v>754</v>
      </c>
    </row>
    <row r="56" spans="1:2" ht="15.75" customHeight="1" x14ac:dyDescent="0.25">
      <c r="A56" s="409"/>
      <c r="B56" s="364" t="s">
        <v>755</v>
      </c>
    </row>
    <row r="57" spans="1:2" ht="15.75" customHeight="1" x14ac:dyDescent="0.25">
      <c r="A57" s="410"/>
      <c r="B57" s="363" t="s">
        <v>731</v>
      </c>
    </row>
    <row r="58" spans="1:2" ht="15.75" customHeight="1" x14ac:dyDescent="0.25">
      <c r="A58" s="408">
        <v>14</v>
      </c>
      <c r="B58" s="361" t="s">
        <v>756</v>
      </c>
    </row>
    <row r="59" spans="1:2" ht="15.75" customHeight="1" x14ac:dyDescent="0.25">
      <c r="A59" s="409"/>
      <c r="B59" s="364" t="s">
        <v>757</v>
      </c>
    </row>
    <row r="60" spans="1:2" ht="15.75" customHeight="1" x14ac:dyDescent="0.25">
      <c r="A60" s="409"/>
      <c r="B60" s="364" t="s">
        <v>755</v>
      </c>
    </row>
    <row r="61" spans="1:2" ht="15.75" customHeight="1" x14ac:dyDescent="0.25">
      <c r="A61" s="410"/>
      <c r="B61" s="363" t="s">
        <v>731</v>
      </c>
    </row>
    <row r="62" spans="1:2" ht="15.75" customHeight="1" x14ac:dyDescent="0.25">
      <c r="A62" s="408">
        <v>15</v>
      </c>
      <c r="B62" s="361" t="s">
        <v>758</v>
      </c>
    </row>
    <row r="63" spans="1:2" ht="15.75" customHeight="1" x14ac:dyDescent="0.25">
      <c r="A63" s="409"/>
      <c r="B63" s="364" t="s">
        <v>754</v>
      </c>
    </row>
    <row r="64" spans="1:2" ht="15.75" customHeight="1" x14ac:dyDescent="0.25">
      <c r="A64" s="409"/>
      <c r="B64" s="364" t="s">
        <v>759</v>
      </c>
    </row>
    <row r="65" spans="1:2" ht="15.75" customHeight="1" x14ac:dyDescent="0.25">
      <c r="A65" s="410"/>
      <c r="B65" s="363" t="s">
        <v>731</v>
      </c>
    </row>
    <row r="66" spans="1:2" ht="15.75" customHeight="1" x14ac:dyDescent="0.25">
      <c r="A66" s="408">
        <v>16</v>
      </c>
      <c r="B66" s="361" t="s">
        <v>760</v>
      </c>
    </row>
    <row r="67" spans="1:2" ht="15.75" customHeight="1" x14ac:dyDescent="0.25">
      <c r="A67" s="409"/>
      <c r="B67" s="364" t="s">
        <v>754</v>
      </c>
    </row>
    <row r="68" spans="1:2" ht="15.75" customHeight="1" x14ac:dyDescent="0.25">
      <c r="A68" s="409"/>
      <c r="B68" s="364" t="s">
        <v>759</v>
      </c>
    </row>
    <row r="69" spans="1:2" ht="15.75" customHeight="1" x14ac:dyDescent="0.25">
      <c r="A69" s="410"/>
      <c r="B69" s="363" t="s">
        <v>731</v>
      </c>
    </row>
    <row r="70" spans="1:2" ht="15.75" customHeight="1" x14ac:dyDescent="0.25">
      <c r="A70" s="408">
        <v>17</v>
      </c>
      <c r="B70" s="361" t="s">
        <v>761</v>
      </c>
    </row>
    <row r="71" spans="1:2" ht="15.75" customHeight="1" x14ac:dyDescent="0.25">
      <c r="A71" s="409"/>
      <c r="B71" s="364" t="s">
        <v>754</v>
      </c>
    </row>
    <row r="72" spans="1:2" ht="15.75" customHeight="1" x14ac:dyDescent="0.25">
      <c r="A72" s="409"/>
      <c r="B72" s="364" t="s">
        <v>759</v>
      </c>
    </row>
    <row r="73" spans="1:2" ht="15.75" customHeight="1" x14ac:dyDescent="0.25">
      <c r="A73" s="410"/>
      <c r="B73" s="363" t="s">
        <v>731</v>
      </c>
    </row>
    <row r="74" spans="1:2" ht="15.75" customHeight="1" x14ac:dyDescent="0.25">
      <c r="A74" s="408">
        <v>18</v>
      </c>
      <c r="B74" s="361" t="s">
        <v>762</v>
      </c>
    </row>
    <row r="75" spans="1:2" ht="15.75" customHeight="1" x14ac:dyDescent="0.25">
      <c r="A75" s="409"/>
      <c r="B75" s="364" t="s">
        <v>754</v>
      </c>
    </row>
    <row r="76" spans="1:2" ht="15.75" customHeight="1" x14ac:dyDescent="0.25">
      <c r="A76" s="409"/>
      <c r="B76" s="364" t="s">
        <v>759</v>
      </c>
    </row>
    <row r="77" spans="1:2" ht="15.75" customHeight="1" x14ac:dyDescent="0.25">
      <c r="A77" s="410"/>
      <c r="B77" s="363" t="s">
        <v>731</v>
      </c>
    </row>
    <row r="78" spans="1:2" ht="15.75" customHeight="1" x14ac:dyDescent="0.25">
      <c r="A78" s="408">
        <v>19</v>
      </c>
      <c r="B78" s="361" t="s">
        <v>763</v>
      </c>
    </row>
    <row r="79" spans="1:2" ht="15.75" customHeight="1" x14ac:dyDescent="0.25">
      <c r="A79" s="409"/>
      <c r="B79" s="364" t="s">
        <v>764</v>
      </c>
    </row>
    <row r="80" spans="1:2" ht="15.75" customHeight="1" x14ac:dyDescent="0.25">
      <c r="A80" s="410"/>
      <c r="B80" s="363" t="s">
        <v>731</v>
      </c>
    </row>
    <row r="81" spans="1:2" ht="15.75" customHeight="1" x14ac:dyDescent="0.25">
      <c r="A81" s="408">
        <v>20</v>
      </c>
      <c r="B81" s="361" t="s">
        <v>758</v>
      </c>
    </row>
    <row r="82" spans="1:2" ht="15.75" customHeight="1" x14ac:dyDescent="0.25">
      <c r="A82" s="409"/>
      <c r="B82" s="364" t="s">
        <v>765</v>
      </c>
    </row>
    <row r="83" spans="1:2" ht="15.75" customHeight="1" x14ac:dyDescent="0.25">
      <c r="A83" s="409"/>
      <c r="B83" s="364" t="s">
        <v>759</v>
      </c>
    </row>
    <row r="84" spans="1:2" ht="15.75" customHeight="1" x14ac:dyDescent="0.25">
      <c r="A84" s="410"/>
      <c r="B84" s="363" t="s">
        <v>751</v>
      </c>
    </row>
    <row r="85" spans="1:2" ht="15.75" customHeight="1" x14ac:dyDescent="0.25">
      <c r="A85" s="408">
        <v>21</v>
      </c>
      <c r="B85" s="361" t="s">
        <v>766</v>
      </c>
    </row>
    <row r="86" spans="1:2" ht="15.75" customHeight="1" x14ac:dyDescent="0.25">
      <c r="A86" s="409"/>
      <c r="B86" s="364" t="s">
        <v>767</v>
      </c>
    </row>
    <row r="87" spans="1:2" ht="15.75" customHeight="1" x14ac:dyDescent="0.25">
      <c r="A87" s="409"/>
      <c r="B87" s="364" t="s">
        <v>768</v>
      </c>
    </row>
    <row r="88" spans="1:2" ht="15.75" customHeight="1" x14ac:dyDescent="0.25">
      <c r="A88" s="410"/>
      <c r="B88" s="363" t="s">
        <v>731</v>
      </c>
    </row>
    <row r="89" spans="1:2" ht="15.75" customHeight="1" x14ac:dyDescent="0.25">
      <c r="A89" s="408">
        <v>22</v>
      </c>
      <c r="B89" s="361" t="s">
        <v>766</v>
      </c>
    </row>
    <row r="90" spans="1:2" ht="15.75" customHeight="1" x14ac:dyDescent="0.25">
      <c r="A90" s="409"/>
      <c r="B90" s="364" t="s">
        <v>767</v>
      </c>
    </row>
    <row r="91" spans="1:2" ht="15.75" customHeight="1" x14ac:dyDescent="0.25">
      <c r="A91" s="409"/>
      <c r="B91" s="364" t="s">
        <v>769</v>
      </c>
    </row>
    <row r="92" spans="1:2" ht="15.75" customHeight="1" x14ac:dyDescent="0.25">
      <c r="A92" s="409"/>
      <c r="B92" s="364" t="s">
        <v>751</v>
      </c>
    </row>
    <row r="93" spans="1:2" ht="15.75" customHeight="1" x14ac:dyDescent="0.25">
      <c r="A93" s="410"/>
      <c r="B93" s="363" t="s">
        <v>770</v>
      </c>
    </row>
    <row r="94" spans="1:2" ht="15.75" customHeight="1" x14ac:dyDescent="0.25">
      <c r="A94" s="408">
        <v>23</v>
      </c>
      <c r="B94" s="361" t="s">
        <v>766</v>
      </c>
    </row>
    <row r="95" spans="1:2" ht="15.75" customHeight="1" x14ac:dyDescent="0.25">
      <c r="A95" s="409"/>
      <c r="B95" s="364" t="s">
        <v>767</v>
      </c>
    </row>
    <row r="96" spans="1:2" ht="15.75" customHeight="1" x14ac:dyDescent="0.25">
      <c r="A96" s="409"/>
      <c r="B96" s="364" t="s">
        <v>769</v>
      </c>
    </row>
    <row r="97" spans="1:2" ht="15.75" customHeight="1" x14ac:dyDescent="0.25">
      <c r="A97" s="409"/>
      <c r="B97" s="364" t="s">
        <v>751</v>
      </c>
    </row>
    <row r="98" spans="1:2" ht="15.75" customHeight="1" x14ac:dyDescent="0.25">
      <c r="A98" s="410"/>
      <c r="B98" s="363" t="s">
        <v>771</v>
      </c>
    </row>
    <row r="99" spans="1:2" ht="15.75" customHeight="1" x14ac:dyDescent="0.25">
      <c r="A99" s="408">
        <v>24</v>
      </c>
      <c r="B99" s="361" t="s">
        <v>772</v>
      </c>
    </row>
    <row r="100" spans="1:2" ht="15.75" customHeight="1" x14ac:dyDescent="0.25">
      <c r="A100" s="409"/>
      <c r="B100" s="364" t="s">
        <v>773</v>
      </c>
    </row>
    <row r="101" spans="1:2" ht="15.75" customHeight="1" x14ac:dyDescent="0.25">
      <c r="A101" s="410"/>
      <c r="B101" s="363" t="s">
        <v>731</v>
      </c>
    </row>
    <row r="102" spans="1:2" ht="15.75" customHeight="1" x14ac:dyDescent="0.25">
      <c r="A102" s="411">
        <v>25</v>
      </c>
      <c r="B102" s="361" t="s">
        <v>812</v>
      </c>
    </row>
    <row r="103" spans="1:2" ht="15.75" customHeight="1" x14ac:dyDescent="0.25">
      <c r="A103" s="412"/>
      <c r="B103" s="364" t="s">
        <v>813</v>
      </c>
    </row>
    <row r="104" spans="1:2" ht="15.75" customHeight="1" x14ac:dyDescent="0.25">
      <c r="A104" s="413"/>
      <c r="B104" s="363" t="s">
        <v>751</v>
      </c>
    </row>
    <row r="105" spans="1:2" ht="15.75" customHeight="1" x14ac:dyDescent="0.25">
      <c r="A105" s="411">
        <v>26</v>
      </c>
      <c r="B105" s="361" t="s">
        <v>774</v>
      </c>
    </row>
    <row r="106" spans="1:2" ht="15.75" customHeight="1" x14ac:dyDescent="0.25">
      <c r="A106" s="412"/>
      <c r="B106" s="364" t="s">
        <v>775</v>
      </c>
    </row>
    <row r="107" spans="1:2" ht="15.75" customHeight="1" x14ac:dyDescent="0.25">
      <c r="A107" s="412"/>
      <c r="B107" s="364" t="s">
        <v>776</v>
      </c>
    </row>
    <row r="108" spans="1:2" ht="15.75" customHeight="1" x14ac:dyDescent="0.25">
      <c r="A108" s="413"/>
      <c r="B108" s="363" t="s">
        <v>731</v>
      </c>
    </row>
    <row r="109" spans="1:2" ht="15.75" customHeight="1" x14ac:dyDescent="0.25">
      <c r="A109" s="411">
        <v>27</v>
      </c>
      <c r="B109" s="361" t="s">
        <v>777</v>
      </c>
    </row>
    <row r="110" spans="1:2" ht="15.75" customHeight="1" x14ac:dyDescent="0.25">
      <c r="A110" s="412"/>
      <c r="B110" s="364" t="s">
        <v>730</v>
      </c>
    </row>
    <row r="111" spans="1:2" ht="15.75" customHeight="1" x14ac:dyDescent="0.25">
      <c r="A111" s="412"/>
      <c r="B111" s="364" t="s">
        <v>778</v>
      </c>
    </row>
    <row r="112" spans="1:2" ht="15.75" customHeight="1" x14ac:dyDescent="0.25">
      <c r="A112" s="413"/>
      <c r="B112" s="363" t="s">
        <v>731</v>
      </c>
    </row>
    <row r="113" spans="1:2" ht="15.75" customHeight="1" x14ac:dyDescent="0.25">
      <c r="A113" s="411">
        <v>28</v>
      </c>
      <c r="B113" s="361" t="s">
        <v>779</v>
      </c>
    </row>
    <row r="114" spans="1:2" ht="15.75" customHeight="1" x14ac:dyDescent="0.25">
      <c r="A114" s="412"/>
      <c r="B114" s="364" t="s">
        <v>730</v>
      </c>
    </row>
    <row r="115" spans="1:2" ht="15.75" customHeight="1" x14ac:dyDescent="0.25">
      <c r="A115" s="413"/>
      <c r="B115" s="363" t="s">
        <v>731</v>
      </c>
    </row>
    <row r="116" spans="1:2" ht="15.75" customHeight="1" x14ac:dyDescent="0.25">
      <c r="A116" s="411">
        <v>29</v>
      </c>
      <c r="B116" s="361" t="s">
        <v>780</v>
      </c>
    </row>
    <row r="117" spans="1:2" ht="15.75" customHeight="1" x14ac:dyDescent="0.25">
      <c r="A117" s="412"/>
      <c r="B117" s="364" t="s">
        <v>730</v>
      </c>
    </row>
    <row r="118" spans="1:2" ht="15.75" customHeight="1" x14ac:dyDescent="0.25">
      <c r="A118" s="412"/>
      <c r="B118" s="364" t="s">
        <v>781</v>
      </c>
    </row>
    <row r="119" spans="1:2" ht="15.75" customHeight="1" x14ac:dyDescent="0.25">
      <c r="A119" s="413"/>
      <c r="B119" s="363" t="s">
        <v>731</v>
      </c>
    </row>
    <row r="120" spans="1:2" ht="15.75" customHeight="1" x14ac:dyDescent="0.25">
      <c r="A120" s="411">
        <v>30</v>
      </c>
      <c r="B120" s="361" t="s">
        <v>780</v>
      </c>
    </row>
    <row r="121" spans="1:2" ht="15.75" customHeight="1" x14ac:dyDescent="0.25">
      <c r="A121" s="412"/>
      <c r="B121" s="364" t="s">
        <v>782</v>
      </c>
    </row>
    <row r="122" spans="1:2" ht="15.75" customHeight="1" x14ac:dyDescent="0.25">
      <c r="A122" s="413"/>
      <c r="B122" s="363" t="s">
        <v>731</v>
      </c>
    </row>
    <row r="123" spans="1:2" ht="15.75" customHeight="1" x14ac:dyDescent="0.25">
      <c r="A123" s="411">
        <v>31</v>
      </c>
      <c r="B123" s="361" t="s">
        <v>783</v>
      </c>
    </row>
    <row r="124" spans="1:2" ht="15.75" customHeight="1" x14ac:dyDescent="0.25">
      <c r="A124" s="412"/>
      <c r="B124" s="364" t="s">
        <v>730</v>
      </c>
    </row>
    <row r="125" spans="1:2" ht="15.75" customHeight="1" x14ac:dyDescent="0.25">
      <c r="A125" s="412"/>
      <c r="B125" s="364" t="s">
        <v>778</v>
      </c>
    </row>
    <row r="126" spans="1:2" ht="15.75" customHeight="1" x14ac:dyDescent="0.25">
      <c r="A126" s="413"/>
      <c r="B126" s="363" t="s">
        <v>731</v>
      </c>
    </row>
    <row r="127" spans="1:2" ht="15.75" customHeight="1" x14ac:dyDescent="0.25">
      <c r="A127" s="411">
        <v>32</v>
      </c>
      <c r="B127" s="361" t="s">
        <v>784</v>
      </c>
    </row>
    <row r="128" spans="1:2" ht="15.75" customHeight="1" x14ac:dyDescent="0.25">
      <c r="A128" s="412"/>
      <c r="B128" s="364" t="s">
        <v>730</v>
      </c>
    </row>
    <row r="129" spans="1:2" ht="15.75" customHeight="1" x14ac:dyDescent="0.25">
      <c r="A129" s="412"/>
      <c r="B129" s="364" t="s">
        <v>785</v>
      </c>
    </row>
    <row r="130" spans="1:2" ht="15.75" customHeight="1" x14ac:dyDescent="0.25">
      <c r="A130" s="413"/>
      <c r="B130" s="363" t="s">
        <v>731</v>
      </c>
    </row>
  </sheetData>
  <mergeCells count="32">
    <mergeCell ref="A120:A122"/>
    <mergeCell ref="A123:A126"/>
    <mergeCell ref="A127:A130"/>
    <mergeCell ref="A102:A104"/>
    <mergeCell ref="A105:A108"/>
    <mergeCell ref="A109:A112"/>
    <mergeCell ref="A113:A115"/>
    <mergeCell ref="A116:A119"/>
    <mergeCell ref="A25:A28"/>
    <mergeCell ref="A8:A10"/>
    <mergeCell ref="A11:A13"/>
    <mergeCell ref="A14:A17"/>
    <mergeCell ref="A18:A21"/>
    <mergeCell ref="A22:A24"/>
    <mergeCell ref="A74:A77"/>
    <mergeCell ref="A29:A32"/>
    <mergeCell ref="A33:A36"/>
    <mergeCell ref="A37:A40"/>
    <mergeCell ref="A41:A44"/>
    <mergeCell ref="A45:A48"/>
    <mergeCell ref="A49:A53"/>
    <mergeCell ref="A54:A57"/>
    <mergeCell ref="A58:A61"/>
    <mergeCell ref="A62:A65"/>
    <mergeCell ref="A66:A69"/>
    <mergeCell ref="A70:A73"/>
    <mergeCell ref="A99:A101"/>
    <mergeCell ref="A78:A80"/>
    <mergeCell ref="A81:A84"/>
    <mergeCell ref="A85:A88"/>
    <mergeCell ref="A89:A93"/>
    <mergeCell ref="A94:A98"/>
  </mergeCells>
  <hyperlinks>
    <hyperlink ref="A8:A10" location="'c-1'!A1" display="'c-1'!A1" xr:uid="{E1AF4DFC-94E5-4451-AD03-21E87514EA67}"/>
    <hyperlink ref="A11:A13" location="'c-2'!A1" display="'c-2'!A1" xr:uid="{69B850A4-E61F-4B68-92F0-7599021F3584}"/>
    <hyperlink ref="A14:A17" location="'c-3'!A1" display="'c-3'!A1" xr:uid="{557E19A1-AF4E-47E8-B15C-7897E55150C2}"/>
    <hyperlink ref="A18:A21" location="'c-4'!A1" display="'c-4'!A1" xr:uid="{B55908E1-207A-4A70-8EB4-21E59F75F780}"/>
    <hyperlink ref="A22:A24" location="'c-5'!A1" display="'c-5'!A1" xr:uid="{6F94B86D-F20A-4B30-9285-79A57841C137}"/>
    <hyperlink ref="A25:A28" location="'c-6'!A1" display="'c-6'!A1" xr:uid="{E0E2E126-40EB-4F3A-BACC-99589C788462}"/>
    <hyperlink ref="A29:A32" location="'c-7'!A1" display="'c-7'!A1" xr:uid="{0E6FCA3C-CC7E-4A71-A6CA-35C92537E80F}"/>
    <hyperlink ref="A33:A36" location="'c-8'!A1" display="'c-8'!A1" xr:uid="{2EB277F7-F884-45E8-9A63-826B538FBF57}"/>
    <hyperlink ref="A37:A40" location="'c-9'!A1" display="'c-9'!A1" xr:uid="{B30D5F58-96E1-48EE-B14D-12BA56FE57B9}"/>
    <hyperlink ref="A41:A44" location="'c-10'!A1" display="'c-10'!A1" xr:uid="{5CFCEE26-ECCE-4435-B359-28142C0925C4}"/>
    <hyperlink ref="A45:A48" location="'c-11'!A1" display="'c-11'!A1" xr:uid="{06A4A29E-A1ED-4B8A-857C-6B49F7309757}"/>
    <hyperlink ref="A49:A53" location="'c-12'!A1" display="'c-12'!A1" xr:uid="{6CAA92E0-E997-4674-BFF1-8C78C9D48E48}"/>
    <hyperlink ref="A54:A57" location="'c-13'!A1" display="'c-13'!A1" xr:uid="{C39635FC-6EE3-4BA4-90BF-F5C41B9276C1}"/>
    <hyperlink ref="A58:A61" location="'c-14'!A1" display="'c-14'!A1" xr:uid="{520AA2DD-C805-453B-B5DC-7DBB75E35751}"/>
    <hyperlink ref="A62:A65" location="'c-15'!A1" display="'c-15'!A1" xr:uid="{C0357DC6-0BFB-44BA-B66F-AFF62F59C87B}"/>
    <hyperlink ref="A66:A69" location="'c-16'!A1" display="'c-16'!A1" xr:uid="{8F8338E7-CB4D-4463-8A55-019CB0691D88}"/>
    <hyperlink ref="A70:A73" location="'c-17'!A1" display="'c-17'!A1" xr:uid="{B55444F0-0863-4A32-9BD5-254F7BC390FF}"/>
    <hyperlink ref="A74:A77" location="'c-18'!A1" display="'c-18'!A1" xr:uid="{038D210B-AB76-45FB-9337-104C1453CBBA}"/>
    <hyperlink ref="A78:A80" location="'c-19'!A1" display="'c-19'!A1" xr:uid="{1C5917C5-1396-4872-89C3-E51FA10465DA}"/>
    <hyperlink ref="A81:A84" location="'c-20'!A1" display="'c-20'!A1" xr:uid="{0A9664FB-252E-4F02-9F6D-CA3A4AA64E98}"/>
    <hyperlink ref="A85:A88" location="'c-21'!A1" display="'c-21'!A1" xr:uid="{EABFCD9B-47EF-4D30-95C7-03A872EEFD75}"/>
    <hyperlink ref="A89:A93" location="'c-22'!A1" display="'c-22'!A1" xr:uid="{D181DC54-A1BA-43FE-B661-94CE677851AD}"/>
    <hyperlink ref="A94:A98" location="'c-23'!A1" display="'c-23'!A1" xr:uid="{0596B954-208F-4CA7-A199-05F73234D1CE}"/>
    <hyperlink ref="A99:A101" location="'c-24'!A1" display="'c-24'!A1" xr:uid="{E9973A01-4E10-4BB8-8D56-7AA8E8263D24}"/>
    <hyperlink ref="A102:A104" location="'c-25'!A1" display="'c-25'!A1" xr:uid="{34A102BA-E922-4C6B-A601-9952A7BCFD56}"/>
    <hyperlink ref="A105:A108" location="'c-26'!A1" display="'c-26'!A1" xr:uid="{B7503B90-65DC-43A9-8387-826E2AEB07FD}"/>
    <hyperlink ref="A109:A112" location="'c-27'!A1" display="'c-27'!A1" xr:uid="{17AC7ECD-FBED-48D7-8D51-29663BE6977B}"/>
    <hyperlink ref="A113:A115" location="'c-28'!A1" display="'c-28'!A1" xr:uid="{D8BA552F-FF8A-41A8-8EE0-8FE825C88920}"/>
    <hyperlink ref="A116:A119" location="'c-29'!A1" display="'c-29'!A1" xr:uid="{E7917F1B-E3D4-46F7-AA65-558B96033C32}"/>
    <hyperlink ref="A120:A122" location="'c-30'!A1" display="'c-30'!A1" xr:uid="{4A0BBC7E-6A0D-4E66-A5E7-93CE229CCE79}"/>
    <hyperlink ref="A123:A126" location="'c-31'!A1" display="'c-31'!A1" xr:uid="{2E3FA945-F548-4FA2-A086-1E12823365C9}"/>
    <hyperlink ref="A127:A130" location="'c-32'!A1" display="'c-32'!A1" xr:uid="{79006A2F-A26B-4B3E-AFF8-DA9400643285}"/>
  </hyperlinks>
  <printOptions horizontalCentered="1" verticalCentered="1"/>
  <pageMargins left="0" right="0" top="0" bottom="0" header="0" footer="0"/>
  <pageSetup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DCAA2-2C84-4289-A407-4E54512DF973}">
  <dimension ref="A1:N82"/>
  <sheetViews>
    <sheetView zoomScale="80" zoomScaleNormal="80" workbookViewId="0">
      <pane ySplit="9" topLeftCell="A10" activePane="bottomLeft" state="frozen"/>
      <selection pane="bottomLeft"/>
    </sheetView>
  </sheetViews>
  <sheetFormatPr baseColWidth="10" defaultColWidth="0" defaultRowHeight="15" zeroHeight="1" x14ac:dyDescent="0.25"/>
  <cols>
    <col min="1" max="1" width="71.5703125" customWidth="1"/>
    <col min="2" max="2" width="13.140625" customWidth="1"/>
    <col min="3" max="3" width="12.85546875" customWidth="1"/>
    <col min="4" max="4" width="12.42578125" customWidth="1"/>
    <col min="5" max="5" width="13.7109375" customWidth="1"/>
    <col min="6" max="6" width="14.7109375" customWidth="1"/>
    <col min="7" max="7" width="12.7109375" customWidth="1"/>
    <col min="8" max="8" width="13.28515625" customWidth="1"/>
    <col min="9" max="9" width="12.5703125" customWidth="1"/>
    <col min="10" max="10" width="15.28515625" customWidth="1"/>
    <col min="11" max="11" width="14.28515625" customWidth="1"/>
    <col min="12" max="12" width="15.140625" customWidth="1"/>
    <col min="13" max="13" width="12.5703125" customWidth="1"/>
    <col min="14" max="14" width="0" hidden="1" customWidth="1"/>
    <col min="15" max="16384" width="11.42578125" hidden="1"/>
  </cols>
  <sheetData>
    <row r="1" spans="1:14" ht="15.75" x14ac:dyDescent="0.25">
      <c r="A1" s="83" t="s">
        <v>187</v>
      </c>
      <c r="B1" s="414" t="s">
        <v>786</v>
      </c>
      <c r="C1" s="414"/>
      <c r="E1" s="385"/>
      <c r="F1" s="2"/>
      <c r="G1" s="2"/>
      <c r="H1" s="2"/>
      <c r="I1" s="2"/>
      <c r="J1" s="2"/>
      <c r="K1" s="2"/>
      <c r="L1" s="48"/>
      <c r="M1" s="2"/>
    </row>
    <row r="2" spans="1:14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8"/>
      <c r="M2" s="2"/>
    </row>
    <row r="3" spans="1:14" ht="15.75" x14ac:dyDescent="0.25">
      <c r="A3" s="212" t="s">
        <v>188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</row>
    <row r="4" spans="1:14" ht="15.75" x14ac:dyDescent="0.25">
      <c r="A4" s="212" t="s">
        <v>1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</row>
    <row r="5" spans="1:14" ht="15.75" x14ac:dyDescent="0.25">
      <c r="A5" s="212" t="s">
        <v>189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</row>
    <row r="6" spans="1:14" ht="15.75" x14ac:dyDescent="0.25">
      <c r="A6" s="212" t="s">
        <v>2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</row>
    <row r="7" spans="1:14" ht="15.75" x14ac:dyDescent="0.25">
      <c r="A7" s="72"/>
      <c r="B7" s="72"/>
      <c r="C7" s="72"/>
      <c r="D7" s="72"/>
      <c r="E7" s="72"/>
      <c r="F7" s="72"/>
      <c r="G7" s="72"/>
      <c r="H7" s="84"/>
      <c r="I7" s="72"/>
      <c r="J7" s="72"/>
      <c r="K7" s="72"/>
      <c r="L7" s="48"/>
      <c r="M7" s="2"/>
    </row>
    <row r="8" spans="1:14" ht="15.75" x14ac:dyDescent="0.25">
      <c r="A8" s="430" t="s">
        <v>79</v>
      </c>
      <c r="B8" s="457" t="s">
        <v>694</v>
      </c>
      <c r="C8" s="457"/>
      <c r="D8" s="457"/>
      <c r="E8" s="437" t="s">
        <v>190</v>
      </c>
      <c r="F8" s="457"/>
      <c r="G8" s="457"/>
      <c r="H8" s="457"/>
      <c r="I8" s="457"/>
      <c r="J8" s="457"/>
      <c r="K8" s="457"/>
      <c r="L8" s="457"/>
      <c r="M8" s="457"/>
      <c r="N8" s="233"/>
    </row>
    <row r="9" spans="1:14" ht="69.75" customHeight="1" x14ac:dyDescent="0.25">
      <c r="A9" s="432"/>
      <c r="B9" s="85" t="s">
        <v>8</v>
      </c>
      <c r="C9" s="50" t="s">
        <v>191</v>
      </c>
      <c r="D9" s="86" t="s">
        <v>192</v>
      </c>
      <c r="E9" s="87" t="s">
        <v>193</v>
      </c>
      <c r="F9" s="88" t="s">
        <v>194</v>
      </c>
      <c r="G9" s="88" t="s">
        <v>195</v>
      </c>
      <c r="H9" s="88" t="s">
        <v>196</v>
      </c>
      <c r="I9" s="88" t="s">
        <v>197</v>
      </c>
      <c r="J9" s="88" t="s">
        <v>695</v>
      </c>
      <c r="K9" s="89" t="s">
        <v>696</v>
      </c>
      <c r="L9" s="89" t="s">
        <v>697</v>
      </c>
      <c r="M9" s="90" t="s">
        <v>102</v>
      </c>
    </row>
    <row r="10" spans="1:14" ht="15.75" x14ac:dyDescent="0.25">
      <c r="A10" s="91"/>
      <c r="B10" s="51"/>
      <c r="C10" s="52"/>
      <c r="D10" s="52"/>
      <c r="E10" s="52"/>
      <c r="F10" s="52"/>
      <c r="G10" s="52"/>
      <c r="H10" s="52"/>
      <c r="I10" s="52"/>
      <c r="J10" s="52"/>
      <c r="K10" s="52"/>
      <c r="L10" s="9"/>
      <c r="M10" s="9"/>
    </row>
    <row r="11" spans="1:14" ht="15.75" x14ac:dyDescent="0.25">
      <c r="A11" s="12" t="s">
        <v>8</v>
      </c>
      <c r="B11" s="234">
        <f t="shared" ref="B11:M11" si="0">B13+B17+B21+B25+B29+B33+B38+B43+B48+B53+B58+B63+B67+B73+B77</f>
        <v>6324</v>
      </c>
      <c r="C11" s="235">
        <f t="shared" si="0"/>
        <v>911</v>
      </c>
      <c r="D11" s="235">
        <f t="shared" si="0"/>
        <v>5413</v>
      </c>
      <c r="E11" s="235">
        <f t="shared" si="0"/>
        <v>2751</v>
      </c>
      <c r="F11" s="235">
        <f t="shared" si="0"/>
        <v>613</v>
      </c>
      <c r="G11" s="235">
        <f t="shared" si="0"/>
        <v>2</v>
      </c>
      <c r="H11" s="235">
        <f t="shared" si="0"/>
        <v>315</v>
      </c>
      <c r="I11" s="235">
        <f t="shared" si="0"/>
        <v>222</v>
      </c>
      <c r="J11" s="235">
        <f t="shared" si="0"/>
        <v>1262</v>
      </c>
      <c r="K11" s="235">
        <f>K13+K17+K21+K25+K29+K33+K38+K43+K48+K53+K58+K63+K67+K73+K77</f>
        <v>13</v>
      </c>
      <c r="L11" s="216">
        <f>L13+L17+L21+L25+L29+L33+L38+L43+L48+L53+L58+L63+L67+L73+L77</f>
        <v>9</v>
      </c>
      <c r="M11" s="216">
        <f t="shared" si="0"/>
        <v>226</v>
      </c>
    </row>
    <row r="12" spans="1:14" ht="15.75" x14ac:dyDescent="0.25">
      <c r="A12" s="92"/>
      <c r="B12" s="240"/>
      <c r="C12" s="228"/>
      <c r="D12" s="228"/>
      <c r="E12" s="228"/>
      <c r="F12" s="228"/>
      <c r="G12" s="228"/>
      <c r="H12" s="228"/>
      <c r="I12" s="228"/>
      <c r="J12" s="228"/>
      <c r="K12" s="228"/>
      <c r="L12" s="229"/>
      <c r="M12" s="229"/>
    </row>
    <row r="13" spans="1:14" ht="15.75" x14ac:dyDescent="0.25">
      <c r="A13" s="12" t="s">
        <v>12</v>
      </c>
      <c r="B13" s="234">
        <f>SUM(B14:B15)</f>
        <v>610</v>
      </c>
      <c r="C13" s="235">
        <v>30</v>
      </c>
      <c r="D13" s="235">
        <f t="shared" ref="D13" si="1">SUM(D14:D15)</f>
        <v>580</v>
      </c>
      <c r="E13" s="235">
        <v>313</v>
      </c>
      <c r="F13" s="235">
        <v>40</v>
      </c>
      <c r="G13" s="235">
        <v>0</v>
      </c>
      <c r="H13" s="235">
        <v>102</v>
      </c>
      <c r="I13" s="235">
        <v>25</v>
      </c>
      <c r="J13" s="235">
        <v>60</v>
      </c>
      <c r="K13" s="235">
        <v>0</v>
      </c>
      <c r="L13" s="216">
        <v>1</v>
      </c>
      <c r="M13" s="216">
        <v>39</v>
      </c>
    </row>
    <row r="14" spans="1:14" ht="15.75" x14ac:dyDescent="0.25">
      <c r="A14" s="13" t="s">
        <v>13</v>
      </c>
      <c r="B14" s="240">
        <f>SUM(C14:D14)</f>
        <v>339</v>
      </c>
      <c r="C14" s="228">
        <v>4</v>
      </c>
      <c r="D14" s="228">
        <f>SUM(E14:M14)</f>
        <v>335</v>
      </c>
      <c r="E14" s="228">
        <v>147</v>
      </c>
      <c r="F14" s="228">
        <v>36</v>
      </c>
      <c r="G14" s="228">
        <v>0</v>
      </c>
      <c r="H14" s="228">
        <v>83</v>
      </c>
      <c r="I14" s="228">
        <v>19</v>
      </c>
      <c r="J14" s="228">
        <v>18</v>
      </c>
      <c r="K14" s="228">
        <v>0</v>
      </c>
      <c r="L14" s="229">
        <v>1</v>
      </c>
      <c r="M14" s="229">
        <v>31</v>
      </c>
    </row>
    <row r="15" spans="1:14" ht="15.75" x14ac:dyDescent="0.25">
      <c r="A15" s="13" t="s">
        <v>14</v>
      </c>
      <c r="B15" s="240">
        <f>SUM(C15:D15)</f>
        <v>271</v>
      </c>
      <c r="C15" s="228">
        <v>26</v>
      </c>
      <c r="D15" s="228">
        <f>SUM(E15:M15)</f>
        <v>245</v>
      </c>
      <c r="E15" s="228">
        <v>166</v>
      </c>
      <c r="F15" s="228">
        <v>4</v>
      </c>
      <c r="G15" s="228">
        <v>0</v>
      </c>
      <c r="H15" s="228">
        <v>19</v>
      </c>
      <c r="I15" s="228">
        <v>6</v>
      </c>
      <c r="J15" s="228">
        <v>42</v>
      </c>
      <c r="K15" s="228">
        <v>0</v>
      </c>
      <c r="L15" s="229">
        <v>0</v>
      </c>
      <c r="M15" s="229">
        <v>8</v>
      </c>
    </row>
    <row r="16" spans="1:14" ht="15.75" x14ac:dyDescent="0.25">
      <c r="A16" s="13"/>
      <c r="B16" s="240"/>
      <c r="C16" s="228"/>
      <c r="D16" s="228"/>
      <c r="E16" s="228"/>
      <c r="F16" s="228"/>
      <c r="G16" s="228"/>
      <c r="H16" s="228"/>
      <c r="I16" s="228"/>
      <c r="J16" s="228"/>
      <c r="K16" s="228"/>
      <c r="L16" s="229"/>
      <c r="M16" s="229"/>
    </row>
    <row r="17" spans="1:13" ht="15.75" x14ac:dyDescent="0.25">
      <c r="A17" s="12" t="s">
        <v>15</v>
      </c>
      <c r="B17" s="234">
        <f>SUM(B18:B19)</f>
        <v>442</v>
      </c>
      <c r="C17" s="235">
        <v>277</v>
      </c>
      <c r="D17" s="235">
        <f t="shared" ref="D17" si="2">SUM(D18:D19)</f>
        <v>165</v>
      </c>
      <c r="E17" s="235">
        <v>59</v>
      </c>
      <c r="F17" s="235">
        <v>50</v>
      </c>
      <c r="G17" s="235">
        <v>0</v>
      </c>
      <c r="H17" s="235">
        <v>20</v>
      </c>
      <c r="I17" s="235">
        <v>14</v>
      </c>
      <c r="J17" s="235">
        <v>6</v>
      </c>
      <c r="K17" s="235">
        <v>8</v>
      </c>
      <c r="L17" s="216">
        <v>1</v>
      </c>
      <c r="M17" s="216">
        <v>7</v>
      </c>
    </row>
    <row r="18" spans="1:13" ht="15.75" x14ac:dyDescent="0.25">
      <c r="A18" s="13" t="s">
        <v>16</v>
      </c>
      <c r="B18" s="240">
        <f>SUM(C18:D18)</f>
        <v>229</v>
      </c>
      <c r="C18" s="228">
        <v>66</v>
      </c>
      <c r="D18" s="228">
        <f>SUM(E18:M18)</f>
        <v>163</v>
      </c>
      <c r="E18" s="228">
        <v>57</v>
      </c>
      <c r="F18" s="228">
        <v>50</v>
      </c>
      <c r="G18" s="228">
        <v>0</v>
      </c>
      <c r="H18" s="228">
        <v>20</v>
      </c>
      <c r="I18" s="228">
        <v>14</v>
      </c>
      <c r="J18" s="228">
        <v>6</v>
      </c>
      <c r="K18" s="228">
        <v>8</v>
      </c>
      <c r="L18" s="229">
        <v>1</v>
      </c>
      <c r="M18" s="229">
        <v>7</v>
      </c>
    </row>
    <row r="19" spans="1:13" ht="15.75" x14ac:dyDescent="0.25">
      <c r="A19" s="13" t="s">
        <v>17</v>
      </c>
      <c r="B19" s="240">
        <f>SUM(C19:D19)</f>
        <v>213</v>
      </c>
      <c r="C19" s="228">
        <v>211</v>
      </c>
      <c r="D19" s="228">
        <f>SUM(E19:M19)</f>
        <v>2</v>
      </c>
      <c r="E19" s="228">
        <v>2</v>
      </c>
      <c r="F19" s="228">
        <v>0</v>
      </c>
      <c r="G19" s="228">
        <v>0</v>
      </c>
      <c r="H19" s="228">
        <v>0</v>
      </c>
      <c r="I19" s="228">
        <v>0</v>
      </c>
      <c r="J19" s="228">
        <v>0</v>
      </c>
      <c r="K19" s="228">
        <v>0</v>
      </c>
      <c r="L19" s="229">
        <v>0</v>
      </c>
      <c r="M19" s="229">
        <v>0</v>
      </c>
    </row>
    <row r="20" spans="1:13" ht="15.75" x14ac:dyDescent="0.25">
      <c r="A20" s="13"/>
      <c r="B20" s="240"/>
      <c r="C20" s="228"/>
      <c r="D20" s="228"/>
      <c r="E20" s="228"/>
      <c r="F20" s="228"/>
      <c r="G20" s="228"/>
      <c r="H20" s="228"/>
      <c r="I20" s="228"/>
      <c r="J20" s="228"/>
      <c r="K20" s="228"/>
      <c r="L20" s="229"/>
      <c r="M20" s="229"/>
    </row>
    <row r="21" spans="1:13" ht="15.75" x14ac:dyDescent="0.25">
      <c r="A21" s="12" t="s">
        <v>18</v>
      </c>
      <c r="B21" s="234">
        <f>SUM(B22:B23)</f>
        <v>226</v>
      </c>
      <c r="C21" s="235">
        <v>19</v>
      </c>
      <c r="D21" s="235">
        <f t="shared" ref="D21" si="3">SUM(D22:D23)</f>
        <v>207</v>
      </c>
      <c r="E21" s="235">
        <v>134</v>
      </c>
      <c r="F21" s="235">
        <v>26</v>
      </c>
      <c r="G21" s="235">
        <v>1</v>
      </c>
      <c r="H21" s="235">
        <v>10</v>
      </c>
      <c r="I21" s="235">
        <v>9</v>
      </c>
      <c r="J21" s="235">
        <v>5</v>
      </c>
      <c r="K21" s="235">
        <v>0</v>
      </c>
      <c r="L21" s="216">
        <v>0</v>
      </c>
      <c r="M21" s="216">
        <v>22</v>
      </c>
    </row>
    <row r="22" spans="1:13" ht="15.75" x14ac:dyDescent="0.25">
      <c r="A22" s="13" t="s">
        <v>19</v>
      </c>
      <c r="B22" s="240">
        <f>SUM(C22:D22)</f>
        <v>134</v>
      </c>
      <c r="C22" s="228">
        <v>9</v>
      </c>
      <c r="D22" s="228">
        <f>SUM(E22:M22)</f>
        <v>125</v>
      </c>
      <c r="E22" s="228">
        <v>75</v>
      </c>
      <c r="F22" s="228">
        <v>15</v>
      </c>
      <c r="G22" s="228">
        <v>1</v>
      </c>
      <c r="H22" s="228">
        <v>6</v>
      </c>
      <c r="I22" s="228">
        <v>6</v>
      </c>
      <c r="J22" s="228">
        <v>5</v>
      </c>
      <c r="K22" s="228">
        <v>0</v>
      </c>
      <c r="L22" s="229">
        <v>0</v>
      </c>
      <c r="M22" s="229">
        <v>17</v>
      </c>
    </row>
    <row r="23" spans="1:13" ht="15.75" x14ac:dyDescent="0.25">
      <c r="A23" s="13" t="s">
        <v>20</v>
      </c>
      <c r="B23" s="240">
        <f>SUM(C23:D23)</f>
        <v>92</v>
      </c>
      <c r="C23" s="228">
        <v>10</v>
      </c>
      <c r="D23" s="228">
        <f>SUM(E23:M23)</f>
        <v>82</v>
      </c>
      <c r="E23" s="228">
        <v>59</v>
      </c>
      <c r="F23" s="228">
        <v>11</v>
      </c>
      <c r="G23" s="228">
        <v>0</v>
      </c>
      <c r="H23" s="228">
        <v>4</v>
      </c>
      <c r="I23" s="228">
        <v>3</v>
      </c>
      <c r="J23" s="228">
        <v>0</v>
      </c>
      <c r="K23" s="228">
        <v>0</v>
      </c>
      <c r="L23" s="229">
        <v>0</v>
      </c>
      <c r="M23" s="229">
        <v>5</v>
      </c>
    </row>
    <row r="24" spans="1:13" ht="15.75" x14ac:dyDescent="0.25">
      <c r="A24" s="14"/>
      <c r="B24" s="242"/>
      <c r="C24" s="238"/>
      <c r="D24" s="238"/>
      <c r="E24" s="238"/>
      <c r="F24" s="238"/>
      <c r="G24" s="238"/>
      <c r="H24" s="238"/>
      <c r="I24" s="238"/>
      <c r="J24" s="238"/>
      <c r="K24" s="238"/>
      <c r="L24" s="239"/>
      <c r="M24" s="239"/>
    </row>
    <row r="25" spans="1:13" ht="15.75" x14ac:dyDescent="0.25">
      <c r="A25" s="12" t="s">
        <v>21</v>
      </c>
      <c r="B25" s="234">
        <f>SUM(B26:B27)</f>
        <v>387</v>
      </c>
      <c r="C25" s="235">
        <v>66</v>
      </c>
      <c r="D25" s="235">
        <f t="shared" ref="D25" si="4">SUM(D26:D27)</f>
        <v>321</v>
      </c>
      <c r="E25" s="235">
        <v>194</v>
      </c>
      <c r="F25" s="235">
        <v>25</v>
      </c>
      <c r="G25" s="235">
        <v>1</v>
      </c>
      <c r="H25" s="235">
        <v>17</v>
      </c>
      <c r="I25" s="235">
        <v>9</v>
      </c>
      <c r="J25" s="235">
        <v>67</v>
      </c>
      <c r="K25" s="235">
        <v>0</v>
      </c>
      <c r="L25" s="216">
        <v>0</v>
      </c>
      <c r="M25" s="216">
        <v>8</v>
      </c>
    </row>
    <row r="26" spans="1:13" ht="15.75" x14ac:dyDescent="0.25">
      <c r="A26" s="13" t="s">
        <v>22</v>
      </c>
      <c r="B26" s="240">
        <f>SUM(C26:D26)</f>
        <v>234</v>
      </c>
      <c r="C26" s="228">
        <v>61</v>
      </c>
      <c r="D26" s="228">
        <f>SUM(E26:M26)</f>
        <v>173</v>
      </c>
      <c r="E26" s="228">
        <v>113</v>
      </c>
      <c r="F26" s="228">
        <v>20</v>
      </c>
      <c r="G26" s="228">
        <v>1</v>
      </c>
      <c r="H26" s="228">
        <v>9</v>
      </c>
      <c r="I26" s="228">
        <v>9</v>
      </c>
      <c r="J26" s="228">
        <v>20</v>
      </c>
      <c r="K26" s="228">
        <v>0</v>
      </c>
      <c r="L26" s="229">
        <v>0</v>
      </c>
      <c r="M26" s="229">
        <v>1</v>
      </c>
    </row>
    <row r="27" spans="1:13" ht="15.75" x14ac:dyDescent="0.25">
      <c r="A27" s="13" t="s">
        <v>23</v>
      </c>
      <c r="B27" s="240">
        <f>SUM(C27:D27)</f>
        <v>153</v>
      </c>
      <c r="C27" s="228">
        <v>5</v>
      </c>
      <c r="D27" s="228">
        <f>SUM(E27:M27)</f>
        <v>148</v>
      </c>
      <c r="E27" s="228">
        <v>81</v>
      </c>
      <c r="F27" s="228">
        <v>5</v>
      </c>
      <c r="G27" s="228">
        <v>0</v>
      </c>
      <c r="H27" s="228">
        <v>8</v>
      </c>
      <c r="I27" s="228">
        <v>0</v>
      </c>
      <c r="J27" s="228">
        <v>47</v>
      </c>
      <c r="K27" s="228">
        <v>0</v>
      </c>
      <c r="L27" s="229">
        <v>0</v>
      </c>
      <c r="M27" s="229">
        <v>7</v>
      </c>
    </row>
    <row r="28" spans="1:13" ht="15.75" x14ac:dyDescent="0.25">
      <c r="A28" s="13"/>
      <c r="B28" s="240"/>
      <c r="C28" s="228"/>
      <c r="D28" s="228"/>
      <c r="E28" s="228"/>
      <c r="F28" s="228"/>
      <c r="G28" s="228"/>
      <c r="H28" s="229"/>
      <c r="I28" s="228"/>
      <c r="J28" s="240"/>
      <c r="K28" s="240"/>
      <c r="L28" s="262"/>
      <c r="M28" s="229"/>
    </row>
    <row r="29" spans="1:13" ht="15.75" x14ac:dyDescent="0.25">
      <c r="A29" s="12" t="s">
        <v>24</v>
      </c>
      <c r="B29" s="256">
        <f>SUM(B30:B31)</f>
        <v>343</v>
      </c>
      <c r="C29" s="216">
        <v>3</v>
      </c>
      <c r="D29" s="216">
        <f t="shared" ref="D29" si="5">SUM(D30:D31)</f>
        <v>340</v>
      </c>
      <c r="E29" s="216">
        <v>132</v>
      </c>
      <c r="F29" s="216">
        <v>26</v>
      </c>
      <c r="G29" s="216">
        <v>0</v>
      </c>
      <c r="H29" s="216">
        <v>5</v>
      </c>
      <c r="I29" s="216">
        <v>9</v>
      </c>
      <c r="J29" s="216">
        <v>160</v>
      </c>
      <c r="K29" s="216">
        <v>0</v>
      </c>
      <c r="L29" s="216">
        <v>0</v>
      </c>
      <c r="M29" s="216">
        <v>8</v>
      </c>
    </row>
    <row r="30" spans="1:13" ht="15.75" x14ac:dyDescent="0.25">
      <c r="A30" s="13" t="s">
        <v>25</v>
      </c>
      <c r="B30" s="240">
        <f>SUM(C30:D30)</f>
        <v>105</v>
      </c>
      <c r="C30" s="228">
        <v>0</v>
      </c>
      <c r="D30" s="228">
        <f>SUM(E30:M30)</f>
        <v>105</v>
      </c>
      <c r="E30" s="228">
        <v>63</v>
      </c>
      <c r="F30" s="228">
        <v>18</v>
      </c>
      <c r="G30" s="228">
        <v>0</v>
      </c>
      <c r="H30" s="228">
        <v>5</v>
      </c>
      <c r="I30" s="228">
        <v>7</v>
      </c>
      <c r="J30" s="228">
        <v>7</v>
      </c>
      <c r="K30" s="228">
        <v>0</v>
      </c>
      <c r="L30" s="229">
        <v>0</v>
      </c>
      <c r="M30" s="229">
        <v>5</v>
      </c>
    </row>
    <row r="31" spans="1:13" ht="15.75" x14ac:dyDescent="0.25">
      <c r="A31" s="13" t="s">
        <v>26</v>
      </c>
      <c r="B31" s="240">
        <f>SUM(C31:D31)</f>
        <v>238</v>
      </c>
      <c r="C31" s="228">
        <v>3</v>
      </c>
      <c r="D31" s="228">
        <f>SUM(E31:M31)</f>
        <v>235</v>
      </c>
      <c r="E31" s="228">
        <v>69</v>
      </c>
      <c r="F31" s="228">
        <v>8</v>
      </c>
      <c r="G31" s="228">
        <v>0</v>
      </c>
      <c r="H31" s="228">
        <v>0</v>
      </c>
      <c r="I31" s="228">
        <v>2</v>
      </c>
      <c r="J31" s="228">
        <v>153</v>
      </c>
      <c r="K31" s="228">
        <v>0</v>
      </c>
      <c r="L31" s="229">
        <v>0</v>
      </c>
      <c r="M31" s="229">
        <v>3</v>
      </c>
    </row>
    <row r="32" spans="1:13" ht="15.75" x14ac:dyDescent="0.25">
      <c r="A32" s="13"/>
      <c r="B32" s="262"/>
      <c r="C32" s="228"/>
      <c r="D32" s="228"/>
      <c r="E32" s="228"/>
      <c r="F32" s="229"/>
      <c r="G32" s="228"/>
      <c r="H32" s="262"/>
      <c r="I32" s="228"/>
      <c r="J32" s="228"/>
      <c r="K32" s="228"/>
      <c r="L32" s="229"/>
      <c r="M32" s="229"/>
    </row>
    <row r="33" spans="1:13" ht="15.75" x14ac:dyDescent="0.25">
      <c r="A33" s="12" t="s">
        <v>27</v>
      </c>
      <c r="B33" s="256">
        <f>SUM(B34:B36)</f>
        <v>237</v>
      </c>
      <c r="C33" s="216">
        <v>9</v>
      </c>
      <c r="D33" s="216">
        <f t="shared" ref="D33" si="6">SUM(D34:D36)</f>
        <v>228</v>
      </c>
      <c r="E33" s="216">
        <v>94</v>
      </c>
      <c r="F33" s="216">
        <v>10</v>
      </c>
      <c r="G33" s="216">
        <v>0</v>
      </c>
      <c r="H33" s="216">
        <v>10</v>
      </c>
      <c r="I33" s="216">
        <v>6</v>
      </c>
      <c r="J33" s="216">
        <v>94</v>
      </c>
      <c r="K33" s="216">
        <v>0</v>
      </c>
      <c r="L33" s="216">
        <v>0</v>
      </c>
      <c r="M33" s="216">
        <v>14</v>
      </c>
    </row>
    <row r="34" spans="1:13" ht="15.75" x14ac:dyDescent="0.25">
      <c r="A34" s="13" t="s">
        <v>28</v>
      </c>
      <c r="B34" s="240">
        <f>SUM(C34:D34)</f>
        <v>28</v>
      </c>
      <c r="C34" s="228">
        <v>0</v>
      </c>
      <c r="D34" s="228">
        <f>SUM(E34:M34)</f>
        <v>28</v>
      </c>
      <c r="E34" s="228">
        <v>12</v>
      </c>
      <c r="F34" s="228">
        <v>3</v>
      </c>
      <c r="G34" s="228">
        <v>0</v>
      </c>
      <c r="H34" s="228">
        <v>6</v>
      </c>
      <c r="I34" s="228">
        <v>3</v>
      </c>
      <c r="J34" s="228">
        <v>2</v>
      </c>
      <c r="K34" s="228">
        <v>0</v>
      </c>
      <c r="L34" s="229">
        <v>0</v>
      </c>
      <c r="M34" s="229">
        <v>2</v>
      </c>
    </row>
    <row r="35" spans="1:13" ht="15.75" x14ac:dyDescent="0.25">
      <c r="A35" s="13" t="s">
        <v>29</v>
      </c>
      <c r="B35" s="240">
        <f>SUM(C35:D35)</f>
        <v>172</v>
      </c>
      <c r="C35" s="228">
        <v>9</v>
      </c>
      <c r="D35" s="228">
        <f>SUM(E35:M35)</f>
        <v>163</v>
      </c>
      <c r="E35" s="228">
        <v>63</v>
      </c>
      <c r="F35" s="228">
        <v>2</v>
      </c>
      <c r="G35" s="228">
        <v>0</v>
      </c>
      <c r="H35" s="228">
        <v>2</v>
      </c>
      <c r="I35" s="228">
        <v>1</v>
      </c>
      <c r="J35" s="228">
        <v>89</v>
      </c>
      <c r="K35" s="228">
        <v>0</v>
      </c>
      <c r="L35" s="229">
        <v>0</v>
      </c>
      <c r="M35" s="229">
        <v>6</v>
      </c>
    </row>
    <row r="36" spans="1:13" ht="15.75" x14ac:dyDescent="0.25">
      <c r="A36" s="13" t="s">
        <v>30</v>
      </c>
      <c r="B36" s="240">
        <f>SUM(C36:D36)</f>
        <v>37</v>
      </c>
      <c r="C36" s="228">
        <v>0</v>
      </c>
      <c r="D36" s="228">
        <f>SUM(E36:M36)</f>
        <v>37</v>
      </c>
      <c r="E36" s="228">
        <v>19</v>
      </c>
      <c r="F36" s="228">
        <v>5</v>
      </c>
      <c r="G36" s="228">
        <v>0</v>
      </c>
      <c r="H36" s="228">
        <v>2</v>
      </c>
      <c r="I36" s="228">
        <v>2</v>
      </c>
      <c r="J36" s="228">
        <v>3</v>
      </c>
      <c r="K36" s="228">
        <v>0</v>
      </c>
      <c r="L36" s="229">
        <v>0</v>
      </c>
      <c r="M36" s="229">
        <v>6</v>
      </c>
    </row>
    <row r="37" spans="1:13" ht="15.75" x14ac:dyDescent="0.25">
      <c r="A37" s="13"/>
      <c r="B37" s="262"/>
      <c r="C37" s="228"/>
      <c r="D37" s="228"/>
      <c r="E37" s="228"/>
      <c r="F37" s="262"/>
      <c r="G37" s="228"/>
      <c r="H37" s="262"/>
      <c r="I37" s="228"/>
      <c r="J37" s="228"/>
      <c r="K37" s="228"/>
      <c r="L37" s="229"/>
      <c r="M37" s="229"/>
    </row>
    <row r="38" spans="1:13" ht="15.75" x14ac:dyDescent="0.25">
      <c r="A38" s="12" t="s">
        <v>31</v>
      </c>
      <c r="B38" s="256">
        <f>SUM(B39:B41)</f>
        <v>426</v>
      </c>
      <c r="C38" s="216">
        <v>78</v>
      </c>
      <c r="D38" s="235">
        <f t="shared" ref="D38" si="7">SUM(D39:D41)</f>
        <v>348</v>
      </c>
      <c r="E38" s="216">
        <v>207</v>
      </c>
      <c r="F38" s="216">
        <v>43</v>
      </c>
      <c r="G38" s="216">
        <v>0</v>
      </c>
      <c r="H38" s="216">
        <v>16</v>
      </c>
      <c r="I38" s="216">
        <v>11</v>
      </c>
      <c r="J38" s="216">
        <v>60</v>
      </c>
      <c r="K38" s="216">
        <v>1</v>
      </c>
      <c r="L38" s="216">
        <v>0</v>
      </c>
      <c r="M38" s="216">
        <v>10</v>
      </c>
    </row>
    <row r="39" spans="1:13" ht="15.75" x14ac:dyDescent="0.25">
      <c r="A39" s="13" t="s">
        <v>32</v>
      </c>
      <c r="B39" s="240">
        <f>SUM(C39:D39)</f>
        <v>276</v>
      </c>
      <c r="C39" s="228">
        <v>35</v>
      </c>
      <c r="D39" s="228">
        <f>SUM(E39:M39)</f>
        <v>241</v>
      </c>
      <c r="E39" s="228">
        <v>148</v>
      </c>
      <c r="F39" s="228">
        <v>38</v>
      </c>
      <c r="G39" s="228">
        <v>0</v>
      </c>
      <c r="H39" s="228">
        <v>8</v>
      </c>
      <c r="I39" s="228">
        <v>7</v>
      </c>
      <c r="J39" s="228">
        <v>32</v>
      </c>
      <c r="K39" s="228">
        <v>1</v>
      </c>
      <c r="L39" s="229">
        <v>0</v>
      </c>
      <c r="M39" s="229">
        <v>7</v>
      </c>
    </row>
    <row r="40" spans="1:13" ht="15.75" x14ac:dyDescent="0.25">
      <c r="A40" s="13" t="s">
        <v>33</v>
      </c>
      <c r="B40" s="240">
        <f>SUM(C40:D40)</f>
        <v>106</v>
      </c>
      <c r="C40" s="228">
        <v>42</v>
      </c>
      <c r="D40" s="228">
        <f>SUM(E40:M40)</f>
        <v>64</v>
      </c>
      <c r="E40" s="228">
        <v>40</v>
      </c>
      <c r="F40" s="228">
        <v>0</v>
      </c>
      <c r="G40" s="228">
        <v>0</v>
      </c>
      <c r="H40" s="228">
        <v>0</v>
      </c>
      <c r="I40" s="228">
        <v>0</v>
      </c>
      <c r="J40" s="228">
        <v>23</v>
      </c>
      <c r="K40" s="228">
        <v>0</v>
      </c>
      <c r="L40" s="229">
        <v>0</v>
      </c>
      <c r="M40" s="229">
        <v>1</v>
      </c>
    </row>
    <row r="41" spans="1:13" ht="15.75" x14ac:dyDescent="0.25">
      <c r="A41" s="13" t="s">
        <v>34</v>
      </c>
      <c r="B41" s="240">
        <f>SUM(C41:D41)</f>
        <v>44</v>
      </c>
      <c r="C41" s="228">
        <v>1</v>
      </c>
      <c r="D41" s="228">
        <f>SUM(E41:M41)</f>
        <v>43</v>
      </c>
      <c r="E41" s="228">
        <v>19</v>
      </c>
      <c r="F41" s="228">
        <v>5</v>
      </c>
      <c r="G41" s="228">
        <v>0</v>
      </c>
      <c r="H41" s="228">
        <v>8</v>
      </c>
      <c r="I41" s="228">
        <v>4</v>
      </c>
      <c r="J41" s="228">
        <v>5</v>
      </c>
      <c r="K41" s="228">
        <v>0</v>
      </c>
      <c r="L41" s="229">
        <v>0</v>
      </c>
      <c r="M41" s="229">
        <v>2</v>
      </c>
    </row>
    <row r="42" spans="1:13" ht="15.75" x14ac:dyDescent="0.25">
      <c r="A42" s="13"/>
      <c r="B42" s="263"/>
      <c r="C42" s="264"/>
      <c r="D42" s="264"/>
      <c r="E42" s="264"/>
      <c r="F42" s="263"/>
      <c r="G42" s="264"/>
      <c r="H42" s="263"/>
      <c r="I42" s="264"/>
      <c r="J42" s="264"/>
      <c r="K42" s="264"/>
      <c r="L42" s="265"/>
      <c r="M42" s="265"/>
    </row>
    <row r="43" spans="1:13" ht="15.75" x14ac:dyDescent="0.25">
      <c r="A43" s="12" t="s">
        <v>35</v>
      </c>
      <c r="B43" s="256">
        <f>SUM(B44:B46)</f>
        <v>602</v>
      </c>
      <c r="C43" s="216">
        <v>22</v>
      </c>
      <c r="D43" s="235">
        <f t="shared" ref="D43" si="8">SUM(D44:D46)</f>
        <v>580</v>
      </c>
      <c r="E43" s="216">
        <v>237</v>
      </c>
      <c r="F43" s="216">
        <v>36</v>
      </c>
      <c r="G43" s="216">
        <v>0</v>
      </c>
      <c r="H43" s="216">
        <v>19</v>
      </c>
      <c r="I43" s="216">
        <v>22</v>
      </c>
      <c r="J43" s="216">
        <v>224</v>
      </c>
      <c r="K43" s="216">
        <v>2</v>
      </c>
      <c r="L43" s="216">
        <v>0</v>
      </c>
      <c r="M43" s="216">
        <v>40</v>
      </c>
    </row>
    <row r="44" spans="1:13" ht="15.75" x14ac:dyDescent="0.25">
      <c r="A44" s="13" t="s">
        <v>36</v>
      </c>
      <c r="B44" s="240">
        <f>SUM(C44:D44)</f>
        <v>187</v>
      </c>
      <c r="C44" s="228">
        <v>11</v>
      </c>
      <c r="D44" s="228">
        <f>SUM(E44:M44)</f>
        <v>176</v>
      </c>
      <c r="E44" s="228">
        <v>110</v>
      </c>
      <c r="F44" s="228">
        <v>22</v>
      </c>
      <c r="G44" s="228">
        <v>0</v>
      </c>
      <c r="H44" s="228">
        <v>3</v>
      </c>
      <c r="I44" s="228">
        <v>18</v>
      </c>
      <c r="J44" s="228">
        <v>4</v>
      </c>
      <c r="K44" s="228">
        <v>2</v>
      </c>
      <c r="L44" s="229">
        <v>0</v>
      </c>
      <c r="M44" s="229">
        <v>17</v>
      </c>
    </row>
    <row r="45" spans="1:13" ht="15.75" x14ac:dyDescent="0.25">
      <c r="A45" s="13" t="s">
        <v>37</v>
      </c>
      <c r="B45" s="240">
        <f>SUM(C45:D45)</f>
        <v>388</v>
      </c>
      <c r="C45" s="228">
        <v>7</v>
      </c>
      <c r="D45" s="228">
        <f>SUM(E45:M45)</f>
        <v>381</v>
      </c>
      <c r="E45" s="228">
        <v>118</v>
      </c>
      <c r="F45" s="228">
        <v>7</v>
      </c>
      <c r="G45" s="228">
        <v>0</v>
      </c>
      <c r="H45" s="228">
        <v>11</v>
      </c>
      <c r="I45" s="228">
        <v>2</v>
      </c>
      <c r="J45" s="228">
        <v>220</v>
      </c>
      <c r="K45" s="228">
        <v>0</v>
      </c>
      <c r="L45" s="229">
        <v>0</v>
      </c>
      <c r="M45" s="229">
        <v>23</v>
      </c>
    </row>
    <row r="46" spans="1:13" ht="15.75" x14ac:dyDescent="0.25">
      <c r="A46" s="13" t="s">
        <v>38</v>
      </c>
      <c r="B46" s="240">
        <f>SUM(C46:D46)</f>
        <v>27</v>
      </c>
      <c r="C46" s="228">
        <v>4</v>
      </c>
      <c r="D46" s="228">
        <f>SUM(E46:M46)</f>
        <v>23</v>
      </c>
      <c r="E46" s="228">
        <v>9</v>
      </c>
      <c r="F46" s="228">
        <v>7</v>
      </c>
      <c r="G46" s="228">
        <v>0</v>
      </c>
      <c r="H46" s="228">
        <v>5</v>
      </c>
      <c r="I46" s="228">
        <v>2</v>
      </c>
      <c r="J46" s="228">
        <v>0</v>
      </c>
      <c r="K46" s="228">
        <v>0</v>
      </c>
      <c r="L46" s="229">
        <v>0</v>
      </c>
      <c r="M46" s="229">
        <v>0</v>
      </c>
    </row>
    <row r="47" spans="1:13" ht="15.75" x14ac:dyDescent="0.25">
      <c r="A47" s="13"/>
      <c r="B47" s="227"/>
      <c r="C47" s="238"/>
      <c r="D47" s="238"/>
      <c r="E47" s="238"/>
      <c r="F47" s="227"/>
      <c r="G47" s="238"/>
      <c r="H47" s="227"/>
      <c r="I47" s="238"/>
      <c r="J47" s="238"/>
      <c r="K47" s="238"/>
      <c r="L47" s="239"/>
      <c r="M47" s="239"/>
    </row>
    <row r="48" spans="1:13" ht="15.75" x14ac:dyDescent="0.25">
      <c r="A48" s="12" t="s">
        <v>39</v>
      </c>
      <c r="B48" s="256">
        <f>SUM(B49:B51)</f>
        <v>551</v>
      </c>
      <c r="C48" s="216">
        <v>223</v>
      </c>
      <c r="D48" s="235">
        <f t="shared" ref="D48" si="9">SUM(D49:D51)</f>
        <v>328</v>
      </c>
      <c r="E48" s="216">
        <v>161</v>
      </c>
      <c r="F48" s="216">
        <v>55</v>
      </c>
      <c r="G48" s="216">
        <v>0</v>
      </c>
      <c r="H48" s="216">
        <v>42</v>
      </c>
      <c r="I48" s="216">
        <v>11</v>
      </c>
      <c r="J48" s="216">
        <v>48</v>
      </c>
      <c r="K48" s="216">
        <v>0</v>
      </c>
      <c r="L48" s="216">
        <v>1</v>
      </c>
      <c r="M48" s="216">
        <v>10</v>
      </c>
    </row>
    <row r="49" spans="1:13" ht="15.75" x14ac:dyDescent="0.25">
      <c r="A49" s="13" t="s">
        <v>40</v>
      </c>
      <c r="B49" s="240">
        <f>SUM(C49:D49)</f>
        <v>162</v>
      </c>
      <c r="C49" s="228">
        <v>1</v>
      </c>
      <c r="D49" s="228">
        <f>SUM(E49:M49)</f>
        <v>161</v>
      </c>
      <c r="E49" s="228">
        <v>63</v>
      </c>
      <c r="F49" s="228">
        <v>27</v>
      </c>
      <c r="G49" s="228">
        <v>0</v>
      </c>
      <c r="H49" s="228">
        <v>42</v>
      </c>
      <c r="I49" s="228">
        <v>4</v>
      </c>
      <c r="J49" s="228">
        <v>20</v>
      </c>
      <c r="K49" s="228">
        <v>0</v>
      </c>
      <c r="L49" s="229">
        <v>0</v>
      </c>
      <c r="M49" s="229">
        <v>5</v>
      </c>
    </row>
    <row r="50" spans="1:13" ht="15.75" x14ac:dyDescent="0.25">
      <c r="A50" s="13" t="s">
        <v>41</v>
      </c>
      <c r="B50" s="240">
        <f>SUM(C50:D50)</f>
        <v>279</v>
      </c>
      <c r="C50" s="228">
        <v>222</v>
      </c>
      <c r="D50" s="228">
        <f>SUM(E50:M50)</f>
        <v>57</v>
      </c>
      <c r="E50" s="228">
        <v>22</v>
      </c>
      <c r="F50" s="228">
        <v>11</v>
      </c>
      <c r="G50" s="228">
        <v>0</v>
      </c>
      <c r="H50" s="228">
        <v>0</v>
      </c>
      <c r="I50" s="228">
        <v>1</v>
      </c>
      <c r="J50" s="228">
        <v>21</v>
      </c>
      <c r="K50" s="228">
        <v>0</v>
      </c>
      <c r="L50" s="229">
        <v>0</v>
      </c>
      <c r="M50" s="229">
        <v>2</v>
      </c>
    </row>
    <row r="51" spans="1:13" ht="15.75" x14ac:dyDescent="0.25">
      <c r="A51" s="13" t="s">
        <v>42</v>
      </c>
      <c r="B51" s="240">
        <f>SUM(C51:D51)</f>
        <v>110</v>
      </c>
      <c r="C51" s="228">
        <v>0</v>
      </c>
      <c r="D51" s="228">
        <f>SUM(E51:M51)</f>
        <v>110</v>
      </c>
      <c r="E51" s="228">
        <v>76</v>
      </c>
      <c r="F51" s="228">
        <v>17</v>
      </c>
      <c r="G51" s="228">
        <v>0</v>
      </c>
      <c r="H51" s="228">
        <v>0</v>
      </c>
      <c r="I51" s="228">
        <v>6</v>
      </c>
      <c r="J51" s="228">
        <v>7</v>
      </c>
      <c r="K51" s="228">
        <v>0</v>
      </c>
      <c r="L51" s="229">
        <v>1</v>
      </c>
      <c r="M51" s="229">
        <v>3</v>
      </c>
    </row>
    <row r="52" spans="1:13" ht="15.75" x14ac:dyDescent="0.25">
      <c r="A52" s="13"/>
      <c r="B52" s="262"/>
      <c r="C52" s="228"/>
      <c r="D52" s="228"/>
      <c r="E52" s="228"/>
      <c r="F52" s="262"/>
      <c r="G52" s="228"/>
      <c r="H52" s="262"/>
      <c r="I52" s="228"/>
      <c r="J52" s="228"/>
      <c r="K52" s="228"/>
      <c r="L52" s="229"/>
      <c r="M52" s="229"/>
    </row>
    <row r="53" spans="1:13" ht="15.75" x14ac:dyDescent="0.25">
      <c r="A53" s="12" t="s">
        <v>43</v>
      </c>
      <c r="B53" s="256">
        <f>SUM(B54:B56)</f>
        <v>538</v>
      </c>
      <c r="C53" s="216">
        <v>8</v>
      </c>
      <c r="D53" s="216">
        <f t="shared" ref="D53" si="10">SUM(D54:D56)</f>
        <v>530</v>
      </c>
      <c r="E53" s="216">
        <v>288</v>
      </c>
      <c r="F53" s="216">
        <v>60</v>
      </c>
      <c r="G53" s="216">
        <v>0</v>
      </c>
      <c r="H53" s="216">
        <v>24</v>
      </c>
      <c r="I53" s="216">
        <v>13</v>
      </c>
      <c r="J53" s="216">
        <v>116</v>
      </c>
      <c r="K53" s="216">
        <v>0</v>
      </c>
      <c r="L53" s="216">
        <v>0</v>
      </c>
      <c r="M53" s="216">
        <v>29</v>
      </c>
    </row>
    <row r="54" spans="1:13" ht="15.75" x14ac:dyDescent="0.25">
      <c r="A54" s="13" t="s">
        <v>44</v>
      </c>
      <c r="B54" s="240">
        <f>SUM(C54:D54)</f>
        <v>114</v>
      </c>
      <c r="C54" s="228">
        <v>0</v>
      </c>
      <c r="D54" s="228">
        <f>SUM(E54:M54)</f>
        <v>114</v>
      </c>
      <c r="E54" s="228">
        <v>60</v>
      </c>
      <c r="F54" s="228">
        <v>29</v>
      </c>
      <c r="G54" s="228">
        <v>0</v>
      </c>
      <c r="H54" s="228">
        <v>5</v>
      </c>
      <c r="I54" s="228">
        <v>3</v>
      </c>
      <c r="J54" s="228">
        <v>9</v>
      </c>
      <c r="K54" s="228">
        <v>0</v>
      </c>
      <c r="L54" s="229">
        <v>0</v>
      </c>
      <c r="M54" s="229">
        <v>8</v>
      </c>
    </row>
    <row r="55" spans="1:13" ht="15.75" x14ac:dyDescent="0.25">
      <c r="A55" s="13" t="s">
        <v>45</v>
      </c>
      <c r="B55" s="240">
        <f>SUM(C55:D55)</f>
        <v>177</v>
      </c>
      <c r="C55" s="228">
        <v>1</v>
      </c>
      <c r="D55" s="228">
        <f>SUM(E55:M55)</f>
        <v>176</v>
      </c>
      <c r="E55" s="228">
        <v>105</v>
      </c>
      <c r="F55" s="228">
        <v>26</v>
      </c>
      <c r="G55" s="228">
        <v>0</v>
      </c>
      <c r="H55" s="228">
        <v>14</v>
      </c>
      <c r="I55" s="228">
        <v>7</v>
      </c>
      <c r="J55" s="228">
        <v>7</v>
      </c>
      <c r="K55" s="228">
        <v>0</v>
      </c>
      <c r="L55" s="229">
        <v>0</v>
      </c>
      <c r="M55" s="229">
        <v>17</v>
      </c>
    </row>
    <row r="56" spans="1:13" ht="15.75" x14ac:dyDescent="0.25">
      <c r="A56" s="13" t="s">
        <v>268</v>
      </c>
      <c r="B56" s="240">
        <f>SUM(C56:D56)</f>
        <v>247</v>
      </c>
      <c r="C56" s="228">
        <v>7</v>
      </c>
      <c r="D56" s="228">
        <f>SUM(E56:M56)</f>
        <v>240</v>
      </c>
      <c r="E56" s="228">
        <v>123</v>
      </c>
      <c r="F56" s="228">
        <v>5</v>
      </c>
      <c r="G56" s="228">
        <v>0</v>
      </c>
      <c r="H56" s="228">
        <v>5</v>
      </c>
      <c r="I56" s="228">
        <v>3</v>
      </c>
      <c r="J56" s="228">
        <v>100</v>
      </c>
      <c r="K56" s="228">
        <v>0</v>
      </c>
      <c r="L56" s="229">
        <v>0</v>
      </c>
      <c r="M56" s="229">
        <v>4</v>
      </c>
    </row>
    <row r="57" spans="1:13" ht="15.75" x14ac:dyDescent="0.25">
      <c r="A57" s="14"/>
      <c r="B57" s="262"/>
      <c r="C57" s="228"/>
      <c r="D57" s="228"/>
      <c r="E57" s="228"/>
      <c r="F57" s="262"/>
      <c r="G57" s="228"/>
      <c r="H57" s="262"/>
      <c r="I57" s="228"/>
      <c r="J57" s="228"/>
      <c r="K57" s="228"/>
      <c r="L57" s="229"/>
      <c r="M57" s="229"/>
    </row>
    <row r="58" spans="1:13" ht="15.75" x14ac:dyDescent="0.25">
      <c r="A58" s="12" t="s">
        <v>47</v>
      </c>
      <c r="B58" s="256">
        <f>SUM(B59:B61)</f>
        <v>564</v>
      </c>
      <c r="C58" s="216">
        <v>55</v>
      </c>
      <c r="D58" s="235">
        <f t="shared" ref="D58" si="11">SUM(D59:D61)</f>
        <v>509</v>
      </c>
      <c r="E58" s="216">
        <v>285</v>
      </c>
      <c r="F58" s="216">
        <v>71</v>
      </c>
      <c r="G58" s="216">
        <v>0</v>
      </c>
      <c r="H58" s="216">
        <v>8</v>
      </c>
      <c r="I58" s="216">
        <v>23</v>
      </c>
      <c r="J58" s="216">
        <v>107</v>
      </c>
      <c r="K58" s="216">
        <v>0</v>
      </c>
      <c r="L58" s="216">
        <v>0</v>
      </c>
      <c r="M58" s="216">
        <v>15</v>
      </c>
    </row>
    <row r="59" spans="1:13" ht="15.75" x14ac:dyDescent="0.25">
      <c r="A59" s="13" t="s">
        <v>48</v>
      </c>
      <c r="B59" s="240">
        <f>SUM(C59:D59)</f>
        <v>197</v>
      </c>
      <c r="C59" s="228">
        <v>0</v>
      </c>
      <c r="D59" s="228">
        <f>SUM(E59:M59)</f>
        <v>197</v>
      </c>
      <c r="E59" s="228">
        <v>96</v>
      </c>
      <c r="F59" s="228">
        <v>58</v>
      </c>
      <c r="G59" s="228">
        <v>0</v>
      </c>
      <c r="H59" s="228">
        <v>6</v>
      </c>
      <c r="I59" s="228">
        <v>16</v>
      </c>
      <c r="J59" s="228">
        <v>10</v>
      </c>
      <c r="K59" s="228">
        <v>0</v>
      </c>
      <c r="L59" s="229">
        <v>0</v>
      </c>
      <c r="M59" s="229">
        <v>11</v>
      </c>
    </row>
    <row r="60" spans="1:13" ht="15.75" x14ac:dyDescent="0.25">
      <c r="A60" s="13" t="s">
        <v>49</v>
      </c>
      <c r="B60" s="240">
        <f>SUM(C60:D60)</f>
        <v>331</v>
      </c>
      <c r="C60" s="228">
        <v>55</v>
      </c>
      <c r="D60" s="228">
        <f>SUM(E60:M60)</f>
        <v>276</v>
      </c>
      <c r="E60" s="228">
        <v>171</v>
      </c>
      <c r="F60" s="228">
        <v>4</v>
      </c>
      <c r="G60" s="228">
        <v>0</v>
      </c>
      <c r="H60" s="228">
        <v>2</v>
      </c>
      <c r="I60" s="228">
        <v>5</v>
      </c>
      <c r="J60" s="228">
        <v>94</v>
      </c>
      <c r="K60" s="228">
        <v>0</v>
      </c>
      <c r="L60" s="229">
        <v>0</v>
      </c>
      <c r="M60" s="229">
        <v>0</v>
      </c>
    </row>
    <row r="61" spans="1:13" ht="15.75" x14ac:dyDescent="0.25">
      <c r="A61" s="13" t="s">
        <v>50</v>
      </c>
      <c r="B61" s="240">
        <f>SUM(C61:D61)</f>
        <v>36</v>
      </c>
      <c r="C61" s="228">
        <v>0</v>
      </c>
      <c r="D61" s="228">
        <f>SUM(E61:M61)</f>
        <v>36</v>
      </c>
      <c r="E61" s="228">
        <v>18</v>
      </c>
      <c r="F61" s="228">
        <v>9</v>
      </c>
      <c r="G61" s="228">
        <v>0</v>
      </c>
      <c r="H61" s="228">
        <v>0</v>
      </c>
      <c r="I61" s="228">
        <v>2</v>
      </c>
      <c r="J61" s="228">
        <v>3</v>
      </c>
      <c r="K61" s="228">
        <v>0</v>
      </c>
      <c r="L61" s="229">
        <v>0</v>
      </c>
      <c r="M61" s="229">
        <v>4</v>
      </c>
    </row>
    <row r="62" spans="1:13" ht="15.75" x14ac:dyDescent="0.25">
      <c r="A62" s="13"/>
      <c r="B62" s="227"/>
      <c r="C62" s="238"/>
      <c r="D62" s="238"/>
      <c r="E62" s="238"/>
      <c r="F62" s="227"/>
      <c r="G62" s="238"/>
      <c r="H62" s="227"/>
      <c r="I62" s="238"/>
      <c r="J62" s="238"/>
      <c r="K62" s="238"/>
      <c r="L62" s="239"/>
      <c r="M62" s="239"/>
    </row>
    <row r="63" spans="1:13" ht="15.75" x14ac:dyDescent="0.25">
      <c r="A63" s="12" t="s">
        <v>51</v>
      </c>
      <c r="B63" s="234">
        <f>SUM(B64:B65)</f>
        <v>194</v>
      </c>
      <c r="C63" s="235">
        <v>50</v>
      </c>
      <c r="D63" s="235">
        <f t="shared" ref="D63" si="12">SUM(D64:D65)</f>
        <v>144</v>
      </c>
      <c r="E63" s="235">
        <v>126</v>
      </c>
      <c r="F63" s="235">
        <v>12</v>
      </c>
      <c r="G63" s="235">
        <v>0</v>
      </c>
      <c r="H63" s="235">
        <v>0</v>
      </c>
      <c r="I63" s="235">
        <v>0</v>
      </c>
      <c r="J63" s="235">
        <v>2</v>
      </c>
      <c r="K63" s="235">
        <v>1</v>
      </c>
      <c r="L63" s="216">
        <v>3</v>
      </c>
      <c r="M63" s="216">
        <v>0</v>
      </c>
    </row>
    <row r="64" spans="1:13" ht="15.75" x14ac:dyDescent="0.25">
      <c r="A64" s="13" t="s">
        <v>52</v>
      </c>
      <c r="B64" s="240">
        <f>SUM(C64:D64)</f>
        <v>50</v>
      </c>
      <c r="C64" s="228">
        <v>1</v>
      </c>
      <c r="D64" s="228">
        <f>SUM(E64:M64)</f>
        <v>49</v>
      </c>
      <c r="E64" s="228">
        <v>34</v>
      </c>
      <c r="F64" s="228">
        <v>11</v>
      </c>
      <c r="G64" s="228">
        <v>0</v>
      </c>
      <c r="H64" s="228">
        <v>0</v>
      </c>
      <c r="I64" s="228">
        <v>0</v>
      </c>
      <c r="J64" s="228">
        <v>0</v>
      </c>
      <c r="K64" s="228">
        <v>1</v>
      </c>
      <c r="L64" s="229">
        <v>3</v>
      </c>
      <c r="M64" s="229">
        <v>0</v>
      </c>
    </row>
    <row r="65" spans="1:13" ht="15.75" x14ac:dyDescent="0.25">
      <c r="A65" s="13" t="s">
        <v>53</v>
      </c>
      <c r="B65" s="240">
        <f>SUM(C65:D65)</f>
        <v>144</v>
      </c>
      <c r="C65" s="228">
        <v>49</v>
      </c>
      <c r="D65" s="228">
        <f>SUM(E65:M65)</f>
        <v>95</v>
      </c>
      <c r="E65" s="228">
        <v>92</v>
      </c>
      <c r="F65" s="228">
        <v>1</v>
      </c>
      <c r="G65" s="228">
        <v>0</v>
      </c>
      <c r="H65" s="228">
        <v>0</v>
      </c>
      <c r="I65" s="228">
        <v>0</v>
      </c>
      <c r="J65" s="228">
        <v>2</v>
      </c>
      <c r="K65" s="228">
        <v>0</v>
      </c>
      <c r="L65" s="229">
        <v>0</v>
      </c>
      <c r="M65" s="229">
        <v>0</v>
      </c>
    </row>
    <row r="66" spans="1:13" ht="15.75" x14ac:dyDescent="0.25">
      <c r="A66" s="13"/>
      <c r="B66" s="240"/>
      <c r="C66" s="228"/>
      <c r="D66" s="228"/>
      <c r="E66" s="228"/>
      <c r="F66" s="262"/>
      <c r="G66" s="228"/>
      <c r="H66" s="262"/>
      <c r="I66" s="228"/>
      <c r="J66" s="228"/>
      <c r="K66" s="228"/>
      <c r="L66" s="229"/>
      <c r="M66" s="229"/>
    </row>
    <row r="67" spans="1:13" ht="15.75" x14ac:dyDescent="0.25">
      <c r="A67" s="12" t="s">
        <v>54</v>
      </c>
      <c r="B67" s="234">
        <f>SUM(B68:B71)</f>
        <v>386</v>
      </c>
      <c r="C67" s="235">
        <v>43</v>
      </c>
      <c r="D67" s="235">
        <f t="shared" ref="D67" si="13">SUM(D68:D71)</f>
        <v>343</v>
      </c>
      <c r="E67" s="235">
        <v>243</v>
      </c>
      <c r="F67" s="235">
        <v>24</v>
      </c>
      <c r="G67" s="235">
        <v>0</v>
      </c>
      <c r="H67" s="235">
        <v>6</v>
      </c>
      <c r="I67" s="235">
        <v>16</v>
      </c>
      <c r="J67" s="235">
        <v>50</v>
      </c>
      <c r="K67" s="235">
        <v>1</v>
      </c>
      <c r="L67" s="216">
        <v>0</v>
      </c>
      <c r="M67" s="216">
        <v>3</v>
      </c>
    </row>
    <row r="68" spans="1:13" ht="15.75" x14ac:dyDescent="0.25">
      <c r="A68" s="13" t="s">
        <v>55</v>
      </c>
      <c r="B68" s="240">
        <f>SUM(C68:D68)</f>
        <v>58</v>
      </c>
      <c r="C68" s="228">
        <v>1</v>
      </c>
      <c r="D68" s="228">
        <f>SUM(E68:M68)</f>
        <v>57</v>
      </c>
      <c r="E68" s="228">
        <v>39</v>
      </c>
      <c r="F68" s="228">
        <v>5</v>
      </c>
      <c r="G68" s="228">
        <v>0</v>
      </c>
      <c r="H68" s="228">
        <v>1</v>
      </c>
      <c r="I68" s="228">
        <v>4</v>
      </c>
      <c r="J68" s="228">
        <v>7</v>
      </c>
      <c r="K68" s="228">
        <v>0</v>
      </c>
      <c r="L68" s="229">
        <v>0</v>
      </c>
      <c r="M68" s="229">
        <v>1</v>
      </c>
    </row>
    <row r="69" spans="1:13" ht="15.75" x14ac:dyDescent="0.25">
      <c r="A69" s="13" t="s">
        <v>56</v>
      </c>
      <c r="B69" s="240">
        <f>SUM(C69:D69)</f>
        <v>84</v>
      </c>
      <c r="C69" s="228">
        <v>0</v>
      </c>
      <c r="D69" s="228">
        <f>SUM(E69:M69)</f>
        <v>84</v>
      </c>
      <c r="E69" s="228">
        <v>77</v>
      </c>
      <c r="F69" s="228">
        <v>2</v>
      </c>
      <c r="G69" s="228">
        <v>0</v>
      </c>
      <c r="H69" s="228">
        <v>3</v>
      </c>
      <c r="I69" s="228">
        <v>0</v>
      </c>
      <c r="J69" s="228">
        <v>1</v>
      </c>
      <c r="K69" s="228">
        <v>1</v>
      </c>
      <c r="L69" s="229">
        <v>0</v>
      </c>
      <c r="M69" s="229">
        <v>0</v>
      </c>
    </row>
    <row r="70" spans="1:13" ht="15.75" x14ac:dyDescent="0.25">
      <c r="A70" s="13" t="s">
        <v>57</v>
      </c>
      <c r="B70" s="240">
        <f>SUM(C70:D70)</f>
        <v>90</v>
      </c>
      <c r="C70" s="228">
        <v>1</v>
      </c>
      <c r="D70" s="228">
        <f>SUM(E70:M70)</f>
        <v>89</v>
      </c>
      <c r="E70" s="228">
        <v>53</v>
      </c>
      <c r="F70" s="228">
        <v>15</v>
      </c>
      <c r="G70" s="228">
        <v>0</v>
      </c>
      <c r="H70" s="228">
        <v>2</v>
      </c>
      <c r="I70" s="228">
        <v>8</v>
      </c>
      <c r="J70" s="228">
        <v>11</v>
      </c>
      <c r="K70" s="228">
        <v>0</v>
      </c>
      <c r="L70" s="229">
        <v>0</v>
      </c>
      <c r="M70" s="229">
        <v>0</v>
      </c>
    </row>
    <row r="71" spans="1:13" ht="15.75" x14ac:dyDescent="0.25">
      <c r="A71" s="13" t="s">
        <v>58</v>
      </c>
      <c r="B71" s="240">
        <f>SUM(C71:D71)</f>
        <v>154</v>
      </c>
      <c r="C71" s="228">
        <v>41</v>
      </c>
      <c r="D71" s="228">
        <f>SUM(E71:M71)</f>
        <v>113</v>
      </c>
      <c r="E71" s="228">
        <v>74</v>
      </c>
      <c r="F71" s="228">
        <v>2</v>
      </c>
      <c r="G71" s="228">
        <v>0</v>
      </c>
      <c r="H71" s="228">
        <v>0</v>
      </c>
      <c r="I71" s="228">
        <v>4</v>
      </c>
      <c r="J71" s="228">
        <v>31</v>
      </c>
      <c r="K71" s="228">
        <v>0</v>
      </c>
      <c r="L71" s="229">
        <v>0</v>
      </c>
      <c r="M71" s="229">
        <v>2</v>
      </c>
    </row>
    <row r="72" spans="1:13" ht="15.75" x14ac:dyDescent="0.25">
      <c r="A72" s="13"/>
      <c r="B72" s="240"/>
      <c r="C72" s="228"/>
      <c r="D72" s="228"/>
      <c r="E72" s="228"/>
      <c r="F72" s="228"/>
      <c r="G72" s="228"/>
      <c r="H72" s="228"/>
      <c r="I72" s="228"/>
      <c r="J72" s="228"/>
      <c r="K72" s="228"/>
      <c r="L72" s="229"/>
      <c r="M72" s="229"/>
    </row>
    <row r="73" spans="1:13" ht="15.75" x14ac:dyDescent="0.25">
      <c r="A73" s="12" t="s">
        <v>59</v>
      </c>
      <c r="B73" s="234">
        <f>SUM(B74:B75)</f>
        <v>376</v>
      </c>
      <c r="C73" s="235">
        <v>18</v>
      </c>
      <c r="D73" s="235">
        <f t="shared" ref="D73" si="14">SUM(D74:D75)</f>
        <v>358</v>
      </c>
      <c r="E73" s="235">
        <v>133</v>
      </c>
      <c r="F73" s="235">
        <v>68</v>
      </c>
      <c r="G73" s="235">
        <v>0</v>
      </c>
      <c r="H73" s="235">
        <v>14</v>
      </c>
      <c r="I73" s="235">
        <v>29</v>
      </c>
      <c r="J73" s="235">
        <v>103</v>
      </c>
      <c r="K73" s="235">
        <v>0</v>
      </c>
      <c r="L73" s="216">
        <v>1</v>
      </c>
      <c r="M73" s="216">
        <v>10</v>
      </c>
    </row>
    <row r="74" spans="1:13" ht="15.75" x14ac:dyDescent="0.25">
      <c r="A74" s="13" t="s">
        <v>60</v>
      </c>
      <c r="B74" s="240">
        <f>SUM(C74:D74)</f>
        <v>268</v>
      </c>
      <c r="C74" s="228">
        <v>8</v>
      </c>
      <c r="D74" s="228">
        <f>SUM(E74:M74)</f>
        <v>260</v>
      </c>
      <c r="E74" s="228">
        <v>104</v>
      </c>
      <c r="F74" s="228">
        <v>66</v>
      </c>
      <c r="G74" s="228">
        <v>0</v>
      </c>
      <c r="H74" s="228">
        <v>13</v>
      </c>
      <c r="I74" s="228">
        <v>26</v>
      </c>
      <c r="J74" s="228">
        <v>44</v>
      </c>
      <c r="K74" s="228">
        <v>0</v>
      </c>
      <c r="L74" s="229">
        <v>1</v>
      </c>
      <c r="M74" s="229">
        <v>6</v>
      </c>
    </row>
    <row r="75" spans="1:13" ht="15.75" x14ac:dyDescent="0.25">
      <c r="A75" s="13" t="s">
        <v>61</v>
      </c>
      <c r="B75" s="240">
        <f>SUM(C75:D75)</f>
        <v>108</v>
      </c>
      <c r="C75" s="228">
        <v>10</v>
      </c>
      <c r="D75" s="228">
        <f>SUM(E75:M75)</f>
        <v>98</v>
      </c>
      <c r="E75" s="228">
        <v>29</v>
      </c>
      <c r="F75" s="228">
        <v>2</v>
      </c>
      <c r="G75" s="228">
        <v>0</v>
      </c>
      <c r="H75" s="228">
        <v>1</v>
      </c>
      <c r="I75" s="228">
        <v>3</v>
      </c>
      <c r="J75" s="228">
        <v>59</v>
      </c>
      <c r="K75" s="228">
        <v>0</v>
      </c>
      <c r="L75" s="229">
        <v>0</v>
      </c>
      <c r="M75" s="229">
        <v>4</v>
      </c>
    </row>
    <row r="76" spans="1:13" ht="15.75" x14ac:dyDescent="0.25">
      <c r="A76" s="13"/>
      <c r="B76" s="240"/>
      <c r="C76" s="228"/>
      <c r="D76" s="228"/>
      <c r="E76" s="228"/>
      <c r="F76" s="228"/>
      <c r="G76" s="228"/>
      <c r="H76" s="228"/>
      <c r="I76" s="228"/>
      <c r="J76" s="228"/>
      <c r="K76" s="228"/>
      <c r="L76" s="229"/>
      <c r="M76" s="229"/>
    </row>
    <row r="77" spans="1:13" ht="15.75" x14ac:dyDescent="0.25">
      <c r="A77" s="12" t="s">
        <v>62</v>
      </c>
      <c r="B77" s="234">
        <f>SUM(B78:B81)</f>
        <v>442</v>
      </c>
      <c r="C77" s="235">
        <v>10</v>
      </c>
      <c r="D77" s="235">
        <f t="shared" ref="D77" si="15">SUM(D78:D81)</f>
        <v>432</v>
      </c>
      <c r="E77" s="235">
        <v>145</v>
      </c>
      <c r="F77" s="235">
        <v>67</v>
      </c>
      <c r="G77" s="235">
        <v>0</v>
      </c>
      <c r="H77" s="235">
        <v>22</v>
      </c>
      <c r="I77" s="235">
        <v>25</v>
      </c>
      <c r="J77" s="235">
        <v>160</v>
      </c>
      <c r="K77" s="235">
        <v>0</v>
      </c>
      <c r="L77" s="216">
        <v>2</v>
      </c>
      <c r="M77" s="216">
        <v>11</v>
      </c>
    </row>
    <row r="78" spans="1:13" ht="15.75" x14ac:dyDescent="0.25">
      <c r="A78" s="13" t="s">
        <v>63</v>
      </c>
      <c r="B78" s="240">
        <f>SUM(C78:D78)</f>
        <v>161</v>
      </c>
      <c r="C78" s="228">
        <v>1</v>
      </c>
      <c r="D78" s="228">
        <f>SUM(E78:M78)</f>
        <v>160</v>
      </c>
      <c r="E78" s="228">
        <v>68</v>
      </c>
      <c r="F78" s="228">
        <v>40</v>
      </c>
      <c r="G78" s="228">
        <v>0</v>
      </c>
      <c r="H78" s="228">
        <v>18</v>
      </c>
      <c r="I78" s="228">
        <v>21</v>
      </c>
      <c r="J78" s="228">
        <v>6</v>
      </c>
      <c r="K78" s="228">
        <v>0</v>
      </c>
      <c r="L78" s="229">
        <v>2</v>
      </c>
      <c r="M78" s="229">
        <v>5</v>
      </c>
    </row>
    <row r="79" spans="1:13" ht="15.75" x14ac:dyDescent="0.25">
      <c r="A79" s="13" t="s">
        <v>64</v>
      </c>
      <c r="B79" s="240">
        <f>SUM(C79:D79)</f>
        <v>223</v>
      </c>
      <c r="C79" s="228">
        <v>9</v>
      </c>
      <c r="D79" s="228">
        <f>SUM(E79:M79)</f>
        <v>214</v>
      </c>
      <c r="E79" s="228">
        <v>38</v>
      </c>
      <c r="F79" s="228">
        <v>19</v>
      </c>
      <c r="G79" s="228">
        <v>0</v>
      </c>
      <c r="H79" s="228">
        <v>2</v>
      </c>
      <c r="I79" s="228">
        <v>2</v>
      </c>
      <c r="J79" s="228">
        <v>151</v>
      </c>
      <c r="K79" s="228">
        <v>0</v>
      </c>
      <c r="L79" s="229">
        <v>0</v>
      </c>
      <c r="M79" s="229">
        <v>2</v>
      </c>
    </row>
    <row r="80" spans="1:13" ht="15.75" x14ac:dyDescent="0.25">
      <c r="A80" s="13" t="s">
        <v>65</v>
      </c>
      <c r="B80" s="240">
        <f>SUM(C80:D80)</f>
        <v>58</v>
      </c>
      <c r="C80" s="228">
        <v>0</v>
      </c>
      <c r="D80" s="228">
        <f>SUM(E80:M80)</f>
        <v>58</v>
      </c>
      <c r="E80" s="228">
        <v>39</v>
      </c>
      <c r="F80" s="228">
        <v>8</v>
      </c>
      <c r="G80" s="228">
        <v>0</v>
      </c>
      <c r="H80" s="228">
        <v>2</v>
      </c>
      <c r="I80" s="228">
        <v>2</v>
      </c>
      <c r="J80" s="228">
        <v>3</v>
      </c>
      <c r="K80" s="228">
        <v>0</v>
      </c>
      <c r="L80" s="229">
        <v>0</v>
      </c>
      <c r="M80" s="229">
        <v>4</v>
      </c>
    </row>
    <row r="81" spans="1:13" ht="15.75" x14ac:dyDescent="0.25">
      <c r="A81" s="15"/>
      <c r="B81" s="45"/>
      <c r="C81" s="79"/>
      <c r="D81" s="79"/>
      <c r="E81" s="79"/>
      <c r="F81" s="79"/>
      <c r="G81" s="79"/>
      <c r="H81" s="79"/>
      <c r="I81" s="79"/>
      <c r="J81" s="79"/>
      <c r="K81" s="79"/>
      <c r="L81" s="80"/>
      <c r="M81" s="80"/>
    </row>
    <row r="82" spans="1:13" ht="15.75" x14ac:dyDescent="0.25">
      <c r="A82" s="57" t="s">
        <v>66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48"/>
      <c r="M82" s="2"/>
    </row>
  </sheetData>
  <mergeCells count="4">
    <mergeCell ref="A8:A9"/>
    <mergeCell ref="B8:D8"/>
    <mergeCell ref="E8:M8"/>
    <mergeCell ref="B1:C1"/>
  </mergeCells>
  <hyperlinks>
    <hyperlink ref="B1" location="Índice!A1" display="Volver al índice" xr:uid="{85C49C72-8710-4833-B1BE-0E120266F1A1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80678-4B6A-4EC2-8C10-B6C1D82B32FE}">
  <dimension ref="A1:H83"/>
  <sheetViews>
    <sheetView zoomScale="80" zoomScaleNormal="80" workbookViewId="0">
      <pane ySplit="10" topLeftCell="A11" activePane="bottomLeft" state="frozen"/>
      <selection pane="bottomLeft"/>
    </sheetView>
  </sheetViews>
  <sheetFormatPr baseColWidth="10" defaultColWidth="0" defaultRowHeight="15" zeroHeight="1" x14ac:dyDescent="0.25"/>
  <cols>
    <col min="1" max="1" width="72" customWidth="1"/>
    <col min="2" max="2" width="12.85546875" customWidth="1"/>
    <col min="3" max="3" width="14" customWidth="1"/>
    <col min="4" max="4" width="14.140625" customWidth="1"/>
    <col min="5" max="5" width="14" customWidth="1"/>
    <col min="6" max="6" width="12.7109375" customWidth="1"/>
    <col min="7" max="7" width="14.7109375" customWidth="1"/>
    <col min="8" max="8" width="14.28515625" customWidth="1"/>
    <col min="9" max="16384" width="11.42578125" hidden="1"/>
  </cols>
  <sheetData>
    <row r="1" spans="1:8" ht="15.75" x14ac:dyDescent="0.25">
      <c r="A1" s="1" t="s">
        <v>198</v>
      </c>
      <c r="B1" s="414" t="s">
        <v>786</v>
      </c>
      <c r="C1" s="414"/>
      <c r="E1" s="385"/>
      <c r="F1" s="2"/>
      <c r="G1" s="2"/>
      <c r="H1" s="48"/>
    </row>
    <row r="2" spans="1:8" ht="15.75" x14ac:dyDescent="0.25">
      <c r="A2" s="2"/>
      <c r="B2" s="2"/>
      <c r="C2" s="2"/>
      <c r="D2" s="2"/>
      <c r="E2" s="2"/>
      <c r="F2" s="2"/>
      <c r="G2" s="2"/>
      <c r="H2" s="2"/>
    </row>
    <row r="3" spans="1:8" ht="15.75" x14ac:dyDescent="0.25">
      <c r="A3" s="212" t="s">
        <v>199</v>
      </c>
      <c r="B3" s="212"/>
      <c r="C3" s="212"/>
      <c r="D3" s="212"/>
      <c r="E3" s="212"/>
      <c r="F3" s="212"/>
      <c r="G3" s="212"/>
      <c r="H3" s="212"/>
    </row>
    <row r="4" spans="1:8" ht="15.75" x14ac:dyDescent="0.25">
      <c r="A4" s="212" t="s">
        <v>1</v>
      </c>
      <c r="B4" s="212"/>
      <c r="C4" s="212"/>
      <c r="D4" s="212"/>
      <c r="E4" s="212"/>
      <c r="F4" s="212"/>
      <c r="G4" s="212"/>
      <c r="H4" s="212"/>
    </row>
    <row r="5" spans="1:8" ht="15.75" x14ac:dyDescent="0.25">
      <c r="A5" s="212" t="s">
        <v>200</v>
      </c>
      <c r="B5" s="212"/>
      <c r="C5" s="212"/>
      <c r="D5" s="212"/>
      <c r="E5" s="212"/>
      <c r="F5" s="212"/>
      <c r="G5" s="212"/>
      <c r="H5" s="212"/>
    </row>
    <row r="6" spans="1:8" ht="15.75" x14ac:dyDescent="0.25">
      <c r="A6" s="211" t="s">
        <v>2</v>
      </c>
      <c r="B6" s="211"/>
      <c r="C6" s="211"/>
      <c r="D6" s="211"/>
      <c r="E6" s="211"/>
      <c r="F6" s="211"/>
      <c r="G6" s="211"/>
      <c r="H6" s="211"/>
    </row>
    <row r="7" spans="1:8" ht="15.75" x14ac:dyDescent="0.25">
      <c r="A7" s="93"/>
      <c r="B7" s="94"/>
      <c r="C7" s="94"/>
      <c r="D7" s="94"/>
      <c r="E7" s="94"/>
      <c r="F7" s="93"/>
      <c r="G7" s="95"/>
      <c r="H7" s="94"/>
    </row>
    <row r="8" spans="1:8" ht="15.75" x14ac:dyDescent="0.25">
      <c r="A8" s="427" t="s">
        <v>170</v>
      </c>
      <c r="B8" s="419" t="s">
        <v>80</v>
      </c>
      <c r="C8" s="453" t="s">
        <v>698</v>
      </c>
      <c r="D8" s="454"/>
      <c r="E8" s="461"/>
      <c r="F8" s="419" t="s">
        <v>80</v>
      </c>
      <c r="G8" s="453" t="s">
        <v>699</v>
      </c>
      <c r="H8" s="454"/>
    </row>
    <row r="9" spans="1:8" ht="15.75" x14ac:dyDescent="0.25">
      <c r="A9" s="428"/>
      <c r="B9" s="420"/>
      <c r="C9" s="96" t="s">
        <v>201</v>
      </c>
      <c r="D9" s="96" t="s">
        <v>202</v>
      </c>
      <c r="E9" s="96" t="s">
        <v>203</v>
      </c>
      <c r="F9" s="420"/>
      <c r="G9" s="96" t="s">
        <v>204</v>
      </c>
      <c r="H9" s="97" t="s">
        <v>205</v>
      </c>
    </row>
    <row r="10" spans="1:8" ht="15.75" x14ac:dyDescent="0.25">
      <c r="A10" s="429"/>
      <c r="B10" s="421"/>
      <c r="C10" s="69" t="s">
        <v>206</v>
      </c>
      <c r="D10" s="69" t="s">
        <v>207</v>
      </c>
      <c r="E10" s="69" t="s">
        <v>208</v>
      </c>
      <c r="F10" s="421"/>
      <c r="G10" s="69" t="s">
        <v>182</v>
      </c>
      <c r="H10" s="21" t="s">
        <v>209</v>
      </c>
    </row>
    <row r="11" spans="1:8" ht="15.75" x14ac:dyDescent="0.25">
      <c r="A11" s="98"/>
      <c r="B11" s="52"/>
      <c r="C11" s="52"/>
      <c r="D11" s="52"/>
      <c r="E11" s="52"/>
      <c r="F11" s="52"/>
      <c r="G11" s="52"/>
      <c r="H11" s="9"/>
    </row>
    <row r="12" spans="1:8" ht="15.75" x14ac:dyDescent="0.25">
      <c r="A12" s="24" t="s">
        <v>8</v>
      </c>
      <c r="B12" s="235">
        <f t="shared" ref="B12:H12" si="0">B14+B18+B22+B26+B30+B34+B39+B44+B49+B54+B59+B64+B68+B74+B78</f>
        <v>13916</v>
      </c>
      <c r="C12" s="235">
        <f t="shared" si="0"/>
        <v>4062</v>
      </c>
      <c r="D12" s="235">
        <f t="shared" si="0"/>
        <v>4567</v>
      </c>
      <c r="E12" s="235">
        <f t="shared" si="0"/>
        <v>5287</v>
      </c>
      <c r="F12" s="235">
        <f t="shared" si="0"/>
        <v>20009</v>
      </c>
      <c r="G12" s="235">
        <f t="shared" si="0"/>
        <v>12199</v>
      </c>
      <c r="H12" s="216">
        <f t="shared" si="0"/>
        <v>7810</v>
      </c>
    </row>
    <row r="13" spans="1:8" ht="15.75" x14ac:dyDescent="0.25">
      <c r="A13" s="99"/>
      <c r="B13" s="243"/>
      <c r="C13" s="243"/>
      <c r="D13" s="243"/>
      <c r="E13" s="243"/>
      <c r="F13" s="243"/>
      <c r="G13" s="228"/>
      <c r="H13" s="239"/>
    </row>
    <row r="14" spans="1:8" ht="15.75" x14ac:dyDescent="0.25">
      <c r="A14" s="24" t="s">
        <v>12</v>
      </c>
      <c r="B14" s="235">
        <f>SUM(B15:B16)</f>
        <v>1896</v>
      </c>
      <c r="C14" s="235">
        <v>604</v>
      </c>
      <c r="D14" s="235">
        <v>603</v>
      </c>
      <c r="E14" s="235">
        <v>689</v>
      </c>
      <c r="F14" s="235">
        <f t="shared" ref="F14" si="1">SUM(F15:F16)</f>
        <v>2572</v>
      </c>
      <c r="G14" s="235">
        <v>1715</v>
      </c>
      <c r="H14" s="216">
        <f>SUM(H15:H16)</f>
        <v>857</v>
      </c>
    </row>
    <row r="15" spans="1:8" ht="15.75" x14ac:dyDescent="0.25">
      <c r="A15" s="25" t="s">
        <v>13</v>
      </c>
      <c r="B15" s="228">
        <f>SUM(C15:E15)</f>
        <v>1116</v>
      </c>
      <c r="C15" s="241">
        <v>468</v>
      </c>
      <c r="D15" s="241">
        <v>352</v>
      </c>
      <c r="E15" s="241">
        <v>296</v>
      </c>
      <c r="F15" s="241">
        <f>SUM(G15:H15)</f>
        <v>1858</v>
      </c>
      <c r="G15" s="241">
        <v>1001</v>
      </c>
      <c r="H15" s="222">
        <v>857</v>
      </c>
    </row>
    <row r="16" spans="1:8" ht="15.75" x14ac:dyDescent="0.25">
      <c r="A16" s="25" t="s">
        <v>14</v>
      </c>
      <c r="B16" s="228">
        <f>SUM(C16:E16)</f>
        <v>780</v>
      </c>
      <c r="C16" s="241">
        <v>136</v>
      </c>
      <c r="D16" s="241">
        <v>251</v>
      </c>
      <c r="E16" s="241">
        <v>393</v>
      </c>
      <c r="F16" s="241">
        <f>SUM(G16:H16)</f>
        <v>714</v>
      </c>
      <c r="G16" s="241">
        <v>714</v>
      </c>
      <c r="H16" s="222">
        <v>0</v>
      </c>
    </row>
    <row r="17" spans="1:8" ht="15.75" x14ac:dyDescent="0.25">
      <c r="A17" s="25"/>
      <c r="B17" s="228"/>
      <c r="C17" s="241"/>
      <c r="D17" s="241"/>
      <c r="E17" s="241"/>
      <c r="F17" s="241"/>
      <c r="G17" s="228"/>
      <c r="H17" s="239"/>
    </row>
    <row r="18" spans="1:8" ht="15.75" x14ac:dyDescent="0.25">
      <c r="A18" s="24" t="s">
        <v>15</v>
      </c>
      <c r="B18" s="235">
        <f t="shared" ref="B18:F18" si="2">SUM(B19:B20)</f>
        <v>949</v>
      </c>
      <c r="C18" s="235">
        <v>214</v>
      </c>
      <c r="D18" s="235">
        <v>261</v>
      </c>
      <c r="E18" s="235">
        <v>474</v>
      </c>
      <c r="F18" s="235">
        <f t="shared" si="2"/>
        <v>1194</v>
      </c>
      <c r="G18" s="235">
        <v>905</v>
      </c>
      <c r="H18" s="216">
        <f>SUM(H19:H20)</f>
        <v>289</v>
      </c>
    </row>
    <row r="19" spans="1:8" ht="15.75" x14ac:dyDescent="0.25">
      <c r="A19" s="25" t="s">
        <v>16</v>
      </c>
      <c r="B19" s="228">
        <f>SUM(C19:E19)</f>
        <v>470</v>
      </c>
      <c r="C19" s="241">
        <v>161</v>
      </c>
      <c r="D19" s="241">
        <v>170</v>
      </c>
      <c r="E19" s="241">
        <v>139</v>
      </c>
      <c r="F19" s="241">
        <f>SUM(G19:H19)</f>
        <v>716</v>
      </c>
      <c r="G19" s="241">
        <v>427</v>
      </c>
      <c r="H19" s="222">
        <v>289</v>
      </c>
    </row>
    <row r="20" spans="1:8" ht="15.75" x14ac:dyDescent="0.25">
      <c r="A20" s="25" t="s">
        <v>17</v>
      </c>
      <c r="B20" s="228">
        <f>SUM(C20:E20)</f>
        <v>479</v>
      </c>
      <c r="C20" s="241">
        <v>53</v>
      </c>
      <c r="D20" s="241">
        <v>91</v>
      </c>
      <c r="E20" s="241">
        <v>335</v>
      </c>
      <c r="F20" s="241">
        <f>SUM(G20:H20)</f>
        <v>478</v>
      </c>
      <c r="G20" s="241">
        <v>478</v>
      </c>
      <c r="H20" s="222">
        <v>0</v>
      </c>
    </row>
    <row r="21" spans="1:8" ht="15.75" x14ac:dyDescent="0.25">
      <c r="A21" s="25"/>
      <c r="B21" s="228"/>
      <c r="C21" s="241"/>
      <c r="D21" s="241"/>
      <c r="E21" s="241"/>
      <c r="F21" s="241"/>
      <c r="G21" s="228"/>
      <c r="H21" s="239"/>
    </row>
    <row r="22" spans="1:8" ht="15.75" x14ac:dyDescent="0.25">
      <c r="A22" s="24" t="s">
        <v>18</v>
      </c>
      <c r="B22" s="235">
        <f t="shared" ref="B22:F22" si="3">SUM(B23:B24)</f>
        <v>1157</v>
      </c>
      <c r="C22" s="235">
        <v>549</v>
      </c>
      <c r="D22" s="235">
        <v>395</v>
      </c>
      <c r="E22" s="235">
        <v>213</v>
      </c>
      <c r="F22" s="235">
        <f t="shared" si="3"/>
        <v>1061</v>
      </c>
      <c r="G22" s="235">
        <v>1000</v>
      </c>
      <c r="H22" s="216">
        <f>SUM(H23:H24)</f>
        <v>61</v>
      </c>
    </row>
    <row r="23" spans="1:8" ht="15.75" x14ac:dyDescent="0.25">
      <c r="A23" s="25" t="s">
        <v>19</v>
      </c>
      <c r="B23" s="228">
        <f>SUM(C23:E23)</f>
        <v>785</v>
      </c>
      <c r="C23" s="241">
        <v>354</v>
      </c>
      <c r="D23" s="241">
        <v>291</v>
      </c>
      <c r="E23" s="241">
        <v>140</v>
      </c>
      <c r="F23" s="241">
        <f>SUM(G23:H23)</f>
        <v>751</v>
      </c>
      <c r="G23" s="241">
        <v>690</v>
      </c>
      <c r="H23" s="222">
        <v>61</v>
      </c>
    </row>
    <row r="24" spans="1:8" ht="15.75" x14ac:dyDescent="0.25">
      <c r="A24" s="25" t="s">
        <v>20</v>
      </c>
      <c r="B24" s="228">
        <f>SUM(C24:E24)</f>
        <v>372</v>
      </c>
      <c r="C24" s="241">
        <v>195</v>
      </c>
      <c r="D24" s="241">
        <v>104</v>
      </c>
      <c r="E24" s="241">
        <v>73</v>
      </c>
      <c r="F24" s="241">
        <f>SUM(G24:H24)</f>
        <v>310</v>
      </c>
      <c r="G24" s="241">
        <v>310</v>
      </c>
      <c r="H24" s="222">
        <v>0</v>
      </c>
    </row>
    <row r="25" spans="1:8" ht="15.75" x14ac:dyDescent="0.25">
      <c r="A25" s="26"/>
      <c r="B25" s="238"/>
      <c r="C25" s="238"/>
      <c r="D25" s="238"/>
      <c r="E25" s="238"/>
      <c r="F25" s="238"/>
      <c r="G25" s="238"/>
      <c r="H25" s="239"/>
    </row>
    <row r="26" spans="1:8" ht="15.75" x14ac:dyDescent="0.25">
      <c r="A26" s="24" t="s">
        <v>21</v>
      </c>
      <c r="B26" s="235">
        <f>SUM(B27:B28)</f>
        <v>1095</v>
      </c>
      <c r="C26" s="235">
        <v>254</v>
      </c>
      <c r="D26" s="235">
        <v>295</v>
      </c>
      <c r="E26" s="235">
        <v>546</v>
      </c>
      <c r="F26" s="235">
        <f t="shared" ref="F26" si="4">SUM(F27:F28)</f>
        <v>1313</v>
      </c>
      <c r="G26" s="235">
        <v>902</v>
      </c>
      <c r="H26" s="216">
        <f>SUM(H27:H28)</f>
        <v>411</v>
      </c>
    </row>
    <row r="27" spans="1:8" ht="15.75" x14ac:dyDescent="0.25">
      <c r="A27" s="25" t="s">
        <v>22</v>
      </c>
      <c r="B27" s="228">
        <f>SUM(C27:E27)</f>
        <v>993</v>
      </c>
      <c r="C27" s="241">
        <v>248</v>
      </c>
      <c r="D27" s="241">
        <v>281</v>
      </c>
      <c r="E27" s="241">
        <v>464</v>
      </c>
      <c r="F27" s="241">
        <f>SUM(G27:H27)</f>
        <v>1216</v>
      </c>
      <c r="G27" s="241">
        <v>812</v>
      </c>
      <c r="H27" s="222">
        <v>404</v>
      </c>
    </row>
    <row r="28" spans="1:8" ht="15.75" x14ac:dyDescent="0.25">
      <c r="A28" s="25" t="s">
        <v>23</v>
      </c>
      <c r="B28" s="228">
        <f>SUM(C28:E28)</f>
        <v>102</v>
      </c>
      <c r="C28" s="241">
        <v>6</v>
      </c>
      <c r="D28" s="241">
        <v>14</v>
      </c>
      <c r="E28" s="241">
        <v>82</v>
      </c>
      <c r="F28" s="241">
        <f>SUM(G28:H28)</f>
        <v>97</v>
      </c>
      <c r="G28" s="241">
        <v>90</v>
      </c>
      <c r="H28" s="222">
        <v>7</v>
      </c>
    </row>
    <row r="29" spans="1:8" ht="15.75" x14ac:dyDescent="0.25">
      <c r="A29" s="25"/>
      <c r="B29" s="228"/>
      <c r="C29" s="241"/>
      <c r="D29" s="241"/>
      <c r="E29" s="241"/>
      <c r="F29" s="241"/>
      <c r="G29" s="228"/>
      <c r="H29" s="239"/>
    </row>
    <row r="30" spans="1:8" ht="15.75" x14ac:dyDescent="0.25">
      <c r="A30" s="24" t="s">
        <v>24</v>
      </c>
      <c r="B30" s="216">
        <f>SUM(B31:B32)</f>
        <v>688</v>
      </c>
      <c r="C30" s="216">
        <v>140</v>
      </c>
      <c r="D30" s="216">
        <v>109</v>
      </c>
      <c r="E30" s="216">
        <v>439</v>
      </c>
      <c r="F30" s="216">
        <f t="shared" ref="F30" si="5">SUM(F31:F32)</f>
        <v>1363</v>
      </c>
      <c r="G30" s="216">
        <v>667</v>
      </c>
      <c r="H30" s="216">
        <f>SUM(H31:H32)</f>
        <v>696</v>
      </c>
    </row>
    <row r="31" spans="1:8" ht="15.75" x14ac:dyDescent="0.25">
      <c r="A31" s="25" t="s">
        <v>25</v>
      </c>
      <c r="B31" s="229">
        <f>SUM(C31:E31)</f>
        <v>374</v>
      </c>
      <c r="C31" s="241">
        <v>121</v>
      </c>
      <c r="D31" s="241">
        <v>71</v>
      </c>
      <c r="E31" s="241">
        <v>182</v>
      </c>
      <c r="F31" s="241">
        <f>SUM(G31:H31)</f>
        <v>747</v>
      </c>
      <c r="G31" s="241">
        <v>374</v>
      </c>
      <c r="H31" s="222">
        <v>373</v>
      </c>
    </row>
    <row r="32" spans="1:8" ht="15.75" x14ac:dyDescent="0.25">
      <c r="A32" s="25" t="s">
        <v>26</v>
      </c>
      <c r="B32" s="229">
        <f>SUM(C32:E32)</f>
        <v>314</v>
      </c>
      <c r="C32" s="241">
        <v>19</v>
      </c>
      <c r="D32" s="241">
        <v>38</v>
      </c>
      <c r="E32" s="241">
        <v>257</v>
      </c>
      <c r="F32" s="241">
        <f>SUM(G32:H32)</f>
        <v>616</v>
      </c>
      <c r="G32" s="241">
        <v>293</v>
      </c>
      <c r="H32" s="222">
        <v>323</v>
      </c>
    </row>
    <row r="33" spans="1:8" ht="15.75" x14ac:dyDescent="0.25">
      <c r="A33" s="25"/>
      <c r="B33" s="229"/>
      <c r="C33" s="241"/>
      <c r="D33" s="266"/>
      <c r="E33" s="241"/>
      <c r="F33" s="241"/>
      <c r="G33" s="228"/>
      <c r="H33" s="239"/>
    </row>
    <row r="34" spans="1:8" ht="15.75" x14ac:dyDescent="0.25">
      <c r="A34" s="24" t="s">
        <v>27</v>
      </c>
      <c r="B34" s="216">
        <f>SUM(B35:B37)</f>
        <v>409</v>
      </c>
      <c r="C34" s="216">
        <v>77</v>
      </c>
      <c r="D34" s="216">
        <v>84</v>
      </c>
      <c r="E34" s="216">
        <v>248</v>
      </c>
      <c r="F34" s="216">
        <f t="shared" ref="F34" si="6">SUM(F35:F37)</f>
        <v>454</v>
      </c>
      <c r="G34" s="216">
        <v>315</v>
      </c>
      <c r="H34" s="216">
        <f>SUM(H35:H37)</f>
        <v>139</v>
      </c>
    </row>
    <row r="35" spans="1:8" ht="15.75" x14ac:dyDescent="0.25">
      <c r="A35" s="25" t="s">
        <v>28</v>
      </c>
      <c r="B35" s="229">
        <f>SUM(C35:E35)</f>
        <v>154</v>
      </c>
      <c r="C35" s="241">
        <v>35</v>
      </c>
      <c r="D35" s="241">
        <v>49</v>
      </c>
      <c r="E35" s="241">
        <v>70</v>
      </c>
      <c r="F35" s="241">
        <f>SUM(G35:H35)</f>
        <v>209</v>
      </c>
      <c r="G35" s="241">
        <v>108</v>
      </c>
      <c r="H35" s="222">
        <v>101</v>
      </c>
    </row>
    <row r="36" spans="1:8" ht="15.75" x14ac:dyDescent="0.25">
      <c r="A36" s="25" t="s">
        <v>29</v>
      </c>
      <c r="B36" s="229">
        <f>SUM(C36:E36)</f>
        <v>131</v>
      </c>
      <c r="C36" s="241">
        <v>5</v>
      </c>
      <c r="D36" s="241">
        <v>11</v>
      </c>
      <c r="E36" s="241">
        <v>115</v>
      </c>
      <c r="F36" s="241">
        <f>SUM(G36:H36)</f>
        <v>121</v>
      </c>
      <c r="G36" s="241">
        <v>121</v>
      </c>
      <c r="H36" s="222">
        <v>0</v>
      </c>
    </row>
    <row r="37" spans="1:8" ht="15.75" x14ac:dyDescent="0.25">
      <c r="A37" s="25" t="s">
        <v>30</v>
      </c>
      <c r="B37" s="229">
        <f>SUM(C37:E37)</f>
        <v>124</v>
      </c>
      <c r="C37" s="241">
        <v>37</v>
      </c>
      <c r="D37" s="241">
        <v>24</v>
      </c>
      <c r="E37" s="241">
        <v>63</v>
      </c>
      <c r="F37" s="241">
        <f>SUM(G37:H37)</f>
        <v>124</v>
      </c>
      <c r="G37" s="241">
        <v>86</v>
      </c>
      <c r="H37" s="222">
        <v>38</v>
      </c>
    </row>
    <row r="38" spans="1:8" ht="15.75" x14ac:dyDescent="0.25">
      <c r="A38" s="25"/>
      <c r="B38" s="229"/>
      <c r="C38" s="238"/>
      <c r="D38" s="242"/>
      <c r="E38" s="238"/>
      <c r="F38" s="238"/>
      <c r="G38" s="228"/>
      <c r="H38" s="239"/>
    </row>
    <row r="39" spans="1:8" ht="15.75" x14ac:dyDescent="0.25">
      <c r="A39" s="24" t="s">
        <v>31</v>
      </c>
      <c r="B39" s="245">
        <f>SUM(B40:B42)</f>
        <v>1036</v>
      </c>
      <c r="C39" s="245">
        <v>435</v>
      </c>
      <c r="D39" s="245">
        <v>347</v>
      </c>
      <c r="E39" s="245">
        <v>254</v>
      </c>
      <c r="F39" s="245">
        <f t="shared" ref="F39" si="7">SUM(F40:F42)</f>
        <v>1490</v>
      </c>
      <c r="G39" s="245">
        <v>1030</v>
      </c>
      <c r="H39" s="216">
        <f>SUM(H40:H42)</f>
        <v>460</v>
      </c>
    </row>
    <row r="40" spans="1:8" ht="15.75" x14ac:dyDescent="0.25">
      <c r="A40" s="25" t="s">
        <v>32</v>
      </c>
      <c r="B40" s="229">
        <f>SUM(C40:E40)</f>
        <v>764</v>
      </c>
      <c r="C40" s="241">
        <v>401</v>
      </c>
      <c r="D40" s="241">
        <v>233</v>
      </c>
      <c r="E40" s="241">
        <v>130</v>
      </c>
      <c r="F40" s="241">
        <f>SUM(G40:H40)</f>
        <v>1127</v>
      </c>
      <c r="G40" s="241">
        <v>763</v>
      </c>
      <c r="H40" s="222">
        <v>364</v>
      </c>
    </row>
    <row r="41" spans="1:8" ht="15.75" x14ac:dyDescent="0.25">
      <c r="A41" s="25" t="s">
        <v>33</v>
      </c>
      <c r="B41" s="229">
        <f>SUM(C41:E41)</f>
        <v>90</v>
      </c>
      <c r="C41" s="241">
        <v>7</v>
      </c>
      <c r="D41" s="241">
        <v>46</v>
      </c>
      <c r="E41" s="241">
        <v>37</v>
      </c>
      <c r="F41" s="241">
        <f>SUM(G41:H41)</f>
        <v>89</v>
      </c>
      <c r="G41" s="241">
        <v>89</v>
      </c>
      <c r="H41" s="222">
        <v>0</v>
      </c>
    </row>
    <row r="42" spans="1:8" ht="15.75" x14ac:dyDescent="0.25">
      <c r="A42" s="25" t="s">
        <v>34</v>
      </c>
      <c r="B42" s="229">
        <f>SUM(C42:E42)</f>
        <v>182</v>
      </c>
      <c r="C42" s="241">
        <v>27</v>
      </c>
      <c r="D42" s="241">
        <v>68</v>
      </c>
      <c r="E42" s="241">
        <v>87</v>
      </c>
      <c r="F42" s="241">
        <f>SUM(G42:H42)</f>
        <v>274</v>
      </c>
      <c r="G42" s="241">
        <v>178</v>
      </c>
      <c r="H42" s="222">
        <v>96</v>
      </c>
    </row>
    <row r="43" spans="1:8" ht="15.75" x14ac:dyDescent="0.25">
      <c r="A43" s="25"/>
      <c r="B43" s="227"/>
      <c r="C43" s="238"/>
      <c r="D43" s="227"/>
      <c r="E43" s="238"/>
      <c r="F43" s="227"/>
      <c r="G43" s="238"/>
      <c r="H43" s="227"/>
    </row>
    <row r="44" spans="1:8" ht="15.75" x14ac:dyDescent="0.25">
      <c r="A44" s="24" t="s">
        <v>35</v>
      </c>
      <c r="B44" s="226">
        <f>SUM(B45:B47)</f>
        <v>1078</v>
      </c>
      <c r="C44" s="226">
        <v>217</v>
      </c>
      <c r="D44" s="226">
        <v>449</v>
      </c>
      <c r="E44" s="226">
        <v>412</v>
      </c>
      <c r="F44" s="226">
        <f t="shared" ref="F44" si="8">SUM(F45:F47)</f>
        <v>1540</v>
      </c>
      <c r="G44" s="226">
        <v>962</v>
      </c>
      <c r="H44" s="216">
        <f>SUM(H45:H47)</f>
        <v>578</v>
      </c>
    </row>
    <row r="45" spans="1:8" ht="15.75" x14ac:dyDescent="0.25">
      <c r="A45" s="25" t="s">
        <v>36</v>
      </c>
      <c r="B45" s="229">
        <f>SUM(C45:E45)</f>
        <v>621</v>
      </c>
      <c r="C45" s="241">
        <v>157</v>
      </c>
      <c r="D45" s="241">
        <v>250</v>
      </c>
      <c r="E45" s="241">
        <v>214</v>
      </c>
      <c r="F45" s="241">
        <f>SUM(G45:H45)</f>
        <v>1005</v>
      </c>
      <c r="G45" s="241">
        <v>558</v>
      </c>
      <c r="H45" s="222">
        <v>447</v>
      </c>
    </row>
    <row r="46" spans="1:8" ht="15.75" x14ac:dyDescent="0.25">
      <c r="A46" s="25" t="s">
        <v>37</v>
      </c>
      <c r="B46" s="229">
        <f>SUM(C46:E46)</f>
        <v>338</v>
      </c>
      <c r="C46" s="241">
        <v>24</v>
      </c>
      <c r="D46" s="241">
        <v>169</v>
      </c>
      <c r="E46" s="241">
        <v>145</v>
      </c>
      <c r="F46" s="241">
        <f>SUM(G46:H46)</f>
        <v>301</v>
      </c>
      <c r="G46" s="241">
        <v>301</v>
      </c>
      <c r="H46" s="222">
        <v>0</v>
      </c>
    </row>
    <row r="47" spans="1:8" ht="15.75" x14ac:dyDescent="0.25">
      <c r="A47" s="25" t="s">
        <v>38</v>
      </c>
      <c r="B47" s="229">
        <f>SUM(C47:E47)</f>
        <v>119</v>
      </c>
      <c r="C47" s="241">
        <v>36</v>
      </c>
      <c r="D47" s="241">
        <v>30</v>
      </c>
      <c r="E47" s="241">
        <v>53</v>
      </c>
      <c r="F47" s="241">
        <f>SUM(G47:H47)</f>
        <v>234</v>
      </c>
      <c r="G47" s="241">
        <v>103</v>
      </c>
      <c r="H47" s="222">
        <v>131</v>
      </c>
    </row>
    <row r="48" spans="1:8" ht="15.75" x14ac:dyDescent="0.25">
      <c r="A48" s="25"/>
      <c r="B48" s="227"/>
      <c r="C48" s="238"/>
      <c r="D48" s="227"/>
      <c r="E48" s="238"/>
      <c r="F48" s="227"/>
      <c r="G48" s="238"/>
      <c r="H48" s="227"/>
    </row>
    <row r="49" spans="1:8" ht="15.75" x14ac:dyDescent="0.25">
      <c r="A49" s="24" t="s">
        <v>39</v>
      </c>
      <c r="B49" s="226">
        <f>SUM(B50:B52)</f>
        <v>967</v>
      </c>
      <c r="C49" s="245">
        <v>271</v>
      </c>
      <c r="D49" s="267">
        <v>324</v>
      </c>
      <c r="E49" s="245">
        <v>372</v>
      </c>
      <c r="F49" s="267">
        <f t="shared" ref="F49" si="9">SUM(F50:F52)</f>
        <v>1276</v>
      </c>
      <c r="G49" s="245">
        <v>885</v>
      </c>
      <c r="H49" s="267">
        <f>SUM(H50:H52)</f>
        <v>391</v>
      </c>
    </row>
    <row r="50" spans="1:8" ht="15.75" x14ac:dyDescent="0.25">
      <c r="A50" s="25" t="s">
        <v>40</v>
      </c>
      <c r="B50" s="229">
        <f>SUM(C50:E50)</f>
        <v>513</v>
      </c>
      <c r="C50" s="241">
        <v>170</v>
      </c>
      <c r="D50" s="241">
        <v>170</v>
      </c>
      <c r="E50" s="241">
        <v>173</v>
      </c>
      <c r="F50" s="241">
        <f>SUM(G50:H50)</f>
        <v>644</v>
      </c>
      <c r="G50" s="241">
        <v>466</v>
      </c>
      <c r="H50" s="222">
        <v>178</v>
      </c>
    </row>
    <row r="51" spans="1:8" ht="15.75" x14ac:dyDescent="0.25">
      <c r="A51" s="25" t="s">
        <v>41</v>
      </c>
      <c r="B51" s="229">
        <f>SUM(C51:E51)</f>
        <v>213</v>
      </c>
      <c r="C51" s="241">
        <v>32</v>
      </c>
      <c r="D51" s="241">
        <v>59</v>
      </c>
      <c r="E51" s="241">
        <v>122</v>
      </c>
      <c r="F51" s="241">
        <f>SUM(G51:H51)</f>
        <v>261</v>
      </c>
      <c r="G51" s="241">
        <v>211</v>
      </c>
      <c r="H51" s="222">
        <v>50</v>
      </c>
    </row>
    <row r="52" spans="1:8" ht="15.75" x14ac:dyDescent="0.25">
      <c r="A52" s="25" t="s">
        <v>42</v>
      </c>
      <c r="B52" s="229">
        <f>SUM(C52:E52)</f>
        <v>241</v>
      </c>
      <c r="C52" s="241">
        <v>69</v>
      </c>
      <c r="D52" s="241">
        <v>95</v>
      </c>
      <c r="E52" s="241">
        <v>77</v>
      </c>
      <c r="F52" s="241">
        <f>SUM(G52:H52)</f>
        <v>371</v>
      </c>
      <c r="G52" s="241">
        <v>208</v>
      </c>
      <c r="H52" s="222">
        <v>163</v>
      </c>
    </row>
    <row r="53" spans="1:8" ht="15.75" x14ac:dyDescent="0.25">
      <c r="A53" s="25"/>
      <c r="B53" s="229"/>
      <c r="C53" s="228"/>
      <c r="D53" s="262"/>
      <c r="E53" s="228"/>
      <c r="F53" s="262"/>
      <c r="G53" s="228"/>
      <c r="H53" s="227"/>
    </row>
    <row r="54" spans="1:8" ht="15.75" x14ac:dyDescent="0.25">
      <c r="A54" s="24" t="s">
        <v>43</v>
      </c>
      <c r="B54" s="216">
        <f>SUM(B55:B57)</f>
        <v>788</v>
      </c>
      <c r="C54" s="216">
        <v>202</v>
      </c>
      <c r="D54" s="216">
        <v>261</v>
      </c>
      <c r="E54" s="216">
        <v>325</v>
      </c>
      <c r="F54" s="216">
        <f t="shared" ref="F54" si="10">SUM(F55:F57)</f>
        <v>1460</v>
      </c>
      <c r="G54" s="216">
        <v>668</v>
      </c>
      <c r="H54" s="216">
        <f>SUM(H55:H57)</f>
        <v>792</v>
      </c>
    </row>
    <row r="55" spans="1:8" ht="15.75" x14ac:dyDescent="0.25">
      <c r="A55" s="25" t="s">
        <v>44</v>
      </c>
      <c r="B55" s="229">
        <f>SUM(C55:E55)</f>
        <v>224</v>
      </c>
      <c r="C55" s="241">
        <v>86</v>
      </c>
      <c r="D55" s="241">
        <v>42</v>
      </c>
      <c r="E55" s="241">
        <v>96</v>
      </c>
      <c r="F55" s="241">
        <f>SUM(G55:H55)</f>
        <v>356</v>
      </c>
      <c r="G55" s="241">
        <v>128</v>
      </c>
      <c r="H55" s="222">
        <v>228</v>
      </c>
    </row>
    <row r="56" spans="1:8" ht="15.75" x14ac:dyDescent="0.25">
      <c r="A56" s="25" t="s">
        <v>45</v>
      </c>
      <c r="B56" s="229">
        <f>SUM(C56:E56)</f>
        <v>320</v>
      </c>
      <c r="C56" s="241">
        <v>91</v>
      </c>
      <c r="D56" s="241">
        <v>96</v>
      </c>
      <c r="E56" s="241">
        <v>133</v>
      </c>
      <c r="F56" s="241">
        <f>SUM(G56:H56)</f>
        <v>860</v>
      </c>
      <c r="G56" s="241">
        <v>296</v>
      </c>
      <c r="H56" s="222">
        <v>564</v>
      </c>
    </row>
    <row r="57" spans="1:8" ht="15.75" x14ac:dyDescent="0.25">
      <c r="A57" s="25" t="s">
        <v>268</v>
      </c>
      <c r="B57" s="229">
        <f>SUM(C57:E57)</f>
        <v>244</v>
      </c>
      <c r="C57" s="241">
        <v>25</v>
      </c>
      <c r="D57" s="241">
        <v>123</v>
      </c>
      <c r="E57" s="241">
        <v>96</v>
      </c>
      <c r="F57" s="241">
        <f>SUM(G57:H57)</f>
        <v>244</v>
      </c>
      <c r="G57" s="241">
        <v>244</v>
      </c>
      <c r="H57" s="222">
        <v>0</v>
      </c>
    </row>
    <row r="58" spans="1:8" ht="15.75" x14ac:dyDescent="0.25">
      <c r="A58" s="26"/>
      <c r="B58" s="239"/>
      <c r="C58" s="241"/>
      <c r="D58" s="268"/>
      <c r="E58" s="241"/>
      <c r="F58" s="268"/>
      <c r="G58" s="241"/>
      <c r="H58" s="227"/>
    </row>
    <row r="59" spans="1:8" ht="15.75" x14ac:dyDescent="0.25">
      <c r="A59" s="24" t="s">
        <v>47</v>
      </c>
      <c r="B59" s="226">
        <f>SUM(B60:B62)</f>
        <v>943</v>
      </c>
      <c r="C59" s="226">
        <v>416</v>
      </c>
      <c r="D59" s="226">
        <v>189</v>
      </c>
      <c r="E59" s="226">
        <v>338</v>
      </c>
      <c r="F59" s="226">
        <f t="shared" ref="F59" si="11">SUM(F60:F62)</f>
        <v>1264</v>
      </c>
      <c r="G59" s="226">
        <v>825</v>
      </c>
      <c r="H59" s="226">
        <f>SUM(H60:H62)</f>
        <v>439</v>
      </c>
    </row>
    <row r="60" spans="1:8" ht="15.75" x14ac:dyDescent="0.25">
      <c r="A60" s="25" t="s">
        <v>48</v>
      </c>
      <c r="B60" s="229">
        <f>SUM(C60:E60)</f>
        <v>635</v>
      </c>
      <c r="C60" s="241">
        <v>308</v>
      </c>
      <c r="D60" s="241">
        <v>122</v>
      </c>
      <c r="E60" s="241">
        <v>205</v>
      </c>
      <c r="F60" s="241">
        <f>SUM(G60:H60)</f>
        <v>887</v>
      </c>
      <c r="G60" s="241">
        <v>540</v>
      </c>
      <c r="H60" s="222">
        <v>347</v>
      </c>
    </row>
    <row r="61" spans="1:8" ht="15.75" x14ac:dyDescent="0.25">
      <c r="A61" s="25" t="s">
        <v>49</v>
      </c>
      <c r="B61" s="229">
        <f>SUM(C61:E61)</f>
        <v>126</v>
      </c>
      <c r="C61" s="241">
        <v>6</v>
      </c>
      <c r="D61" s="241">
        <v>23</v>
      </c>
      <c r="E61" s="241">
        <v>97</v>
      </c>
      <c r="F61" s="241">
        <f>SUM(G61:H61)</f>
        <v>131</v>
      </c>
      <c r="G61" s="241">
        <v>126</v>
      </c>
      <c r="H61" s="222">
        <v>5</v>
      </c>
    </row>
    <row r="62" spans="1:8" ht="15.75" x14ac:dyDescent="0.25">
      <c r="A62" s="25" t="s">
        <v>50</v>
      </c>
      <c r="B62" s="229">
        <f>SUM(C62:E62)</f>
        <v>182</v>
      </c>
      <c r="C62" s="241">
        <v>102</v>
      </c>
      <c r="D62" s="241">
        <v>44</v>
      </c>
      <c r="E62" s="241">
        <v>36</v>
      </c>
      <c r="F62" s="241">
        <f>SUM(G62:H62)</f>
        <v>246</v>
      </c>
      <c r="G62" s="241">
        <v>159</v>
      </c>
      <c r="H62" s="222">
        <v>87</v>
      </c>
    </row>
    <row r="63" spans="1:8" ht="15.75" x14ac:dyDescent="0.25">
      <c r="A63" s="25"/>
      <c r="B63" s="227"/>
      <c r="C63" s="238"/>
      <c r="D63" s="227"/>
      <c r="E63" s="238"/>
      <c r="F63" s="227"/>
      <c r="G63" s="238"/>
      <c r="H63" s="227"/>
    </row>
    <row r="64" spans="1:8" ht="15.75" x14ac:dyDescent="0.25">
      <c r="A64" s="24" t="s">
        <v>51</v>
      </c>
      <c r="B64" s="216">
        <f>SUM(B65:B66)</f>
        <v>526</v>
      </c>
      <c r="C64" s="216">
        <v>102</v>
      </c>
      <c r="D64" s="216">
        <v>93</v>
      </c>
      <c r="E64" s="216">
        <v>331</v>
      </c>
      <c r="F64" s="216">
        <f t="shared" ref="F64" si="12">SUM(F65:F66)</f>
        <v>429</v>
      </c>
      <c r="G64" s="216">
        <v>197</v>
      </c>
      <c r="H64" s="216">
        <f>SUM(H65:H66)</f>
        <v>232</v>
      </c>
    </row>
    <row r="65" spans="1:8" ht="15.75" x14ac:dyDescent="0.25">
      <c r="A65" s="25" t="s">
        <v>52</v>
      </c>
      <c r="B65" s="229">
        <f>SUM(C65:E65)</f>
        <v>322</v>
      </c>
      <c r="C65" s="241">
        <v>79</v>
      </c>
      <c r="D65" s="241">
        <v>74</v>
      </c>
      <c r="E65" s="241">
        <v>169</v>
      </c>
      <c r="F65" s="241">
        <f>SUM(G65:H65)</f>
        <v>277</v>
      </c>
      <c r="G65" s="241">
        <v>153</v>
      </c>
      <c r="H65" s="222">
        <v>124</v>
      </c>
    </row>
    <row r="66" spans="1:8" ht="15.75" x14ac:dyDescent="0.25">
      <c r="A66" s="25" t="s">
        <v>53</v>
      </c>
      <c r="B66" s="229">
        <f>SUM(C66:E66)</f>
        <v>204</v>
      </c>
      <c r="C66" s="241">
        <v>23</v>
      </c>
      <c r="D66" s="241">
        <v>19</v>
      </c>
      <c r="E66" s="241">
        <v>162</v>
      </c>
      <c r="F66" s="241">
        <f>SUM(G66:H66)</f>
        <v>152</v>
      </c>
      <c r="G66" s="241">
        <v>44</v>
      </c>
      <c r="H66" s="222">
        <v>108</v>
      </c>
    </row>
    <row r="67" spans="1:8" ht="15.75" x14ac:dyDescent="0.25">
      <c r="A67" s="25"/>
      <c r="B67" s="228"/>
      <c r="C67" s="241"/>
      <c r="D67" s="241"/>
      <c r="E67" s="241"/>
      <c r="F67" s="222"/>
      <c r="G67" s="228"/>
      <c r="H67" s="227"/>
    </row>
    <row r="68" spans="1:8" ht="15.75" x14ac:dyDescent="0.25">
      <c r="A68" s="24" t="s">
        <v>54</v>
      </c>
      <c r="B68" s="235">
        <f>SUM(B69:B72)</f>
        <v>658</v>
      </c>
      <c r="C68" s="235">
        <v>156</v>
      </c>
      <c r="D68" s="235">
        <v>366</v>
      </c>
      <c r="E68" s="235">
        <v>136</v>
      </c>
      <c r="F68" s="235">
        <f t="shared" ref="F68" si="13">SUM(F69:F72)</f>
        <v>1420</v>
      </c>
      <c r="G68" s="235">
        <v>570</v>
      </c>
      <c r="H68" s="216">
        <f>SUM(H69:H72)</f>
        <v>850</v>
      </c>
    </row>
    <row r="69" spans="1:8" ht="15.75" x14ac:dyDescent="0.25">
      <c r="A69" s="25" t="s">
        <v>55</v>
      </c>
      <c r="B69" s="229">
        <f>SUM(C69:E69)</f>
        <v>131</v>
      </c>
      <c r="C69" s="241">
        <v>44</v>
      </c>
      <c r="D69" s="241">
        <v>71</v>
      </c>
      <c r="E69" s="241">
        <v>16</v>
      </c>
      <c r="F69" s="241">
        <f>SUM(G69:H69)</f>
        <v>205</v>
      </c>
      <c r="G69" s="241">
        <v>121</v>
      </c>
      <c r="H69" s="222">
        <v>84</v>
      </c>
    </row>
    <row r="70" spans="1:8" ht="15.75" x14ac:dyDescent="0.25">
      <c r="A70" s="25" t="s">
        <v>56</v>
      </c>
      <c r="B70" s="229">
        <f>SUM(C70:E70)</f>
        <v>143</v>
      </c>
      <c r="C70" s="241">
        <v>38</v>
      </c>
      <c r="D70" s="241">
        <v>23</v>
      </c>
      <c r="E70" s="241">
        <v>82</v>
      </c>
      <c r="F70" s="241">
        <f>SUM(G70:H70)</f>
        <v>311</v>
      </c>
      <c r="G70" s="241">
        <v>92</v>
      </c>
      <c r="H70" s="222">
        <v>219</v>
      </c>
    </row>
    <row r="71" spans="1:8" ht="15.75" x14ac:dyDescent="0.25">
      <c r="A71" s="25" t="s">
        <v>57</v>
      </c>
      <c r="B71" s="229">
        <f>SUM(C71:E71)</f>
        <v>165</v>
      </c>
      <c r="C71" s="241">
        <v>64</v>
      </c>
      <c r="D71" s="241">
        <v>68</v>
      </c>
      <c r="E71" s="241">
        <v>33</v>
      </c>
      <c r="F71" s="241">
        <f>SUM(G71:H71)</f>
        <v>578</v>
      </c>
      <c r="G71" s="241">
        <v>141</v>
      </c>
      <c r="H71" s="222">
        <v>437</v>
      </c>
    </row>
    <row r="72" spans="1:8" ht="15.75" x14ac:dyDescent="0.25">
      <c r="A72" s="25" t="s">
        <v>58</v>
      </c>
      <c r="B72" s="229">
        <f>SUM(C72:E72)</f>
        <v>219</v>
      </c>
      <c r="C72" s="241">
        <v>10</v>
      </c>
      <c r="D72" s="241">
        <v>204</v>
      </c>
      <c r="E72" s="241">
        <v>5</v>
      </c>
      <c r="F72" s="241">
        <f>SUM(G72:H72)</f>
        <v>326</v>
      </c>
      <c r="G72" s="241">
        <v>216</v>
      </c>
      <c r="H72" s="222">
        <v>110</v>
      </c>
    </row>
    <row r="73" spans="1:8" ht="15.75" x14ac:dyDescent="0.25">
      <c r="A73" s="25"/>
      <c r="B73" s="228"/>
      <c r="C73" s="241"/>
      <c r="D73" s="241"/>
      <c r="E73" s="241"/>
      <c r="F73" s="241"/>
      <c r="G73" s="228"/>
      <c r="H73" s="239"/>
    </row>
    <row r="74" spans="1:8" ht="15.75" x14ac:dyDescent="0.25">
      <c r="A74" s="24" t="s">
        <v>59</v>
      </c>
      <c r="B74" s="245">
        <f>SUM(B75:B76)</f>
        <v>916</v>
      </c>
      <c r="C74" s="245">
        <v>214</v>
      </c>
      <c r="D74" s="245">
        <v>485</v>
      </c>
      <c r="E74" s="245">
        <v>217</v>
      </c>
      <c r="F74" s="245">
        <f t="shared" ref="F74" si="14">SUM(F75:F76)</f>
        <v>1838</v>
      </c>
      <c r="G74" s="245">
        <v>834</v>
      </c>
      <c r="H74" s="226">
        <f>SUM(H75:H76)</f>
        <v>1004</v>
      </c>
    </row>
    <row r="75" spans="1:8" ht="15.75" x14ac:dyDescent="0.25">
      <c r="A75" s="25" t="s">
        <v>60</v>
      </c>
      <c r="B75" s="229">
        <f>SUM(C75:E75)</f>
        <v>799</v>
      </c>
      <c r="C75" s="241">
        <v>203</v>
      </c>
      <c r="D75" s="241">
        <v>427</v>
      </c>
      <c r="E75" s="241">
        <v>169</v>
      </c>
      <c r="F75" s="241">
        <f>SUM(G75:H75)</f>
        <v>1725</v>
      </c>
      <c r="G75" s="241">
        <v>721</v>
      </c>
      <c r="H75" s="222">
        <v>1004</v>
      </c>
    </row>
    <row r="76" spans="1:8" ht="15.75" x14ac:dyDescent="0.25">
      <c r="A76" s="25" t="s">
        <v>61</v>
      </c>
      <c r="B76" s="229">
        <f>SUM(C76:E76)</f>
        <v>117</v>
      </c>
      <c r="C76" s="241">
        <v>11</v>
      </c>
      <c r="D76" s="241">
        <v>58</v>
      </c>
      <c r="E76" s="241">
        <v>48</v>
      </c>
      <c r="F76" s="241">
        <f>SUM(G76:H76)</f>
        <v>113</v>
      </c>
      <c r="G76" s="241">
        <v>113</v>
      </c>
      <c r="H76" s="222">
        <v>0</v>
      </c>
    </row>
    <row r="77" spans="1:8" ht="15.75" x14ac:dyDescent="0.25">
      <c r="A77" s="25"/>
      <c r="B77" s="228"/>
      <c r="C77" s="241"/>
      <c r="D77" s="241"/>
      <c r="E77" s="241"/>
      <c r="F77" s="241"/>
      <c r="G77" s="228"/>
      <c r="H77" s="239"/>
    </row>
    <row r="78" spans="1:8" ht="15.75" x14ac:dyDescent="0.25">
      <c r="A78" s="24" t="s">
        <v>62</v>
      </c>
      <c r="B78" s="235">
        <f>SUM(B79:B81)</f>
        <v>810</v>
      </c>
      <c r="C78" s="235">
        <v>211</v>
      </c>
      <c r="D78" s="235">
        <v>306</v>
      </c>
      <c r="E78" s="235">
        <v>293</v>
      </c>
      <c r="F78" s="235">
        <f t="shared" ref="F78" si="15">SUM(F79:F81)</f>
        <v>1335</v>
      </c>
      <c r="G78" s="235">
        <v>724</v>
      </c>
      <c r="H78" s="216">
        <f>SUM(H79:H81)</f>
        <v>611</v>
      </c>
    </row>
    <row r="79" spans="1:8" ht="15.75" x14ac:dyDescent="0.25">
      <c r="A79" s="100" t="s">
        <v>63</v>
      </c>
      <c r="B79" s="219">
        <f>SUM(C79:E79)</f>
        <v>497</v>
      </c>
      <c r="C79" s="241">
        <v>163</v>
      </c>
      <c r="D79" s="241">
        <v>188</v>
      </c>
      <c r="E79" s="241">
        <v>146</v>
      </c>
      <c r="F79" s="241">
        <f>SUM(G79:H79)</f>
        <v>819</v>
      </c>
      <c r="G79" s="241">
        <v>436</v>
      </c>
      <c r="H79" s="222">
        <v>383</v>
      </c>
    </row>
    <row r="80" spans="1:8" ht="15.75" x14ac:dyDescent="0.25">
      <c r="A80" s="27" t="s">
        <v>64</v>
      </c>
      <c r="B80" s="219">
        <f>SUM(C80:E80)</f>
        <v>209</v>
      </c>
      <c r="C80" s="241">
        <v>25</v>
      </c>
      <c r="D80" s="241">
        <v>83</v>
      </c>
      <c r="E80" s="241">
        <v>101</v>
      </c>
      <c r="F80" s="241">
        <f>SUM(G80:H80)</f>
        <v>370</v>
      </c>
      <c r="G80" s="241">
        <v>207</v>
      </c>
      <c r="H80" s="222">
        <v>163</v>
      </c>
    </row>
    <row r="81" spans="1:8" ht="15.75" x14ac:dyDescent="0.25">
      <c r="A81" s="100" t="s">
        <v>65</v>
      </c>
      <c r="B81" s="219">
        <f>SUM(C81:E81)</f>
        <v>104</v>
      </c>
      <c r="C81" s="241">
        <v>23</v>
      </c>
      <c r="D81" s="241">
        <v>35</v>
      </c>
      <c r="E81" s="241">
        <v>46</v>
      </c>
      <c r="F81" s="241">
        <f>SUM(G81:H81)</f>
        <v>146</v>
      </c>
      <c r="G81" s="241">
        <v>81</v>
      </c>
      <c r="H81" s="222">
        <v>65</v>
      </c>
    </row>
    <row r="82" spans="1:8" ht="15.75" x14ac:dyDescent="0.25">
      <c r="A82" s="101"/>
      <c r="B82" s="79"/>
      <c r="C82" s="53"/>
      <c r="D82" s="46"/>
      <c r="E82" s="53"/>
      <c r="F82" s="46"/>
      <c r="G82" s="79"/>
      <c r="H82" s="102"/>
    </row>
    <row r="83" spans="1:8" ht="15.75" x14ac:dyDescent="0.25">
      <c r="A83" s="57" t="s">
        <v>66</v>
      </c>
      <c r="B83" s="2"/>
      <c r="C83" s="2"/>
      <c r="D83" s="2"/>
      <c r="E83" s="2"/>
      <c r="F83" s="2"/>
      <c r="G83" s="2"/>
      <c r="H83" s="2"/>
    </row>
  </sheetData>
  <mergeCells count="6">
    <mergeCell ref="G8:H8"/>
    <mergeCell ref="B1:C1"/>
    <mergeCell ref="A8:A10"/>
    <mergeCell ref="B8:B10"/>
    <mergeCell ref="C8:E8"/>
    <mergeCell ref="F8:F10"/>
  </mergeCells>
  <hyperlinks>
    <hyperlink ref="B1" location="Índice!A1" display="Volver al índice" xr:uid="{681C7E71-2DAD-4295-A18B-1408F897C8C5}"/>
  </hyperlinks>
  <pageMargins left="0.7" right="0.7" top="0.75" bottom="0.75" header="0.3" footer="0.3"/>
  <ignoredErrors>
    <ignoredError sqref="B39:E81 G39:H81 F39:F81 F15:F38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67444-EA93-48DC-93B7-2C77D977533D}">
  <dimension ref="A1:L83"/>
  <sheetViews>
    <sheetView zoomScale="80" zoomScaleNormal="80" workbookViewId="0">
      <pane ySplit="10" topLeftCell="A11" activePane="bottomLeft" state="frozen"/>
      <selection pane="bottomLeft"/>
    </sheetView>
  </sheetViews>
  <sheetFormatPr baseColWidth="10" defaultColWidth="0" defaultRowHeight="15" zeroHeight="1" x14ac:dyDescent="0.25"/>
  <cols>
    <col min="1" max="1" width="71.5703125" customWidth="1"/>
    <col min="2" max="2" width="12.5703125" customWidth="1"/>
    <col min="3" max="3" width="12.7109375" customWidth="1"/>
    <col min="4" max="4" width="12.42578125" customWidth="1"/>
    <col min="5" max="5" width="12.140625" customWidth="1"/>
    <col min="6" max="7" width="12.85546875" customWidth="1"/>
    <col min="8" max="8" width="12.7109375" customWidth="1"/>
    <col min="9" max="9" width="12.85546875" customWidth="1"/>
    <col min="10" max="10" width="14.140625" customWidth="1"/>
    <col min="11" max="11" width="13.7109375" customWidth="1"/>
    <col min="12" max="12" width="0" hidden="1" customWidth="1"/>
    <col min="13" max="16384" width="11.42578125" hidden="1"/>
  </cols>
  <sheetData>
    <row r="1" spans="1:12" ht="15.75" x14ac:dyDescent="0.25">
      <c r="A1" s="1" t="s">
        <v>210</v>
      </c>
      <c r="B1" s="414" t="s">
        <v>786</v>
      </c>
      <c r="C1" s="414"/>
      <c r="E1" s="385"/>
      <c r="F1" s="32"/>
      <c r="G1" s="32"/>
      <c r="H1" s="72"/>
      <c r="I1" s="32"/>
      <c r="J1" s="32"/>
      <c r="K1" s="32"/>
    </row>
    <row r="2" spans="1:12" ht="15.75" x14ac:dyDescent="0.25">
      <c r="A2" s="32"/>
      <c r="B2" s="32"/>
      <c r="C2" s="32"/>
      <c r="D2" s="32"/>
      <c r="E2" s="32"/>
      <c r="F2" s="32"/>
      <c r="G2" s="32"/>
      <c r="H2" s="72"/>
      <c r="I2" s="32"/>
      <c r="J2" s="32"/>
      <c r="K2" s="2"/>
    </row>
    <row r="3" spans="1:12" ht="15.75" x14ac:dyDescent="0.25">
      <c r="A3" s="212" t="s">
        <v>211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</row>
    <row r="4" spans="1:12" ht="15.75" x14ac:dyDescent="0.25">
      <c r="A4" s="212" t="s">
        <v>1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</row>
    <row r="5" spans="1:12" ht="15.75" x14ac:dyDescent="0.25">
      <c r="A5" s="212" t="s">
        <v>700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</row>
    <row r="6" spans="1:12" ht="15.75" x14ac:dyDescent="0.25">
      <c r="A6" s="211" t="s">
        <v>2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</row>
    <row r="7" spans="1:12" ht="15.75" x14ac:dyDescent="0.25">
      <c r="A7" s="32"/>
      <c r="B7" s="93"/>
      <c r="C7" s="32"/>
      <c r="D7" s="32"/>
      <c r="E7" s="32"/>
      <c r="F7" s="32"/>
      <c r="G7" s="32"/>
      <c r="H7" s="72"/>
      <c r="I7" s="32"/>
      <c r="J7" s="32"/>
      <c r="K7" s="32"/>
    </row>
    <row r="8" spans="1:12" ht="15.75" x14ac:dyDescent="0.25">
      <c r="A8" s="430" t="s">
        <v>79</v>
      </c>
      <c r="B8" s="462" t="s">
        <v>80</v>
      </c>
      <c r="C8" s="437" t="s">
        <v>212</v>
      </c>
      <c r="D8" s="457"/>
      <c r="E8" s="457"/>
      <c r="F8" s="457"/>
      <c r="G8" s="457"/>
      <c r="H8" s="457"/>
      <c r="I8" s="457"/>
      <c r="J8" s="457"/>
      <c r="K8" s="457"/>
      <c r="L8" s="233"/>
    </row>
    <row r="9" spans="1:12" ht="15.75" x14ac:dyDescent="0.25">
      <c r="A9" s="431"/>
      <c r="B9" s="428"/>
      <c r="C9" s="69" t="s">
        <v>213</v>
      </c>
      <c r="D9" s="69" t="s">
        <v>214</v>
      </c>
      <c r="E9" s="69" t="s">
        <v>215</v>
      </c>
      <c r="F9" s="69" t="s">
        <v>215</v>
      </c>
      <c r="G9" s="69" t="s">
        <v>215</v>
      </c>
      <c r="H9" s="69" t="s">
        <v>216</v>
      </c>
      <c r="I9" s="69" t="s">
        <v>216</v>
      </c>
      <c r="J9" s="21" t="s">
        <v>217</v>
      </c>
      <c r="K9" s="3" t="s">
        <v>217</v>
      </c>
    </row>
    <row r="10" spans="1:12" ht="15.75" x14ac:dyDescent="0.25">
      <c r="A10" s="432"/>
      <c r="B10" s="429"/>
      <c r="C10" s="69" t="s">
        <v>218</v>
      </c>
      <c r="D10" s="69" t="s">
        <v>219</v>
      </c>
      <c r="E10" s="69" t="s">
        <v>220</v>
      </c>
      <c r="F10" s="69" t="s">
        <v>181</v>
      </c>
      <c r="G10" s="69" t="s">
        <v>180</v>
      </c>
      <c r="H10" s="69" t="s">
        <v>181</v>
      </c>
      <c r="I10" s="69" t="s">
        <v>180</v>
      </c>
      <c r="J10" s="21" t="s">
        <v>181</v>
      </c>
      <c r="K10" s="4" t="s">
        <v>180</v>
      </c>
    </row>
    <row r="11" spans="1:12" ht="15.75" x14ac:dyDescent="0.25">
      <c r="A11" s="103"/>
      <c r="B11" s="51"/>
      <c r="C11" s="52"/>
      <c r="D11" s="52"/>
      <c r="E11" s="52"/>
      <c r="F11" s="52"/>
      <c r="G11" s="52"/>
      <c r="H11" s="52"/>
      <c r="I11" s="52"/>
      <c r="J11" s="9"/>
      <c r="K11" s="9"/>
    </row>
    <row r="12" spans="1:12" ht="15.75" x14ac:dyDescent="0.25">
      <c r="A12" s="12" t="s">
        <v>8</v>
      </c>
      <c r="B12" s="234">
        <f t="shared" ref="B12:K12" si="0">B14+B18+B22+B26+B30+B34+B39+B44+B49+B54+B59+B64+B68+B74+B78</f>
        <v>13916</v>
      </c>
      <c r="C12" s="235">
        <f t="shared" si="0"/>
        <v>9262</v>
      </c>
      <c r="D12" s="235">
        <f t="shared" si="0"/>
        <v>3844</v>
      </c>
      <c r="E12" s="235">
        <f t="shared" si="0"/>
        <v>290</v>
      </c>
      <c r="F12" s="235">
        <f t="shared" si="0"/>
        <v>17</v>
      </c>
      <c r="G12" s="235">
        <f t="shared" si="0"/>
        <v>160</v>
      </c>
      <c r="H12" s="235">
        <f t="shared" si="0"/>
        <v>245</v>
      </c>
      <c r="I12" s="235">
        <f t="shared" si="0"/>
        <v>29</v>
      </c>
      <c r="J12" s="216">
        <f t="shared" si="0"/>
        <v>47</v>
      </c>
      <c r="K12" s="216">
        <f t="shared" si="0"/>
        <v>22</v>
      </c>
    </row>
    <row r="13" spans="1:12" ht="15.75" x14ac:dyDescent="0.25">
      <c r="A13" s="11"/>
      <c r="B13" s="236"/>
      <c r="C13" s="243"/>
      <c r="D13" s="243"/>
      <c r="E13" s="243"/>
      <c r="F13" s="243"/>
      <c r="G13" s="228"/>
      <c r="H13" s="238"/>
      <c r="I13" s="243"/>
      <c r="J13" s="255"/>
      <c r="K13" s="255"/>
    </row>
    <row r="14" spans="1:12" ht="15.75" x14ac:dyDescent="0.25">
      <c r="A14" s="12" t="s">
        <v>12</v>
      </c>
      <c r="B14" s="234">
        <f>SUM(B15:B16)</f>
        <v>1896</v>
      </c>
      <c r="C14" s="235">
        <v>1269</v>
      </c>
      <c r="D14" s="235">
        <v>438</v>
      </c>
      <c r="E14" s="235">
        <v>30</v>
      </c>
      <c r="F14" s="235">
        <v>4</v>
      </c>
      <c r="G14" s="235">
        <v>58</v>
      </c>
      <c r="H14" s="235">
        <v>73</v>
      </c>
      <c r="I14" s="235">
        <v>9</v>
      </c>
      <c r="J14" s="216">
        <v>3</v>
      </c>
      <c r="K14" s="216">
        <v>12</v>
      </c>
    </row>
    <row r="15" spans="1:12" ht="15.75" x14ac:dyDescent="0.25">
      <c r="A15" s="13" t="s">
        <v>13</v>
      </c>
      <c r="B15" s="240">
        <f>SUM(C15:K15)</f>
        <v>1116</v>
      </c>
      <c r="C15" s="241">
        <v>635</v>
      </c>
      <c r="D15" s="241">
        <v>303</v>
      </c>
      <c r="E15" s="241">
        <v>20</v>
      </c>
      <c r="F15" s="241">
        <v>4</v>
      </c>
      <c r="G15" s="241">
        <v>57</v>
      </c>
      <c r="H15" s="241">
        <v>73</v>
      </c>
      <c r="I15" s="241">
        <v>9</v>
      </c>
      <c r="J15" s="222">
        <v>3</v>
      </c>
      <c r="K15" s="222">
        <v>12</v>
      </c>
    </row>
    <row r="16" spans="1:12" ht="15.75" x14ac:dyDescent="0.25">
      <c r="A16" s="13" t="s">
        <v>14</v>
      </c>
      <c r="B16" s="240">
        <f>SUM(C16:K16)</f>
        <v>780</v>
      </c>
      <c r="C16" s="241">
        <v>634</v>
      </c>
      <c r="D16" s="241">
        <v>135</v>
      </c>
      <c r="E16" s="241">
        <v>10</v>
      </c>
      <c r="F16" s="241">
        <v>0</v>
      </c>
      <c r="G16" s="241">
        <v>1</v>
      </c>
      <c r="H16" s="241">
        <v>0</v>
      </c>
      <c r="I16" s="241">
        <v>0</v>
      </c>
      <c r="J16" s="222">
        <v>0</v>
      </c>
      <c r="K16" s="222">
        <v>0</v>
      </c>
    </row>
    <row r="17" spans="1:11" ht="15.75" x14ac:dyDescent="0.25">
      <c r="A17" s="13"/>
      <c r="B17" s="240"/>
      <c r="C17" s="241"/>
      <c r="D17" s="241"/>
      <c r="E17" s="241"/>
      <c r="F17" s="241"/>
      <c r="G17" s="228"/>
      <c r="H17" s="238"/>
      <c r="I17" s="228"/>
      <c r="J17" s="229"/>
      <c r="K17" s="229"/>
    </row>
    <row r="18" spans="1:11" ht="15.75" x14ac:dyDescent="0.25">
      <c r="A18" s="12" t="s">
        <v>15</v>
      </c>
      <c r="B18" s="234">
        <f>SUM(B19:B20)</f>
        <v>949</v>
      </c>
      <c r="C18" s="235">
        <v>720</v>
      </c>
      <c r="D18" s="235">
        <v>189</v>
      </c>
      <c r="E18" s="235">
        <v>6</v>
      </c>
      <c r="F18" s="235">
        <v>1</v>
      </c>
      <c r="G18" s="235">
        <v>7</v>
      </c>
      <c r="H18" s="235">
        <v>20</v>
      </c>
      <c r="I18" s="235">
        <v>4</v>
      </c>
      <c r="J18" s="216">
        <v>2</v>
      </c>
      <c r="K18" s="216">
        <v>0</v>
      </c>
    </row>
    <row r="19" spans="1:11" ht="15.75" x14ac:dyDescent="0.25">
      <c r="A19" s="13" t="s">
        <v>16</v>
      </c>
      <c r="B19" s="240">
        <f>SUM(C19:K19)</f>
        <v>470</v>
      </c>
      <c r="C19" s="241">
        <v>268</v>
      </c>
      <c r="D19" s="241">
        <v>162</v>
      </c>
      <c r="E19" s="241">
        <v>6</v>
      </c>
      <c r="F19" s="241">
        <v>1</v>
      </c>
      <c r="G19" s="241">
        <v>7</v>
      </c>
      <c r="H19" s="241">
        <v>20</v>
      </c>
      <c r="I19" s="241">
        <v>4</v>
      </c>
      <c r="J19" s="222">
        <v>2</v>
      </c>
      <c r="K19" s="222">
        <v>0</v>
      </c>
    </row>
    <row r="20" spans="1:11" ht="15.75" x14ac:dyDescent="0.25">
      <c r="A20" s="13" t="s">
        <v>17</v>
      </c>
      <c r="B20" s="240">
        <f>SUM(C20:K20)</f>
        <v>479</v>
      </c>
      <c r="C20" s="241">
        <v>452</v>
      </c>
      <c r="D20" s="241">
        <v>27</v>
      </c>
      <c r="E20" s="241">
        <v>0</v>
      </c>
      <c r="F20" s="241">
        <v>0</v>
      </c>
      <c r="G20" s="241">
        <v>0</v>
      </c>
      <c r="H20" s="241">
        <v>0</v>
      </c>
      <c r="I20" s="241">
        <v>0</v>
      </c>
      <c r="J20" s="222">
        <v>0</v>
      </c>
      <c r="K20" s="222">
        <v>0</v>
      </c>
    </row>
    <row r="21" spans="1:11" ht="15.75" x14ac:dyDescent="0.25">
      <c r="A21" s="13"/>
      <c r="B21" s="240"/>
      <c r="C21" s="241"/>
      <c r="D21" s="241"/>
      <c r="E21" s="241"/>
      <c r="F21" s="241"/>
      <c r="G21" s="228"/>
      <c r="H21" s="238"/>
      <c r="I21" s="228"/>
      <c r="J21" s="229"/>
      <c r="K21" s="229"/>
    </row>
    <row r="22" spans="1:11" ht="15.75" x14ac:dyDescent="0.25">
      <c r="A22" s="12" t="s">
        <v>18</v>
      </c>
      <c r="B22" s="234">
        <f>SUM(B23:B24)</f>
        <v>1157</v>
      </c>
      <c r="C22" s="235">
        <v>675</v>
      </c>
      <c r="D22" s="235">
        <v>426</v>
      </c>
      <c r="E22" s="235">
        <v>5</v>
      </c>
      <c r="F22" s="235">
        <v>2</v>
      </c>
      <c r="G22" s="235">
        <v>20</v>
      </c>
      <c r="H22" s="235">
        <v>10</v>
      </c>
      <c r="I22" s="235">
        <v>2</v>
      </c>
      <c r="J22" s="216">
        <v>16</v>
      </c>
      <c r="K22" s="216">
        <v>1</v>
      </c>
    </row>
    <row r="23" spans="1:11" ht="15.75" x14ac:dyDescent="0.25">
      <c r="A23" s="13" t="s">
        <v>19</v>
      </c>
      <c r="B23" s="240">
        <f>SUM(C23:K23)</f>
        <v>785</v>
      </c>
      <c r="C23" s="241">
        <v>441</v>
      </c>
      <c r="D23" s="241">
        <v>303</v>
      </c>
      <c r="E23" s="241">
        <v>5</v>
      </c>
      <c r="F23" s="241">
        <v>2</v>
      </c>
      <c r="G23" s="241">
        <v>19</v>
      </c>
      <c r="H23" s="241">
        <v>6</v>
      </c>
      <c r="I23" s="241">
        <v>2</v>
      </c>
      <c r="J23" s="222">
        <v>6</v>
      </c>
      <c r="K23" s="222">
        <v>1</v>
      </c>
    </row>
    <row r="24" spans="1:11" ht="15.75" x14ac:dyDescent="0.25">
      <c r="A24" s="13" t="s">
        <v>20</v>
      </c>
      <c r="B24" s="240">
        <f>SUM(C24:K24)</f>
        <v>372</v>
      </c>
      <c r="C24" s="241">
        <v>234</v>
      </c>
      <c r="D24" s="241">
        <v>123</v>
      </c>
      <c r="E24" s="241">
        <v>0</v>
      </c>
      <c r="F24" s="241">
        <v>0</v>
      </c>
      <c r="G24" s="241">
        <v>1</v>
      </c>
      <c r="H24" s="241">
        <v>4</v>
      </c>
      <c r="I24" s="241">
        <v>0</v>
      </c>
      <c r="J24" s="222">
        <v>10</v>
      </c>
      <c r="K24" s="222">
        <v>0</v>
      </c>
    </row>
    <row r="25" spans="1:11" ht="15.75" x14ac:dyDescent="0.25">
      <c r="A25" s="14"/>
      <c r="B25" s="242"/>
      <c r="C25" s="238"/>
      <c r="D25" s="238"/>
      <c r="E25" s="238"/>
      <c r="F25" s="238"/>
      <c r="G25" s="238"/>
      <c r="H25" s="238"/>
      <c r="I25" s="228"/>
      <c r="J25" s="229"/>
      <c r="K25" s="229"/>
    </row>
    <row r="26" spans="1:11" ht="15.75" x14ac:dyDescent="0.25">
      <c r="A26" s="12" t="s">
        <v>21</v>
      </c>
      <c r="B26" s="234">
        <f>SUM(B27:B28)</f>
        <v>1095</v>
      </c>
      <c r="C26" s="235">
        <v>746</v>
      </c>
      <c r="D26" s="235">
        <v>318</v>
      </c>
      <c r="E26" s="235">
        <v>20</v>
      </c>
      <c r="F26" s="235">
        <v>0</v>
      </c>
      <c r="G26" s="235">
        <v>4</v>
      </c>
      <c r="H26" s="235">
        <v>7</v>
      </c>
      <c r="I26" s="235">
        <v>0</v>
      </c>
      <c r="J26" s="216">
        <v>0</v>
      </c>
      <c r="K26" s="216">
        <v>0</v>
      </c>
    </row>
    <row r="27" spans="1:11" ht="15.75" x14ac:dyDescent="0.25">
      <c r="A27" s="13" t="s">
        <v>22</v>
      </c>
      <c r="B27" s="240">
        <f>SUM(C27:K27)</f>
        <v>993</v>
      </c>
      <c r="C27" s="241">
        <v>654</v>
      </c>
      <c r="D27" s="241">
        <v>308</v>
      </c>
      <c r="E27" s="241">
        <v>20</v>
      </c>
      <c r="F27" s="241">
        <v>0</v>
      </c>
      <c r="G27" s="241">
        <v>4</v>
      </c>
      <c r="H27" s="241">
        <v>7</v>
      </c>
      <c r="I27" s="241">
        <v>0</v>
      </c>
      <c r="J27" s="222">
        <v>0</v>
      </c>
      <c r="K27" s="222">
        <v>0</v>
      </c>
    </row>
    <row r="28" spans="1:11" ht="15.75" x14ac:dyDescent="0.25">
      <c r="A28" s="13" t="s">
        <v>23</v>
      </c>
      <c r="B28" s="240">
        <f>SUM(C28:K28)</f>
        <v>102</v>
      </c>
      <c r="C28" s="241">
        <v>92</v>
      </c>
      <c r="D28" s="241">
        <v>10</v>
      </c>
      <c r="E28" s="241">
        <v>0</v>
      </c>
      <c r="F28" s="241">
        <v>0</v>
      </c>
      <c r="G28" s="241">
        <v>0</v>
      </c>
      <c r="H28" s="241">
        <v>0</v>
      </c>
      <c r="I28" s="241">
        <v>0</v>
      </c>
      <c r="J28" s="222">
        <v>0</v>
      </c>
      <c r="K28" s="222">
        <v>0</v>
      </c>
    </row>
    <row r="29" spans="1:11" ht="15.75" x14ac:dyDescent="0.25">
      <c r="A29" s="13"/>
      <c r="B29" s="240"/>
      <c r="C29" s="241"/>
      <c r="D29" s="241"/>
      <c r="E29" s="241"/>
      <c r="F29" s="241"/>
      <c r="G29" s="228"/>
      <c r="H29" s="238"/>
      <c r="I29" s="235"/>
      <c r="J29" s="216"/>
      <c r="K29" s="216"/>
    </row>
    <row r="30" spans="1:11" ht="15.75" x14ac:dyDescent="0.25">
      <c r="A30" s="12" t="s">
        <v>24</v>
      </c>
      <c r="B30" s="234">
        <f>SUM(B31:B32)</f>
        <v>688</v>
      </c>
      <c r="C30" s="235">
        <v>528</v>
      </c>
      <c r="D30" s="235">
        <v>133</v>
      </c>
      <c r="E30" s="235">
        <v>13</v>
      </c>
      <c r="F30" s="235">
        <v>0</v>
      </c>
      <c r="G30" s="235">
        <v>2</v>
      </c>
      <c r="H30" s="235">
        <v>11</v>
      </c>
      <c r="I30" s="235">
        <v>0</v>
      </c>
      <c r="J30" s="216">
        <v>1</v>
      </c>
      <c r="K30" s="216">
        <v>0</v>
      </c>
    </row>
    <row r="31" spans="1:11" ht="15.75" x14ac:dyDescent="0.25">
      <c r="A31" s="13" t="s">
        <v>25</v>
      </c>
      <c r="B31" s="240">
        <f>SUM(C31:K31)</f>
        <v>374</v>
      </c>
      <c r="C31" s="241">
        <v>241</v>
      </c>
      <c r="D31" s="241">
        <v>109</v>
      </c>
      <c r="E31" s="241">
        <v>11</v>
      </c>
      <c r="F31" s="241">
        <v>0</v>
      </c>
      <c r="G31" s="241">
        <v>2</v>
      </c>
      <c r="H31" s="241">
        <v>11</v>
      </c>
      <c r="I31" s="241">
        <v>0</v>
      </c>
      <c r="J31" s="222">
        <v>0</v>
      </c>
      <c r="K31" s="222">
        <v>0</v>
      </c>
    </row>
    <row r="32" spans="1:11" ht="15.75" x14ac:dyDescent="0.25">
      <c r="A32" s="13" t="s">
        <v>26</v>
      </c>
      <c r="B32" s="240">
        <f>SUM(C32:K32)</f>
        <v>314</v>
      </c>
      <c r="C32" s="241">
        <v>287</v>
      </c>
      <c r="D32" s="241">
        <v>24</v>
      </c>
      <c r="E32" s="241">
        <v>2</v>
      </c>
      <c r="F32" s="241">
        <v>0</v>
      </c>
      <c r="G32" s="241">
        <v>0</v>
      </c>
      <c r="H32" s="241">
        <v>0</v>
      </c>
      <c r="I32" s="241">
        <v>0</v>
      </c>
      <c r="J32" s="222">
        <v>1</v>
      </c>
      <c r="K32" s="222">
        <v>0</v>
      </c>
    </row>
    <row r="33" spans="1:11" ht="15.75" x14ac:dyDescent="0.25">
      <c r="A33" s="13"/>
      <c r="B33" s="240"/>
      <c r="C33" s="241"/>
      <c r="D33" s="241"/>
      <c r="E33" s="241"/>
      <c r="F33" s="241"/>
      <c r="G33" s="228"/>
      <c r="H33" s="238"/>
      <c r="I33" s="241"/>
      <c r="J33" s="222"/>
      <c r="K33" s="222"/>
    </row>
    <row r="34" spans="1:11" ht="15.75" x14ac:dyDescent="0.25">
      <c r="A34" s="12" t="s">
        <v>27</v>
      </c>
      <c r="B34" s="234">
        <f>SUM(B35:B37)</f>
        <v>409</v>
      </c>
      <c r="C34" s="235">
        <v>341</v>
      </c>
      <c r="D34" s="235">
        <v>63</v>
      </c>
      <c r="E34" s="235">
        <v>2</v>
      </c>
      <c r="F34" s="235">
        <v>0</v>
      </c>
      <c r="G34" s="235">
        <v>0</v>
      </c>
      <c r="H34" s="235">
        <v>1</v>
      </c>
      <c r="I34" s="235">
        <v>1</v>
      </c>
      <c r="J34" s="216">
        <v>1</v>
      </c>
      <c r="K34" s="216">
        <v>0</v>
      </c>
    </row>
    <row r="35" spans="1:11" ht="15.75" x14ac:dyDescent="0.25">
      <c r="A35" s="13" t="s">
        <v>28</v>
      </c>
      <c r="B35" s="240">
        <f>SUM(C35:K35)</f>
        <v>154</v>
      </c>
      <c r="C35" s="241">
        <v>113</v>
      </c>
      <c r="D35" s="241">
        <v>40</v>
      </c>
      <c r="E35" s="241">
        <v>1</v>
      </c>
      <c r="F35" s="241">
        <v>0</v>
      </c>
      <c r="G35" s="241">
        <v>0</v>
      </c>
      <c r="H35" s="241">
        <v>0</v>
      </c>
      <c r="I35" s="241">
        <v>0</v>
      </c>
      <c r="J35" s="222">
        <v>0</v>
      </c>
      <c r="K35" s="222">
        <v>0</v>
      </c>
    </row>
    <row r="36" spans="1:11" ht="15.75" x14ac:dyDescent="0.25">
      <c r="A36" s="13" t="s">
        <v>29</v>
      </c>
      <c r="B36" s="240">
        <f>SUM(C36:K36)</f>
        <v>131</v>
      </c>
      <c r="C36" s="241">
        <v>125</v>
      </c>
      <c r="D36" s="241">
        <v>6</v>
      </c>
      <c r="E36" s="241">
        <v>0</v>
      </c>
      <c r="F36" s="241">
        <v>0</v>
      </c>
      <c r="G36" s="241">
        <v>0</v>
      </c>
      <c r="H36" s="241">
        <v>0</v>
      </c>
      <c r="I36" s="241">
        <v>0</v>
      </c>
      <c r="J36" s="222">
        <v>0</v>
      </c>
      <c r="K36" s="222">
        <v>0</v>
      </c>
    </row>
    <row r="37" spans="1:11" ht="15.75" x14ac:dyDescent="0.25">
      <c r="A37" s="13" t="s">
        <v>30</v>
      </c>
      <c r="B37" s="240">
        <f>SUM(C37:K37)</f>
        <v>124</v>
      </c>
      <c r="C37" s="241">
        <v>103</v>
      </c>
      <c r="D37" s="241">
        <v>17</v>
      </c>
      <c r="E37" s="241">
        <v>1</v>
      </c>
      <c r="F37" s="241">
        <v>0</v>
      </c>
      <c r="G37" s="241">
        <v>0</v>
      </c>
      <c r="H37" s="241">
        <v>1</v>
      </c>
      <c r="I37" s="241">
        <v>1</v>
      </c>
      <c r="J37" s="222">
        <v>1</v>
      </c>
      <c r="K37" s="222">
        <v>0</v>
      </c>
    </row>
    <row r="38" spans="1:11" ht="15.75" x14ac:dyDescent="0.25">
      <c r="A38" s="13"/>
      <c r="B38" s="240"/>
      <c r="C38" s="238"/>
      <c r="D38" s="238"/>
      <c r="E38" s="238"/>
      <c r="F38" s="238"/>
      <c r="G38" s="228"/>
      <c r="H38" s="238"/>
      <c r="I38" s="228"/>
      <c r="J38" s="229"/>
      <c r="K38" s="229"/>
    </row>
    <row r="39" spans="1:11" ht="15.75" x14ac:dyDescent="0.25">
      <c r="A39" s="12" t="s">
        <v>31</v>
      </c>
      <c r="B39" s="244">
        <f>SUM(B40:B42)</f>
        <v>1036</v>
      </c>
      <c r="C39" s="245">
        <v>650</v>
      </c>
      <c r="D39" s="245">
        <v>348</v>
      </c>
      <c r="E39" s="245">
        <v>16</v>
      </c>
      <c r="F39" s="245">
        <v>1</v>
      </c>
      <c r="G39" s="245">
        <v>10</v>
      </c>
      <c r="H39" s="245">
        <v>9</v>
      </c>
      <c r="I39" s="245">
        <v>0</v>
      </c>
      <c r="J39" s="226">
        <v>2</v>
      </c>
      <c r="K39" s="226">
        <v>0</v>
      </c>
    </row>
    <row r="40" spans="1:11" ht="15.75" x14ac:dyDescent="0.25">
      <c r="A40" s="13" t="s">
        <v>32</v>
      </c>
      <c r="B40" s="240">
        <f>SUM(C40:K40)</f>
        <v>764</v>
      </c>
      <c r="C40" s="241">
        <v>415</v>
      </c>
      <c r="D40" s="241">
        <v>311</v>
      </c>
      <c r="E40" s="241">
        <v>16</v>
      </c>
      <c r="F40" s="241">
        <v>1</v>
      </c>
      <c r="G40" s="241">
        <v>10</v>
      </c>
      <c r="H40" s="241">
        <v>9</v>
      </c>
      <c r="I40" s="241">
        <v>0</v>
      </c>
      <c r="J40" s="222">
        <v>2</v>
      </c>
      <c r="K40" s="222">
        <v>0</v>
      </c>
    </row>
    <row r="41" spans="1:11" ht="15.75" x14ac:dyDescent="0.25">
      <c r="A41" s="13" t="s">
        <v>33</v>
      </c>
      <c r="B41" s="240">
        <f>SUM(C41:K41)</f>
        <v>90</v>
      </c>
      <c r="C41" s="241">
        <v>77</v>
      </c>
      <c r="D41" s="241">
        <v>13</v>
      </c>
      <c r="E41" s="241">
        <v>0</v>
      </c>
      <c r="F41" s="241">
        <v>0</v>
      </c>
      <c r="G41" s="241">
        <v>0</v>
      </c>
      <c r="H41" s="241">
        <v>0</v>
      </c>
      <c r="I41" s="241">
        <v>0</v>
      </c>
      <c r="J41" s="222">
        <v>0</v>
      </c>
      <c r="K41" s="222">
        <v>0</v>
      </c>
    </row>
    <row r="42" spans="1:11" ht="15.75" x14ac:dyDescent="0.25">
      <c r="A42" s="13" t="s">
        <v>34</v>
      </c>
      <c r="B42" s="240">
        <f>SUM(C42:K42)</f>
        <v>182</v>
      </c>
      <c r="C42" s="241">
        <v>158</v>
      </c>
      <c r="D42" s="241">
        <v>24</v>
      </c>
      <c r="E42" s="241">
        <v>0</v>
      </c>
      <c r="F42" s="241">
        <v>0</v>
      </c>
      <c r="G42" s="241">
        <v>0</v>
      </c>
      <c r="H42" s="241">
        <v>0</v>
      </c>
      <c r="I42" s="241">
        <v>0</v>
      </c>
      <c r="J42" s="222">
        <v>0</v>
      </c>
      <c r="K42" s="222">
        <v>0</v>
      </c>
    </row>
    <row r="43" spans="1:11" ht="15.75" x14ac:dyDescent="0.25">
      <c r="A43" s="13"/>
      <c r="B43" s="240"/>
      <c r="C43" s="238"/>
      <c r="D43" s="238"/>
      <c r="E43" s="238"/>
      <c r="F43" s="238"/>
      <c r="G43" s="228"/>
      <c r="H43" s="238"/>
      <c r="I43" s="228"/>
      <c r="J43" s="229"/>
      <c r="K43" s="229"/>
    </row>
    <row r="44" spans="1:11" ht="15.75" x14ac:dyDescent="0.25">
      <c r="A44" s="12" t="s">
        <v>35</v>
      </c>
      <c r="B44" s="244">
        <f>SUM(B45:B47)</f>
        <v>1078</v>
      </c>
      <c r="C44" s="245">
        <v>733</v>
      </c>
      <c r="D44" s="245">
        <v>292</v>
      </c>
      <c r="E44" s="245">
        <v>18</v>
      </c>
      <c r="F44" s="245">
        <v>1</v>
      </c>
      <c r="G44" s="245">
        <v>2</v>
      </c>
      <c r="H44" s="245">
        <v>14</v>
      </c>
      <c r="I44" s="245">
        <v>2</v>
      </c>
      <c r="J44" s="226">
        <v>15</v>
      </c>
      <c r="K44" s="226">
        <v>1</v>
      </c>
    </row>
    <row r="45" spans="1:11" ht="15.75" x14ac:dyDescent="0.25">
      <c r="A45" s="13" t="s">
        <v>36</v>
      </c>
      <c r="B45" s="240">
        <f>SUM(C45:K45)</f>
        <v>621</v>
      </c>
      <c r="C45" s="241">
        <v>390</v>
      </c>
      <c r="D45" s="241">
        <v>196</v>
      </c>
      <c r="E45" s="241">
        <v>7</v>
      </c>
      <c r="F45" s="241">
        <v>1</v>
      </c>
      <c r="G45" s="241">
        <v>0</v>
      </c>
      <c r="H45" s="241">
        <v>10</v>
      </c>
      <c r="I45" s="241">
        <v>2</v>
      </c>
      <c r="J45" s="222">
        <v>14</v>
      </c>
      <c r="K45" s="222">
        <v>1</v>
      </c>
    </row>
    <row r="46" spans="1:11" ht="15.75" x14ac:dyDescent="0.25">
      <c r="A46" s="13" t="s">
        <v>37</v>
      </c>
      <c r="B46" s="240">
        <f>SUM(C46:K46)</f>
        <v>338</v>
      </c>
      <c r="C46" s="241">
        <v>269</v>
      </c>
      <c r="D46" s="241">
        <v>66</v>
      </c>
      <c r="E46" s="241">
        <v>2</v>
      </c>
      <c r="F46" s="241">
        <v>0</v>
      </c>
      <c r="G46" s="241">
        <v>0</v>
      </c>
      <c r="H46" s="241">
        <v>0</v>
      </c>
      <c r="I46" s="241">
        <v>0</v>
      </c>
      <c r="J46" s="222">
        <v>1</v>
      </c>
      <c r="K46" s="222">
        <v>0</v>
      </c>
    </row>
    <row r="47" spans="1:11" ht="15.75" x14ac:dyDescent="0.25">
      <c r="A47" s="13" t="s">
        <v>38</v>
      </c>
      <c r="B47" s="240">
        <f>SUM(C47:K47)</f>
        <v>119</v>
      </c>
      <c r="C47" s="241">
        <v>74</v>
      </c>
      <c r="D47" s="241">
        <v>30</v>
      </c>
      <c r="E47" s="241">
        <v>9</v>
      </c>
      <c r="F47" s="241">
        <v>0</v>
      </c>
      <c r="G47" s="241">
        <v>2</v>
      </c>
      <c r="H47" s="241">
        <v>4</v>
      </c>
      <c r="I47" s="241">
        <v>0</v>
      </c>
      <c r="J47" s="222">
        <v>0</v>
      </c>
      <c r="K47" s="222">
        <v>0</v>
      </c>
    </row>
    <row r="48" spans="1:11" ht="15.75" x14ac:dyDescent="0.25">
      <c r="A48" s="13"/>
      <c r="B48" s="240"/>
      <c r="C48" s="238"/>
      <c r="D48" s="238"/>
      <c r="E48" s="238"/>
      <c r="F48" s="238"/>
      <c r="G48" s="228"/>
      <c r="H48" s="238"/>
      <c r="I48" s="228"/>
      <c r="J48" s="229"/>
      <c r="K48" s="229"/>
    </row>
    <row r="49" spans="1:11" ht="15.75" x14ac:dyDescent="0.25">
      <c r="A49" s="12" t="s">
        <v>39</v>
      </c>
      <c r="B49" s="244">
        <f>SUM(B50:B52)</f>
        <v>967</v>
      </c>
      <c r="C49" s="245">
        <v>606</v>
      </c>
      <c r="D49" s="245">
        <v>293</v>
      </c>
      <c r="E49" s="245">
        <v>31</v>
      </c>
      <c r="F49" s="245">
        <v>1</v>
      </c>
      <c r="G49" s="245">
        <v>15</v>
      </c>
      <c r="H49" s="245">
        <v>15</v>
      </c>
      <c r="I49" s="245">
        <v>4</v>
      </c>
      <c r="J49" s="226">
        <v>0</v>
      </c>
      <c r="K49" s="226">
        <v>2</v>
      </c>
    </row>
    <row r="50" spans="1:11" ht="15.75" x14ac:dyDescent="0.25">
      <c r="A50" s="13" t="s">
        <v>40</v>
      </c>
      <c r="B50" s="240">
        <f>SUM(C50:K50)</f>
        <v>513</v>
      </c>
      <c r="C50" s="241">
        <v>306</v>
      </c>
      <c r="D50" s="241">
        <v>164</v>
      </c>
      <c r="E50" s="241">
        <v>20</v>
      </c>
      <c r="F50" s="241">
        <v>0</v>
      </c>
      <c r="G50" s="241">
        <v>11</v>
      </c>
      <c r="H50" s="241">
        <v>9</v>
      </c>
      <c r="I50" s="241">
        <v>1</v>
      </c>
      <c r="J50" s="222">
        <v>0</v>
      </c>
      <c r="K50" s="222">
        <v>2</v>
      </c>
    </row>
    <row r="51" spans="1:11" ht="15.75" x14ac:dyDescent="0.25">
      <c r="A51" s="13" t="s">
        <v>41</v>
      </c>
      <c r="B51" s="240">
        <f>SUM(C51:K51)</f>
        <v>213</v>
      </c>
      <c r="C51" s="241">
        <v>177</v>
      </c>
      <c r="D51" s="241">
        <v>34</v>
      </c>
      <c r="E51" s="241">
        <v>2</v>
      </c>
      <c r="F51" s="241">
        <v>0</v>
      </c>
      <c r="G51" s="241">
        <v>0</v>
      </c>
      <c r="H51" s="241">
        <v>0</v>
      </c>
      <c r="I51" s="241">
        <v>0</v>
      </c>
      <c r="J51" s="222">
        <v>0</v>
      </c>
      <c r="K51" s="222">
        <v>0</v>
      </c>
    </row>
    <row r="52" spans="1:11" ht="15.75" x14ac:dyDescent="0.25">
      <c r="A52" s="13" t="s">
        <v>42</v>
      </c>
      <c r="B52" s="240">
        <f>SUM(C52:K52)</f>
        <v>241</v>
      </c>
      <c r="C52" s="241">
        <v>123</v>
      </c>
      <c r="D52" s="241">
        <v>95</v>
      </c>
      <c r="E52" s="241">
        <v>9</v>
      </c>
      <c r="F52" s="241">
        <v>1</v>
      </c>
      <c r="G52" s="241">
        <v>4</v>
      </c>
      <c r="H52" s="241">
        <v>6</v>
      </c>
      <c r="I52" s="241">
        <v>3</v>
      </c>
      <c r="J52" s="222">
        <v>0</v>
      </c>
      <c r="K52" s="222">
        <v>0</v>
      </c>
    </row>
    <row r="53" spans="1:11" ht="15.75" x14ac:dyDescent="0.25">
      <c r="A53" s="13"/>
      <c r="B53" s="240"/>
      <c r="C53" s="228"/>
      <c r="D53" s="228"/>
      <c r="E53" s="228"/>
      <c r="F53" s="228"/>
      <c r="G53" s="228"/>
      <c r="H53" s="238"/>
      <c r="I53" s="228"/>
      <c r="J53" s="229"/>
      <c r="K53" s="229"/>
    </row>
    <row r="54" spans="1:11" ht="15.75" x14ac:dyDescent="0.25">
      <c r="A54" s="12" t="s">
        <v>43</v>
      </c>
      <c r="B54" s="234">
        <f>SUM(B55:B57)</f>
        <v>788</v>
      </c>
      <c r="C54" s="235">
        <v>520</v>
      </c>
      <c r="D54" s="235">
        <v>232</v>
      </c>
      <c r="E54" s="235">
        <v>16</v>
      </c>
      <c r="F54" s="235">
        <v>1</v>
      </c>
      <c r="G54" s="235">
        <v>9</v>
      </c>
      <c r="H54" s="235">
        <v>8</v>
      </c>
      <c r="I54" s="235">
        <v>2</v>
      </c>
      <c r="J54" s="216">
        <v>0</v>
      </c>
      <c r="K54" s="216">
        <v>0</v>
      </c>
    </row>
    <row r="55" spans="1:11" ht="15.75" x14ac:dyDescent="0.25">
      <c r="A55" s="13" t="s">
        <v>44</v>
      </c>
      <c r="B55" s="240">
        <f>SUM(C55:K55)</f>
        <v>224</v>
      </c>
      <c r="C55" s="241">
        <v>143</v>
      </c>
      <c r="D55" s="241">
        <v>70</v>
      </c>
      <c r="E55" s="241">
        <v>5</v>
      </c>
      <c r="F55" s="241">
        <v>0</v>
      </c>
      <c r="G55" s="241">
        <v>0</v>
      </c>
      <c r="H55" s="241">
        <v>6</v>
      </c>
      <c r="I55" s="241">
        <v>0</v>
      </c>
      <c r="J55" s="222">
        <v>0</v>
      </c>
      <c r="K55" s="222">
        <v>0</v>
      </c>
    </row>
    <row r="56" spans="1:11" ht="15.75" x14ac:dyDescent="0.25">
      <c r="A56" s="13" t="s">
        <v>45</v>
      </c>
      <c r="B56" s="240">
        <f>SUM(C56:K56)</f>
        <v>320</v>
      </c>
      <c r="C56" s="241">
        <v>211</v>
      </c>
      <c r="D56" s="241">
        <v>93</v>
      </c>
      <c r="E56" s="241">
        <v>2</v>
      </c>
      <c r="F56" s="241">
        <v>1</v>
      </c>
      <c r="G56" s="241">
        <v>9</v>
      </c>
      <c r="H56" s="241">
        <v>2</v>
      </c>
      <c r="I56" s="241">
        <v>2</v>
      </c>
      <c r="J56" s="222">
        <v>0</v>
      </c>
      <c r="K56" s="222">
        <v>0</v>
      </c>
    </row>
    <row r="57" spans="1:11" ht="15.75" x14ac:dyDescent="0.25">
      <c r="A57" s="13" t="s">
        <v>268</v>
      </c>
      <c r="B57" s="240">
        <f>SUM(C57:K57)</f>
        <v>244</v>
      </c>
      <c r="C57" s="241">
        <v>166</v>
      </c>
      <c r="D57" s="241">
        <v>69</v>
      </c>
      <c r="E57" s="241">
        <v>9</v>
      </c>
      <c r="F57" s="241">
        <v>0</v>
      </c>
      <c r="G57" s="241">
        <v>0</v>
      </c>
      <c r="H57" s="241">
        <v>0</v>
      </c>
      <c r="I57" s="241">
        <v>0</v>
      </c>
      <c r="J57" s="222">
        <v>0</v>
      </c>
      <c r="K57" s="222">
        <v>0</v>
      </c>
    </row>
    <row r="58" spans="1:11" ht="15.75" x14ac:dyDescent="0.25">
      <c r="A58" s="14"/>
      <c r="B58" s="242"/>
      <c r="C58" s="241"/>
      <c r="D58" s="241"/>
      <c r="E58" s="241"/>
      <c r="F58" s="241"/>
      <c r="G58" s="241"/>
      <c r="H58" s="238"/>
      <c r="I58" s="228"/>
      <c r="J58" s="229"/>
      <c r="K58" s="229"/>
    </row>
    <row r="59" spans="1:11" ht="15.75" x14ac:dyDescent="0.25">
      <c r="A59" s="12" t="s">
        <v>47</v>
      </c>
      <c r="B59" s="244">
        <f>SUM(B60:B62)</f>
        <v>943</v>
      </c>
      <c r="C59" s="245">
        <v>575</v>
      </c>
      <c r="D59" s="245">
        <v>308</v>
      </c>
      <c r="E59" s="245">
        <v>11</v>
      </c>
      <c r="F59" s="245">
        <v>2</v>
      </c>
      <c r="G59" s="245">
        <v>17</v>
      </c>
      <c r="H59" s="245">
        <v>19</v>
      </c>
      <c r="I59" s="245">
        <v>4</v>
      </c>
      <c r="J59" s="226">
        <v>5</v>
      </c>
      <c r="K59" s="226">
        <v>2</v>
      </c>
    </row>
    <row r="60" spans="1:11" ht="15.75" x14ac:dyDescent="0.25">
      <c r="A60" s="13" t="s">
        <v>48</v>
      </c>
      <c r="B60" s="240">
        <f>SUM(C60:K60)</f>
        <v>635</v>
      </c>
      <c r="C60" s="241">
        <v>324</v>
      </c>
      <c r="D60" s="241">
        <v>262</v>
      </c>
      <c r="E60" s="241">
        <v>11</v>
      </c>
      <c r="F60" s="241">
        <v>2</v>
      </c>
      <c r="G60" s="241">
        <v>14</v>
      </c>
      <c r="H60" s="241">
        <v>15</v>
      </c>
      <c r="I60" s="241">
        <v>3</v>
      </c>
      <c r="J60" s="222">
        <v>2</v>
      </c>
      <c r="K60" s="222">
        <v>2</v>
      </c>
    </row>
    <row r="61" spans="1:11" ht="15.75" x14ac:dyDescent="0.25">
      <c r="A61" s="13" t="s">
        <v>49</v>
      </c>
      <c r="B61" s="240">
        <f>SUM(C61:K61)</f>
        <v>126</v>
      </c>
      <c r="C61" s="241">
        <v>114</v>
      </c>
      <c r="D61" s="241">
        <v>9</v>
      </c>
      <c r="E61" s="241">
        <v>0</v>
      </c>
      <c r="F61" s="241">
        <v>0</v>
      </c>
      <c r="G61" s="241">
        <v>0</v>
      </c>
      <c r="H61" s="241">
        <v>0</v>
      </c>
      <c r="I61" s="241">
        <v>0</v>
      </c>
      <c r="J61" s="222">
        <v>3</v>
      </c>
      <c r="K61" s="222">
        <v>0</v>
      </c>
    </row>
    <row r="62" spans="1:11" ht="15.75" x14ac:dyDescent="0.25">
      <c r="A62" s="13" t="s">
        <v>50</v>
      </c>
      <c r="B62" s="240">
        <f>SUM(C62:K62)</f>
        <v>182</v>
      </c>
      <c r="C62" s="241">
        <v>137</v>
      </c>
      <c r="D62" s="241">
        <v>37</v>
      </c>
      <c r="E62" s="241">
        <v>0</v>
      </c>
      <c r="F62" s="241">
        <v>0</v>
      </c>
      <c r="G62" s="241">
        <v>3</v>
      </c>
      <c r="H62" s="241">
        <v>4</v>
      </c>
      <c r="I62" s="241">
        <v>1</v>
      </c>
      <c r="J62" s="222">
        <v>0</v>
      </c>
      <c r="K62" s="222">
        <v>0</v>
      </c>
    </row>
    <row r="63" spans="1:11" ht="15.75" x14ac:dyDescent="0.25">
      <c r="A63" s="13"/>
      <c r="B63" s="240"/>
      <c r="C63" s="241"/>
      <c r="D63" s="241"/>
      <c r="E63" s="241"/>
      <c r="F63" s="241"/>
      <c r="G63" s="228"/>
      <c r="H63" s="238"/>
      <c r="I63" s="238"/>
      <c r="J63" s="239"/>
      <c r="K63" s="239"/>
    </row>
    <row r="64" spans="1:11" ht="15.75" x14ac:dyDescent="0.25">
      <c r="A64" s="12" t="s">
        <v>51</v>
      </c>
      <c r="B64" s="234">
        <f>SUM(B65:B66)</f>
        <v>526</v>
      </c>
      <c r="C64" s="235">
        <v>411</v>
      </c>
      <c r="D64" s="235">
        <v>75</v>
      </c>
      <c r="E64" s="235">
        <v>23</v>
      </c>
      <c r="F64" s="235">
        <v>1</v>
      </c>
      <c r="G64" s="235">
        <v>1</v>
      </c>
      <c r="H64" s="235">
        <v>13</v>
      </c>
      <c r="I64" s="235">
        <v>0</v>
      </c>
      <c r="J64" s="216">
        <v>0</v>
      </c>
      <c r="K64" s="216">
        <v>2</v>
      </c>
    </row>
    <row r="65" spans="1:11" ht="15.75" x14ac:dyDescent="0.25">
      <c r="A65" s="13" t="s">
        <v>52</v>
      </c>
      <c r="B65" s="240">
        <f>SUM(C65:K65)</f>
        <v>322</v>
      </c>
      <c r="C65" s="241">
        <v>222</v>
      </c>
      <c r="D65" s="241">
        <v>63</v>
      </c>
      <c r="E65" s="241">
        <v>21</v>
      </c>
      <c r="F65" s="241">
        <v>1</v>
      </c>
      <c r="G65" s="241">
        <v>0</v>
      </c>
      <c r="H65" s="241">
        <v>13</v>
      </c>
      <c r="I65" s="241">
        <v>0</v>
      </c>
      <c r="J65" s="222">
        <v>0</v>
      </c>
      <c r="K65" s="222">
        <v>2</v>
      </c>
    </row>
    <row r="66" spans="1:11" ht="15.75" x14ac:dyDescent="0.25">
      <c r="A66" s="13" t="s">
        <v>53</v>
      </c>
      <c r="B66" s="240">
        <f>SUM(C66:K66)</f>
        <v>204</v>
      </c>
      <c r="C66" s="241">
        <v>189</v>
      </c>
      <c r="D66" s="241">
        <v>12</v>
      </c>
      <c r="E66" s="241">
        <v>2</v>
      </c>
      <c r="F66" s="241">
        <v>0</v>
      </c>
      <c r="G66" s="241">
        <v>1</v>
      </c>
      <c r="H66" s="241">
        <v>0</v>
      </c>
      <c r="I66" s="241">
        <v>0</v>
      </c>
      <c r="J66" s="222">
        <v>0</v>
      </c>
      <c r="K66" s="222">
        <v>0</v>
      </c>
    </row>
    <row r="67" spans="1:11" ht="15.75" x14ac:dyDescent="0.25">
      <c r="A67" s="13"/>
      <c r="B67" s="240"/>
      <c r="C67" s="241"/>
      <c r="D67" s="241"/>
      <c r="E67" s="241"/>
      <c r="F67" s="241"/>
      <c r="G67" s="228"/>
      <c r="H67" s="238"/>
      <c r="I67" s="238"/>
      <c r="J67" s="239"/>
      <c r="K67" s="239"/>
    </row>
    <row r="68" spans="1:11" ht="15.75" x14ac:dyDescent="0.25">
      <c r="A68" s="12" t="s">
        <v>54</v>
      </c>
      <c r="B68" s="234">
        <f>SUM(B69:B72)</f>
        <v>658</v>
      </c>
      <c r="C68" s="235">
        <v>490</v>
      </c>
      <c r="D68" s="235">
        <v>121</v>
      </c>
      <c r="E68" s="235">
        <v>25</v>
      </c>
      <c r="F68" s="235">
        <v>0</v>
      </c>
      <c r="G68" s="235">
        <v>8</v>
      </c>
      <c r="H68" s="235">
        <v>12</v>
      </c>
      <c r="I68" s="235">
        <v>0</v>
      </c>
      <c r="J68" s="216">
        <v>0</v>
      </c>
      <c r="K68" s="216">
        <v>2</v>
      </c>
    </row>
    <row r="69" spans="1:11" ht="15.75" x14ac:dyDescent="0.25">
      <c r="A69" s="13" t="s">
        <v>55</v>
      </c>
      <c r="B69" s="240">
        <f>SUM(C69:K69)</f>
        <v>131</v>
      </c>
      <c r="C69" s="241">
        <v>94</v>
      </c>
      <c r="D69" s="241">
        <v>32</v>
      </c>
      <c r="E69" s="241">
        <v>2</v>
      </c>
      <c r="F69" s="241">
        <v>0</v>
      </c>
      <c r="G69" s="241">
        <v>3</v>
      </c>
      <c r="H69" s="241">
        <v>0</v>
      </c>
      <c r="I69" s="241">
        <v>0</v>
      </c>
      <c r="J69" s="222">
        <v>0</v>
      </c>
      <c r="K69" s="222">
        <v>0</v>
      </c>
    </row>
    <row r="70" spans="1:11" ht="15.75" x14ac:dyDescent="0.25">
      <c r="A70" s="13" t="s">
        <v>56</v>
      </c>
      <c r="B70" s="240">
        <f>SUM(C70:K70)</f>
        <v>143</v>
      </c>
      <c r="C70" s="241">
        <v>101</v>
      </c>
      <c r="D70" s="241">
        <v>29</v>
      </c>
      <c r="E70" s="241">
        <v>6</v>
      </c>
      <c r="F70" s="241">
        <v>0</v>
      </c>
      <c r="G70" s="241">
        <v>4</v>
      </c>
      <c r="H70" s="241">
        <v>3</v>
      </c>
      <c r="I70" s="241">
        <v>0</v>
      </c>
      <c r="J70" s="222">
        <v>0</v>
      </c>
      <c r="K70" s="222">
        <v>0</v>
      </c>
    </row>
    <row r="71" spans="1:11" ht="15.75" x14ac:dyDescent="0.25">
      <c r="A71" s="13" t="s">
        <v>57</v>
      </c>
      <c r="B71" s="240">
        <f>SUM(C71:K71)</f>
        <v>165</v>
      </c>
      <c r="C71" s="241">
        <v>107</v>
      </c>
      <c r="D71" s="241">
        <v>32</v>
      </c>
      <c r="E71" s="241">
        <v>15</v>
      </c>
      <c r="F71" s="241">
        <v>0</v>
      </c>
      <c r="G71" s="241">
        <v>1</v>
      </c>
      <c r="H71" s="241">
        <v>8</v>
      </c>
      <c r="I71" s="241">
        <v>0</v>
      </c>
      <c r="J71" s="222">
        <v>0</v>
      </c>
      <c r="K71" s="222">
        <v>2</v>
      </c>
    </row>
    <row r="72" spans="1:11" ht="15.75" x14ac:dyDescent="0.25">
      <c r="A72" s="13" t="s">
        <v>58</v>
      </c>
      <c r="B72" s="240">
        <f>SUM(C72:K72)</f>
        <v>219</v>
      </c>
      <c r="C72" s="241">
        <v>188</v>
      </c>
      <c r="D72" s="241">
        <v>28</v>
      </c>
      <c r="E72" s="241">
        <v>2</v>
      </c>
      <c r="F72" s="241">
        <v>0</v>
      </c>
      <c r="G72" s="241">
        <v>0</v>
      </c>
      <c r="H72" s="241">
        <v>1</v>
      </c>
      <c r="I72" s="241">
        <v>0</v>
      </c>
      <c r="J72" s="222">
        <v>0</v>
      </c>
      <c r="K72" s="222">
        <v>0</v>
      </c>
    </row>
    <row r="73" spans="1:11" ht="15.75" x14ac:dyDescent="0.25">
      <c r="A73" s="13"/>
      <c r="B73" s="240"/>
      <c r="C73" s="241"/>
      <c r="D73" s="241"/>
      <c r="E73" s="241"/>
      <c r="F73" s="241"/>
      <c r="G73" s="228"/>
      <c r="H73" s="238"/>
      <c r="I73" s="238"/>
      <c r="J73" s="239"/>
      <c r="K73" s="239"/>
    </row>
    <row r="74" spans="1:11" ht="15.75" x14ac:dyDescent="0.25">
      <c r="A74" s="12" t="s">
        <v>59</v>
      </c>
      <c r="B74" s="244">
        <f>SUM(B75:B76)</f>
        <v>916</v>
      </c>
      <c r="C74" s="245">
        <v>517</v>
      </c>
      <c r="D74" s="245">
        <v>340</v>
      </c>
      <c r="E74" s="245">
        <v>43</v>
      </c>
      <c r="F74" s="245">
        <v>2</v>
      </c>
      <c r="G74" s="245">
        <v>3</v>
      </c>
      <c r="H74" s="245">
        <v>10</v>
      </c>
      <c r="I74" s="245">
        <v>0</v>
      </c>
      <c r="J74" s="226">
        <v>1</v>
      </c>
      <c r="K74" s="226">
        <v>0</v>
      </c>
    </row>
    <row r="75" spans="1:11" ht="15.75" x14ac:dyDescent="0.25">
      <c r="A75" s="13" t="s">
        <v>60</v>
      </c>
      <c r="B75" s="240">
        <f>SUM(C75:K75)</f>
        <v>799</v>
      </c>
      <c r="C75" s="241">
        <v>428</v>
      </c>
      <c r="D75" s="241">
        <v>315</v>
      </c>
      <c r="E75" s="241">
        <v>40</v>
      </c>
      <c r="F75" s="241">
        <v>2</v>
      </c>
      <c r="G75" s="241">
        <v>3</v>
      </c>
      <c r="H75" s="241">
        <v>10</v>
      </c>
      <c r="I75" s="241">
        <v>0</v>
      </c>
      <c r="J75" s="222">
        <v>1</v>
      </c>
      <c r="K75" s="222">
        <v>0</v>
      </c>
    </row>
    <row r="76" spans="1:11" ht="15.75" x14ac:dyDescent="0.25">
      <c r="A76" s="13" t="s">
        <v>61</v>
      </c>
      <c r="B76" s="240">
        <f>SUM(C76:K76)</f>
        <v>117</v>
      </c>
      <c r="C76" s="241">
        <v>89</v>
      </c>
      <c r="D76" s="241">
        <v>25</v>
      </c>
      <c r="E76" s="241">
        <v>3</v>
      </c>
      <c r="F76" s="241">
        <v>0</v>
      </c>
      <c r="G76" s="241">
        <v>0</v>
      </c>
      <c r="H76" s="241">
        <v>0</v>
      </c>
      <c r="I76" s="241">
        <v>0</v>
      </c>
      <c r="J76" s="222">
        <v>0</v>
      </c>
      <c r="K76" s="222">
        <v>0</v>
      </c>
    </row>
    <row r="77" spans="1:11" ht="15.75" x14ac:dyDescent="0.25">
      <c r="A77" s="13"/>
      <c r="B77" s="240"/>
      <c r="C77" s="241"/>
      <c r="D77" s="241"/>
      <c r="E77" s="241"/>
      <c r="F77" s="241"/>
      <c r="G77" s="228"/>
      <c r="H77" s="238"/>
      <c r="I77" s="238"/>
      <c r="J77" s="239"/>
      <c r="K77" s="239"/>
    </row>
    <row r="78" spans="1:11" ht="15.75" x14ac:dyDescent="0.25">
      <c r="A78" s="12" t="s">
        <v>62</v>
      </c>
      <c r="B78" s="234">
        <f>SUM(B79:B81)</f>
        <v>810</v>
      </c>
      <c r="C78" s="235">
        <v>481</v>
      </c>
      <c r="D78" s="235">
        <v>268</v>
      </c>
      <c r="E78" s="235">
        <v>31</v>
      </c>
      <c r="F78" s="235">
        <v>1</v>
      </c>
      <c r="G78" s="235">
        <v>4</v>
      </c>
      <c r="H78" s="235">
        <v>23</v>
      </c>
      <c r="I78" s="235">
        <v>1</v>
      </c>
      <c r="J78" s="216">
        <v>1</v>
      </c>
      <c r="K78" s="216">
        <v>0</v>
      </c>
    </row>
    <row r="79" spans="1:11" ht="15.75" x14ac:dyDescent="0.25">
      <c r="A79" s="13" t="s">
        <v>63</v>
      </c>
      <c r="B79" s="240">
        <f>SUM(C79:K79)</f>
        <v>497</v>
      </c>
      <c r="C79" s="241">
        <v>251</v>
      </c>
      <c r="D79" s="241">
        <v>202</v>
      </c>
      <c r="E79" s="241">
        <v>23</v>
      </c>
      <c r="F79" s="241">
        <v>0</v>
      </c>
      <c r="G79" s="241">
        <v>0</v>
      </c>
      <c r="H79" s="241">
        <v>19</v>
      </c>
      <c r="I79" s="241">
        <v>1</v>
      </c>
      <c r="J79" s="222">
        <v>1</v>
      </c>
      <c r="K79" s="222">
        <v>0</v>
      </c>
    </row>
    <row r="80" spans="1:11" ht="15.75" x14ac:dyDescent="0.25">
      <c r="A80" s="13" t="s">
        <v>64</v>
      </c>
      <c r="B80" s="240">
        <f>SUM(C80:K80)</f>
        <v>209</v>
      </c>
      <c r="C80" s="241">
        <v>179</v>
      </c>
      <c r="D80" s="241">
        <v>23</v>
      </c>
      <c r="E80" s="241">
        <v>7</v>
      </c>
      <c r="F80" s="241">
        <v>0</v>
      </c>
      <c r="G80" s="241">
        <v>0</v>
      </c>
      <c r="H80" s="241">
        <v>0</v>
      </c>
      <c r="I80" s="241">
        <v>0</v>
      </c>
      <c r="J80" s="222">
        <v>0</v>
      </c>
      <c r="K80" s="222">
        <v>0</v>
      </c>
    </row>
    <row r="81" spans="1:11" ht="15.75" x14ac:dyDescent="0.25">
      <c r="A81" s="13" t="s">
        <v>65</v>
      </c>
      <c r="B81" s="240">
        <f>SUM(C81:K81)</f>
        <v>104</v>
      </c>
      <c r="C81" s="241">
        <v>51</v>
      </c>
      <c r="D81" s="241">
        <v>43</v>
      </c>
      <c r="E81" s="241">
        <v>1</v>
      </c>
      <c r="F81" s="241">
        <v>1</v>
      </c>
      <c r="G81" s="241">
        <v>4</v>
      </c>
      <c r="H81" s="241">
        <v>4</v>
      </c>
      <c r="I81" s="241">
        <v>0</v>
      </c>
      <c r="J81" s="222">
        <v>0</v>
      </c>
      <c r="K81" s="222">
        <v>0</v>
      </c>
    </row>
    <row r="82" spans="1:11" ht="15.75" x14ac:dyDescent="0.25">
      <c r="A82" s="15"/>
      <c r="B82" s="45"/>
      <c r="C82" s="53"/>
      <c r="D82" s="46"/>
      <c r="E82" s="53"/>
      <c r="F82" s="46"/>
      <c r="G82" s="102"/>
      <c r="H82" s="79"/>
      <c r="I82" s="102"/>
      <c r="J82" s="80"/>
      <c r="K82" s="80"/>
    </row>
    <row r="83" spans="1:11" ht="15.75" x14ac:dyDescent="0.25">
      <c r="A83" s="57" t="s">
        <v>66</v>
      </c>
      <c r="B83" s="2"/>
      <c r="C83" s="2"/>
      <c r="D83" s="2"/>
      <c r="E83" s="2"/>
      <c r="F83" s="2"/>
      <c r="G83" s="48"/>
      <c r="H83" s="2"/>
      <c r="I83" s="2"/>
      <c r="J83" s="2"/>
      <c r="K83" s="2"/>
    </row>
  </sheetData>
  <mergeCells count="4">
    <mergeCell ref="A8:A10"/>
    <mergeCell ref="B8:B10"/>
    <mergeCell ref="C8:K8"/>
    <mergeCell ref="B1:C1"/>
  </mergeCells>
  <hyperlinks>
    <hyperlink ref="B1" location="Índice!A1" display="Volver al índice" xr:uid="{A79EEC00-1046-475A-8621-0905E96546D9}"/>
  </hyperlinks>
  <pageMargins left="0.7" right="0.7" top="0.75" bottom="0.75" header="0.3" footer="0.3"/>
  <ignoredErrors>
    <ignoredError sqref="B39:K8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D63B1-EDA0-4F83-8852-B34D0AC30C7E}">
  <dimension ref="A1:K19"/>
  <sheetViews>
    <sheetView zoomScale="80" zoomScaleNormal="80" workbookViewId="0">
      <pane ySplit="11" topLeftCell="A12" activePane="bottomLeft" state="frozen"/>
      <selection pane="bottomLeft"/>
    </sheetView>
  </sheetViews>
  <sheetFormatPr baseColWidth="10" defaultColWidth="0" defaultRowHeight="15" zeroHeight="1" x14ac:dyDescent="0.25"/>
  <cols>
    <col min="1" max="1" width="21.7109375" customWidth="1"/>
    <col min="2" max="2" width="12.5703125" customWidth="1"/>
    <col min="3" max="3" width="12.28515625" customWidth="1"/>
    <col min="4" max="5" width="12.5703125" customWidth="1"/>
    <col min="6" max="8" width="13" customWidth="1"/>
    <col min="9" max="9" width="13.42578125" customWidth="1"/>
    <col min="10" max="10" width="14.28515625" customWidth="1"/>
    <col min="11" max="11" width="14.42578125" customWidth="1"/>
    <col min="12" max="16384" width="11.42578125" hidden="1"/>
  </cols>
  <sheetData>
    <row r="1" spans="1:11" ht="15.75" x14ac:dyDescent="0.25">
      <c r="A1" s="269" t="s">
        <v>221</v>
      </c>
      <c r="B1" s="414" t="s">
        <v>786</v>
      </c>
      <c r="C1" s="414"/>
      <c r="E1" s="276"/>
      <c r="F1" s="57"/>
      <c r="G1" s="57"/>
      <c r="H1" s="57"/>
      <c r="I1" s="57"/>
      <c r="J1" s="57"/>
      <c r="K1" s="57"/>
    </row>
    <row r="2" spans="1:11" ht="15.75" x14ac:dyDescent="0.25">
      <c r="A2" s="54"/>
      <c r="B2" s="54"/>
      <c r="C2" s="54"/>
      <c r="D2" s="54"/>
      <c r="E2" s="54"/>
      <c r="F2" s="57"/>
      <c r="G2" s="57"/>
      <c r="H2" s="57"/>
      <c r="I2" s="57"/>
      <c r="J2" s="57"/>
      <c r="K2" s="2"/>
    </row>
    <row r="3" spans="1:11" ht="15.75" x14ac:dyDescent="0.25">
      <c r="A3" s="249" t="s">
        <v>211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</row>
    <row r="4" spans="1:11" ht="15.75" x14ac:dyDescent="0.25">
      <c r="A4" s="249" t="s">
        <v>222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</row>
    <row r="5" spans="1:11" ht="15.75" x14ac:dyDescent="0.25">
      <c r="A5" s="249" t="s">
        <v>700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</row>
    <row r="6" spans="1:11" ht="15.75" x14ac:dyDescent="0.25">
      <c r="A6" s="249" t="s">
        <v>2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</row>
    <row r="7" spans="1:11" ht="15.75" x14ac:dyDescent="0.25">
      <c r="A7" s="249" t="s">
        <v>223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</row>
    <row r="8" spans="1:11" ht="15.75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ht="15.75" x14ac:dyDescent="0.25">
      <c r="A9" s="463" t="s">
        <v>224</v>
      </c>
      <c r="B9" s="466" t="s">
        <v>80</v>
      </c>
      <c r="C9" s="469" t="s">
        <v>701</v>
      </c>
      <c r="D9" s="470"/>
      <c r="E9" s="470"/>
      <c r="F9" s="470"/>
      <c r="G9" s="470"/>
      <c r="H9" s="470"/>
      <c r="I9" s="470"/>
      <c r="J9" s="470"/>
      <c r="K9" s="470"/>
    </row>
    <row r="10" spans="1:11" ht="15.75" x14ac:dyDescent="0.25">
      <c r="A10" s="464"/>
      <c r="B10" s="467"/>
      <c r="C10" s="104" t="s">
        <v>213</v>
      </c>
      <c r="D10" s="105" t="s">
        <v>214</v>
      </c>
      <c r="E10" s="104" t="s">
        <v>215</v>
      </c>
      <c r="F10" s="105" t="s">
        <v>215</v>
      </c>
      <c r="G10" s="104" t="s">
        <v>215</v>
      </c>
      <c r="H10" s="105" t="s">
        <v>216</v>
      </c>
      <c r="I10" s="104" t="s">
        <v>216</v>
      </c>
      <c r="J10" s="104" t="s">
        <v>217</v>
      </c>
      <c r="K10" s="105" t="s">
        <v>217</v>
      </c>
    </row>
    <row r="11" spans="1:11" ht="15.75" x14ac:dyDescent="0.25">
      <c r="A11" s="465"/>
      <c r="B11" s="468"/>
      <c r="C11" s="106" t="s">
        <v>225</v>
      </c>
      <c r="D11" s="107" t="s">
        <v>219</v>
      </c>
      <c r="E11" s="106" t="s">
        <v>220</v>
      </c>
      <c r="F11" s="107" t="s">
        <v>181</v>
      </c>
      <c r="G11" s="106" t="s">
        <v>180</v>
      </c>
      <c r="H11" s="107" t="s">
        <v>181</v>
      </c>
      <c r="I11" s="106" t="s">
        <v>180</v>
      </c>
      <c r="J11" s="106" t="s">
        <v>181</v>
      </c>
      <c r="K11" s="107" t="s">
        <v>180</v>
      </c>
    </row>
    <row r="12" spans="1:11" ht="15.75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</row>
    <row r="13" spans="1:11" ht="15.75" x14ac:dyDescent="0.25">
      <c r="A13" s="110" t="s">
        <v>8</v>
      </c>
      <c r="B13" s="270">
        <f t="shared" ref="B13:K13" si="0">SUM(B15:B17)</f>
        <v>13916</v>
      </c>
      <c r="C13" s="270">
        <f t="shared" si="0"/>
        <v>9262</v>
      </c>
      <c r="D13" s="270">
        <f t="shared" si="0"/>
        <v>3844</v>
      </c>
      <c r="E13" s="270">
        <f t="shared" si="0"/>
        <v>290</v>
      </c>
      <c r="F13" s="270">
        <f t="shared" si="0"/>
        <v>17</v>
      </c>
      <c r="G13" s="270">
        <f t="shared" si="0"/>
        <v>160</v>
      </c>
      <c r="H13" s="270">
        <f t="shared" si="0"/>
        <v>245</v>
      </c>
      <c r="I13" s="270">
        <f t="shared" si="0"/>
        <v>29</v>
      </c>
      <c r="J13" s="270">
        <f t="shared" si="0"/>
        <v>47</v>
      </c>
      <c r="K13" s="270">
        <f t="shared" si="0"/>
        <v>22</v>
      </c>
    </row>
    <row r="14" spans="1:11" ht="15.75" x14ac:dyDescent="0.25">
      <c r="A14" s="110"/>
      <c r="B14" s="270"/>
      <c r="C14" s="270"/>
      <c r="D14" s="270"/>
      <c r="E14" s="270"/>
      <c r="F14" s="270"/>
      <c r="G14" s="270"/>
      <c r="H14" s="270"/>
      <c r="I14" s="270"/>
      <c r="J14" s="270"/>
      <c r="K14" s="270"/>
    </row>
    <row r="15" spans="1:11" ht="15.75" x14ac:dyDescent="0.25">
      <c r="A15" s="111" t="s">
        <v>226</v>
      </c>
      <c r="B15" s="271">
        <f>SUM(C15:K15)</f>
        <v>4062</v>
      </c>
      <c r="C15" s="170">
        <v>1747</v>
      </c>
      <c r="D15" s="170">
        <v>1884</v>
      </c>
      <c r="E15" s="170">
        <v>190</v>
      </c>
      <c r="F15" s="170">
        <v>7</v>
      </c>
      <c r="G15" s="170">
        <v>57</v>
      </c>
      <c r="H15" s="170">
        <v>119</v>
      </c>
      <c r="I15" s="170">
        <v>13</v>
      </c>
      <c r="J15" s="170">
        <v>28</v>
      </c>
      <c r="K15" s="170">
        <v>17</v>
      </c>
    </row>
    <row r="16" spans="1:11" ht="15.75" x14ac:dyDescent="0.25">
      <c r="A16" s="111" t="s">
        <v>227</v>
      </c>
      <c r="B16" s="271">
        <f>SUM(C16:K16)</f>
        <v>4567</v>
      </c>
      <c r="C16" s="170">
        <v>2246</v>
      </c>
      <c r="D16" s="170">
        <v>1958</v>
      </c>
      <c r="E16" s="170">
        <v>97</v>
      </c>
      <c r="F16" s="170">
        <v>9</v>
      </c>
      <c r="G16" s="170">
        <v>92</v>
      </c>
      <c r="H16" s="170">
        <v>126</v>
      </c>
      <c r="I16" s="170">
        <v>16</v>
      </c>
      <c r="J16" s="170">
        <v>18</v>
      </c>
      <c r="K16" s="170">
        <v>5</v>
      </c>
    </row>
    <row r="17" spans="1:11" ht="15.75" x14ac:dyDescent="0.25">
      <c r="A17" s="111" t="s">
        <v>228</v>
      </c>
      <c r="B17" s="271">
        <f>SUM(C17:K17)</f>
        <v>5287</v>
      </c>
      <c r="C17" s="170">
        <v>5269</v>
      </c>
      <c r="D17" s="170">
        <v>2</v>
      </c>
      <c r="E17" s="170">
        <v>3</v>
      </c>
      <c r="F17" s="170">
        <v>1</v>
      </c>
      <c r="G17" s="170">
        <v>11</v>
      </c>
      <c r="H17" s="272">
        <v>0</v>
      </c>
      <c r="I17" s="170">
        <v>0</v>
      </c>
      <c r="J17" s="272">
        <v>1</v>
      </c>
      <c r="K17" s="272">
        <v>0</v>
      </c>
    </row>
    <row r="18" spans="1:11" ht="15.75" x14ac:dyDescent="0.25">
      <c r="A18" s="113"/>
      <c r="B18" s="114"/>
      <c r="C18" s="115"/>
      <c r="D18" s="115"/>
      <c r="E18" s="115"/>
      <c r="F18" s="115"/>
      <c r="G18" s="115"/>
      <c r="H18" s="115"/>
      <c r="I18" s="115"/>
      <c r="J18" s="115"/>
      <c r="K18" s="115"/>
    </row>
    <row r="19" spans="1:11" ht="15.75" x14ac:dyDescent="0.25">
      <c r="A19" s="57" t="s">
        <v>66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</row>
  </sheetData>
  <mergeCells count="4">
    <mergeCell ref="A9:A11"/>
    <mergeCell ref="B9:B11"/>
    <mergeCell ref="C9:K9"/>
    <mergeCell ref="B1:C1"/>
  </mergeCells>
  <hyperlinks>
    <hyperlink ref="B1" location="Índice!A1" display="Volver al índice" xr:uid="{443C32A0-070B-42E2-BF80-09F39D6C56F2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F7DD1-ED56-4691-826F-DDD481A66EC6}">
  <dimension ref="A1:AK56"/>
  <sheetViews>
    <sheetView zoomScale="80" zoomScaleNormal="80" workbookViewId="0">
      <pane xSplit="2" ySplit="9" topLeftCell="C10" activePane="bottomRight" state="frozen"/>
      <selection pane="topRight"/>
      <selection pane="bottomLeft"/>
      <selection pane="bottomRight"/>
    </sheetView>
  </sheetViews>
  <sheetFormatPr baseColWidth="10" defaultColWidth="0" defaultRowHeight="15" zeroHeight="1" x14ac:dyDescent="0.25"/>
  <cols>
    <col min="1" max="1" width="71.140625" customWidth="1"/>
    <col min="2" max="2" width="11.42578125" style="259" customWidth="1"/>
    <col min="3" max="36" width="8.7109375" style="259" customWidth="1"/>
    <col min="37" max="37" width="15.42578125" style="259" customWidth="1"/>
    <col min="38" max="16384" width="11.42578125" hidden="1"/>
  </cols>
  <sheetData>
    <row r="1" spans="1:37" ht="15.75" x14ac:dyDescent="0.25">
      <c r="A1" s="54" t="s">
        <v>229</v>
      </c>
      <c r="B1" s="414" t="s">
        <v>786</v>
      </c>
      <c r="C1" s="414"/>
      <c r="E1" s="27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275"/>
    </row>
    <row r="2" spans="1:37" ht="15.75" x14ac:dyDescent="0.25">
      <c r="A2" s="57"/>
      <c r="B2" s="275"/>
      <c r="C2" s="57"/>
      <c r="D2" s="57"/>
      <c r="E2" s="57"/>
      <c r="F2" s="57"/>
      <c r="G2" s="57"/>
      <c r="H2" s="64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64"/>
      <c r="V2" s="64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275"/>
    </row>
    <row r="3" spans="1:37" ht="15.75" x14ac:dyDescent="0.25">
      <c r="A3" s="249" t="s">
        <v>230</v>
      </c>
      <c r="B3" s="386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386"/>
    </row>
    <row r="4" spans="1:37" ht="15.75" x14ac:dyDescent="0.25">
      <c r="A4" s="249" t="s">
        <v>702</v>
      </c>
      <c r="B4" s="386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386"/>
    </row>
    <row r="5" spans="1:37" ht="15.75" x14ac:dyDescent="0.25">
      <c r="A5" s="249" t="s">
        <v>231</v>
      </c>
      <c r="B5" s="386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386"/>
    </row>
    <row r="6" spans="1:37" ht="15.75" x14ac:dyDescent="0.25">
      <c r="A6" s="249" t="s">
        <v>2</v>
      </c>
      <c r="B6" s="386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386"/>
    </row>
    <row r="7" spans="1:37" ht="15.75" x14ac:dyDescent="0.25">
      <c r="A7" s="367"/>
      <c r="B7" s="387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7"/>
      <c r="R7" s="367"/>
      <c r="S7" s="367"/>
      <c r="T7" s="367"/>
      <c r="U7" s="367"/>
      <c r="V7" s="367"/>
      <c r="W7" s="367"/>
      <c r="X7" s="367"/>
      <c r="Y7" s="367"/>
      <c r="Z7" s="367"/>
      <c r="AA7" s="367"/>
      <c r="AB7" s="367"/>
      <c r="AC7" s="367"/>
      <c r="AD7" s="367"/>
      <c r="AE7" s="367"/>
      <c r="AF7" s="367"/>
      <c r="AG7" s="367"/>
      <c r="AH7" s="367"/>
      <c r="AI7" s="367"/>
      <c r="AJ7" s="57"/>
      <c r="AK7" s="275"/>
    </row>
    <row r="8" spans="1:37" ht="15.75" x14ac:dyDescent="0.25">
      <c r="A8" s="471" t="s">
        <v>232</v>
      </c>
      <c r="B8" s="472" t="s">
        <v>80</v>
      </c>
      <c r="C8" s="473" t="s">
        <v>233</v>
      </c>
      <c r="D8" s="473"/>
      <c r="E8" s="473"/>
      <c r="F8" s="473"/>
      <c r="G8" s="473"/>
      <c r="H8" s="473"/>
      <c r="I8" s="473"/>
      <c r="J8" s="473"/>
      <c r="K8" s="473"/>
      <c r="L8" s="473"/>
      <c r="M8" s="473"/>
      <c r="N8" s="473"/>
      <c r="O8" s="473"/>
      <c r="P8" s="473"/>
      <c r="Q8" s="473"/>
      <c r="R8" s="473"/>
      <c r="S8" s="473"/>
      <c r="T8" s="473"/>
      <c r="U8" s="473"/>
      <c r="V8" s="473"/>
      <c r="W8" s="473"/>
      <c r="X8" s="473"/>
      <c r="Y8" s="473"/>
      <c r="Z8" s="473"/>
      <c r="AA8" s="473"/>
      <c r="AB8" s="473"/>
      <c r="AC8" s="473"/>
      <c r="AD8" s="473"/>
      <c r="AE8" s="473"/>
      <c r="AF8" s="473"/>
      <c r="AG8" s="473"/>
      <c r="AH8" s="473"/>
      <c r="AI8" s="473"/>
      <c r="AJ8" s="473"/>
      <c r="AK8" s="390" t="s">
        <v>234</v>
      </c>
    </row>
    <row r="9" spans="1:37" ht="15.75" x14ac:dyDescent="0.25">
      <c r="A9" s="471"/>
      <c r="B9" s="472"/>
      <c r="C9" s="117" t="s">
        <v>235</v>
      </c>
      <c r="D9" s="117" t="s">
        <v>236</v>
      </c>
      <c r="E9" s="117" t="s">
        <v>237</v>
      </c>
      <c r="F9" s="117" t="s">
        <v>238</v>
      </c>
      <c r="G9" s="117" t="s">
        <v>239</v>
      </c>
      <c r="H9" s="117" t="s">
        <v>240</v>
      </c>
      <c r="I9" s="117" t="s">
        <v>241</v>
      </c>
      <c r="J9" s="117">
        <v>7</v>
      </c>
      <c r="K9" s="117">
        <v>8</v>
      </c>
      <c r="L9" s="117">
        <v>9</v>
      </c>
      <c r="M9" s="117">
        <v>10</v>
      </c>
      <c r="N9" s="117">
        <v>11</v>
      </c>
      <c r="O9" s="118">
        <v>12</v>
      </c>
      <c r="P9" s="119">
        <v>13</v>
      </c>
      <c r="Q9" s="120">
        <v>14</v>
      </c>
      <c r="R9" s="117">
        <v>15</v>
      </c>
      <c r="S9" s="117">
        <v>16</v>
      </c>
      <c r="T9" s="117">
        <v>17</v>
      </c>
      <c r="U9" s="117">
        <v>18</v>
      </c>
      <c r="V9" s="117">
        <v>19</v>
      </c>
      <c r="W9" s="118">
        <v>20</v>
      </c>
      <c r="X9" s="121">
        <v>21</v>
      </c>
      <c r="Y9" s="119">
        <v>22</v>
      </c>
      <c r="Z9" s="120">
        <v>23</v>
      </c>
      <c r="AA9" s="120">
        <v>24</v>
      </c>
      <c r="AB9" s="117">
        <v>25</v>
      </c>
      <c r="AC9" s="117">
        <v>26</v>
      </c>
      <c r="AD9" s="117">
        <v>29</v>
      </c>
      <c r="AE9" s="117">
        <v>30</v>
      </c>
      <c r="AF9" s="117">
        <v>36</v>
      </c>
      <c r="AG9" s="117">
        <v>38</v>
      </c>
      <c r="AH9" s="117">
        <v>42</v>
      </c>
      <c r="AI9" s="117">
        <v>48</v>
      </c>
      <c r="AJ9" s="117">
        <v>91</v>
      </c>
      <c r="AK9" s="391" t="s">
        <v>242</v>
      </c>
    </row>
    <row r="10" spans="1:37" ht="15.75" x14ac:dyDescent="0.25">
      <c r="A10" s="122"/>
      <c r="B10" s="388"/>
      <c r="C10" s="124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299"/>
    </row>
    <row r="11" spans="1:37" ht="15.75" x14ac:dyDescent="0.25">
      <c r="A11" s="129" t="s">
        <v>8</v>
      </c>
      <c r="B11" s="298">
        <f t="shared" ref="B11:AK11" si="0">B13+B40</f>
        <v>13916</v>
      </c>
      <c r="C11" s="149">
        <f t="shared" si="0"/>
        <v>1717</v>
      </c>
      <c r="D11" s="149">
        <f t="shared" si="0"/>
        <v>6342</v>
      </c>
      <c r="E11" s="149">
        <f t="shared" si="0"/>
        <v>3053</v>
      </c>
      <c r="F11" s="149">
        <f t="shared" si="0"/>
        <v>1219</v>
      </c>
      <c r="G11" s="149">
        <f t="shared" si="0"/>
        <v>846</v>
      </c>
      <c r="H11" s="149">
        <f t="shared" si="0"/>
        <v>265</v>
      </c>
      <c r="I11" s="149">
        <f t="shared" si="0"/>
        <v>219</v>
      </c>
      <c r="J11" s="149">
        <f t="shared" si="0"/>
        <v>85</v>
      </c>
      <c r="K11" s="149">
        <f t="shared" si="0"/>
        <v>61</v>
      </c>
      <c r="L11" s="149">
        <f t="shared" si="0"/>
        <v>16</v>
      </c>
      <c r="M11" s="149">
        <f t="shared" si="0"/>
        <v>28</v>
      </c>
      <c r="N11" s="149">
        <f t="shared" si="0"/>
        <v>15</v>
      </c>
      <c r="O11" s="149">
        <f t="shared" si="0"/>
        <v>8</v>
      </c>
      <c r="P11" s="149">
        <f t="shared" si="0"/>
        <v>3</v>
      </c>
      <c r="Q11" s="149">
        <f t="shared" si="0"/>
        <v>8</v>
      </c>
      <c r="R11" s="149">
        <f t="shared" si="0"/>
        <v>1</v>
      </c>
      <c r="S11" s="149">
        <f t="shared" si="0"/>
        <v>2</v>
      </c>
      <c r="T11" s="149">
        <f t="shared" si="0"/>
        <v>0</v>
      </c>
      <c r="U11" s="149">
        <f t="shared" si="0"/>
        <v>3</v>
      </c>
      <c r="V11" s="149">
        <f t="shared" si="0"/>
        <v>0</v>
      </c>
      <c r="W11" s="149">
        <f t="shared" si="0"/>
        <v>5</v>
      </c>
      <c r="X11" s="149">
        <f t="shared" si="0"/>
        <v>3</v>
      </c>
      <c r="Y11" s="149">
        <f t="shared" si="0"/>
        <v>1</v>
      </c>
      <c r="Z11" s="149">
        <f t="shared" si="0"/>
        <v>0</v>
      </c>
      <c r="AA11" s="149">
        <f t="shared" si="0"/>
        <v>2</v>
      </c>
      <c r="AB11" s="149">
        <f t="shared" si="0"/>
        <v>3</v>
      </c>
      <c r="AC11" s="149">
        <f t="shared" si="0"/>
        <v>1</v>
      </c>
      <c r="AD11" s="149">
        <f t="shared" si="0"/>
        <v>1</v>
      </c>
      <c r="AE11" s="149">
        <f t="shared" si="0"/>
        <v>2</v>
      </c>
      <c r="AF11" s="149">
        <f t="shared" si="0"/>
        <v>2</v>
      </c>
      <c r="AG11" s="149">
        <f t="shared" si="0"/>
        <v>1</v>
      </c>
      <c r="AH11" s="149">
        <f t="shared" si="0"/>
        <v>2</v>
      </c>
      <c r="AI11" s="149">
        <f t="shared" si="0"/>
        <v>1</v>
      </c>
      <c r="AJ11" s="149">
        <f t="shared" si="0"/>
        <v>1</v>
      </c>
      <c r="AK11" s="392">
        <f t="shared" si="0"/>
        <v>24904</v>
      </c>
    </row>
    <row r="12" spans="1:37" ht="15.75" x14ac:dyDescent="0.25">
      <c r="A12" s="126"/>
      <c r="B12" s="298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392"/>
    </row>
    <row r="13" spans="1:37" ht="15.75" x14ac:dyDescent="0.25">
      <c r="A13" s="129" t="s">
        <v>248</v>
      </c>
      <c r="B13" s="298">
        <f>SUM(B14:B38)</f>
        <v>10350</v>
      </c>
      <c r="C13" s="149">
        <f>SUM(C14:C38)</f>
        <v>1398</v>
      </c>
      <c r="D13" s="149">
        <f t="shared" ref="D13:AJ13" si="1">SUM(D14:D38)</f>
        <v>4962</v>
      </c>
      <c r="E13" s="149">
        <f t="shared" si="1"/>
        <v>2285</v>
      </c>
      <c r="F13" s="149">
        <f t="shared" si="1"/>
        <v>672</v>
      </c>
      <c r="G13" s="149">
        <f t="shared" si="1"/>
        <v>522</v>
      </c>
      <c r="H13" s="149">
        <f t="shared" si="1"/>
        <v>165</v>
      </c>
      <c r="I13" s="149">
        <f t="shared" si="1"/>
        <v>142</v>
      </c>
      <c r="J13" s="149">
        <f t="shared" si="1"/>
        <v>53</v>
      </c>
      <c r="K13" s="149">
        <f t="shared" si="1"/>
        <v>47</v>
      </c>
      <c r="L13" s="149">
        <f t="shared" si="1"/>
        <v>13</v>
      </c>
      <c r="M13" s="149">
        <f t="shared" si="1"/>
        <v>26</v>
      </c>
      <c r="N13" s="149">
        <f t="shared" si="1"/>
        <v>15</v>
      </c>
      <c r="O13" s="149">
        <f t="shared" si="1"/>
        <v>8</v>
      </c>
      <c r="P13" s="149">
        <f t="shared" si="1"/>
        <v>3</v>
      </c>
      <c r="Q13" s="149">
        <f t="shared" si="1"/>
        <v>8</v>
      </c>
      <c r="R13" s="149">
        <f t="shared" si="1"/>
        <v>1</v>
      </c>
      <c r="S13" s="149">
        <f t="shared" si="1"/>
        <v>2</v>
      </c>
      <c r="T13" s="149">
        <f t="shared" si="1"/>
        <v>0</v>
      </c>
      <c r="U13" s="149">
        <f t="shared" si="1"/>
        <v>3</v>
      </c>
      <c r="V13" s="149">
        <f t="shared" si="1"/>
        <v>0</v>
      </c>
      <c r="W13" s="149">
        <f t="shared" si="1"/>
        <v>5</v>
      </c>
      <c r="X13" s="149">
        <f t="shared" si="1"/>
        <v>3</v>
      </c>
      <c r="Y13" s="149">
        <f t="shared" si="1"/>
        <v>1</v>
      </c>
      <c r="Z13" s="149">
        <f t="shared" si="1"/>
        <v>0</v>
      </c>
      <c r="AA13" s="149">
        <f t="shared" si="1"/>
        <v>2</v>
      </c>
      <c r="AB13" s="149">
        <f t="shared" si="1"/>
        <v>3</v>
      </c>
      <c r="AC13" s="149">
        <f t="shared" si="1"/>
        <v>1</v>
      </c>
      <c r="AD13" s="149">
        <f t="shared" si="1"/>
        <v>1</v>
      </c>
      <c r="AE13" s="149">
        <f t="shared" si="1"/>
        <v>2</v>
      </c>
      <c r="AF13" s="149">
        <f t="shared" si="1"/>
        <v>2</v>
      </c>
      <c r="AG13" s="149">
        <f t="shared" si="1"/>
        <v>1</v>
      </c>
      <c r="AH13" s="149">
        <f t="shared" si="1"/>
        <v>2</v>
      </c>
      <c r="AI13" s="149">
        <f t="shared" si="1"/>
        <v>1</v>
      </c>
      <c r="AJ13" s="149">
        <f t="shared" si="1"/>
        <v>1</v>
      </c>
      <c r="AK13" s="392">
        <f>SUM(AK14:AK38)</f>
        <v>17706</v>
      </c>
    </row>
    <row r="14" spans="1:37" ht="15.75" x14ac:dyDescent="0.25">
      <c r="A14" s="130" t="s">
        <v>13</v>
      </c>
      <c r="B14" s="301">
        <f t="shared" ref="B14:B38" si="2">SUM(C14:AJ14)</f>
        <v>1116</v>
      </c>
      <c r="C14" s="273">
        <v>115</v>
      </c>
      <c r="D14" s="273">
        <v>574</v>
      </c>
      <c r="E14" s="273">
        <v>205</v>
      </c>
      <c r="F14" s="273">
        <v>102</v>
      </c>
      <c r="G14" s="273">
        <v>46</v>
      </c>
      <c r="H14" s="273">
        <v>28</v>
      </c>
      <c r="I14" s="273">
        <v>19</v>
      </c>
      <c r="J14" s="273">
        <v>7</v>
      </c>
      <c r="K14" s="273">
        <v>7</v>
      </c>
      <c r="L14" s="273">
        <v>2</v>
      </c>
      <c r="M14" s="273">
        <v>2</v>
      </c>
      <c r="N14" s="273">
        <v>1</v>
      </c>
      <c r="O14" s="273">
        <v>1</v>
      </c>
      <c r="P14" s="273">
        <v>1</v>
      </c>
      <c r="Q14" s="273">
        <v>2</v>
      </c>
      <c r="R14" s="273">
        <v>1</v>
      </c>
      <c r="S14" s="273">
        <v>1</v>
      </c>
      <c r="T14" s="273">
        <v>0</v>
      </c>
      <c r="U14" s="273">
        <v>0</v>
      </c>
      <c r="V14" s="273">
        <v>0</v>
      </c>
      <c r="W14" s="273">
        <v>0</v>
      </c>
      <c r="X14" s="273">
        <v>0</v>
      </c>
      <c r="Y14" s="273">
        <v>0</v>
      </c>
      <c r="Z14" s="273">
        <v>0</v>
      </c>
      <c r="AA14" s="273">
        <v>1</v>
      </c>
      <c r="AB14" s="273">
        <v>0</v>
      </c>
      <c r="AC14" s="273">
        <v>0</v>
      </c>
      <c r="AD14" s="273">
        <v>0</v>
      </c>
      <c r="AE14" s="273">
        <v>1</v>
      </c>
      <c r="AF14" s="273">
        <v>0</v>
      </c>
      <c r="AG14" s="273">
        <v>0</v>
      </c>
      <c r="AH14" s="273">
        <v>0</v>
      </c>
      <c r="AI14" s="273">
        <v>0</v>
      </c>
      <c r="AJ14" s="273">
        <v>0</v>
      </c>
      <c r="AK14" s="393">
        <v>2020</v>
      </c>
    </row>
    <row r="15" spans="1:37" ht="15.75" x14ac:dyDescent="0.25">
      <c r="A15" s="130" t="s">
        <v>16</v>
      </c>
      <c r="B15" s="301">
        <f t="shared" si="2"/>
        <v>470</v>
      </c>
      <c r="C15" s="273">
        <v>43</v>
      </c>
      <c r="D15" s="273">
        <v>185</v>
      </c>
      <c r="E15" s="273">
        <v>120</v>
      </c>
      <c r="F15" s="273">
        <v>31</v>
      </c>
      <c r="G15" s="273">
        <v>40</v>
      </c>
      <c r="H15" s="273">
        <v>11</v>
      </c>
      <c r="I15" s="273">
        <v>12</v>
      </c>
      <c r="J15" s="273">
        <v>12</v>
      </c>
      <c r="K15" s="273">
        <v>3</v>
      </c>
      <c r="L15" s="273">
        <v>2</v>
      </c>
      <c r="M15" s="273">
        <v>0</v>
      </c>
      <c r="N15" s="273">
        <v>1</v>
      </c>
      <c r="O15" s="273">
        <v>1</v>
      </c>
      <c r="P15" s="273">
        <v>1</v>
      </c>
      <c r="Q15" s="273">
        <v>3</v>
      </c>
      <c r="R15" s="273">
        <v>0</v>
      </c>
      <c r="S15" s="273">
        <v>0</v>
      </c>
      <c r="T15" s="273">
        <v>0</v>
      </c>
      <c r="U15" s="273">
        <v>2</v>
      </c>
      <c r="V15" s="273">
        <v>0</v>
      </c>
      <c r="W15" s="273">
        <v>0</v>
      </c>
      <c r="X15" s="273">
        <v>1</v>
      </c>
      <c r="Y15" s="273">
        <v>0</v>
      </c>
      <c r="Z15" s="273">
        <v>0</v>
      </c>
      <c r="AA15" s="273">
        <v>0</v>
      </c>
      <c r="AB15" s="273">
        <v>1</v>
      </c>
      <c r="AC15" s="273">
        <v>0</v>
      </c>
      <c r="AD15" s="273">
        <v>0</v>
      </c>
      <c r="AE15" s="273">
        <v>0</v>
      </c>
      <c r="AF15" s="273">
        <v>1</v>
      </c>
      <c r="AG15" s="273">
        <v>0</v>
      </c>
      <c r="AH15" s="273">
        <v>0</v>
      </c>
      <c r="AI15" s="273">
        <v>0</v>
      </c>
      <c r="AJ15" s="273">
        <v>0</v>
      </c>
      <c r="AK15" s="393">
        <v>1127</v>
      </c>
    </row>
    <row r="16" spans="1:37" ht="15.75" x14ac:dyDescent="0.25">
      <c r="A16" s="130" t="s">
        <v>19</v>
      </c>
      <c r="B16" s="301">
        <f t="shared" si="2"/>
        <v>785</v>
      </c>
      <c r="C16" s="273">
        <v>95</v>
      </c>
      <c r="D16" s="273">
        <v>298</v>
      </c>
      <c r="E16" s="273">
        <v>215</v>
      </c>
      <c r="F16" s="273">
        <v>71</v>
      </c>
      <c r="G16" s="273">
        <v>58</v>
      </c>
      <c r="H16" s="273">
        <v>14</v>
      </c>
      <c r="I16" s="273">
        <v>15</v>
      </c>
      <c r="J16" s="273">
        <v>2</v>
      </c>
      <c r="K16" s="273">
        <v>5</v>
      </c>
      <c r="L16" s="273">
        <v>0</v>
      </c>
      <c r="M16" s="273">
        <v>5</v>
      </c>
      <c r="N16" s="273">
        <v>1</v>
      </c>
      <c r="O16" s="273">
        <v>1</v>
      </c>
      <c r="P16" s="273">
        <v>0</v>
      </c>
      <c r="Q16" s="273">
        <v>1</v>
      </c>
      <c r="R16" s="273">
        <v>0</v>
      </c>
      <c r="S16" s="273">
        <v>0</v>
      </c>
      <c r="T16" s="273">
        <v>0</v>
      </c>
      <c r="U16" s="273">
        <v>0</v>
      </c>
      <c r="V16" s="273">
        <v>0</v>
      </c>
      <c r="W16" s="273">
        <v>1</v>
      </c>
      <c r="X16" s="273">
        <v>0</v>
      </c>
      <c r="Y16" s="273">
        <v>0</v>
      </c>
      <c r="Z16" s="273">
        <v>0</v>
      </c>
      <c r="AA16" s="273">
        <v>0</v>
      </c>
      <c r="AB16" s="273">
        <v>0</v>
      </c>
      <c r="AC16" s="273">
        <v>1</v>
      </c>
      <c r="AD16" s="273">
        <v>1</v>
      </c>
      <c r="AE16" s="273">
        <v>1</v>
      </c>
      <c r="AF16" s="273">
        <v>0</v>
      </c>
      <c r="AG16" s="273">
        <v>0</v>
      </c>
      <c r="AH16" s="273">
        <v>0</v>
      </c>
      <c r="AI16" s="273">
        <v>0</v>
      </c>
      <c r="AJ16" s="273">
        <v>0</v>
      </c>
      <c r="AK16" s="393">
        <v>1579</v>
      </c>
    </row>
    <row r="17" spans="1:37" ht="15.75" x14ac:dyDescent="0.25">
      <c r="A17" s="130" t="s">
        <v>20</v>
      </c>
      <c r="B17" s="301">
        <f t="shared" si="2"/>
        <v>372</v>
      </c>
      <c r="C17" s="273">
        <v>62</v>
      </c>
      <c r="D17" s="273">
        <v>116</v>
      </c>
      <c r="E17" s="273">
        <v>134</v>
      </c>
      <c r="F17" s="273">
        <v>21</v>
      </c>
      <c r="G17" s="273">
        <v>28</v>
      </c>
      <c r="H17" s="273">
        <v>1</v>
      </c>
      <c r="I17" s="273">
        <v>5</v>
      </c>
      <c r="J17" s="273">
        <v>1</v>
      </c>
      <c r="K17" s="273">
        <v>2</v>
      </c>
      <c r="L17" s="273">
        <v>1</v>
      </c>
      <c r="M17" s="273">
        <v>1</v>
      </c>
      <c r="N17" s="273">
        <v>0</v>
      </c>
      <c r="O17" s="273">
        <v>0</v>
      </c>
      <c r="P17" s="273">
        <v>0</v>
      </c>
      <c r="Q17" s="273">
        <v>0</v>
      </c>
      <c r="R17" s="273">
        <v>0</v>
      </c>
      <c r="S17" s="273">
        <v>0</v>
      </c>
      <c r="T17" s="273">
        <v>0</v>
      </c>
      <c r="U17" s="273">
        <v>0</v>
      </c>
      <c r="V17" s="273">
        <v>0</v>
      </c>
      <c r="W17" s="273">
        <v>0</v>
      </c>
      <c r="X17" s="273">
        <v>0</v>
      </c>
      <c r="Y17" s="273">
        <v>0</v>
      </c>
      <c r="Z17" s="273">
        <v>0</v>
      </c>
      <c r="AA17" s="273">
        <v>0</v>
      </c>
      <c r="AB17" s="273">
        <v>0</v>
      </c>
      <c r="AC17" s="273">
        <v>0</v>
      </c>
      <c r="AD17" s="273">
        <v>0</v>
      </c>
      <c r="AE17" s="273">
        <v>0</v>
      </c>
      <c r="AF17" s="273">
        <v>0</v>
      </c>
      <c r="AG17" s="273">
        <v>0</v>
      </c>
      <c r="AH17" s="273">
        <v>0</v>
      </c>
      <c r="AI17" s="273">
        <v>0</v>
      </c>
      <c r="AJ17" s="273">
        <v>0</v>
      </c>
      <c r="AK17" s="393">
        <v>636</v>
      </c>
    </row>
    <row r="18" spans="1:37" ht="15.75" x14ac:dyDescent="0.25">
      <c r="A18" s="130" t="s">
        <v>22</v>
      </c>
      <c r="B18" s="301">
        <f t="shared" si="2"/>
        <v>993</v>
      </c>
      <c r="C18" s="273">
        <v>181</v>
      </c>
      <c r="D18" s="273">
        <v>606</v>
      </c>
      <c r="E18" s="273">
        <v>131</v>
      </c>
      <c r="F18" s="273">
        <v>43</v>
      </c>
      <c r="G18" s="273">
        <v>17</v>
      </c>
      <c r="H18" s="273">
        <v>5</v>
      </c>
      <c r="I18" s="273">
        <v>4</v>
      </c>
      <c r="J18" s="273">
        <v>0</v>
      </c>
      <c r="K18" s="273">
        <v>1</v>
      </c>
      <c r="L18" s="273">
        <v>0</v>
      </c>
      <c r="M18" s="273">
        <v>0</v>
      </c>
      <c r="N18" s="273">
        <v>1</v>
      </c>
      <c r="O18" s="273">
        <v>0</v>
      </c>
      <c r="P18" s="273">
        <v>0</v>
      </c>
      <c r="Q18" s="273">
        <v>0</v>
      </c>
      <c r="R18" s="273">
        <v>0</v>
      </c>
      <c r="S18" s="273">
        <v>1</v>
      </c>
      <c r="T18" s="273">
        <v>0</v>
      </c>
      <c r="U18" s="273">
        <v>0</v>
      </c>
      <c r="V18" s="273">
        <v>0</v>
      </c>
      <c r="W18" s="273">
        <v>1</v>
      </c>
      <c r="X18" s="273">
        <v>0</v>
      </c>
      <c r="Y18" s="273">
        <v>0</v>
      </c>
      <c r="Z18" s="273">
        <v>0</v>
      </c>
      <c r="AA18" s="273">
        <v>0</v>
      </c>
      <c r="AB18" s="273">
        <v>0</v>
      </c>
      <c r="AC18" s="273">
        <v>0</v>
      </c>
      <c r="AD18" s="273">
        <v>0</v>
      </c>
      <c r="AE18" s="273">
        <v>0</v>
      </c>
      <c r="AF18" s="273">
        <v>0</v>
      </c>
      <c r="AG18" s="273">
        <v>0</v>
      </c>
      <c r="AH18" s="273">
        <v>1</v>
      </c>
      <c r="AI18" s="273">
        <v>1</v>
      </c>
      <c r="AJ18" s="273">
        <v>0</v>
      </c>
      <c r="AK18" s="393">
        <v>1259</v>
      </c>
    </row>
    <row r="19" spans="1:37" ht="15.75" x14ac:dyDescent="0.25">
      <c r="A19" s="130" t="s">
        <v>25</v>
      </c>
      <c r="B19" s="301">
        <f t="shared" si="2"/>
        <v>374</v>
      </c>
      <c r="C19" s="273">
        <v>0</v>
      </c>
      <c r="D19" s="273">
        <v>252</v>
      </c>
      <c r="E19" s="273">
        <v>56</v>
      </c>
      <c r="F19" s="273">
        <v>35</v>
      </c>
      <c r="G19" s="273">
        <v>12</v>
      </c>
      <c r="H19" s="273">
        <v>7</v>
      </c>
      <c r="I19" s="273">
        <v>3</v>
      </c>
      <c r="J19" s="273">
        <v>2</v>
      </c>
      <c r="K19" s="273">
        <v>4</v>
      </c>
      <c r="L19" s="273">
        <v>1</v>
      </c>
      <c r="M19" s="273">
        <v>0</v>
      </c>
      <c r="N19" s="273">
        <v>0</v>
      </c>
      <c r="O19" s="273">
        <v>0</v>
      </c>
      <c r="P19" s="273">
        <v>0</v>
      </c>
      <c r="Q19" s="273">
        <v>0</v>
      </c>
      <c r="R19" s="273">
        <v>0</v>
      </c>
      <c r="S19" s="273">
        <v>0</v>
      </c>
      <c r="T19" s="273">
        <v>0</v>
      </c>
      <c r="U19" s="273">
        <v>0</v>
      </c>
      <c r="V19" s="273">
        <v>0</v>
      </c>
      <c r="W19" s="273">
        <v>0</v>
      </c>
      <c r="X19" s="273">
        <v>1</v>
      </c>
      <c r="Y19" s="273">
        <v>0</v>
      </c>
      <c r="Z19" s="273">
        <v>0</v>
      </c>
      <c r="AA19" s="273">
        <v>0</v>
      </c>
      <c r="AB19" s="273">
        <v>1</v>
      </c>
      <c r="AC19" s="273">
        <v>0</v>
      </c>
      <c r="AD19" s="273">
        <v>0</v>
      </c>
      <c r="AE19" s="273">
        <v>0</v>
      </c>
      <c r="AF19" s="273">
        <v>0</v>
      </c>
      <c r="AG19" s="273">
        <v>0</v>
      </c>
      <c r="AH19" s="273">
        <v>0</v>
      </c>
      <c r="AI19" s="273">
        <v>0</v>
      </c>
      <c r="AJ19" s="273">
        <v>0</v>
      </c>
      <c r="AK19" s="393">
        <v>671</v>
      </c>
    </row>
    <row r="20" spans="1:37" ht="15.75" x14ac:dyDescent="0.25">
      <c r="A20" s="130" t="s">
        <v>28</v>
      </c>
      <c r="B20" s="301">
        <f t="shared" si="2"/>
        <v>154</v>
      </c>
      <c r="C20" s="273">
        <v>46</v>
      </c>
      <c r="D20" s="273">
        <v>51</v>
      </c>
      <c r="E20" s="273">
        <v>35</v>
      </c>
      <c r="F20" s="273">
        <v>2</v>
      </c>
      <c r="G20" s="273">
        <v>11</v>
      </c>
      <c r="H20" s="273">
        <v>3</v>
      </c>
      <c r="I20" s="273">
        <v>2</v>
      </c>
      <c r="J20" s="273">
        <v>2</v>
      </c>
      <c r="K20" s="273">
        <v>1</v>
      </c>
      <c r="L20" s="273">
        <v>0</v>
      </c>
      <c r="M20" s="273">
        <v>0</v>
      </c>
      <c r="N20" s="273">
        <v>1</v>
      </c>
      <c r="O20" s="273">
        <v>0</v>
      </c>
      <c r="P20" s="273">
        <v>0</v>
      </c>
      <c r="Q20" s="273">
        <v>0</v>
      </c>
      <c r="R20" s="273">
        <v>0</v>
      </c>
      <c r="S20" s="273">
        <v>0</v>
      </c>
      <c r="T20" s="273">
        <v>0</v>
      </c>
      <c r="U20" s="273">
        <v>0</v>
      </c>
      <c r="V20" s="273">
        <v>0</v>
      </c>
      <c r="W20" s="273">
        <v>0</v>
      </c>
      <c r="X20" s="273">
        <v>0</v>
      </c>
      <c r="Y20" s="273">
        <v>0</v>
      </c>
      <c r="Z20" s="273">
        <v>0</v>
      </c>
      <c r="AA20" s="273">
        <v>0</v>
      </c>
      <c r="AB20" s="273">
        <v>0</v>
      </c>
      <c r="AC20" s="273">
        <v>0</v>
      </c>
      <c r="AD20" s="273">
        <v>0</v>
      </c>
      <c r="AE20" s="273">
        <v>0</v>
      </c>
      <c r="AF20" s="273">
        <v>0</v>
      </c>
      <c r="AG20" s="273">
        <v>0</v>
      </c>
      <c r="AH20" s="273">
        <v>0</v>
      </c>
      <c r="AI20" s="273">
        <v>0</v>
      </c>
      <c r="AJ20" s="273">
        <v>0</v>
      </c>
      <c r="AK20" s="393">
        <v>231</v>
      </c>
    </row>
    <row r="21" spans="1:37" ht="15.75" x14ac:dyDescent="0.25">
      <c r="A21" s="130" t="s">
        <v>30</v>
      </c>
      <c r="B21" s="301">
        <f t="shared" si="2"/>
        <v>124</v>
      </c>
      <c r="C21" s="273">
        <v>38</v>
      </c>
      <c r="D21" s="273">
        <v>36</v>
      </c>
      <c r="E21" s="273">
        <v>16</v>
      </c>
      <c r="F21" s="273">
        <v>10</v>
      </c>
      <c r="G21" s="273">
        <v>9</v>
      </c>
      <c r="H21" s="273">
        <v>6</v>
      </c>
      <c r="I21" s="273">
        <v>2</v>
      </c>
      <c r="J21" s="273">
        <v>3</v>
      </c>
      <c r="K21" s="273">
        <v>0</v>
      </c>
      <c r="L21" s="273">
        <v>0</v>
      </c>
      <c r="M21" s="273">
        <v>1</v>
      </c>
      <c r="N21" s="273">
        <v>1</v>
      </c>
      <c r="O21" s="273">
        <v>0</v>
      </c>
      <c r="P21" s="273">
        <v>0</v>
      </c>
      <c r="Q21" s="273">
        <v>0</v>
      </c>
      <c r="R21" s="273">
        <v>0</v>
      </c>
      <c r="S21" s="273">
        <v>0</v>
      </c>
      <c r="T21" s="273">
        <v>0</v>
      </c>
      <c r="U21" s="273">
        <v>0</v>
      </c>
      <c r="V21" s="273">
        <v>0</v>
      </c>
      <c r="W21" s="273">
        <v>0</v>
      </c>
      <c r="X21" s="273">
        <v>0</v>
      </c>
      <c r="Y21" s="273">
        <v>0</v>
      </c>
      <c r="Z21" s="273">
        <v>0</v>
      </c>
      <c r="AA21" s="273">
        <v>0</v>
      </c>
      <c r="AB21" s="273">
        <v>1</v>
      </c>
      <c r="AC21" s="273">
        <v>0</v>
      </c>
      <c r="AD21" s="273">
        <v>0</v>
      </c>
      <c r="AE21" s="273">
        <v>0</v>
      </c>
      <c r="AF21" s="273">
        <v>1</v>
      </c>
      <c r="AG21" s="273">
        <v>0</v>
      </c>
      <c r="AH21" s="273">
        <v>0</v>
      </c>
      <c r="AI21" s="273">
        <v>0</v>
      </c>
      <c r="AJ21" s="273">
        <v>0</v>
      </c>
      <c r="AK21" s="393">
        <v>279</v>
      </c>
    </row>
    <row r="22" spans="1:37" ht="15.75" x14ac:dyDescent="0.25">
      <c r="A22" s="130" t="s">
        <v>32</v>
      </c>
      <c r="B22" s="301">
        <f t="shared" si="2"/>
        <v>764</v>
      </c>
      <c r="C22" s="273">
        <v>1</v>
      </c>
      <c r="D22" s="273">
        <v>357</v>
      </c>
      <c r="E22" s="273">
        <v>338</v>
      </c>
      <c r="F22" s="273">
        <v>30</v>
      </c>
      <c r="G22" s="273">
        <v>19</v>
      </c>
      <c r="H22" s="273">
        <v>5</v>
      </c>
      <c r="I22" s="273">
        <v>7</v>
      </c>
      <c r="J22" s="273">
        <v>2</v>
      </c>
      <c r="K22" s="273">
        <v>1</v>
      </c>
      <c r="L22" s="273">
        <v>0</v>
      </c>
      <c r="M22" s="273">
        <v>3</v>
      </c>
      <c r="N22" s="273">
        <v>0</v>
      </c>
      <c r="O22" s="273">
        <v>0</v>
      </c>
      <c r="P22" s="273">
        <v>0</v>
      </c>
      <c r="Q22" s="273">
        <v>0</v>
      </c>
      <c r="R22" s="273">
        <v>0</v>
      </c>
      <c r="S22" s="273">
        <v>0</v>
      </c>
      <c r="T22" s="273">
        <v>0</v>
      </c>
      <c r="U22" s="273">
        <v>0</v>
      </c>
      <c r="V22" s="273">
        <v>0</v>
      </c>
      <c r="W22" s="273">
        <v>1</v>
      </c>
      <c r="X22" s="273">
        <v>0</v>
      </c>
      <c r="Y22" s="273">
        <v>0</v>
      </c>
      <c r="Z22" s="273">
        <v>0</v>
      </c>
      <c r="AA22" s="273">
        <v>0</v>
      </c>
      <c r="AB22" s="273">
        <v>0</v>
      </c>
      <c r="AC22" s="273">
        <v>0</v>
      </c>
      <c r="AD22" s="273">
        <v>0</v>
      </c>
      <c r="AE22" s="273">
        <v>0</v>
      </c>
      <c r="AF22" s="273">
        <v>0</v>
      </c>
      <c r="AG22" s="273">
        <v>0</v>
      </c>
      <c r="AH22" s="273">
        <v>0</v>
      </c>
      <c r="AI22" s="273">
        <v>0</v>
      </c>
      <c r="AJ22" s="273">
        <v>0</v>
      </c>
      <c r="AK22" s="393">
        <v>1338</v>
      </c>
    </row>
    <row r="23" spans="1:37" ht="15.75" x14ac:dyDescent="0.25">
      <c r="A23" s="130" t="s">
        <v>34</v>
      </c>
      <c r="B23" s="301">
        <f t="shared" si="2"/>
        <v>182</v>
      </c>
      <c r="C23" s="273">
        <v>4</v>
      </c>
      <c r="D23" s="273">
        <v>132</v>
      </c>
      <c r="E23" s="273">
        <v>21</v>
      </c>
      <c r="F23" s="273">
        <v>8</v>
      </c>
      <c r="G23" s="273">
        <v>10</v>
      </c>
      <c r="H23" s="273">
        <v>1</v>
      </c>
      <c r="I23" s="273">
        <v>3</v>
      </c>
      <c r="J23" s="273">
        <v>1</v>
      </c>
      <c r="K23" s="273">
        <v>1</v>
      </c>
      <c r="L23" s="273">
        <v>0</v>
      </c>
      <c r="M23" s="273">
        <v>1</v>
      </c>
      <c r="N23" s="273">
        <v>0</v>
      </c>
      <c r="O23" s="273">
        <v>0</v>
      </c>
      <c r="P23" s="273">
        <v>0</v>
      </c>
      <c r="Q23" s="273">
        <v>0</v>
      </c>
      <c r="R23" s="273">
        <v>0</v>
      </c>
      <c r="S23" s="273">
        <v>0</v>
      </c>
      <c r="T23" s="273">
        <v>0</v>
      </c>
      <c r="U23" s="273">
        <v>0</v>
      </c>
      <c r="V23" s="273">
        <v>0</v>
      </c>
      <c r="W23" s="273">
        <v>0</v>
      </c>
      <c r="X23" s="273">
        <v>0</v>
      </c>
      <c r="Y23" s="273">
        <v>0</v>
      </c>
      <c r="Z23" s="273">
        <v>0</v>
      </c>
      <c r="AA23" s="273">
        <v>0</v>
      </c>
      <c r="AB23" s="273">
        <v>0</v>
      </c>
      <c r="AC23" s="273">
        <v>0</v>
      </c>
      <c r="AD23" s="273">
        <v>0</v>
      </c>
      <c r="AE23" s="273">
        <v>0</v>
      </c>
      <c r="AF23" s="273">
        <v>0</v>
      </c>
      <c r="AG23" s="273">
        <v>0</v>
      </c>
      <c r="AH23" s="273">
        <v>0</v>
      </c>
      <c r="AI23" s="273">
        <v>0</v>
      </c>
      <c r="AJ23" s="273">
        <v>0</v>
      </c>
      <c r="AK23" s="393">
        <v>286</v>
      </c>
    </row>
    <row r="24" spans="1:37" ht="15.75" x14ac:dyDescent="0.25">
      <c r="A24" s="130" t="s">
        <v>36</v>
      </c>
      <c r="B24" s="301">
        <f t="shared" si="2"/>
        <v>621</v>
      </c>
      <c r="C24" s="273">
        <v>63</v>
      </c>
      <c r="D24" s="273">
        <v>314</v>
      </c>
      <c r="E24" s="273">
        <v>135</v>
      </c>
      <c r="F24" s="273">
        <v>28</v>
      </c>
      <c r="G24" s="273">
        <v>53</v>
      </c>
      <c r="H24" s="273">
        <v>6</v>
      </c>
      <c r="I24" s="273">
        <v>11</v>
      </c>
      <c r="J24" s="273">
        <v>0</v>
      </c>
      <c r="K24" s="273">
        <v>5</v>
      </c>
      <c r="L24" s="273">
        <v>2</v>
      </c>
      <c r="M24" s="273">
        <v>1</v>
      </c>
      <c r="N24" s="273">
        <v>0</v>
      </c>
      <c r="O24" s="273">
        <v>0</v>
      </c>
      <c r="P24" s="273">
        <v>1</v>
      </c>
      <c r="Q24" s="273">
        <v>1</v>
      </c>
      <c r="R24" s="273">
        <v>0</v>
      </c>
      <c r="S24" s="273">
        <v>0</v>
      </c>
      <c r="T24" s="273">
        <v>0</v>
      </c>
      <c r="U24" s="273">
        <v>0</v>
      </c>
      <c r="V24" s="273">
        <v>0</v>
      </c>
      <c r="W24" s="273">
        <v>1</v>
      </c>
      <c r="X24" s="273">
        <v>0</v>
      </c>
      <c r="Y24" s="273">
        <v>0</v>
      </c>
      <c r="Z24" s="273">
        <v>0</v>
      </c>
      <c r="AA24" s="273">
        <v>0</v>
      </c>
      <c r="AB24" s="273">
        <v>0</v>
      </c>
      <c r="AC24" s="273">
        <v>0</v>
      </c>
      <c r="AD24" s="273">
        <v>0</v>
      </c>
      <c r="AE24" s="273">
        <v>0</v>
      </c>
      <c r="AF24" s="273">
        <v>0</v>
      </c>
      <c r="AG24" s="273">
        <v>0</v>
      </c>
      <c r="AH24" s="273">
        <v>0</v>
      </c>
      <c r="AI24" s="273">
        <v>0</v>
      </c>
      <c r="AJ24" s="273">
        <v>0</v>
      </c>
      <c r="AK24" s="393">
        <v>1091</v>
      </c>
    </row>
    <row r="25" spans="1:37" ht="15.75" x14ac:dyDescent="0.25">
      <c r="A25" s="130" t="s">
        <v>38</v>
      </c>
      <c r="B25" s="301">
        <f t="shared" si="2"/>
        <v>119</v>
      </c>
      <c r="C25" s="273">
        <v>16</v>
      </c>
      <c r="D25" s="273">
        <v>63</v>
      </c>
      <c r="E25" s="273">
        <v>19</v>
      </c>
      <c r="F25" s="273">
        <v>12</v>
      </c>
      <c r="G25" s="273">
        <v>5</v>
      </c>
      <c r="H25" s="273">
        <v>2</v>
      </c>
      <c r="I25" s="273">
        <v>1</v>
      </c>
      <c r="J25" s="273">
        <v>0</v>
      </c>
      <c r="K25" s="273">
        <v>0</v>
      </c>
      <c r="L25" s="273">
        <v>0</v>
      </c>
      <c r="M25" s="273">
        <v>1</v>
      </c>
      <c r="N25" s="273">
        <v>0</v>
      </c>
      <c r="O25" s="273">
        <v>0</v>
      </c>
      <c r="P25" s="273">
        <v>0</v>
      </c>
      <c r="Q25" s="273">
        <v>0</v>
      </c>
      <c r="R25" s="273">
        <v>0</v>
      </c>
      <c r="S25" s="273">
        <v>0</v>
      </c>
      <c r="T25" s="273">
        <v>0</v>
      </c>
      <c r="U25" s="273">
        <v>0</v>
      </c>
      <c r="V25" s="273">
        <v>0</v>
      </c>
      <c r="W25" s="273">
        <v>0</v>
      </c>
      <c r="X25" s="273">
        <v>0</v>
      </c>
      <c r="Y25" s="273">
        <v>0</v>
      </c>
      <c r="Z25" s="273">
        <v>0</v>
      </c>
      <c r="AA25" s="273">
        <v>0</v>
      </c>
      <c r="AB25" s="273">
        <v>0</v>
      </c>
      <c r="AC25" s="273">
        <v>0</v>
      </c>
      <c r="AD25" s="273">
        <v>0</v>
      </c>
      <c r="AE25" s="273">
        <v>0</v>
      </c>
      <c r="AF25" s="273">
        <v>0</v>
      </c>
      <c r="AG25" s="273">
        <v>0</v>
      </c>
      <c r="AH25" s="273">
        <v>0</v>
      </c>
      <c r="AI25" s="273">
        <v>0</v>
      </c>
      <c r="AJ25" s="273">
        <v>0</v>
      </c>
      <c r="AK25" s="393">
        <v>183</v>
      </c>
    </row>
    <row r="26" spans="1:37" ht="15.75" x14ac:dyDescent="0.25">
      <c r="A26" s="130" t="s">
        <v>40</v>
      </c>
      <c r="B26" s="301">
        <f t="shared" si="2"/>
        <v>513</v>
      </c>
      <c r="C26" s="273">
        <v>47</v>
      </c>
      <c r="D26" s="273">
        <v>241</v>
      </c>
      <c r="E26" s="273">
        <v>92</v>
      </c>
      <c r="F26" s="273">
        <v>57</v>
      </c>
      <c r="G26" s="273">
        <v>30</v>
      </c>
      <c r="H26" s="273">
        <v>17</v>
      </c>
      <c r="I26" s="273">
        <v>17</v>
      </c>
      <c r="J26" s="273">
        <v>3</v>
      </c>
      <c r="K26" s="273">
        <v>5</v>
      </c>
      <c r="L26" s="273">
        <v>0</v>
      </c>
      <c r="M26" s="273">
        <v>4</v>
      </c>
      <c r="N26" s="273">
        <v>0</v>
      </c>
      <c r="O26" s="273">
        <v>0</v>
      </c>
      <c r="P26" s="273">
        <v>0</v>
      </c>
      <c r="Q26" s="273">
        <v>0</v>
      </c>
      <c r="R26" s="273">
        <v>0</v>
      </c>
      <c r="S26" s="273">
        <v>0</v>
      </c>
      <c r="T26" s="273">
        <v>0</v>
      </c>
      <c r="U26" s="273">
        <v>0</v>
      </c>
      <c r="V26" s="273">
        <v>0</v>
      </c>
      <c r="W26" s="273">
        <v>0</v>
      </c>
      <c r="X26" s="273">
        <v>0</v>
      </c>
      <c r="Y26" s="273">
        <v>0</v>
      </c>
      <c r="Z26" s="273">
        <v>0</v>
      </c>
      <c r="AA26" s="273">
        <v>0</v>
      </c>
      <c r="AB26" s="273">
        <v>0</v>
      </c>
      <c r="AC26" s="273">
        <v>0</v>
      </c>
      <c r="AD26" s="273">
        <v>0</v>
      </c>
      <c r="AE26" s="273">
        <v>0</v>
      </c>
      <c r="AF26" s="273">
        <v>0</v>
      </c>
      <c r="AG26" s="273">
        <v>0</v>
      </c>
      <c r="AH26" s="273">
        <v>0</v>
      </c>
      <c r="AI26" s="273">
        <v>0</v>
      </c>
      <c r="AJ26" s="273">
        <v>0</v>
      </c>
      <c r="AK26" s="393">
        <v>1004</v>
      </c>
    </row>
    <row r="27" spans="1:37" ht="15.75" x14ac:dyDescent="0.25">
      <c r="A27" s="130" t="s">
        <v>42</v>
      </c>
      <c r="B27" s="301">
        <f t="shared" si="2"/>
        <v>241</v>
      </c>
      <c r="C27" s="273">
        <v>33</v>
      </c>
      <c r="D27" s="273">
        <v>137</v>
      </c>
      <c r="E27" s="273">
        <v>38</v>
      </c>
      <c r="F27" s="273">
        <v>19</v>
      </c>
      <c r="G27" s="273">
        <v>10</v>
      </c>
      <c r="H27" s="273">
        <v>3</v>
      </c>
      <c r="I27" s="273">
        <v>1</v>
      </c>
      <c r="J27" s="273">
        <v>0</v>
      </c>
      <c r="K27" s="273">
        <v>0</v>
      </c>
      <c r="L27" s="273">
        <v>0</v>
      </c>
      <c r="M27" s="273">
        <v>0</v>
      </c>
      <c r="N27" s="273">
        <v>0</v>
      </c>
      <c r="O27" s="273">
        <v>0</v>
      </c>
      <c r="P27" s="273">
        <v>0</v>
      </c>
      <c r="Q27" s="273">
        <v>0</v>
      </c>
      <c r="R27" s="273">
        <v>0</v>
      </c>
      <c r="S27" s="273">
        <v>0</v>
      </c>
      <c r="T27" s="273">
        <v>0</v>
      </c>
      <c r="U27" s="273">
        <v>0</v>
      </c>
      <c r="V27" s="273">
        <v>0</v>
      </c>
      <c r="W27" s="273">
        <v>0</v>
      </c>
      <c r="X27" s="273">
        <v>0</v>
      </c>
      <c r="Y27" s="273">
        <v>0</v>
      </c>
      <c r="Z27" s="273">
        <v>0</v>
      </c>
      <c r="AA27" s="273">
        <v>0</v>
      </c>
      <c r="AB27" s="273">
        <v>0</v>
      </c>
      <c r="AC27" s="273">
        <v>0</v>
      </c>
      <c r="AD27" s="273">
        <v>0</v>
      </c>
      <c r="AE27" s="273">
        <v>0</v>
      </c>
      <c r="AF27" s="273">
        <v>0</v>
      </c>
      <c r="AG27" s="273">
        <v>0</v>
      </c>
      <c r="AH27" s="273">
        <v>0</v>
      </c>
      <c r="AI27" s="273">
        <v>0</v>
      </c>
      <c r="AJ27" s="273">
        <v>0</v>
      </c>
      <c r="AK27" s="393">
        <v>331</v>
      </c>
    </row>
    <row r="28" spans="1:37" ht="15.75" x14ac:dyDescent="0.25">
      <c r="A28" s="130" t="s">
        <v>44</v>
      </c>
      <c r="B28" s="301">
        <f t="shared" si="2"/>
        <v>224</v>
      </c>
      <c r="C28" s="273">
        <v>96</v>
      </c>
      <c r="D28" s="273">
        <v>70</v>
      </c>
      <c r="E28" s="273">
        <v>31</v>
      </c>
      <c r="F28" s="273">
        <v>14</v>
      </c>
      <c r="G28" s="273">
        <v>6</v>
      </c>
      <c r="H28" s="273">
        <v>3</v>
      </c>
      <c r="I28" s="273">
        <v>2</v>
      </c>
      <c r="J28" s="273">
        <v>0</v>
      </c>
      <c r="K28" s="273">
        <v>1</v>
      </c>
      <c r="L28" s="273">
        <v>0</v>
      </c>
      <c r="M28" s="273">
        <v>0</v>
      </c>
      <c r="N28" s="273">
        <v>1</v>
      </c>
      <c r="O28" s="273">
        <v>0</v>
      </c>
      <c r="P28" s="273">
        <v>0</v>
      </c>
      <c r="Q28" s="273">
        <v>0</v>
      </c>
      <c r="R28" s="273">
        <v>0</v>
      </c>
      <c r="S28" s="273">
        <v>0</v>
      </c>
      <c r="T28" s="273">
        <v>0</v>
      </c>
      <c r="U28" s="273">
        <v>0</v>
      </c>
      <c r="V28" s="273">
        <v>0</v>
      </c>
      <c r="W28" s="273">
        <v>0</v>
      </c>
      <c r="X28" s="273">
        <v>0</v>
      </c>
      <c r="Y28" s="273">
        <v>0</v>
      </c>
      <c r="Z28" s="273">
        <v>0</v>
      </c>
      <c r="AA28" s="273">
        <v>0</v>
      </c>
      <c r="AB28" s="273">
        <v>0</v>
      </c>
      <c r="AC28" s="273">
        <v>0</v>
      </c>
      <c r="AD28" s="273">
        <v>0</v>
      </c>
      <c r="AE28" s="273">
        <v>0</v>
      </c>
      <c r="AF28" s="273">
        <v>0</v>
      </c>
      <c r="AG28" s="273">
        <v>0</v>
      </c>
      <c r="AH28" s="273">
        <v>0</v>
      </c>
      <c r="AI28" s="273">
        <v>0</v>
      </c>
      <c r="AJ28" s="273">
        <v>0</v>
      </c>
      <c r="AK28" s="393">
        <v>244</v>
      </c>
    </row>
    <row r="29" spans="1:37" ht="15.75" x14ac:dyDescent="0.25">
      <c r="A29" s="130" t="s">
        <v>45</v>
      </c>
      <c r="B29" s="301">
        <f t="shared" si="2"/>
        <v>320</v>
      </c>
      <c r="C29" s="273">
        <v>24</v>
      </c>
      <c r="D29" s="273">
        <v>192</v>
      </c>
      <c r="E29" s="273">
        <v>62</v>
      </c>
      <c r="F29" s="273">
        <v>23</v>
      </c>
      <c r="G29" s="273">
        <v>13</v>
      </c>
      <c r="H29" s="273">
        <v>4</v>
      </c>
      <c r="I29" s="273">
        <v>1</v>
      </c>
      <c r="J29" s="273">
        <v>0</v>
      </c>
      <c r="K29" s="273">
        <v>1</v>
      </c>
      <c r="L29" s="273">
        <v>0</v>
      </c>
      <c r="M29" s="273">
        <v>0</v>
      </c>
      <c r="N29" s="273">
        <v>0</v>
      </c>
      <c r="O29" s="273">
        <v>0</v>
      </c>
      <c r="P29" s="273">
        <v>0</v>
      </c>
      <c r="Q29" s="273">
        <v>0</v>
      </c>
      <c r="R29" s="273">
        <v>0</v>
      </c>
      <c r="S29" s="273">
        <v>0</v>
      </c>
      <c r="T29" s="273">
        <v>0</v>
      </c>
      <c r="U29" s="273">
        <v>0</v>
      </c>
      <c r="V29" s="273">
        <v>0</v>
      </c>
      <c r="W29" s="273">
        <v>0</v>
      </c>
      <c r="X29" s="273">
        <v>0</v>
      </c>
      <c r="Y29" s="273">
        <v>0</v>
      </c>
      <c r="Z29" s="273">
        <v>0</v>
      </c>
      <c r="AA29" s="273">
        <v>0</v>
      </c>
      <c r="AB29" s="273">
        <v>0</v>
      </c>
      <c r="AC29" s="273">
        <v>0</v>
      </c>
      <c r="AD29" s="273">
        <v>0</v>
      </c>
      <c r="AE29" s="273">
        <v>0</v>
      </c>
      <c r="AF29" s="273">
        <v>0</v>
      </c>
      <c r="AG29" s="273">
        <v>0</v>
      </c>
      <c r="AH29" s="273">
        <v>0</v>
      </c>
      <c r="AI29" s="273">
        <v>0</v>
      </c>
      <c r="AJ29" s="273">
        <v>0</v>
      </c>
      <c r="AK29" s="393">
        <v>471</v>
      </c>
    </row>
    <row r="30" spans="1:37" ht="15.75" x14ac:dyDescent="0.25">
      <c r="A30" s="130" t="s">
        <v>48</v>
      </c>
      <c r="B30" s="301">
        <f t="shared" si="2"/>
        <v>635</v>
      </c>
      <c r="C30" s="273">
        <v>95</v>
      </c>
      <c r="D30" s="273">
        <v>381</v>
      </c>
      <c r="E30" s="273">
        <v>103</v>
      </c>
      <c r="F30" s="273">
        <v>33</v>
      </c>
      <c r="G30" s="273">
        <v>13</v>
      </c>
      <c r="H30" s="273">
        <v>3</v>
      </c>
      <c r="I30" s="273">
        <v>1</v>
      </c>
      <c r="J30" s="273">
        <v>4</v>
      </c>
      <c r="K30" s="273">
        <v>0</v>
      </c>
      <c r="L30" s="273">
        <v>0</v>
      </c>
      <c r="M30" s="273">
        <v>0</v>
      </c>
      <c r="N30" s="273">
        <v>0</v>
      </c>
      <c r="O30" s="273">
        <v>0</v>
      </c>
      <c r="P30" s="273">
        <v>0</v>
      </c>
      <c r="Q30" s="273">
        <v>0</v>
      </c>
      <c r="R30" s="273">
        <v>0</v>
      </c>
      <c r="S30" s="273">
        <v>0</v>
      </c>
      <c r="T30" s="273">
        <v>0</v>
      </c>
      <c r="U30" s="273">
        <v>0</v>
      </c>
      <c r="V30" s="273">
        <v>0</v>
      </c>
      <c r="W30" s="273">
        <v>1</v>
      </c>
      <c r="X30" s="273">
        <v>0</v>
      </c>
      <c r="Y30" s="273">
        <v>0</v>
      </c>
      <c r="Z30" s="273">
        <v>0</v>
      </c>
      <c r="AA30" s="273">
        <v>0</v>
      </c>
      <c r="AB30" s="273">
        <v>0</v>
      </c>
      <c r="AC30" s="273">
        <v>0</v>
      </c>
      <c r="AD30" s="273">
        <v>0</v>
      </c>
      <c r="AE30" s="273">
        <v>0</v>
      </c>
      <c r="AF30" s="273">
        <v>0</v>
      </c>
      <c r="AG30" s="273">
        <v>1</v>
      </c>
      <c r="AH30" s="273">
        <v>0</v>
      </c>
      <c r="AI30" s="273">
        <v>0</v>
      </c>
      <c r="AJ30" s="273">
        <v>0</v>
      </c>
      <c r="AK30" s="393">
        <v>845</v>
      </c>
    </row>
    <row r="31" spans="1:37" ht="15.75" x14ac:dyDescent="0.25">
      <c r="A31" s="130" t="s">
        <v>50</v>
      </c>
      <c r="B31" s="301">
        <f t="shared" si="2"/>
        <v>182</v>
      </c>
      <c r="C31" s="273">
        <v>23</v>
      </c>
      <c r="D31" s="273">
        <v>113</v>
      </c>
      <c r="E31" s="273">
        <v>21</v>
      </c>
      <c r="F31" s="273">
        <v>14</v>
      </c>
      <c r="G31" s="273">
        <v>5</v>
      </c>
      <c r="H31" s="273">
        <v>2</v>
      </c>
      <c r="I31" s="273">
        <v>0</v>
      </c>
      <c r="J31" s="273">
        <v>0</v>
      </c>
      <c r="K31" s="273">
        <v>0</v>
      </c>
      <c r="L31" s="273">
        <v>0</v>
      </c>
      <c r="M31" s="273">
        <v>2</v>
      </c>
      <c r="N31" s="273">
        <v>1</v>
      </c>
      <c r="O31" s="273">
        <v>1</v>
      </c>
      <c r="P31" s="273">
        <v>0</v>
      </c>
      <c r="Q31" s="273">
        <v>0</v>
      </c>
      <c r="R31" s="273">
        <v>0</v>
      </c>
      <c r="S31" s="273">
        <v>0</v>
      </c>
      <c r="T31" s="273">
        <v>0</v>
      </c>
      <c r="U31" s="273">
        <v>0</v>
      </c>
      <c r="V31" s="273">
        <v>0</v>
      </c>
      <c r="W31" s="273">
        <v>0</v>
      </c>
      <c r="X31" s="273">
        <v>0</v>
      </c>
      <c r="Y31" s="273">
        <v>0</v>
      </c>
      <c r="Z31" s="273">
        <v>0</v>
      </c>
      <c r="AA31" s="273">
        <v>0</v>
      </c>
      <c r="AB31" s="273">
        <v>0</v>
      </c>
      <c r="AC31" s="273">
        <v>0</v>
      </c>
      <c r="AD31" s="273">
        <v>0</v>
      </c>
      <c r="AE31" s="273">
        <v>0</v>
      </c>
      <c r="AF31" s="273">
        <v>0</v>
      </c>
      <c r="AG31" s="273">
        <v>0</v>
      </c>
      <c r="AH31" s="273">
        <v>0</v>
      </c>
      <c r="AI31" s="273">
        <v>0</v>
      </c>
      <c r="AJ31" s="273">
        <v>0</v>
      </c>
      <c r="AK31" s="393">
        <v>270</v>
      </c>
    </row>
    <row r="32" spans="1:37" ht="15.75" x14ac:dyDescent="0.25">
      <c r="A32" s="130" t="s">
        <v>52</v>
      </c>
      <c r="B32" s="301">
        <f t="shared" si="2"/>
        <v>322</v>
      </c>
      <c r="C32" s="273">
        <v>169</v>
      </c>
      <c r="D32" s="273">
        <v>49</v>
      </c>
      <c r="E32" s="273">
        <v>29</v>
      </c>
      <c r="F32" s="273">
        <v>20</v>
      </c>
      <c r="G32" s="273">
        <v>23</v>
      </c>
      <c r="H32" s="273">
        <v>10</v>
      </c>
      <c r="I32" s="273">
        <v>8</v>
      </c>
      <c r="J32" s="273">
        <v>2</v>
      </c>
      <c r="K32" s="273">
        <v>2</v>
      </c>
      <c r="L32" s="273">
        <v>1</v>
      </c>
      <c r="M32" s="273">
        <v>1</v>
      </c>
      <c r="N32" s="273">
        <v>3</v>
      </c>
      <c r="O32" s="273">
        <v>3</v>
      </c>
      <c r="P32" s="273">
        <v>0</v>
      </c>
      <c r="Q32" s="273">
        <v>1</v>
      </c>
      <c r="R32" s="273">
        <v>0</v>
      </c>
      <c r="S32" s="273">
        <v>0</v>
      </c>
      <c r="T32" s="273">
        <v>0</v>
      </c>
      <c r="U32" s="273">
        <v>1</v>
      </c>
      <c r="V32" s="273">
        <v>0</v>
      </c>
      <c r="W32" s="273">
        <v>0</v>
      </c>
      <c r="X32" s="273">
        <v>0</v>
      </c>
      <c r="Y32" s="273">
        <v>0</v>
      </c>
      <c r="Z32" s="273">
        <v>0</v>
      </c>
      <c r="AA32" s="273">
        <v>0</v>
      </c>
      <c r="AB32" s="273">
        <v>0</v>
      </c>
      <c r="AC32" s="273">
        <v>0</v>
      </c>
      <c r="AD32" s="273">
        <v>0</v>
      </c>
      <c r="AE32" s="273">
        <v>0</v>
      </c>
      <c r="AF32" s="273">
        <v>0</v>
      </c>
      <c r="AG32" s="273">
        <v>0</v>
      </c>
      <c r="AH32" s="273">
        <v>0</v>
      </c>
      <c r="AI32" s="273">
        <v>0</v>
      </c>
      <c r="AJ32" s="273">
        <v>0</v>
      </c>
      <c r="AK32" s="393">
        <v>507</v>
      </c>
    </row>
    <row r="33" spans="1:37" ht="15.75" x14ac:dyDescent="0.25">
      <c r="A33" s="130" t="s">
        <v>55</v>
      </c>
      <c r="B33" s="301">
        <f t="shared" si="2"/>
        <v>131</v>
      </c>
      <c r="C33" s="273">
        <v>10</v>
      </c>
      <c r="D33" s="273">
        <v>59</v>
      </c>
      <c r="E33" s="273">
        <v>61</v>
      </c>
      <c r="F33" s="273">
        <v>0</v>
      </c>
      <c r="G33" s="273">
        <v>1</v>
      </c>
      <c r="H33" s="273">
        <v>0</v>
      </c>
      <c r="I33" s="273">
        <v>0</v>
      </c>
      <c r="J33" s="273">
        <v>0</v>
      </c>
      <c r="K33" s="273">
        <v>0</v>
      </c>
      <c r="L33" s="273">
        <v>0</v>
      </c>
      <c r="M33" s="273">
        <v>0</v>
      </c>
      <c r="N33" s="273">
        <v>0</v>
      </c>
      <c r="O33" s="273">
        <v>0</v>
      </c>
      <c r="P33" s="273">
        <v>0</v>
      </c>
      <c r="Q33" s="273">
        <v>0</v>
      </c>
      <c r="R33" s="273">
        <v>0</v>
      </c>
      <c r="S33" s="273">
        <v>0</v>
      </c>
      <c r="T33" s="273">
        <v>0</v>
      </c>
      <c r="U33" s="273">
        <v>0</v>
      </c>
      <c r="V33" s="273">
        <v>0</v>
      </c>
      <c r="W33" s="273">
        <v>0</v>
      </c>
      <c r="X33" s="273">
        <v>0</v>
      </c>
      <c r="Y33" s="273">
        <v>0</v>
      </c>
      <c r="Z33" s="273">
        <v>0</v>
      </c>
      <c r="AA33" s="273">
        <v>0</v>
      </c>
      <c r="AB33" s="273">
        <v>0</v>
      </c>
      <c r="AC33" s="273">
        <v>0</v>
      </c>
      <c r="AD33" s="273">
        <v>0</v>
      </c>
      <c r="AE33" s="273">
        <v>0</v>
      </c>
      <c r="AF33" s="273">
        <v>0</v>
      </c>
      <c r="AG33" s="273">
        <v>0</v>
      </c>
      <c r="AH33" s="273">
        <v>0</v>
      </c>
      <c r="AI33" s="273">
        <v>0</v>
      </c>
      <c r="AJ33" s="273">
        <v>0</v>
      </c>
      <c r="AK33" s="393">
        <v>185</v>
      </c>
    </row>
    <row r="34" spans="1:37" ht="15.75" x14ac:dyDescent="0.25">
      <c r="A34" s="130" t="s">
        <v>56</v>
      </c>
      <c r="B34" s="301">
        <f t="shared" si="2"/>
        <v>143</v>
      </c>
      <c r="C34" s="273">
        <v>51</v>
      </c>
      <c r="D34" s="273">
        <v>48</v>
      </c>
      <c r="E34" s="273">
        <v>16</v>
      </c>
      <c r="F34" s="273">
        <v>6</v>
      </c>
      <c r="G34" s="273">
        <v>7</v>
      </c>
      <c r="H34" s="273">
        <v>6</v>
      </c>
      <c r="I34" s="273">
        <v>6</v>
      </c>
      <c r="J34" s="273">
        <v>0</v>
      </c>
      <c r="K34" s="273">
        <v>1</v>
      </c>
      <c r="L34" s="273">
        <v>1</v>
      </c>
      <c r="M34" s="273">
        <v>0</v>
      </c>
      <c r="N34" s="273">
        <v>0</v>
      </c>
      <c r="O34" s="273">
        <v>0</v>
      </c>
      <c r="P34" s="273">
        <v>0</v>
      </c>
      <c r="Q34" s="273">
        <v>0</v>
      </c>
      <c r="R34" s="273">
        <v>0</v>
      </c>
      <c r="S34" s="273">
        <v>0</v>
      </c>
      <c r="T34" s="273">
        <v>0</v>
      </c>
      <c r="U34" s="273">
        <v>0</v>
      </c>
      <c r="V34" s="273">
        <v>0</v>
      </c>
      <c r="W34" s="273">
        <v>0</v>
      </c>
      <c r="X34" s="273">
        <v>0</v>
      </c>
      <c r="Y34" s="273">
        <v>0</v>
      </c>
      <c r="Z34" s="273">
        <v>0</v>
      </c>
      <c r="AA34" s="273">
        <v>1</v>
      </c>
      <c r="AB34" s="273">
        <v>0</v>
      </c>
      <c r="AC34" s="273">
        <v>0</v>
      </c>
      <c r="AD34" s="273">
        <v>0</v>
      </c>
      <c r="AE34" s="273">
        <v>0</v>
      </c>
      <c r="AF34" s="273">
        <v>0</v>
      </c>
      <c r="AG34" s="273">
        <v>0</v>
      </c>
      <c r="AH34" s="273">
        <v>0</v>
      </c>
      <c r="AI34" s="273">
        <v>0</v>
      </c>
      <c r="AJ34" s="273">
        <v>0</v>
      </c>
      <c r="AK34" s="393">
        <v>233</v>
      </c>
    </row>
    <row r="35" spans="1:37" ht="15.75" x14ac:dyDescent="0.25">
      <c r="A35" s="130" t="s">
        <v>57</v>
      </c>
      <c r="B35" s="301">
        <f t="shared" si="2"/>
        <v>165</v>
      </c>
      <c r="C35" s="273">
        <v>24</v>
      </c>
      <c r="D35" s="273">
        <v>49</v>
      </c>
      <c r="E35" s="273">
        <v>69</v>
      </c>
      <c r="F35" s="273">
        <v>4</v>
      </c>
      <c r="G35" s="273">
        <v>13</v>
      </c>
      <c r="H35" s="273">
        <v>1</v>
      </c>
      <c r="I35" s="273">
        <v>3</v>
      </c>
      <c r="J35" s="273">
        <v>0</v>
      </c>
      <c r="K35" s="273">
        <v>1</v>
      </c>
      <c r="L35" s="273">
        <v>0</v>
      </c>
      <c r="M35" s="273">
        <v>1</v>
      </c>
      <c r="N35" s="273">
        <v>0</v>
      </c>
      <c r="O35" s="273">
        <v>0</v>
      </c>
      <c r="P35" s="273">
        <v>0</v>
      </c>
      <c r="Q35" s="273">
        <v>0</v>
      </c>
      <c r="R35" s="273">
        <v>0</v>
      </c>
      <c r="S35" s="273">
        <v>0</v>
      </c>
      <c r="T35" s="273">
        <v>0</v>
      </c>
      <c r="U35" s="273">
        <v>0</v>
      </c>
      <c r="V35" s="273">
        <v>0</v>
      </c>
      <c r="W35" s="273">
        <v>0</v>
      </c>
      <c r="X35" s="273">
        <v>0</v>
      </c>
      <c r="Y35" s="273">
        <v>0</v>
      </c>
      <c r="Z35" s="273">
        <v>0</v>
      </c>
      <c r="AA35" s="273">
        <v>0</v>
      </c>
      <c r="AB35" s="273">
        <v>0</v>
      </c>
      <c r="AC35" s="273">
        <v>0</v>
      </c>
      <c r="AD35" s="273">
        <v>0</v>
      </c>
      <c r="AE35" s="273">
        <v>0</v>
      </c>
      <c r="AF35" s="273">
        <v>0</v>
      </c>
      <c r="AG35" s="273">
        <v>0</v>
      </c>
      <c r="AH35" s="273">
        <v>0</v>
      </c>
      <c r="AI35" s="273">
        <v>0</v>
      </c>
      <c r="AJ35" s="273">
        <v>0</v>
      </c>
      <c r="AK35" s="393">
        <v>292</v>
      </c>
    </row>
    <row r="36" spans="1:37" ht="15.75" x14ac:dyDescent="0.25">
      <c r="A36" s="130" t="s">
        <v>60</v>
      </c>
      <c r="B36" s="301">
        <f t="shared" si="2"/>
        <v>799</v>
      </c>
      <c r="C36" s="273">
        <v>78</v>
      </c>
      <c r="D36" s="273">
        <v>371</v>
      </c>
      <c r="E36" s="273">
        <v>185</v>
      </c>
      <c r="F36" s="273">
        <v>55</v>
      </c>
      <c r="G36" s="273">
        <v>52</v>
      </c>
      <c r="H36" s="273">
        <v>21</v>
      </c>
      <c r="I36" s="273">
        <v>15</v>
      </c>
      <c r="J36" s="273">
        <v>8</v>
      </c>
      <c r="K36" s="273">
        <v>4</v>
      </c>
      <c r="L36" s="273">
        <v>3</v>
      </c>
      <c r="M36" s="273">
        <v>2</v>
      </c>
      <c r="N36" s="273">
        <v>2</v>
      </c>
      <c r="O36" s="273">
        <v>0</v>
      </c>
      <c r="P36" s="273">
        <v>0</v>
      </c>
      <c r="Q36" s="273">
        <v>0</v>
      </c>
      <c r="R36" s="273">
        <v>0</v>
      </c>
      <c r="S36" s="273">
        <v>0</v>
      </c>
      <c r="T36" s="273">
        <v>0</v>
      </c>
      <c r="U36" s="273">
        <v>0</v>
      </c>
      <c r="V36" s="273">
        <v>0</v>
      </c>
      <c r="W36" s="273">
        <v>0</v>
      </c>
      <c r="X36" s="273">
        <v>0</v>
      </c>
      <c r="Y36" s="273">
        <v>1</v>
      </c>
      <c r="Z36" s="273">
        <v>0</v>
      </c>
      <c r="AA36" s="273">
        <v>0</v>
      </c>
      <c r="AB36" s="273">
        <v>0</v>
      </c>
      <c r="AC36" s="273">
        <v>0</v>
      </c>
      <c r="AD36" s="273">
        <v>0</v>
      </c>
      <c r="AE36" s="273">
        <v>0</v>
      </c>
      <c r="AF36" s="273">
        <v>0</v>
      </c>
      <c r="AG36" s="273">
        <v>0</v>
      </c>
      <c r="AH36" s="273">
        <v>1</v>
      </c>
      <c r="AI36" s="273">
        <v>0</v>
      </c>
      <c r="AJ36" s="273">
        <v>1</v>
      </c>
      <c r="AK36" s="393">
        <v>1621</v>
      </c>
    </row>
    <row r="37" spans="1:37" ht="15.75" x14ac:dyDescent="0.25">
      <c r="A37" s="130" t="s">
        <v>63</v>
      </c>
      <c r="B37" s="301">
        <f t="shared" si="2"/>
        <v>497</v>
      </c>
      <c r="C37" s="273">
        <v>61</v>
      </c>
      <c r="D37" s="273">
        <v>215</v>
      </c>
      <c r="E37" s="273">
        <v>133</v>
      </c>
      <c r="F37" s="273">
        <v>30</v>
      </c>
      <c r="G37" s="273">
        <v>38</v>
      </c>
      <c r="H37" s="273">
        <v>6</v>
      </c>
      <c r="I37" s="273">
        <v>3</v>
      </c>
      <c r="J37" s="273">
        <v>4</v>
      </c>
      <c r="K37" s="273">
        <v>2</v>
      </c>
      <c r="L37" s="273">
        <v>0</v>
      </c>
      <c r="M37" s="273">
        <v>1</v>
      </c>
      <c r="N37" s="273">
        <v>2</v>
      </c>
      <c r="O37" s="273">
        <v>1</v>
      </c>
      <c r="P37" s="273">
        <v>0</v>
      </c>
      <c r="Q37" s="273">
        <v>0</v>
      </c>
      <c r="R37" s="273">
        <v>0</v>
      </c>
      <c r="S37" s="273">
        <v>0</v>
      </c>
      <c r="T37" s="273">
        <v>0</v>
      </c>
      <c r="U37" s="273">
        <v>0</v>
      </c>
      <c r="V37" s="273">
        <v>0</v>
      </c>
      <c r="W37" s="273">
        <v>0</v>
      </c>
      <c r="X37" s="273">
        <v>1</v>
      </c>
      <c r="Y37" s="273">
        <v>0</v>
      </c>
      <c r="Z37" s="273">
        <v>0</v>
      </c>
      <c r="AA37" s="273">
        <v>0</v>
      </c>
      <c r="AB37" s="273">
        <v>0</v>
      </c>
      <c r="AC37" s="273">
        <v>0</v>
      </c>
      <c r="AD37" s="273">
        <v>0</v>
      </c>
      <c r="AE37" s="273">
        <v>0</v>
      </c>
      <c r="AF37" s="273">
        <v>0</v>
      </c>
      <c r="AG37" s="273">
        <v>0</v>
      </c>
      <c r="AH37" s="273">
        <v>0</v>
      </c>
      <c r="AI37" s="273">
        <v>0</v>
      </c>
      <c r="AJ37" s="273">
        <v>0</v>
      </c>
      <c r="AK37" s="393">
        <v>880</v>
      </c>
    </row>
    <row r="38" spans="1:37" ht="15.75" x14ac:dyDescent="0.25">
      <c r="A38" s="130" t="s">
        <v>65</v>
      </c>
      <c r="B38" s="301">
        <f t="shared" si="2"/>
        <v>104</v>
      </c>
      <c r="C38" s="273">
        <v>23</v>
      </c>
      <c r="D38" s="273">
        <v>53</v>
      </c>
      <c r="E38" s="273">
        <v>20</v>
      </c>
      <c r="F38" s="273">
        <v>4</v>
      </c>
      <c r="G38" s="273">
        <v>3</v>
      </c>
      <c r="H38" s="273">
        <v>0</v>
      </c>
      <c r="I38" s="273">
        <v>1</v>
      </c>
      <c r="J38" s="273">
        <v>0</v>
      </c>
      <c r="K38" s="273">
        <v>0</v>
      </c>
      <c r="L38" s="273">
        <v>0</v>
      </c>
      <c r="M38" s="273">
        <v>0</v>
      </c>
      <c r="N38" s="273">
        <v>0</v>
      </c>
      <c r="O38" s="273">
        <v>0</v>
      </c>
      <c r="P38" s="273">
        <v>0</v>
      </c>
      <c r="Q38" s="273">
        <v>0</v>
      </c>
      <c r="R38" s="273">
        <v>0</v>
      </c>
      <c r="S38" s="273">
        <v>0</v>
      </c>
      <c r="T38" s="273">
        <v>0</v>
      </c>
      <c r="U38" s="273">
        <v>0</v>
      </c>
      <c r="V38" s="273">
        <v>0</v>
      </c>
      <c r="W38" s="273">
        <v>0</v>
      </c>
      <c r="X38" s="273">
        <v>0</v>
      </c>
      <c r="Y38" s="273">
        <v>0</v>
      </c>
      <c r="Z38" s="273">
        <v>0</v>
      </c>
      <c r="AA38" s="273">
        <v>0</v>
      </c>
      <c r="AB38" s="273">
        <v>0</v>
      </c>
      <c r="AC38" s="273">
        <v>0</v>
      </c>
      <c r="AD38" s="273">
        <v>0</v>
      </c>
      <c r="AE38" s="273">
        <v>0</v>
      </c>
      <c r="AF38" s="273">
        <v>0</v>
      </c>
      <c r="AG38" s="273">
        <v>0</v>
      </c>
      <c r="AH38" s="273">
        <v>0</v>
      </c>
      <c r="AI38" s="273">
        <v>0</v>
      </c>
      <c r="AJ38" s="273">
        <v>0</v>
      </c>
      <c r="AK38" s="393">
        <v>123</v>
      </c>
    </row>
    <row r="39" spans="1:37" ht="15.75" x14ac:dyDescent="0.25">
      <c r="A39" s="131"/>
      <c r="B39" s="389"/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74"/>
      <c r="T39" s="274"/>
      <c r="U39" s="274"/>
      <c r="V39" s="274"/>
      <c r="W39" s="274"/>
      <c r="X39" s="274"/>
      <c r="Y39" s="274"/>
      <c r="Z39" s="274"/>
      <c r="AA39" s="274"/>
      <c r="AB39" s="274"/>
      <c r="AC39" s="274"/>
      <c r="AD39" s="274"/>
      <c r="AE39" s="274"/>
      <c r="AF39" s="274"/>
      <c r="AG39" s="274"/>
      <c r="AH39" s="274"/>
      <c r="AI39" s="274"/>
      <c r="AJ39" s="274"/>
      <c r="AK39" s="394"/>
    </row>
    <row r="40" spans="1:37" ht="15.75" x14ac:dyDescent="0.25">
      <c r="A40" s="129" t="s">
        <v>243</v>
      </c>
      <c r="B40" s="298">
        <f>SUM(B41:B54)</f>
        <v>3566</v>
      </c>
      <c r="C40" s="149">
        <f>SUM(C41:C54)</f>
        <v>319</v>
      </c>
      <c r="D40" s="149">
        <f t="shared" ref="D40:AJ40" si="3">SUM(D41:D54)</f>
        <v>1380</v>
      </c>
      <c r="E40" s="149">
        <f t="shared" si="3"/>
        <v>768</v>
      </c>
      <c r="F40" s="149">
        <f t="shared" si="3"/>
        <v>547</v>
      </c>
      <c r="G40" s="149">
        <f t="shared" si="3"/>
        <v>324</v>
      </c>
      <c r="H40" s="149">
        <f t="shared" si="3"/>
        <v>100</v>
      </c>
      <c r="I40" s="149">
        <f t="shared" si="3"/>
        <v>77</v>
      </c>
      <c r="J40" s="149">
        <f t="shared" si="3"/>
        <v>32</v>
      </c>
      <c r="K40" s="149">
        <f>SUM(K41:K54)</f>
        <v>14</v>
      </c>
      <c r="L40" s="149">
        <f t="shared" si="3"/>
        <v>3</v>
      </c>
      <c r="M40" s="149">
        <f t="shared" si="3"/>
        <v>2</v>
      </c>
      <c r="N40" s="149">
        <f t="shared" si="3"/>
        <v>0</v>
      </c>
      <c r="O40" s="149">
        <f t="shared" si="3"/>
        <v>0</v>
      </c>
      <c r="P40" s="149">
        <f t="shared" si="3"/>
        <v>0</v>
      </c>
      <c r="Q40" s="149">
        <f t="shared" si="3"/>
        <v>0</v>
      </c>
      <c r="R40" s="149">
        <f t="shared" si="3"/>
        <v>0</v>
      </c>
      <c r="S40" s="149">
        <f t="shared" si="3"/>
        <v>0</v>
      </c>
      <c r="T40" s="149">
        <f t="shared" si="3"/>
        <v>0</v>
      </c>
      <c r="U40" s="149">
        <f t="shared" si="3"/>
        <v>0</v>
      </c>
      <c r="V40" s="149">
        <f t="shared" si="3"/>
        <v>0</v>
      </c>
      <c r="W40" s="149">
        <f t="shared" si="3"/>
        <v>0</v>
      </c>
      <c r="X40" s="149">
        <f t="shared" si="3"/>
        <v>0</v>
      </c>
      <c r="Y40" s="149">
        <f t="shared" si="3"/>
        <v>0</v>
      </c>
      <c r="Z40" s="149">
        <f t="shared" si="3"/>
        <v>0</v>
      </c>
      <c r="AA40" s="149">
        <f t="shared" si="3"/>
        <v>0</v>
      </c>
      <c r="AB40" s="149">
        <f t="shared" si="3"/>
        <v>0</v>
      </c>
      <c r="AC40" s="149">
        <f t="shared" si="3"/>
        <v>0</v>
      </c>
      <c r="AD40" s="149">
        <f t="shared" si="3"/>
        <v>0</v>
      </c>
      <c r="AE40" s="149">
        <f t="shared" si="3"/>
        <v>0</v>
      </c>
      <c r="AF40" s="149">
        <f t="shared" si="3"/>
        <v>0</v>
      </c>
      <c r="AG40" s="149">
        <f t="shared" si="3"/>
        <v>0</v>
      </c>
      <c r="AH40" s="149">
        <f t="shared" si="3"/>
        <v>0</v>
      </c>
      <c r="AI40" s="149">
        <f t="shared" si="3"/>
        <v>0</v>
      </c>
      <c r="AJ40" s="149">
        <f t="shared" si="3"/>
        <v>0</v>
      </c>
      <c r="AK40" s="395">
        <f>SUM(AK41:AK54)</f>
        <v>7198</v>
      </c>
    </row>
    <row r="41" spans="1:37" ht="15.75" x14ac:dyDescent="0.25">
      <c r="A41" s="130" t="s">
        <v>14</v>
      </c>
      <c r="B41" s="301">
        <f t="shared" ref="B41:B54" si="4">SUM(C41:AJ41)</f>
        <v>780</v>
      </c>
      <c r="C41" s="273">
        <v>66</v>
      </c>
      <c r="D41" s="273">
        <v>375</v>
      </c>
      <c r="E41" s="273">
        <v>154</v>
      </c>
      <c r="F41" s="273">
        <v>106</v>
      </c>
      <c r="G41" s="273">
        <v>53</v>
      </c>
      <c r="H41" s="273">
        <v>15</v>
      </c>
      <c r="I41" s="273">
        <v>7</v>
      </c>
      <c r="J41" s="273">
        <v>3</v>
      </c>
      <c r="K41" s="273">
        <v>1</v>
      </c>
      <c r="L41" s="273">
        <v>0</v>
      </c>
      <c r="M41" s="273">
        <v>0</v>
      </c>
      <c r="N41" s="273">
        <v>0</v>
      </c>
      <c r="O41" s="273">
        <v>0</v>
      </c>
      <c r="P41" s="273">
        <v>0</v>
      </c>
      <c r="Q41" s="273">
        <v>0</v>
      </c>
      <c r="R41" s="273">
        <v>0</v>
      </c>
      <c r="S41" s="273">
        <v>0</v>
      </c>
      <c r="T41" s="273">
        <v>0</v>
      </c>
      <c r="U41" s="273">
        <v>0</v>
      </c>
      <c r="V41" s="273">
        <v>0</v>
      </c>
      <c r="W41" s="273">
        <v>0</v>
      </c>
      <c r="X41" s="273">
        <v>0</v>
      </c>
      <c r="Y41" s="273">
        <v>0</v>
      </c>
      <c r="Z41" s="273">
        <v>0</v>
      </c>
      <c r="AA41" s="273">
        <v>0</v>
      </c>
      <c r="AB41" s="273">
        <v>0</v>
      </c>
      <c r="AC41" s="273">
        <v>0</v>
      </c>
      <c r="AD41" s="273">
        <v>0</v>
      </c>
      <c r="AE41" s="273">
        <v>0</v>
      </c>
      <c r="AF41" s="273">
        <v>0</v>
      </c>
      <c r="AG41" s="273">
        <v>0</v>
      </c>
      <c r="AH41" s="273">
        <v>0</v>
      </c>
      <c r="AI41" s="273">
        <v>0</v>
      </c>
      <c r="AJ41" s="273">
        <v>0</v>
      </c>
      <c r="AK41" s="393">
        <v>1359</v>
      </c>
    </row>
    <row r="42" spans="1:37" ht="15.75" x14ac:dyDescent="0.25">
      <c r="A42" s="130" t="s">
        <v>17</v>
      </c>
      <c r="B42" s="301">
        <f t="shared" si="4"/>
        <v>479</v>
      </c>
      <c r="C42" s="273">
        <v>1</v>
      </c>
      <c r="D42" s="273">
        <v>12</v>
      </c>
      <c r="E42" s="273">
        <v>4</v>
      </c>
      <c r="F42" s="273">
        <v>166</v>
      </c>
      <c r="G42" s="273">
        <v>145</v>
      </c>
      <c r="H42" s="273">
        <v>52</v>
      </c>
      <c r="I42" s="273">
        <v>59</v>
      </c>
      <c r="J42" s="273">
        <v>26</v>
      </c>
      <c r="K42" s="273">
        <v>11</v>
      </c>
      <c r="L42" s="273">
        <v>2</v>
      </c>
      <c r="M42" s="273">
        <v>1</v>
      </c>
      <c r="N42" s="273">
        <v>0</v>
      </c>
      <c r="O42" s="273">
        <v>0</v>
      </c>
      <c r="P42" s="273">
        <v>0</v>
      </c>
      <c r="Q42" s="273">
        <v>0</v>
      </c>
      <c r="R42" s="273">
        <v>0</v>
      </c>
      <c r="S42" s="273">
        <v>0</v>
      </c>
      <c r="T42" s="273">
        <v>0</v>
      </c>
      <c r="U42" s="273">
        <v>0</v>
      </c>
      <c r="V42" s="273">
        <v>0</v>
      </c>
      <c r="W42" s="273">
        <v>0</v>
      </c>
      <c r="X42" s="273">
        <v>0</v>
      </c>
      <c r="Y42" s="273">
        <v>0</v>
      </c>
      <c r="Z42" s="273">
        <v>0</v>
      </c>
      <c r="AA42" s="273">
        <v>0</v>
      </c>
      <c r="AB42" s="273">
        <v>0</v>
      </c>
      <c r="AC42" s="273">
        <v>0</v>
      </c>
      <c r="AD42" s="273">
        <v>0</v>
      </c>
      <c r="AE42" s="273">
        <v>0</v>
      </c>
      <c r="AF42" s="273">
        <v>0</v>
      </c>
      <c r="AG42" s="273">
        <v>0</v>
      </c>
      <c r="AH42" s="273">
        <v>0</v>
      </c>
      <c r="AI42" s="273">
        <v>0</v>
      </c>
      <c r="AJ42" s="273">
        <v>0</v>
      </c>
      <c r="AK42" s="393">
        <v>2010</v>
      </c>
    </row>
    <row r="43" spans="1:37" ht="15.75" x14ac:dyDescent="0.25">
      <c r="A43" s="130" t="s">
        <v>23</v>
      </c>
      <c r="B43" s="301">
        <f t="shared" si="4"/>
        <v>102</v>
      </c>
      <c r="C43" s="273">
        <v>12</v>
      </c>
      <c r="D43" s="273">
        <v>0</v>
      </c>
      <c r="E43" s="273">
        <v>51</v>
      </c>
      <c r="F43" s="273">
        <v>20</v>
      </c>
      <c r="G43" s="273">
        <v>12</v>
      </c>
      <c r="H43" s="273">
        <v>5</v>
      </c>
      <c r="I43" s="273">
        <v>2</v>
      </c>
      <c r="J43" s="273">
        <v>0</v>
      </c>
      <c r="K43" s="273">
        <v>0</v>
      </c>
      <c r="L43" s="273">
        <v>0</v>
      </c>
      <c r="M43" s="273">
        <v>0</v>
      </c>
      <c r="N43" s="273">
        <v>0</v>
      </c>
      <c r="O43" s="273">
        <v>0</v>
      </c>
      <c r="P43" s="273">
        <v>0</v>
      </c>
      <c r="Q43" s="273">
        <v>0</v>
      </c>
      <c r="R43" s="273">
        <v>0</v>
      </c>
      <c r="S43" s="273">
        <v>0</v>
      </c>
      <c r="T43" s="273">
        <v>0</v>
      </c>
      <c r="U43" s="273">
        <v>0</v>
      </c>
      <c r="V43" s="273">
        <v>0</v>
      </c>
      <c r="W43" s="273">
        <v>0</v>
      </c>
      <c r="X43" s="273">
        <v>0</v>
      </c>
      <c r="Y43" s="273">
        <v>0</v>
      </c>
      <c r="Z43" s="273">
        <v>0</v>
      </c>
      <c r="AA43" s="273">
        <v>0</v>
      </c>
      <c r="AB43" s="273">
        <v>0</v>
      </c>
      <c r="AC43" s="273">
        <v>0</v>
      </c>
      <c r="AD43" s="273">
        <v>0</v>
      </c>
      <c r="AE43" s="273">
        <v>0</v>
      </c>
      <c r="AF43" s="273">
        <v>0</v>
      </c>
      <c r="AG43" s="273">
        <v>0</v>
      </c>
      <c r="AH43" s="273">
        <v>0</v>
      </c>
      <c r="AI43" s="273">
        <v>0</v>
      </c>
      <c r="AJ43" s="273">
        <v>0</v>
      </c>
      <c r="AK43" s="393">
        <v>247</v>
      </c>
    </row>
    <row r="44" spans="1:37" ht="15.75" x14ac:dyDescent="0.25">
      <c r="A44" s="130" t="s">
        <v>26</v>
      </c>
      <c r="B44" s="301">
        <f t="shared" si="4"/>
        <v>314</v>
      </c>
      <c r="C44" s="273">
        <v>21</v>
      </c>
      <c r="D44" s="273">
        <v>253</v>
      </c>
      <c r="E44" s="273">
        <v>23</v>
      </c>
      <c r="F44" s="273">
        <v>10</v>
      </c>
      <c r="G44" s="273">
        <v>4</v>
      </c>
      <c r="H44" s="273">
        <v>2</v>
      </c>
      <c r="I44" s="273">
        <v>1</v>
      </c>
      <c r="J44" s="273">
        <v>0</v>
      </c>
      <c r="K44" s="273">
        <v>0</v>
      </c>
      <c r="L44" s="273">
        <v>0</v>
      </c>
      <c r="M44" s="273">
        <v>0</v>
      </c>
      <c r="N44" s="273">
        <v>0</v>
      </c>
      <c r="O44" s="273">
        <v>0</v>
      </c>
      <c r="P44" s="273">
        <v>0</v>
      </c>
      <c r="Q44" s="273">
        <v>0</v>
      </c>
      <c r="R44" s="273">
        <v>0</v>
      </c>
      <c r="S44" s="273">
        <v>0</v>
      </c>
      <c r="T44" s="273">
        <v>0</v>
      </c>
      <c r="U44" s="273">
        <v>0</v>
      </c>
      <c r="V44" s="273">
        <v>0</v>
      </c>
      <c r="W44" s="273">
        <v>0</v>
      </c>
      <c r="X44" s="273">
        <v>0</v>
      </c>
      <c r="Y44" s="273">
        <v>0</v>
      </c>
      <c r="Z44" s="273">
        <v>0</v>
      </c>
      <c r="AA44" s="273">
        <v>0</v>
      </c>
      <c r="AB44" s="273">
        <v>0</v>
      </c>
      <c r="AC44" s="273">
        <v>0</v>
      </c>
      <c r="AD44" s="273">
        <v>0</v>
      </c>
      <c r="AE44" s="273">
        <v>0</v>
      </c>
      <c r="AF44" s="273">
        <v>0</v>
      </c>
      <c r="AG44" s="273">
        <v>0</v>
      </c>
      <c r="AH44" s="273">
        <v>0</v>
      </c>
      <c r="AI44" s="273">
        <v>0</v>
      </c>
      <c r="AJ44" s="273">
        <v>0</v>
      </c>
      <c r="AK44" s="393">
        <v>361</v>
      </c>
    </row>
    <row r="45" spans="1:37" ht="15.75" x14ac:dyDescent="0.25">
      <c r="A45" s="130" t="s">
        <v>29</v>
      </c>
      <c r="B45" s="301">
        <f t="shared" si="4"/>
        <v>131</v>
      </c>
      <c r="C45" s="273">
        <v>10</v>
      </c>
      <c r="D45" s="273">
        <v>79</v>
      </c>
      <c r="E45" s="273">
        <v>33</v>
      </c>
      <c r="F45" s="273">
        <v>8</v>
      </c>
      <c r="G45" s="273">
        <v>0</v>
      </c>
      <c r="H45" s="273">
        <v>1</v>
      </c>
      <c r="I45" s="273">
        <v>0</v>
      </c>
      <c r="J45" s="273">
        <v>0</v>
      </c>
      <c r="K45" s="273">
        <v>0</v>
      </c>
      <c r="L45" s="273">
        <v>0</v>
      </c>
      <c r="M45" s="273">
        <v>0</v>
      </c>
      <c r="N45" s="273">
        <v>0</v>
      </c>
      <c r="O45" s="273">
        <v>0</v>
      </c>
      <c r="P45" s="273">
        <v>0</v>
      </c>
      <c r="Q45" s="273">
        <v>0</v>
      </c>
      <c r="R45" s="273">
        <v>0</v>
      </c>
      <c r="S45" s="273">
        <v>0</v>
      </c>
      <c r="T45" s="273">
        <v>0</v>
      </c>
      <c r="U45" s="273">
        <v>0</v>
      </c>
      <c r="V45" s="273">
        <v>0</v>
      </c>
      <c r="W45" s="273">
        <v>0</v>
      </c>
      <c r="X45" s="273">
        <v>0</v>
      </c>
      <c r="Y45" s="273">
        <v>0</v>
      </c>
      <c r="Z45" s="273">
        <v>0</v>
      </c>
      <c r="AA45" s="273">
        <v>0</v>
      </c>
      <c r="AB45" s="273">
        <v>0</v>
      </c>
      <c r="AC45" s="273">
        <v>0</v>
      </c>
      <c r="AD45" s="273">
        <v>0</v>
      </c>
      <c r="AE45" s="273">
        <v>0</v>
      </c>
      <c r="AF45" s="273">
        <v>0</v>
      </c>
      <c r="AG45" s="273">
        <v>0</v>
      </c>
      <c r="AH45" s="273">
        <v>0</v>
      </c>
      <c r="AI45" s="273">
        <v>0</v>
      </c>
      <c r="AJ45" s="273">
        <v>0</v>
      </c>
      <c r="AK45" s="393">
        <v>174</v>
      </c>
    </row>
    <row r="46" spans="1:37" ht="15.75" x14ac:dyDescent="0.25">
      <c r="A46" s="130" t="s">
        <v>33</v>
      </c>
      <c r="B46" s="301">
        <f t="shared" si="4"/>
        <v>90</v>
      </c>
      <c r="C46" s="273">
        <v>1</v>
      </c>
      <c r="D46" s="273">
        <v>54</v>
      </c>
      <c r="E46" s="273">
        <v>26</v>
      </c>
      <c r="F46" s="273">
        <v>6</v>
      </c>
      <c r="G46" s="273">
        <v>3</v>
      </c>
      <c r="H46" s="273">
        <v>0</v>
      </c>
      <c r="I46" s="273">
        <v>0</v>
      </c>
      <c r="J46" s="273">
        <v>0</v>
      </c>
      <c r="K46" s="273">
        <v>0</v>
      </c>
      <c r="L46" s="273">
        <v>0</v>
      </c>
      <c r="M46" s="273">
        <v>0</v>
      </c>
      <c r="N46" s="273">
        <v>0</v>
      </c>
      <c r="O46" s="273">
        <v>0</v>
      </c>
      <c r="P46" s="273">
        <v>0</v>
      </c>
      <c r="Q46" s="273">
        <v>0</v>
      </c>
      <c r="R46" s="273">
        <v>0</v>
      </c>
      <c r="S46" s="273">
        <v>0</v>
      </c>
      <c r="T46" s="273">
        <v>0</v>
      </c>
      <c r="U46" s="273">
        <v>0</v>
      </c>
      <c r="V46" s="273">
        <v>0</v>
      </c>
      <c r="W46" s="273">
        <v>0</v>
      </c>
      <c r="X46" s="273">
        <v>0</v>
      </c>
      <c r="Y46" s="273">
        <v>0</v>
      </c>
      <c r="Z46" s="273">
        <v>0</v>
      </c>
      <c r="AA46" s="273">
        <v>0</v>
      </c>
      <c r="AB46" s="273">
        <v>0</v>
      </c>
      <c r="AC46" s="273">
        <v>0</v>
      </c>
      <c r="AD46" s="273">
        <v>0</v>
      </c>
      <c r="AE46" s="273">
        <v>0</v>
      </c>
      <c r="AF46" s="273">
        <v>0</v>
      </c>
      <c r="AG46" s="273">
        <v>0</v>
      </c>
      <c r="AH46" s="273">
        <v>0</v>
      </c>
      <c r="AI46" s="273">
        <v>0</v>
      </c>
      <c r="AJ46" s="273">
        <v>0</v>
      </c>
      <c r="AK46" s="393">
        <v>136</v>
      </c>
    </row>
    <row r="47" spans="1:37" ht="15.75" x14ac:dyDescent="0.25">
      <c r="A47" s="130" t="s">
        <v>37</v>
      </c>
      <c r="B47" s="301">
        <f t="shared" si="4"/>
        <v>338</v>
      </c>
      <c r="C47" s="273">
        <v>37</v>
      </c>
      <c r="D47" s="273">
        <v>123</v>
      </c>
      <c r="E47" s="273">
        <v>67</v>
      </c>
      <c r="F47" s="273">
        <v>78</v>
      </c>
      <c r="G47" s="273">
        <v>16</v>
      </c>
      <c r="H47" s="273">
        <v>12</v>
      </c>
      <c r="I47" s="273">
        <v>2</v>
      </c>
      <c r="J47" s="273">
        <v>2</v>
      </c>
      <c r="K47" s="273">
        <v>1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0</v>
      </c>
      <c r="AC47" s="273">
        <v>0</v>
      </c>
      <c r="AD47" s="273">
        <v>0</v>
      </c>
      <c r="AE47" s="273">
        <v>0</v>
      </c>
      <c r="AF47" s="273">
        <v>0</v>
      </c>
      <c r="AG47" s="273">
        <v>0</v>
      </c>
      <c r="AH47" s="273">
        <v>0</v>
      </c>
      <c r="AI47" s="273">
        <v>0</v>
      </c>
      <c r="AJ47" s="273">
        <v>0</v>
      </c>
      <c r="AK47" s="393">
        <v>649</v>
      </c>
    </row>
    <row r="48" spans="1:37" ht="15.75" x14ac:dyDescent="0.25">
      <c r="A48" s="130" t="s">
        <v>41</v>
      </c>
      <c r="B48" s="301">
        <f t="shared" si="4"/>
        <v>213</v>
      </c>
      <c r="C48" s="273">
        <v>2</v>
      </c>
      <c r="D48" s="273">
        <v>11</v>
      </c>
      <c r="E48" s="273">
        <v>146</v>
      </c>
      <c r="F48" s="273">
        <v>14</v>
      </c>
      <c r="G48" s="273">
        <v>38</v>
      </c>
      <c r="H48" s="273">
        <v>1</v>
      </c>
      <c r="I48" s="273">
        <v>1</v>
      </c>
      <c r="J48" s="273">
        <v>0</v>
      </c>
      <c r="K48" s="273">
        <v>0</v>
      </c>
      <c r="L48" s="273">
        <v>0</v>
      </c>
      <c r="M48" s="273">
        <v>0</v>
      </c>
      <c r="N48" s="273">
        <v>0</v>
      </c>
      <c r="O48" s="273">
        <v>0</v>
      </c>
      <c r="P48" s="273">
        <v>0</v>
      </c>
      <c r="Q48" s="273">
        <v>0</v>
      </c>
      <c r="R48" s="273">
        <v>0</v>
      </c>
      <c r="S48" s="273">
        <v>0</v>
      </c>
      <c r="T48" s="273">
        <v>0</v>
      </c>
      <c r="U48" s="273">
        <v>0</v>
      </c>
      <c r="V48" s="273">
        <v>0</v>
      </c>
      <c r="W48" s="273">
        <v>0</v>
      </c>
      <c r="X48" s="273">
        <v>0</v>
      </c>
      <c r="Y48" s="273">
        <v>0</v>
      </c>
      <c r="Z48" s="273">
        <v>0</v>
      </c>
      <c r="AA48" s="273">
        <v>0</v>
      </c>
      <c r="AB48" s="273">
        <v>0</v>
      </c>
      <c r="AC48" s="273">
        <v>0</v>
      </c>
      <c r="AD48" s="273">
        <v>0</v>
      </c>
      <c r="AE48" s="273">
        <v>0</v>
      </c>
      <c r="AF48" s="273">
        <v>0</v>
      </c>
      <c r="AG48" s="273">
        <v>0</v>
      </c>
      <c r="AH48" s="273">
        <v>0</v>
      </c>
      <c r="AI48" s="273">
        <v>0</v>
      </c>
      <c r="AJ48" s="273">
        <v>0</v>
      </c>
      <c r="AK48" s="393">
        <v>508</v>
      </c>
    </row>
    <row r="49" spans="1:37" ht="15.75" x14ac:dyDescent="0.25">
      <c r="A49" s="130" t="s">
        <v>268</v>
      </c>
      <c r="B49" s="301">
        <f t="shared" si="4"/>
        <v>244</v>
      </c>
      <c r="C49" s="273">
        <v>0</v>
      </c>
      <c r="D49" s="273">
        <v>133</v>
      </c>
      <c r="E49" s="273">
        <v>93</v>
      </c>
      <c r="F49" s="273">
        <v>15</v>
      </c>
      <c r="G49" s="273">
        <v>3</v>
      </c>
      <c r="H49" s="273">
        <v>0</v>
      </c>
      <c r="I49" s="273">
        <v>0</v>
      </c>
      <c r="J49" s="273">
        <v>0</v>
      </c>
      <c r="K49" s="273">
        <v>0</v>
      </c>
      <c r="L49" s="273">
        <v>0</v>
      </c>
      <c r="M49" s="273">
        <v>0</v>
      </c>
      <c r="N49" s="273">
        <v>0</v>
      </c>
      <c r="O49" s="273">
        <v>0</v>
      </c>
      <c r="P49" s="273">
        <v>0</v>
      </c>
      <c r="Q49" s="273">
        <v>0</v>
      </c>
      <c r="R49" s="273">
        <v>0</v>
      </c>
      <c r="S49" s="273">
        <v>0</v>
      </c>
      <c r="T49" s="273">
        <v>0</v>
      </c>
      <c r="U49" s="273">
        <v>0</v>
      </c>
      <c r="V49" s="273">
        <v>0</v>
      </c>
      <c r="W49" s="273">
        <v>0</v>
      </c>
      <c r="X49" s="273">
        <v>0</v>
      </c>
      <c r="Y49" s="273">
        <v>0</v>
      </c>
      <c r="Z49" s="273">
        <v>0</v>
      </c>
      <c r="AA49" s="273">
        <v>0</v>
      </c>
      <c r="AB49" s="273">
        <v>0</v>
      </c>
      <c r="AC49" s="273">
        <v>0</v>
      </c>
      <c r="AD49" s="273">
        <v>0</v>
      </c>
      <c r="AE49" s="273">
        <v>0</v>
      </c>
      <c r="AF49" s="273">
        <v>0</v>
      </c>
      <c r="AG49" s="273">
        <v>0</v>
      </c>
      <c r="AH49" s="273">
        <v>0</v>
      </c>
      <c r="AI49" s="273">
        <v>0</v>
      </c>
      <c r="AJ49" s="273">
        <v>0</v>
      </c>
      <c r="AK49" s="393">
        <v>376</v>
      </c>
    </row>
    <row r="50" spans="1:37" ht="15.75" x14ac:dyDescent="0.25">
      <c r="A50" s="130" t="s">
        <v>49</v>
      </c>
      <c r="B50" s="301">
        <f t="shared" si="4"/>
        <v>126</v>
      </c>
      <c r="C50" s="273">
        <v>0</v>
      </c>
      <c r="D50" s="273">
        <v>0</v>
      </c>
      <c r="E50" s="273">
        <v>18</v>
      </c>
      <c r="F50" s="273">
        <v>84</v>
      </c>
      <c r="G50" s="273">
        <v>18</v>
      </c>
      <c r="H50" s="273">
        <v>2</v>
      </c>
      <c r="I50" s="273">
        <v>2</v>
      </c>
      <c r="J50" s="273">
        <v>1</v>
      </c>
      <c r="K50" s="273">
        <v>1</v>
      </c>
      <c r="L50" s="273">
        <v>0</v>
      </c>
      <c r="M50" s="273">
        <v>0</v>
      </c>
      <c r="N50" s="273">
        <v>0</v>
      </c>
      <c r="O50" s="273">
        <v>0</v>
      </c>
      <c r="P50" s="273">
        <v>0</v>
      </c>
      <c r="Q50" s="273">
        <v>0</v>
      </c>
      <c r="R50" s="273">
        <v>0</v>
      </c>
      <c r="S50" s="273">
        <v>0</v>
      </c>
      <c r="T50" s="273">
        <v>0</v>
      </c>
      <c r="U50" s="273">
        <v>0</v>
      </c>
      <c r="V50" s="273">
        <v>0</v>
      </c>
      <c r="W50" s="273">
        <v>0</v>
      </c>
      <c r="X50" s="273">
        <v>0</v>
      </c>
      <c r="Y50" s="273">
        <v>0</v>
      </c>
      <c r="Z50" s="273">
        <v>0</v>
      </c>
      <c r="AA50" s="273">
        <v>0</v>
      </c>
      <c r="AB50" s="273">
        <v>0</v>
      </c>
      <c r="AC50" s="273">
        <v>0</v>
      </c>
      <c r="AD50" s="273">
        <v>0</v>
      </c>
      <c r="AE50" s="273">
        <v>0</v>
      </c>
      <c r="AF50" s="273">
        <v>0</v>
      </c>
      <c r="AG50" s="273">
        <v>0</v>
      </c>
      <c r="AH50" s="273">
        <v>0</v>
      </c>
      <c r="AI50" s="273">
        <v>0</v>
      </c>
      <c r="AJ50" s="273">
        <v>0</v>
      </c>
      <c r="AK50" s="393">
        <v>397</v>
      </c>
    </row>
    <row r="51" spans="1:37" ht="15.75" x14ac:dyDescent="0.25">
      <c r="A51" s="130" t="s">
        <v>53</v>
      </c>
      <c r="B51" s="301">
        <f t="shared" si="4"/>
        <v>204</v>
      </c>
      <c r="C51" s="273">
        <v>160</v>
      </c>
      <c r="D51" s="273">
        <v>12</v>
      </c>
      <c r="E51" s="273">
        <v>13</v>
      </c>
      <c r="F51" s="273">
        <v>5</v>
      </c>
      <c r="G51" s="273">
        <v>10</v>
      </c>
      <c r="H51" s="273">
        <v>4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393">
        <v>113</v>
      </c>
    </row>
    <row r="52" spans="1:37" ht="15.75" x14ac:dyDescent="0.25">
      <c r="A52" s="130" t="s">
        <v>58</v>
      </c>
      <c r="B52" s="301">
        <f t="shared" si="4"/>
        <v>219</v>
      </c>
      <c r="C52" s="273">
        <v>3</v>
      </c>
      <c r="D52" s="273">
        <v>95</v>
      </c>
      <c r="E52" s="273">
        <v>99</v>
      </c>
      <c r="F52" s="273">
        <v>15</v>
      </c>
      <c r="G52" s="273">
        <v>6</v>
      </c>
      <c r="H52" s="273">
        <v>1</v>
      </c>
      <c r="I52" s="273">
        <v>0</v>
      </c>
      <c r="J52" s="273">
        <v>0</v>
      </c>
      <c r="K52" s="273">
        <v>0</v>
      </c>
      <c r="L52" s="273">
        <v>0</v>
      </c>
      <c r="M52" s="273">
        <v>0</v>
      </c>
      <c r="N52" s="273">
        <v>0</v>
      </c>
      <c r="O52" s="273">
        <v>0</v>
      </c>
      <c r="P52" s="273">
        <v>0</v>
      </c>
      <c r="Q52" s="273">
        <v>0</v>
      </c>
      <c r="R52" s="273">
        <v>0</v>
      </c>
      <c r="S52" s="273">
        <v>0</v>
      </c>
      <c r="T52" s="273">
        <v>0</v>
      </c>
      <c r="U52" s="273">
        <v>0</v>
      </c>
      <c r="V52" s="273">
        <v>0</v>
      </c>
      <c r="W52" s="273">
        <v>0</v>
      </c>
      <c r="X52" s="273">
        <v>0</v>
      </c>
      <c r="Y52" s="273">
        <v>0</v>
      </c>
      <c r="Z52" s="273">
        <v>0</v>
      </c>
      <c r="AA52" s="273">
        <v>0</v>
      </c>
      <c r="AB52" s="273">
        <v>0</v>
      </c>
      <c r="AC52" s="273">
        <v>0</v>
      </c>
      <c r="AD52" s="273">
        <v>0</v>
      </c>
      <c r="AE52" s="273">
        <v>0</v>
      </c>
      <c r="AF52" s="273">
        <v>0</v>
      </c>
      <c r="AG52" s="273">
        <v>0</v>
      </c>
      <c r="AH52" s="273">
        <v>0</v>
      </c>
      <c r="AI52" s="273">
        <v>0</v>
      </c>
      <c r="AJ52" s="273">
        <v>0</v>
      </c>
      <c r="AK52" s="393">
        <v>367</v>
      </c>
    </row>
    <row r="53" spans="1:37" ht="15.75" x14ac:dyDescent="0.25">
      <c r="A53" s="130" t="s">
        <v>61</v>
      </c>
      <c r="B53" s="301">
        <f t="shared" si="4"/>
        <v>117</v>
      </c>
      <c r="C53" s="273">
        <v>4</v>
      </c>
      <c r="D53" s="273">
        <v>60</v>
      </c>
      <c r="E53" s="273">
        <v>18</v>
      </c>
      <c r="F53" s="273">
        <v>15</v>
      </c>
      <c r="G53" s="273">
        <v>11</v>
      </c>
      <c r="H53" s="273">
        <v>5</v>
      </c>
      <c r="I53" s="273">
        <v>3</v>
      </c>
      <c r="J53" s="273">
        <v>0</v>
      </c>
      <c r="K53" s="273">
        <v>0</v>
      </c>
      <c r="L53" s="273">
        <v>0</v>
      </c>
      <c r="M53" s="273">
        <v>1</v>
      </c>
      <c r="N53" s="273">
        <v>0</v>
      </c>
      <c r="O53" s="273">
        <v>0</v>
      </c>
      <c r="P53" s="273">
        <v>0</v>
      </c>
      <c r="Q53" s="273">
        <v>0</v>
      </c>
      <c r="R53" s="273">
        <v>0</v>
      </c>
      <c r="S53" s="273">
        <v>0</v>
      </c>
      <c r="T53" s="273">
        <v>0</v>
      </c>
      <c r="U53" s="273">
        <v>0</v>
      </c>
      <c r="V53" s="273">
        <v>0</v>
      </c>
      <c r="W53" s="273">
        <v>0</v>
      </c>
      <c r="X53" s="273">
        <v>0</v>
      </c>
      <c r="Y53" s="273">
        <v>0</v>
      </c>
      <c r="Z53" s="273">
        <v>0</v>
      </c>
      <c r="AA53" s="273">
        <v>0</v>
      </c>
      <c r="AB53" s="273">
        <v>0</v>
      </c>
      <c r="AC53" s="273">
        <v>0</v>
      </c>
      <c r="AD53" s="273">
        <v>0</v>
      </c>
      <c r="AE53" s="273">
        <v>0</v>
      </c>
      <c r="AF53" s="273">
        <v>0</v>
      </c>
      <c r="AG53" s="273">
        <v>0</v>
      </c>
      <c r="AH53" s="273">
        <v>0</v>
      </c>
      <c r="AI53" s="273">
        <v>0</v>
      </c>
      <c r="AJ53" s="273">
        <v>0</v>
      </c>
      <c r="AK53" s="393">
        <v>238</v>
      </c>
    </row>
    <row r="54" spans="1:37" ht="15.75" x14ac:dyDescent="0.25">
      <c r="A54" s="130" t="s">
        <v>64</v>
      </c>
      <c r="B54" s="301">
        <f t="shared" si="4"/>
        <v>209</v>
      </c>
      <c r="C54" s="273">
        <v>2</v>
      </c>
      <c r="D54" s="273">
        <v>173</v>
      </c>
      <c r="E54" s="273">
        <v>23</v>
      </c>
      <c r="F54" s="273">
        <v>5</v>
      </c>
      <c r="G54" s="273">
        <v>5</v>
      </c>
      <c r="H54" s="273">
        <v>0</v>
      </c>
      <c r="I54" s="273">
        <v>0</v>
      </c>
      <c r="J54" s="273">
        <v>0</v>
      </c>
      <c r="K54" s="273">
        <v>0</v>
      </c>
      <c r="L54" s="273">
        <v>1</v>
      </c>
      <c r="M54" s="273">
        <v>0</v>
      </c>
      <c r="N54" s="273">
        <v>0</v>
      </c>
      <c r="O54" s="273">
        <v>0</v>
      </c>
      <c r="P54" s="273">
        <v>0</v>
      </c>
      <c r="Q54" s="273">
        <v>0</v>
      </c>
      <c r="R54" s="273">
        <v>0</v>
      </c>
      <c r="S54" s="273">
        <v>0</v>
      </c>
      <c r="T54" s="273">
        <v>0</v>
      </c>
      <c r="U54" s="273">
        <v>0</v>
      </c>
      <c r="V54" s="273">
        <v>0</v>
      </c>
      <c r="W54" s="273">
        <v>0</v>
      </c>
      <c r="X54" s="273">
        <v>0</v>
      </c>
      <c r="Y54" s="273">
        <v>0</v>
      </c>
      <c r="Z54" s="273">
        <v>0</v>
      </c>
      <c r="AA54" s="273">
        <v>0</v>
      </c>
      <c r="AB54" s="273">
        <v>0</v>
      </c>
      <c r="AC54" s="273">
        <v>0</v>
      </c>
      <c r="AD54" s="273">
        <v>0</v>
      </c>
      <c r="AE54" s="273">
        <v>0</v>
      </c>
      <c r="AF54" s="273">
        <v>0</v>
      </c>
      <c r="AG54" s="273">
        <v>0</v>
      </c>
      <c r="AH54" s="273">
        <v>0</v>
      </c>
      <c r="AI54" s="273">
        <v>0</v>
      </c>
      <c r="AJ54" s="273">
        <v>0</v>
      </c>
      <c r="AK54" s="393">
        <v>263</v>
      </c>
    </row>
    <row r="55" spans="1:37" ht="15.75" x14ac:dyDescent="0.25">
      <c r="A55" s="133"/>
      <c r="B55" s="306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305"/>
    </row>
    <row r="56" spans="1:37" ht="15.75" x14ac:dyDescent="0.25">
      <c r="A56" s="57" t="s">
        <v>66</v>
      </c>
      <c r="B56" s="275"/>
      <c r="C56" s="275"/>
      <c r="D56" s="275"/>
      <c r="E56" s="275"/>
      <c r="F56" s="275"/>
      <c r="G56" s="275"/>
      <c r="H56" s="276"/>
      <c r="I56" s="275"/>
      <c r="J56" s="275"/>
      <c r="K56" s="275"/>
      <c r="L56" s="275"/>
      <c r="M56" s="275"/>
      <c r="N56" s="275"/>
      <c r="O56" s="275"/>
      <c r="P56" s="275"/>
      <c r="Q56" s="275"/>
      <c r="R56" s="275"/>
      <c r="S56" s="275"/>
      <c r="T56" s="275"/>
      <c r="U56" s="276"/>
      <c r="V56" s="276"/>
      <c r="W56" s="275"/>
      <c r="X56" s="275"/>
      <c r="Y56" s="275"/>
      <c r="Z56" s="275"/>
      <c r="AA56" s="275"/>
      <c r="AB56" s="275"/>
      <c r="AC56" s="275"/>
      <c r="AD56" s="275"/>
      <c r="AE56" s="275"/>
      <c r="AF56" s="275"/>
      <c r="AG56" s="275"/>
      <c r="AH56" s="275"/>
      <c r="AI56" s="275"/>
      <c r="AJ56" s="275"/>
      <c r="AK56" s="275"/>
    </row>
  </sheetData>
  <mergeCells count="4">
    <mergeCell ref="A8:A9"/>
    <mergeCell ref="B8:B9"/>
    <mergeCell ref="C8:AJ8"/>
    <mergeCell ref="B1:C1"/>
  </mergeCells>
  <hyperlinks>
    <hyperlink ref="B1" location="Índice!A1" display="Volver al índice" xr:uid="{DCF5417F-1738-4302-971C-40B46D749BCE}"/>
  </hyperlinks>
  <pageMargins left="0.7" right="0.7" top="0.75" bottom="0.75" header="0.3" footer="0.3"/>
  <ignoredErrors>
    <ignoredError sqref="C9:AK9" numberStoredAsText="1"/>
    <ignoredError sqref="B14:B54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81F81-03DE-4A16-9396-759BFE0DD9CA}">
  <dimension ref="A1:N59"/>
  <sheetViews>
    <sheetView tabSelected="1" zoomScale="60" zoomScaleNormal="60" workbookViewId="0">
      <pane ySplit="9" topLeftCell="A10" activePane="bottomLeft" state="frozen"/>
      <selection pane="bottomLeft" activeCell="A16" sqref="A16"/>
    </sheetView>
  </sheetViews>
  <sheetFormatPr baseColWidth="10" defaultColWidth="0" defaultRowHeight="15" zeroHeight="1" x14ac:dyDescent="0.25"/>
  <cols>
    <col min="1" max="1" width="95" customWidth="1"/>
    <col min="2" max="2" width="13" style="259" customWidth="1"/>
    <col min="3" max="13" width="11.42578125" style="259" customWidth="1"/>
    <col min="14" max="14" width="20.28515625" style="259" customWidth="1"/>
    <col min="15" max="16384" width="11.42578125" hidden="1"/>
  </cols>
  <sheetData>
    <row r="1" spans="1:14" ht="15.75" x14ac:dyDescent="0.25">
      <c r="A1" s="1" t="s">
        <v>244</v>
      </c>
      <c r="B1" s="414" t="s">
        <v>786</v>
      </c>
      <c r="C1" s="414"/>
      <c r="E1" s="385"/>
      <c r="F1" s="2"/>
      <c r="G1" s="2"/>
      <c r="H1" s="2"/>
      <c r="I1" s="2"/>
      <c r="J1" s="2"/>
      <c r="K1" s="2"/>
      <c r="L1" s="2"/>
      <c r="M1" s="2"/>
      <c r="N1" s="277"/>
    </row>
    <row r="2" spans="1:14" ht="15.75" x14ac:dyDescent="0.25">
      <c r="A2" s="2"/>
      <c r="B2" s="27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77"/>
    </row>
    <row r="3" spans="1:14" ht="15.75" x14ac:dyDescent="0.25">
      <c r="A3" s="212" t="s">
        <v>245</v>
      </c>
      <c r="B3" s="37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372"/>
    </row>
    <row r="4" spans="1:14" ht="15.75" x14ac:dyDescent="0.25">
      <c r="A4" s="212" t="s">
        <v>246</v>
      </c>
      <c r="B4" s="37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372"/>
    </row>
    <row r="5" spans="1:14" ht="15.75" x14ac:dyDescent="0.25">
      <c r="A5" s="212" t="s">
        <v>231</v>
      </c>
      <c r="B5" s="37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372"/>
    </row>
    <row r="6" spans="1:14" ht="15.75" x14ac:dyDescent="0.25">
      <c r="A6" s="212" t="s">
        <v>2</v>
      </c>
      <c r="B6" s="37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372"/>
    </row>
    <row r="7" spans="1:14" ht="15.75" x14ac:dyDescent="0.25">
      <c r="A7" s="32"/>
      <c r="B7" s="396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400"/>
    </row>
    <row r="8" spans="1:14" ht="15.75" x14ac:dyDescent="0.25">
      <c r="A8" s="474" t="s">
        <v>247</v>
      </c>
      <c r="B8" s="475" t="s">
        <v>80</v>
      </c>
      <c r="C8" s="473" t="s">
        <v>233</v>
      </c>
      <c r="D8" s="473"/>
      <c r="E8" s="473"/>
      <c r="F8" s="473"/>
      <c r="G8" s="473"/>
      <c r="H8" s="473"/>
      <c r="I8" s="473"/>
      <c r="J8" s="473"/>
      <c r="K8" s="473"/>
      <c r="L8" s="473"/>
      <c r="M8" s="473"/>
      <c r="N8" s="390" t="s">
        <v>234</v>
      </c>
    </row>
    <row r="9" spans="1:14" ht="15.75" x14ac:dyDescent="0.25">
      <c r="A9" s="429"/>
      <c r="B9" s="423"/>
      <c r="C9" s="117" t="s">
        <v>235</v>
      </c>
      <c r="D9" s="117" t="s">
        <v>236</v>
      </c>
      <c r="E9" s="117" t="s">
        <v>237</v>
      </c>
      <c r="F9" s="117" t="s">
        <v>238</v>
      </c>
      <c r="G9" s="117" t="s">
        <v>239</v>
      </c>
      <c r="H9" s="117" t="s">
        <v>240</v>
      </c>
      <c r="I9" s="117" t="s">
        <v>241</v>
      </c>
      <c r="J9" s="117">
        <v>7</v>
      </c>
      <c r="K9" s="117">
        <v>8</v>
      </c>
      <c r="L9" s="117">
        <v>9</v>
      </c>
      <c r="M9" s="117">
        <v>10</v>
      </c>
      <c r="N9" s="391" t="s">
        <v>242</v>
      </c>
    </row>
    <row r="10" spans="1:14" ht="15.75" x14ac:dyDescent="0.25">
      <c r="A10" s="135"/>
      <c r="B10" s="39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400"/>
    </row>
    <row r="11" spans="1:14" ht="15.75" x14ac:dyDescent="0.25">
      <c r="A11" s="24" t="s">
        <v>8</v>
      </c>
      <c r="B11" s="398">
        <f>B27+B43</f>
        <v>3566</v>
      </c>
      <c r="C11" s="235">
        <f>C27+C43</f>
        <v>319</v>
      </c>
      <c r="D11" s="235">
        <f t="shared" ref="D11:M11" si="0">D27+D43</f>
        <v>1380</v>
      </c>
      <c r="E11" s="235">
        <f t="shared" si="0"/>
        <v>768</v>
      </c>
      <c r="F11" s="235">
        <f t="shared" si="0"/>
        <v>547</v>
      </c>
      <c r="G11" s="235">
        <f t="shared" si="0"/>
        <v>324</v>
      </c>
      <c r="H11" s="235">
        <f t="shared" si="0"/>
        <v>100</v>
      </c>
      <c r="I11" s="235">
        <f t="shared" si="0"/>
        <v>77</v>
      </c>
      <c r="J11" s="235">
        <f t="shared" si="0"/>
        <v>32</v>
      </c>
      <c r="K11" s="235">
        <f t="shared" si="0"/>
        <v>14</v>
      </c>
      <c r="L11" s="235">
        <f>L27+L43</f>
        <v>3</v>
      </c>
      <c r="M11" s="235">
        <f t="shared" si="0"/>
        <v>2</v>
      </c>
      <c r="N11" s="401">
        <f>N27+N43</f>
        <v>7198</v>
      </c>
    </row>
    <row r="12" spans="1:14" ht="15.75" x14ac:dyDescent="0.25">
      <c r="A12" s="25" t="s">
        <v>14</v>
      </c>
      <c r="B12" s="378">
        <f t="shared" ref="B12:B25" si="1">SUM(C12:M12)</f>
        <v>780</v>
      </c>
      <c r="C12" s="241">
        <v>66</v>
      </c>
      <c r="D12" s="241">
        <v>375</v>
      </c>
      <c r="E12" s="241">
        <v>154</v>
      </c>
      <c r="F12" s="241">
        <v>106</v>
      </c>
      <c r="G12" s="241">
        <v>53</v>
      </c>
      <c r="H12" s="241">
        <v>15</v>
      </c>
      <c r="I12" s="241">
        <v>7</v>
      </c>
      <c r="J12" s="241">
        <v>3</v>
      </c>
      <c r="K12" s="241">
        <v>1</v>
      </c>
      <c r="L12" s="241">
        <v>0</v>
      </c>
      <c r="M12" s="241">
        <v>0</v>
      </c>
      <c r="N12" s="402">
        <v>1359</v>
      </c>
    </row>
    <row r="13" spans="1:14" ht="15.75" x14ac:dyDescent="0.25">
      <c r="A13" s="25" t="s">
        <v>17</v>
      </c>
      <c r="B13" s="378">
        <f t="shared" si="1"/>
        <v>479</v>
      </c>
      <c r="C13" s="241">
        <v>1</v>
      </c>
      <c r="D13" s="241">
        <v>12</v>
      </c>
      <c r="E13" s="241">
        <v>4</v>
      </c>
      <c r="F13" s="241">
        <v>166</v>
      </c>
      <c r="G13" s="241">
        <v>145</v>
      </c>
      <c r="H13" s="241">
        <v>52</v>
      </c>
      <c r="I13" s="241">
        <v>59</v>
      </c>
      <c r="J13" s="241">
        <v>26</v>
      </c>
      <c r="K13" s="241">
        <v>11</v>
      </c>
      <c r="L13" s="241">
        <v>2</v>
      </c>
      <c r="M13" s="241">
        <v>1</v>
      </c>
      <c r="N13" s="402">
        <v>2010</v>
      </c>
    </row>
    <row r="14" spans="1:14" ht="15.75" x14ac:dyDescent="0.25">
      <c r="A14" s="25" t="s">
        <v>23</v>
      </c>
      <c r="B14" s="378">
        <f t="shared" si="1"/>
        <v>102</v>
      </c>
      <c r="C14" s="241">
        <v>12</v>
      </c>
      <c r="D14" s="241">
        <v>0</v>
      </c>
      <c r="E14" s="241">
        <v>51</v>
      </c>
      <c r="F14" s="241">
        <v>20</v>
      </c>
      <c r="G14" s="241">
        <v>12</v>
      </c>
      <c r="H14" s="241">
        <v>5</v>
      </c>
      <c r="I14" s="241">
        <v>2</v>
      </c>
      <c r="J14" s="241">
        <v>0</v>
      </c>
      <c r="K14" s="241">
        <v>0</v>
      </c>
      <c r="L14" s="241">
        <v>0</v>
      </c>
      <c r="M14" s="241">
        <v>0</v>
      </c>
      <c r="N14" s="402">
        <v>247</v>
      </c>
    </row>
    <row r="15" spans="1:14" ht="15.75" x14ac:dyDescent="0.25">
      <c r="A15" s="25" t="s">
        <v>26</v>
      </c>
      <c r="B15" s="378">
        <f t="shared" si="1"/>
        <v>314</v>
      </c>
      <c r="C15" s="241">
        <v>21</v>
      </c>
      <c r="D15" s="241">
        <v>253</v>
      </c>
      <c r="E15" s="241">
        <v>23</v>
      </c>
      <c r="F15" s="241">
        <v>10</v>
      </c>
      <c r="G15" s="241">
        <v>4</v>
      </c>
      <c r="H15" s="241">
        <v>2</v>
      </c>
      <c r="I15" s="241">
        <v>1</v>
      </c>
      <c r="J15" s="241">
        <v>0</v>
      </c>
      <c r="K15" s="241">
        <v>0</v>
      </c>
      <c r="L15" s="241">
        <v>0</v>
      </c>
      <c r="M15" s="241">
        <v>0</v>
      </c>
      <c r="N15" s="402">
        <v>361</v>
      </c>
    </row>
    <row r="16" spans="1:14" ht="15.75" x14ac:dyDescent="0.25">
      <c r="A16" s="25" t="s">
        <v>29</v>
      </c>
      <c r="B16" s="378">
        <f t="shared" si="1"/>
        <v>131</v>
      </c>
      <c r="C16" s="241">
        <v>10</v>
      </c>
      <c r="D16" s="241">
        <v>79</v>
      </c>
      <c r="E16" s="241">
        <v>33</v>
      </c>
      <c r="F16" s="241">
        <v>8</v>
      </c>
      <c r="G16" s="241">
        <v>0</v>
      </c>
      <c r="H16" s="241">
        <v>1</v>
      </c>
      <c r="I16" s="241">
        <v>0</v>
      </c>
      <c r="J16" s="241">
        <v>0</v>
      </c>
      <c r="K16" s="241">
        <v>0</v>
      </c>
      <c r="L16" s="241">
        <v>0</v>
      </c>
      <c r="M16" s="241">
        <v>0</v>
      </c>
      <c r="N16" s="402">
        <v>174</v>
      </c>
    </row>
    <row r="17" spans="1:14" ht="15.75" x14ac:dyDescent="0.25">
      <c r="A17" s="25" t="s">
        <v>33</v>
      </c>
      <c r="B17" s="378">
        <f t="shared" si="1"/>
        <v>90</v>
      </c>
      <c r="C17" s="241">
        <v>1</v>
      </c>
      <c r="D17" s="241">
        <v>54</v>
      </c>
      <c r="E17" s="241">
        <v>26</v>
      </c>
      <c r="F17" s="241">
        <v>6</v>
      </c>
      <c r="G17" s="241">
        <v>3</v>
      </c>
      <c r="H17" s="241">
        <v>0</v>
      </c>
      <c r="I17" s="241">
        <v>0</v>
      </c>
      <c r="J17" s="241">
        <v>0</v>
      </c>
      <c r="K17" s="241">
        <v>0</v>
      </c>
      <c r="L17" s="241">
        <v>0</v>
      </c>
      <c r="M17" s="241">
        <v>0</v>
      </c>
      <c r="N17" s="402">
        <v>136</v>
      </c>
    </row>
    <row r="18" spans="1:14" ht="15.75" x14ac:dyDescent="0.25">
      <c r="A18" s="25" t="s">
        <v>37</v>
      </c>
      <c r="B18" s="378">
        <f t="shared" si="1"/>
        <v>338</v>
      </c>
      <c r="C18" s="241">
        <v>37</v>
      </c>
      <c r="D18" s="241">
        <v>123</v>
      </c>
      <c r="E18" s="241">
        <v>67</v>
      </c>
      <c r="F18" s="241">
        <v>78</v>
      </c>
      <c r="G18" s="241">
        <v>16</v>
      </c>
      <c r="H18" s="241">
        <v>12</v>
      </c>
      <c r="I18" s="241">
        <v>2</v>
      </c>
      <c r="J18" s="241">
        <v>2</v>
      </c>
      <c r="K18" s="241">
        <v>1</v>
      </c>
      <c r="L18" s="241">
        <v>0</v>
      </c>
      <c r="M18" s="241">
        <v>0</v>
      </c>
      <c r="N18" s="402">
        <v>649</v>
      </c>
    </row>
    <row r="19" spans="1:14" ht="15.75" x14ac:dyDescent="0.25">
      <c r="A19" s="25" t="s">
        <v>41</v>
      </c>
      <c r="B19" s="378">
        <f t="shared" si="1"/>
        <v>213</v>
      </c>
      <c r="C19" s="241">
        <v>2</v>
      </c>
      <c r="D19" s="241">
        <v>11</v>
      </c>
      <c r="E19" s="241">
        <v>146</v>
      </c>
      <c r="F19" s="241">
        <v>14</v>
      </c>
      <c r="G19" s="241">
        <v>38</v>
      </c>
      <c r="H19" s="241">
        <v>1</v>
      </c>
      <c r="I19" s="241">
        <v>1</v>
      </c>
      <c r="J19" s="241">
        <v>0</v>
      </c>
      <c r="K19" s="241">
        <v>0</v>
      </c>
      <c r="L19" s="241">
        <v>0</v>
      </c>
      <c r="M19" s="241">
        <v>0</v>
      </c>
      <c r="N19" s="402">
        <v>508</v>
      </c>
    </row>
    <row r="20" spans="1:14" ht="15.75" x14ac:dyDescent="0.25">
      <c r="A20" s="25" t="s">
        <v>268</v>
      </c>
      <c r="B20" s="378">
        <f t="shared" si="1"/>
        <v>244</v>
      </c>
      <c r="C20" s="241">
        <v>0</v>
      </c>
      <c r="D20" s="241">
        <v>133</v>
      </c>
      <c r="E20" s="241">
        <v>93</v>
      </c>
      <c r="F20" s="241">
        <v>15</v>
      </c>
      <c r="G20" s="241">
        <v>3</v>
      </c>
      <c r="H20" s="241">
        <v>0</v>
      </c>
      <c r="I20" s="241">
        <v>0</v>
      </c>
      <c r="J20" s="241">
        <v>0</v>
      </c>
      <c r="K20" s="241">
        <v>0</v>
      </c>
      <c r="L20" s="241">
        <v>0</v>
      </c>
      <c r="M20" s="241">
        <v>0</v>
      </c>
      <c r="N20" s="402">
        <v>376</v>
      </c>
    </row>
    <row r="21" spans="1:14" ht="15.75" x14ac:dyDescent="0.25">
      <c r="A21" s="25" t="s">
        <v>49</v>
      </c>
      <c r="B21" s="378">
        <f t="shared" si="1"/>
        <v>126</v>
      </c>
      <c r="C21" s="241">
        <v>0</v>
      </c>
      <c r="D21" s="241">
        <v>0</v>
      </c>
      <c r="E21" s="241">
        <v>18</v>
      </c>
      <c r="F21" s="241">
        <v>84</v>
      </c>
      <c r="G21" s="241">
        <v>18</v>
      </c>
      <c r="H21" s="241">
        <v>2</v>
      </c>
      <c r="I21" s="241">
        <v>2</v>
      </c>
      <c r="J21" s="241">
        <v>1</v>
      </c>
      <c r="K21" s="241">
        <v>1</v>
      </c>
      <c r="L21" s="241">
        <v>0</v>
      </c>
      <c r="M21" s="241">
        <v>0</v>
      </c>
      <c r="N21" s="402">
        <v>397</v>
      </c>
    </row>
    <row r="22" spans="1:14" ht="15.75" x14ac:dyDescent="0.25">
      <c r="A22" s="25" t="s">
        <v>53</v>
      </c>
      <c r="B22" s="378">
        <f t="shared" si="1"/>
        <v>204</v>
      </c>
      <c r="C22" s="241">
        <v>160</v>
      </c>
      <c r="D22" s="241">
        <v>12</v>
      </c>
      <c r="E22" s="241">
        <v>13</v>
      </c>
      <c r="F22" s="241">
        <v>5</v>
      </c>
      <c r="G22" s="241">
        <v>10</v>
      </c>
      <c r="H22" s="241">
        <v>4</v>
      </c>
      <c r="I22" s="241">
        <v>0</v>
      </c>
      <c r="J22" s="241">
        <v>0</v>
      </c>
      <c r="K22" s="241">
        <v>0</v>
      </c>
      <c r="L22" s="241">
        <v>0</v>
      </c>
      <c r="M22" s="241">
        <v>0</v>
      </c>
      <c r="N22" s="402">
        <v>113</v>
      </c>
    </row>
    <row r="23" spans="1:14" ht="15.75" x14ac:dyDescent="0.25">
      <c r="A23" s="25" t="s">
        <v>58</v>
      </c>
      <c r="B23" s="378">
        <f t="shared" si="1"/>
        <v>219</v>
      </c>
      <c r="C23" s="241">
        <v>3</v>
      </c>
      <c r="D23" s="241">
        <v>95</v>
      </c>
      <c r="E23" s="241">
        <v>99</v>
      </c>
      <c r="F23" s="241">
        <v>15</v>
      </c>
      <c r="G23" s="241">
        <v>6</v>
      </c>
      <c r="H23" s="241">
        <v>1</v>
      </c>
      <c r="I23" s="241">
        <v>0</v>
      </c>
      <c r="J23" s="241">
        <v>0</v>
      </c>
      <c r="K23" s="241">
        <v>0</v>
      </c>
      <c r="L23" s="241">
        <v>0</v>
      </c>
      <c r="M23" s="241">
        <v>0</v>
      </c>
      <c r="N23" s="402">
        <v>367</v>
      </c>
    </row>
    <row r="24" spans="1:14" ht="15.75" x14ac:dyDescent="0.25">
      <c r="A24" s="25" t="s">
        <v>61</v>
      </c>
      <c r="B24" s="378">
        <f t="shared" si="1"/>
        <v>117</v>
      </c>
      <c r="C24" s="241">
        <v>4</v>
      </c>
      <c r="D24" s="241">
        <v>60</v>
      </c>
      <c r="E24" s="241">
        <v>18</v>
      </c>
      <c r="F24" s="241">
        <v>15</v>
      </c>
      <c r="G24" s="241">
        <v>11</v>
      </c>
      <c r="H24" s="241">
        <v>5</v>
      </c>
      <c r="I24" s="241">
        <v>3</v>
      </c>
      <c r="J24" s="241">
        <v>0</v>
      </c>
      <c r="K24" s="241">
        <v>0</v>
      </c>
      <c r="L24" s="241">
        <v>0</v>
      </c>
      <c r="M24" s="241">
        <v>1</v>
      </c>
      <c r="N24" s="402">
        <v>238</v>
      </c>
    </row>
    <row r="25" spans="1:14" ht="15.75" x14ac:dyDescent="0.25">
      <c r="A25" s="25" t="s">
        <v>64</v>
      </c>
      <c r="B25" s="378">
        <f t="shared" si="1"/>
        <v>209</v>
      </c>
      <c r="C25" s="241">
        <v>2</v>
      </c>
      <c r="D25" s="241">
        <v>173</v>
      </c>
      <c r="E25" s="241">
        <v>23</v>
      </c>
      <c r="F25" s="241">
        <v>5</v>
      </c>
      <c r="G25" s="241">
        <v>5</v>
      </c>
      <c r="H25" s="241">
        <v>0</v>
      </c>
      <c r="I25" s="241">
        <v>0</v>
      </c>
      <c r="J25" s="241">
        <v>0</v>
      </c>
      <c r="K25" s="241">
        <v>0</v>
      </c>
      <c r="L25" s="241">
        <v>1</v>
      </c>
      <c r="M25" s="241">
        <v>0</v>
      </c>
      <c r="N25" s="402">
        <v>263</v>
      </c>
    </row>
    <row r="26" spans="1:14" ht="15.75" x14ac:dyDescent="0.25">
      <c r="A26" s="25"/>
      <c r="B26" s="378"/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401"/>
    </row>
    <row r="27" spans="1:14" ht="15.75" x14ac:dyDescent="0.25">
      <c r="A27" s="136" t="s">
        <v>248</v>
      </c>
      <c r="B27" s="398">
        <f>SUM(B28:B41)</f>
        <v>309</v>
      </c>
      <c r="C27" s="235">
        <f>SUM(C28:C41)</f>
        <v>50</v>
      </c>
      <c r="D27" s="235">
        <f t="shared" ref="D27:M27" si="2">SUM(D28:D41)</f>
        <v>132</v>
      </c>
      <c r="E27" s="235">
        <f t="shared" si="2"/>
        <v>92</v>
      </c>
      <c r="F27" s="235">
        <f t="shared" si="2"/>
        <v>11</v>
      </c>
      <c r="G27" s="235">
        <f t="shared" si="2"/>
        <v>19</v>
      </c>
      <c r="H27" s="235">
        <f t="shared" si="2"/>
        <v>5</v>
      </c>
      <c r="I27" s="235">
        <f t="shared" si="2"/>
        <v>0</v>
      </c>
      <c r="J27" s="235">
        <f t="shared" si="2"/>
        <v>0</v>
      </c>
      <c r="K27" s="235">
        <f t="shared" si="2"/>
        <v>0</v>
      </c>
      <c r="L27" s="235">
        <f t="shared" si="2"/>
        <v>0</v>
      </c>
      <c r="M27" s="235">
        <f t="shared" si="2"/>
        <v>0</v>
      </c>
      <c r="N27" s="401">
        <f>SUM(N28:N41)</f>
        <v>450</v>
      </c>
    </row>
    <row r="28" spans="1:14" ht="15.75" x14ac:dyDescent="0.25">
      <c r="A28" s="25" t="s">
        <v>14</v>
      </c>
      <c r="B28" s="378">
        <f t="shared" ref="B28:B41" si="3">SUM(C28:M28)</f>
        <v>1</v>
      </c>
      <c r="C28" s="241">
        <v>0</v>
      </c>
      <c r="D28" s="241">
        <v>0</v>
      </c>
      <c r="E28" s="241">
        <v>1</v>
      </c>
      <c r="F28" s="241">
        <v>0</v>
      </c>
      <c r="G28" s="241">
        <v>0</v>
      </c>
      <c r="H28" s="241">
        <v>0</v>
      </c>
      <c r="I28" s="241">
        <v>0</v>
      </c>
      <c r="J28" s="241">
        <v>0</v>
      </c>
      <c r="K28" s="241">
        <v>0</v>
      </c>
      <c r="L28" s="241">
        <v>0</v>
      </c>
      <c r="M28" s="241">
        <v>0</v>
      </c>
      <c r="N28" s="402">
        <f t="shared" ref="N28:N41" si="4">C28*$C$9+D28*$D$9+E28*$E$9+F28*$F$9+G28*$G$9+H28*$H$9+I28*$I$9+J28*$J$9+K28*$K$9+L28*$L$9+M28*$M$9</f>
        <v>2</v>
      </c>
    </row>
    <row r="29" spans="1:14" ht="15.75" x14ac:dyDescent="0.25">
      <c r="A29" s="25" t="s">
        <v>17</v>
      </c>
      <c r="B29" s="378">
        <f t="shared" si="3"/>
        <v>1</v>
      </c>
      <c r="C29" s="241">
        <v>0</v>
      </c>
      <c r="D29" s="241">
        <v>0</v>
      </c>
      <c r="E29" s="241">
        <v>0</v>
      </c>
      <c r="F29" s="241">
        <v>0</v>
      </c>
      <c r="G29" s="241">
        <v>0</v>
      </c>
      <c r="H29" s="241">
        <v>1</v>
      </c>
      <c r="I29" s="241">
        <v>0</v>
      </c>
      <c r="J29" s="241">
        <v>0</v>
      </c>
      <c r="K29" s="241">
        <v>0</v>
      </c>
      <c r="L29" s="241">
        <v>0</v>
      </c>
      <c r="M29" s="241">
        <v>0</v>
      </c>
      <c r="N29" s="402">
        <f t="shared" si="4"/>
        <v>5</v>
      </c>
    </row>
    <row r="30" spans="1:14" ht="15.75" x14ac:dyDescent="0.25">
      <c r="A30" s="25" t="s">
        <v>23</v>
      </c>
      <c r="B30" s="378">
        <f t="shared" si="3"/>
        <v>11</v>
      </c>
      <c r="C30" s="241">
        <v>5</v>
      </c>
      <c r="D30" s="241">
        <v>0</v>
      </c>
      <c r="E30" s="241">
        <v>4</v>
      </c>
      <c r="F30" s="241">
        <v>2</v>
      </c>
      <c r="G30" s="241">
        <v>0</v>
      </c>
      <c r="H30" s="241">
        <v>0</v>
      </c>
      <c r="I30" s="241">
        <v>0</v>
      </c>
      <c r="J30" s="241">
        <v>0</v>
      </c>
      <c r="K30" s="241">
        <v>0</v>
      </c>
      <c r="L30" s="241">
        <v>0</v>
      </c>
      <c r="M30" s="241">
        <v>0</v>
      </c>
      <c r="N30" s="402">
        <f t="shared" si="4"/>
        <v>14</v>
      </c>
    </row>
    <row r="31" spans="1:14" ht="15.75" x14ac:dyDescent="0.25">
      <c r="A31" s="25" t="s">
        <v>26</v>
      </c>
      <c r="B31" s="378">
        <f t="shared" si="3"/>
        <v>0</v>
      </c>
      <c r="C31" s="241">
        <v>0</v>
      </c>
      <c r="D31" s="241">
        <v>0</v>
      </c>
      <c r="E31" s="241">
        <v>0</v>
      </c>
      <c r="F31" s="241">
        <v>0</v>
      </c>
      <c r="G31" s="241">
        <v>0</v>
      </c>
      <c r="H31" s="241">
        <v>0</v>
      </c>
      <c r="I31" s="241">
        <v>0</v>
      </c>
      <c r="J31" s="241">
        <v>0</v>
      </c>
      <c r="K31" s="241">
        <v>0</v>
      </c>
      <c r="L31" s="241">
        <v>0</v>
      </c>
      <c r="M31" s="241">
        <v>0</v>
      </c>
      <c r="N31" s="402">
        <f t="shared" si="4"/>
        <v>0</v>
      </c>
    </row>
    <row r="32" spans="1:14" ht="15.75" x14ac:dyDescent="0.25">
      <c r="A32" s="25" t="s">
        <v>29</v>
      </c>
      <c r="B32" s="378">
        <f t="shared" si="3"/>
        <v>19</v>
      </c>
      <c r="C32" s="241">
        <v>1</v>
      </c>
      <c r="D32" s="241">
        <v>13</v>
      </c>
      <c r="E32" s="241">
        <v>3</v>
      </c>
      <c r="F32" s="241">
        <v>1</v>
      </c>
      <c r="G32" s="241">
        <v>0</v>
      </c>
      <c r="H32" s="241">
        <v>1</v>
      </c>
      <c r="I32" s="241">
        <v>0</v>
      </c>
      <c r="J32" s="241">
        <v>0</v>
      </c>
      <c r="K32" s="241">
        <v>0</v>
      </c>
      <c r="L32" s="241">
        <v>0</v>
      </c>
      <c r="M32" s="241">
        <v>0</v>
      </c>
      <c r="N32" s="402">
        <f t="shared" si="4"/>
        <v>27</v>
      </c>
    </row>
    <row r="33" spans="1:14" ht="15.75" x14ac:dyDescent="0.25">
      <c r="A33" s="25" t="s">
        <v>33</v>
      </c>
      <c r="B33" s="378">
        <f t="shared" si="3"/>
        <v>0</v>
      </c>
      <c r="C33" s="241">
        <v>0</v>
      </c>
      <c r="D33" s="241">
        <v>0</v>
      </c>
      <c r="E33" s="241">
        <v>0</v>
      </c>
      <c r="F33" s="241">
        <v>0</v>
      </c>
      <c r="G33" s="241">
        <v>0</v>
      </c>
      <c r="H33" s="241">
        <v>0</v>
      </c>
      <c r="I33" s="241">
        <v>0</v>
      </c>
      <c r="J33" s="241">
        <v>0</v>
      </c>
      <c r="K33" s="241">
        <v>0</v>
      </c>
      <c r="L33" s="241">
        <v>0</v>
      </c>
      <c r="M33" s="241">
        <v>0</v>
      </c>
      <c r="N33" s="402">
        <f t="shared" si="4"/>
        <v>0</v>
      </c>
    </row>
    <row r="34" spans="1:14" ht="15.75" x14ac:dyDescent="0.25">
      <c r="A34" s="25" t="s">
        <v>37</v>
      </c>
      <c r="B34" s="378">
        <f t="shared" si="3"/>
        <v>3</v>
      </c>
      <c r="C34" s="241">
        <v>0</v>
      </c>
      <c r="D34" s="241">
        <v>2</v>
      </c>
      <c r="E34" s="241">
        <v>1</v>
      </c>
      <c r="F34" s="241">
        <v>0</v>
      </c>
      <c r="G34" s="241">
        <v>0</v>
      </c>
      <c r="H34" s="241">
        <v>0</v>
      </c>
      <c r="I34" s="241">
        <v>0</v>
      </c>
      <c r="J34" s="241">
        <v>0</v>
      </c>
      <c r="K34" s="241">
        <v>0</v>
      </c>
      <c r="L34" s="241">
        <v>0</v>
      </c>
      <c r="M34" s="241">
        <v>0</v>
      </c>
      <c r="N34" s="402">
        <f t="shared" si="4"/>
        <v>4</v>
      </c>
    </row>
    <row r="35" spans="1:14" ht="15.75" x14ac:dyDescent="0.25">
      <c r="A35" s="25" t="s">
        <v>41</v>
      </c>
      <c r="B35" s="378">
        <f t="shared" si="3"/>
        <v>46</v>
      </c>
      <c r="C35" s="241">
        <v>0</v>
      </c>
      <c r="D35" s="241">
        <v>4</v>
      </c>
      <c r="E35" s="241">
        <v>27</v>
      </c>
      <c r="F35" s="241">
        <v>4</v>
      </c>
      <c r="G35" s="241">
        <v>10</v>
      </c>
      <c r="H35" s="241">
        <v>1</v>
      </c>
      <c r="I35" s="241">
        <v>0</v>
      </c>
      <c r="J35" s="241">
        <v>0</v>
      </c>
      <c r="K35" s="241">
        <v>0</v>
      </c>
      <c r="L35" s="241">
        <v>0</v>
      </c>
      <c r="M35" s="241">
        <v>0</v>
      </c>
      <c r="N35" s="402">
        <f t="shared" si="4"/>
        <v>115</v>
      </c>
    </row>
    <row r="36" spans="1:14" ht="15.75" x14ac:dyDescent="0.25">
      <c r="A36" s="25" t="s">
        <v>268</v>
      </c>
      <c r="B36" s="378">
        <f t="shared" si="3"/>
        <v>42</v>
      </c>
      <c r="C36" s="241">
        <v>0</v>
      </c>
      <c r="D36" s="241">
        <v>26</v>
      </c>
      <c r="E36" s="241">
        <v>15</v>
      </c>
      <c r="F36" s="241">
        <v>1</v>
      </c>
      <c r="G36" s="241">
        <v>0</v>
      </c>
      <c r="H36" s="241">
        <v>0</v>
      </c>
      <c r="I36" s="241">
        <v>0</v>
      </c>
      <c r="J36" s="241">
        <v>0</v>
      </c>
      <c r="K36" s="241">
        <v>0</v>
      </c>
      <c r="L36" s="241">
        <v>0</v>
      </c>
      <c r="M36" s="241">
        <v>0</v>
      </c>
      <c r="N36" s="402">
        <f t="shared" si="4"/>
        <v>59</v>
      </c>
    </row>
    <row r="37" spans="1:14" ht="15.75" x14ac:dyDescent="0.25">
      <c r="A37" s="25" t="s">
        <v>49</v>
      </c>
      <c r="B37" s="378">
        <f t="shared" si="3"/>
        <v>0</v>
      </c>
      <c r="C37" s="241">
        <v>0</v>
      </c>
      <c r="D37" s="241">
        <v>0</v>
      </c>
      <c r="E37" s="241">
        <v>0</v>
      </c>
      <c r="F37" s="241">
        <v>0</v>
      </c>
      <c r="G37" s="241">
        <v>0</v>
      </c>
      <c r="H37" s="241">
        <v>0</v>
      </c>
      <c r="I37" s="241">
        <v>0</v>
      </c>
      <c r="J37" s="241">
        <v>0</v>
      </c>
      <c r="K37" s="241">
        <v>0</v>
      </c>
      <c r="L37" s="241">
        <v>0</v>
      </c>
      <c r="M37" s="241">
        <v>0</v>
      </c>
      <c r="N37" s="402">
        <f t="shared" si="4"/>
        <v>0</v>
      </c>
    </row>
    <row r="38" spans="1:14" ht="15.75" x14ac:dyDescent="0.25">
      <c r="A38" s="25" t="s">
        <v>53</v>
      </c>
      <c r="B38" s="378">
        <f t="shared" si="3"/>
        <v>58</v>
      </c>
      <c r="C38" s="241">
        <v>42</v>
      </c>
      <c r="D38" s="241">
        <v>3</v>
      </c>
      <c r="E38" s="241">
        <v>5</v>
      </c>
      <c r="F38" s="241">
        <v>2</v>
      </c>
      <c r="G38" s="241">
        <v>5</v>
      </c>
      <c r="H38" s="241">
        <v>1</v>
      </c>
      <c r="I38" s="241">
        <v>0</v>
      </c>
      <c r="J38" s="241">
        <v>0</v>
      </c>
      <c r="K38" s="241">
        <v>0</v>
      </c>
      <c r="L38" s="241">
        <v>0</v>
      </c>
      <c r="M38" s="241">
        <v>0</v>
      </c>
      <c r="N38" s="402">
        <f t="shared" si="4"/>
        <v>44</v>
      </c>
    </row>
    <row r="39" spans="1:14" ht="15.75" x14ac:dyDescent="0.25">
      <c r="A39" s="25" t="s">
        <v>58</v>
      </c>
      <c r="B39" s="378">
        <f t="shared" si="3"/>
        <v>79</v>
      </c>
      <c r="C39" s="241">
        <v>1</v>
      </c>
      <c r="D39" s="241">
        <v>45</v>
      </c>
      <c r="E39" s="241">
        <v>30</v>
      </c>
      <c r="F39" s="241">
        <v>1</v>
      </c>
      <c r="G39" s="241">
        <v>2</v>
      </c>
      <c r="H39" s="241">
        <v>0</v>
      </c>
      <c r="I39" s="241">
        <v>0</v>
      </c>
      <c r="J39" s="241">
        <v>0</v>
      </c>
      <c r="K39" s="241">
        <v>0</v>
      </c>
      <c r="L39" s="241">
        <v>0</v>
      </c>
      <c r="M39" s="241">
        <v>0</v>
      </c>
      <c r="N39" s="402">
        <f t="shared" si="4"/>
        <v>116</v>
      </c>
    </row>
    <row r="40" spans="1:14" ht="15.75" x14ac:dyDescent="0.25">
      <c r="A40" s="25" t="s">
        <v>61</v>
      </c>
      <c r="B40" s="378">
        <f t="shared" si="3"/>
        <v>9</v>
      </c>
      <c r="C40" s="241">
        <v>0</v>
      </c>
      <c r="D40" s="241">
        <v>4</v>
      </c>
      <c r="E40" s="241">
        <v>2</v>
      </c>
      <c r="F40" s="241">
        <v>0</v>
      </c>
      <c r="G40" s="241">
        <v>2</v>
      </c>
      <c r="H40" s="241">
        <v>1</v>
      </c>
      <c r="I40" s="241">
        <v>0</v>
      </c>
      <c r="J40" s="241">
        <v>0</v>
      </c>
      <c r="K40" s="241">
        <v>0</v>
      </c>
      <c r="L40" s="241">
        <v>0</v>
      </c>
      <c r="M40" s="241">
        <v>0</v>
      </c>
      <c r="N40" s="402">
        <f t="shared" si="4"/>
        <v>21</v>
      </c>
    </row>
    <row r="41" spans="1:14" ht="15.75" x14ac:dyDescent="0.25">
      <c r="A41" s="25" t="s">
        <v>64</v>
      </c>
      <c r="B41" s="378">
        <f t="shared" si="3"/>
        <v>40</v>
      </c>
      <c r="C41" s="241">
        <v>1</v>
      </c>
      <c r="D41" s="241">
        <v>35</v>
      </c>
      <c r="E41" s="241">
        <v>4</v>
      </c>
      <c r="F41" s="241">
        <v>0</v>
      </c>
      <c r="G41" s="241">
        <v>0</v>
      </c>
      <c r="H41" s="241">
        <v>0</v>
      </c>
      <c r="I41" s="241">
        <v>0</v>
      </c>
      <c r="J41" s="241">
        <v>0</v>
      </c>
      <c r="K41" s="241">
        <v>0</v>
      </c>
      <c r="L41" s="241">
        <v>0</v>
      </c>
      <c r="M41" s="241">
        <v>0</v>
      </c>
      <c r="N41" s="402">
        <f t="shared" si="4"/>
        <v>43</v>
      </c>
    </row>
    <row r="42" spans="1:14" ht="15.75" x14ac:dyDescent="0.25">
      <c r="A42" s="25"/>
      <c r="B42" s="378"/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401"/>
    </row>
    <row r="43" spans="1:14" ht="15.75" x14ac:dyDescent="0.25">
      <c r="A43" s="136" t="s">
        <v>243</v>
      </c>
      <c r="B43" s="398">
        <f>SUM(B44:B57)</f>
        <v>3257</v>
      </c>
      <c r="C43" s="235">
        <f>SUM(C44:C57)</f>
        <v>269</v>
      </c>
      <c r="D43" s="235">
        <f t="shared" ref="D43:M43" si="5">SUM(D44:D57)</f>
        <v>1248</v>
      </c>
      <c r="E43" s="235">
        <f t="shared" si="5"/>
        <v>676</v>
      </c>
      <c r="F43" s="235">
        <f t="shared" si="5"/>
        <v>536</v>
      </c>
      <c r="G43" s="235">
        <f t="shared" si="5"/>
        <v>305</v>
      </c>
      <c r="H43" s="235">
        <f t="shared" si="5"/>
        <v>95</v>
      </c>
      <c r="I43" s="235">
        <f t="shared" si="5"/>
        <v>77</v>
      </c>
      <c r="J43" s="235">
        <f t="shared" si="5"/>
        <v>32</v>
      </c>
      <c r="K43" s="235">
        <f t="shared" si="5"/>
        <v>14</v>
      </c>
      <c r="L43" s="235">
        <f t="shared" si="5"/>
        <v>3</v>
      </c>
      <c r="M43" s="235">
        <f t="shared" si="5"/>
        <v>2</v>
      </c>
      <c r="N43" s="401">
        <f>SUM(N44:N57)</f>
        <v>6748</v>
      </c>
    </row>
    <row r="44" spans="1:14" ht="15.75" x14ac:dyDescent="0.25">
      <c r="A44" s="25" t="s">
        <v>14</v>
      </c>
      <c r="B44" s="378">
        <f t="shared" ref="B44:B57" si="6">SUM(C44:M44)</f>
        <v>779</v>
      </c>
      <c r="C44" s="241">
        <v>66</v>
      </c>
      <c r="D44" s="241">
        <v>375</v>
      </c>
      <c r="E44" s="241">
        <v>153</v>
      </c>
      <c r="F44" s="241">
        <v>106</v>
      </c>
      <c r="G44" s="241">
        <v>53</v>
      </c>
      <c r="H44" s="241">
        <v>15</v>
      </c>
      <c r="I44" s="241">
        <v>7</v>
      </c>
      <c r="J44" s="241">
        <v>3</v>
      </c>
      <c r="K44" s="241">
        <v>1</v>
      </c>
      <c r="L44" s="241">
        <v>0</v>
      </c>
      <c r="M44" s="241">
        <v>0</v>
      </c>
      <c r="N44" s="402">
        <f t="shared" ref="N44:N57" si="7">C44*$C$9+D44*$D$9+E44*$E$9+F44*$F$9+G44*$G$9+H44*$H$9+I44*$I$9+J44*$J$9+K44*$K$9+L44*$L$9+M44*$M$9</f>
        <v>1357</v>
      </c>
    </row>
    <row r="45" spans="1:14" ht="15.75" x14ac:dyDescent="0.25">
      <c r="A45" s="25" t="s">
        <v>17</v>
      </c>
      <c r="B45" s="378">
        <f t="shared" si="6"/>
        <v>478</v>
      </c>
      <c r="C45" s="241">
        <v>1</v>
      </c>
      <c r="D45" s="241">
        <v>12</v>
      </c>
      <c r="E45" s="241">
        <v>4</v>
      </c>
      <c r="F45" s="241">
        <v>166</v>
      </c>
      <c r="G45" s="241">
        <v>145</v>
      </c>
      <c r="H45" s="241">
        <v>51</v>
      </c>
      <c r="I45" s="241">
        <v>59</v>
      </c>
      <c r="J45" s="241">
        <v>26</v>
      </c>
      <c r="K45" s="241">
        <v>11</v>
      </c>
      <c r="L45" s="241">
        <v>2</v>
      </c>
      <c r="M45" s="241">
        <v>1</v>
      </c>
      <c r="N45" s="402">
        <f t="shared" si="7"/>
        <v>2005</v>
      </c>
    </row>
    <row r="46" spans="1:14" ht="15.75" x14ac:dyDescent="0.25">
      <c r="A46" s="25" t="s">
        <v>23</v>
      </c>
      <c r="B46" s="378">
        <f t="shared" si="6"/>
        <v>91</v>
      </c>
      <c r="C46" s="241">
        <v>7</v>
      </c>
      <c r="D46" s="241">
        <v>0</v>
      </c>
      <c r="E46" s="241">
        <v>47</v>
      </c>
      <c r="F46" s="241">
        <v>18</v>
      </c>
      <c r="G46" s="241">
        <v>12</v>
      </c>
      <c r="H46" s="241">
        <v>5</v>
      </c>
      <c r="I46" s="241">
        <v>2</v>
      </c>
      <c r="J46" s="241">
        <v>0</v>
      </c>
      <c r="K46" s="241">
        <v>0</v>
      </c>
      <c r="L46" s="241">
        <v>0</v>
      </c>
      <c r="M46" s="241">
        <v>0</v>
      </c>
      <c r="N46" s="402">
        <f t="shared" si="7"/>
        <v>233</v>
      </c>
    </row>
    <row r="47" spans="1:14" ht="15.75" x14ac:dyDescent="0.25">
      <c r="A47" s="25" t="s">
        <v>26</v>
      </c>
      <c r="B47" s="378">
        <f t="shared" si="6"/>
        <v>314</v>
      </c>
      <c r="C47" s="241">
        <v>21</v>
      </c>
      <c r="D47" s="241">
        <v>253</v>
      </c>
      <c r="E47" s="241">
        <v>23</v>
      </c>
      <c r="F47" s="241">
        <v>10</v>
      </c>
      <c r="G47" s="241">
        <v>4</v>
      </c>
      <c r="H47" s="241">
        <v>2</v>
      </c>
      <c r="I47" s="241">
        <v>1</v>
      </c>
      <c r="J47" s="241">
        <v>0</v>
      </c>
      <c r="K47" s="241">
        <v>0</v>
      </c>
      <c r="L47" s="241">
        <v>0</v>
      </c>
      <c r="M47" s="241">
        <v>0</v>
      </c>
      <c r="N47" s="402">
        <f t="shared" si="7"/>
        <v>361</v>
      </c>
    </row>
    <row r="48" spans="1:14" ht="15.75" x14ac:dyDescent="0.25">
      <c r="A48" s="25" t="s">
        <v>29</v>
      </c>
      <c r="B48" s="378">
        <f t="shared" si="6"/>
        <v>112</v>
      </c>
      <c r="C48" s="241">
        <v>9</v>
      </c>
      <c r="D48" s="241">
        <v>66</v>
      </c>
      <c r="E48" s="241">
        <v>30</v>
      </c>
      <c r="F48" s="241">
        <v>7</v>
      </c>
      <c r="G48" s="241">
        <v>0</v>
      </c>
      <c r="H48" s="241">
        <v>0</v>
      </c>
      <c r="I48" s="241">
        <v>0</v>
      </c>
      <c r="J48" s="241">
        <v>0</v>
      </c>
      <c r="K48" s="241">
        <v>0</v>
      </c>
      <c r="L48" s="241">
        <v>0</v>
      </c>
      <c r="M48" s="241">
        <v>0</v>
      </c>
      <c r="N48" s="402">
        <f t="shared" si="7"/>
        <v>147</v>
      </c>
    </row>
    <row r="49" spans="1:14" ht="15.75" x14ac:dyDescent="0.25">
      <c r="A49" s="25" t="s">
        <v>33</v>
      </c>
      <c r="B49" s="378">
        <f t="shared" si="6"/>
        <v>90</v>
      </c>
      <c r="C49" s="241">
        <v>1</v>
      </c>
      <c r="D49" s="241">
        <v>54</v>
      </c>
      <c r="E49" s="241">
        <v>26</v>
      </c>
      <c r="F49" s="241">
        <v>6</v>
      </c>
      <c r="G49" s="241">
        <v>3</v>
      </c>
      <c r="H49" s="241">
        <v>0</v>
      </c>
      <c r="I49" s="241">
        <v>0</v>
      </c>
      <c r="J49" s="241">
        <v>0</v>
      </c>
      <c r="K49" s="241">
        <v>0</v>
      </c>
      <c r="L49" s="241">
        <v>0</v>
      </c>
      <c r="M49" s="241">
        <v>0</v>
      </c>
      <c r="N49" s="402">
        <f t="shared" si="7"/>
        <v>136</v>
      </c>
    </row>
    <row r="50" spans="1:14" ht="15.75" x14ac:dyDescent="0.25">
      <c r="A50" s="25" t="s">
        <v>37</v>
      </c>
      <c r="B50" s="378">
        <f t="shared" si="6"/>
        <v>335</v>
      </c>
      <c r="C50" s="241">
        <v>37</v>
      </c>
      <c r="D50" s="241">
        <v>121</v>
      </c>
      <c r="E50" s="241">
        <v>66</v>
      </c>
      <c r="F50" s="241">
        <v>78</v>
      </c>
      <c r="G50" s="241">
        <v>16</v>
      </c>
      <c r="H50" s="241">
        <v>12</v>
      </c>
      <c r="I50" s="241">
        <v>2</v>
      </c>
      <c r="J50" s="241">
        <v>2</v>
      </c>
      <c r="K50" s="241">
        <v>1</v>
      </c>
      <c r="L50" s="241">
        <v>0</v>
      </c>
      <c r="M50" s="241">
        <v>0</v>
      </c>
      <c r="N50" s="402">
        <f t="shared" si="7"/>
        <v>645</v>
      </c>
    </row>
    <row r="51" spans="1:14" ht="15.75" x14ac:dyDescent="0.25">
      <c r="A51" s="25" t="s">
        <v>41</v>
      </c>
      <c r="B51" s="378">
        <f t="shared" si="6"/>
        <v>167</v>
      </c>
      <c r="C51" s="241">
        <v>2</v>
      </c>
      <c r="D51" s="241">
        <v>7</v>
      </c>
      <c r="E51" s="241">
        <v>119</v>
      </c>
      <c r="F51" s="241">
        <v>10</v>
      </c>
      <c r="G51" s="241">
        <v>28</v>
      </c>
      <c r="H51" s="241">
        <v>0</v>
      </c>
      <c r="I51" s="241">
        <v>1</v>
      </c>
      <c r="J51" s="241">
        <v>0</v>
      </c>
      <c r="K51" s="241">
        <v>0</v>
      </c>
      <c r="L51" s="241">
        <v>0</v>
      </c>
      <c r="M51" s="241">
        <v>0</v>
      </c>
      <c r="N51" s="402">
        <f t="shared" si="7"/>
        <v>393</v>
      </c>
    </row>
    <row r="52" spans="1:14" ht="15.75" x14ac:dyDescent="0.25">
      <c r="A52" s="25" t="s">
        <v>268</v>
      </c>
      <c r="B52" s="378">
        <f t="shared" si="6"/>
        <v>202</v>
      </c>
      <c r="C52" s="241">
        <v>0</v>
      </c>
      <c r="D52" s="241">
        <v>107</v>
      </c>
      <c r="E52" s="241">
        <v>78</v>
      </c>
      <c r="F52" s="241">
        <v>14</v>
      </c>
      <c r="G52" s="241">
        <v>3</v>
      </c>
      <c r="H52" s="241">
        <v>0</v>
      </c>
      <c r="I52" s="241">
        <v>0</v>
      </c>
      <c r="J52" s="241">
        <v>0</v>
      </c>
      <c r="K52" s="241">
        <v>0</v>
      </c>
      <c r="L52" s="241">
        <v>0</v>
      </c>
      <c r="M52" s="241">
        <v>0</v>
      </c>
      <c r="N52" s="402">
        <f t="shared" si="7"/>
        <v>317</v>
      </c>
    </row>
    <row r="53" spans="1:14" ht="15.75" x14ac:dyDescent="0.25">
      <c r="A53" s="25" t="s">
        <v>49</v>
      </c>
      <c r="B53" s="378">
        <f t="shared" si="6"/>
        <v>126</v>
      </c>
      <c r="C53" s="241">
        <v>0</v>
      </c>
      <c r="D53" s="241">
        <v>0</v>
      </c>
      <c r="E53" s="241">
        <v>18</v>
      </c>
      <c r="F53" s="241">
        <v>84</v>
      </c>
      <c r="G53" s="241">
        <v>18</v>
      </c>
      <c r="H53" s="241">
        <v>2</v>
      </c>
      <c r="I53" s="241">
        <v>2</v>
      </c>
      <c r="J53" s="241">
        <v>1</v>
      </c>
      <c r="K53" s="241">
        <v>1</v>
      </c>
      <c r="L53" s="241">
        <v>0</v>
      </c>
      <c r="M53" s="241">
        <v>0</v>
      </c>
      <c r="N53" s="402">
        <f t="shared" si="7"/>
        <v>397</v>
      </c>
    </row>
    <row r="54" spans="1:14" ht="15.75" x14ac:dyDescent="0.25">
      <c r="A54" s="25" t="s">
        <v>53</v>
      </c>
      <c r="B54" s="378">
        <f t="shared" si="6"/>
        <v>146</v>
      </c>
      <c r="C54" s="241">
        <v>118</v>
      </c>
      <c r="D54" s="241">
        <v>9</v>
      </c>
      <c r="E54" s="241">
        <v>8</v>
      </c>
      <c r="F54" s="241">
        <v>3</v>
      </c>
      <c r="G54" s="241">
        <v>5</v>
      </c>
      <c r="H54" s="241">
        <v>3</v>
      </c>
      <c r="I54" s="241">
        <v>0</v>
      </c>
      <c r="J54" s="241">
        <v>0</v>
      </c>
      <c r="K54" s="241">
        <v>0</v>
      </c>
      <c r="L54" s="241">
        <v>0</v>
      </c>
      <c r="M54" s="241">
        <v>0</v>
      </c>
      <c r="N54" s="402">
        <f t="shared" si="7"/>
        <v>69</v>
      </c>
    </row>
    <row r="55" spans="1:14" ht="15.75" x14ac:dyDescent="0.25">
      <c r="A55" s="25" t="s">
        <v>58</v>
      </c>
      <c r="B55" s="378">
        <f t="shared" si="6"/>
        <v>140</v>
      </c>
      <c r="C55" s="241">
        <v>2</v>
      </c>
      <c r="D55" s="241">
        <v>50</v>
      </c>
      <c r="E55" s="241">
        <v>69</v>
      </c>
      <c r="F55" s="241">
        <v>14</v>
      </c>
      <c r="G55" s="241">
        <v>4</v>
      </c>
      <c r="H55" s="241">
        <v>1</v>
      </c>
      <c r="I55" s="241">
        <v>0</v>
      </c>
      <c r="J55" s="241">
        <v>0</v>
      </c>
      <c r="K55" s="241">
        <v>0</v>
      </c>
      <c r="L55" s="241">
        <v>0</v>
      </c>
      <c r="M55" s="241">
        <v>0</v>
      </c>
      <c r="N55" s="402">
        <f t="shared" si="7"/>
        <v>251</v>
      </c>
    </row>
    <row r="56" spans="1:14" ht="15.75" x14ac:dyDescent="0.25">
      <c r="A56" s="25" t="s">
        <v>61</v>
      </c>
      <c r="B56" s="378">
        <f t="shared" si="6"/>
        <v>108</v>
      </c>
      <c r="C56" s="241">
        <v>4</v>
      </c>
      <c r="D56" s="241">
        <v>56</v>
      </c>
      <c r="E56" s="241">
        <v>16</v>
      </c>
      <c r="F56" s="241">
        <v>15</v>
      </c>
      <c r="G56" s="241">
        <v>9</v>
      </c>
      <c r="H56" s="241">
        <v>4</v>
      </c>
      <c r="I56" s="241">
        <v>3</v>
      </c>
      <c r="J56" s="241">
        <v>0</v>
      </c>
      <c r="K56" s="241">
        <v>0</v>
      </c>
      <c r="L56" s="241">
        <v>0</v>
      </c>
      <c r="M56" s="241">
        <v>1</v>
      </c>
      <c r="N56" s="402">
        <f t="shared" si="7"/>
        <v>217</v>
      </c>
    </row>
    <row r="57" spans="1:14" ht="15.75" x14ac:dyDescent="0.25">
      <c r="A57" s="25" t="s">
        <v>64</v>
      </c>
      <c r="B57" s="378">
        <f t="shared" si="6"/>
        <v>169</v>
      </c>
      <c r="C57" s="241">
        <v>1</v>
      </c>
      <c r="D57" s="241">
        <v>138</v>
      </c>
      <c r="E57" s="241">
        <v>19</v>
      </c>
      <c r="F57" s="241">
        <v>5</v>
      </c>
      <c r="G57" s="241">
        <v>5</v>
      </c>
      <c r="H57" s="241">
        <v>0</v>
      </c>
      <c r="I57" s="241">
        <v>0</v>
      </c>
      <c r="J57" s="241">
        <v>0</v>
      </c>
      <c r="K57" s="241">
        <v>0</v>
      </c>
      <c r="L57" s="241">
        <v>1</v>
      </c>
      <c r="M57" s="241">
        <v>0</v>
      </c>
      <c r="N57" s="402">
        <f t="shared" si="7"/>
        <v>220</v>
      </c>
    </row>
    <row r="58" spans="1:14" ht="15.75" x14ac:dyDescent="0.25">
      <c r="A58" s="101"/>
      <c r="B58" s="399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03"/>
    </row>
    <row r="59" spans="1:14" ht="15.75" x14ac:dyDescent="0.25">
      <c r="A59" s="2" t="s">
        <v>66</v>
      </c>
      <c r="B59" s="277"/>
      <c r="C59" s="277"/>
      <c r="D59" s="277"/>
      <c r="E59" s="277"/>
      <c r="F59" s="277"/>
      <c r="G59" s="277"/>
      <c r="H59" s="277"/>
      <c r="I59" s="277"/>
      <c r="J59" s="277"/>
      <c r="K59" s="277"/>
      <c r="L59" s="277"/>
      <c r="M59" s="277"/>
      <c r="N59" s="277"/>
    </row>
  </sheetData>
  <mergeCells count="4">
    <mergeCell ref="A8:A9"/>
    <mergeCell ref="B8:B9"/>
    <mergeCell ref="C8:M8"/>
    <mergeCell ref="B1:C1"/>
  </mergeCells>
  <hyperlinks>
    <hyperlink ref="B1" location="Índice!A1" display="Volver al índice" xr:uid="{FE317046-E98C-4B70-95E7-49A5D63C448F}"/>
  </hyperlinks>
  <pageMargins left="0.7" right="0.7" top="0.75" bottom="0.75" header="0.3" footer="0.3"/>
  <ignoredErrors>
    <ignoredError sqref="C9:N9" numberStoredAsText="1"/>
    <ignoredError sqref="B12:B25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32144-2CC2-4C54-A9E7-A8C12BE42EAD}">
  <dimension ref="A1:S58"/>
  <sheetViews>
    <sheetView zoomScale="80" zoomScaleNormal="80" workbookViewId="0">
      <pane ySplit="9" topLeftCell="A10" activePane="bottomLeft" state="frozen"/>
      <selection pane="bottomLeft"/>
    </sheetView>
  </sheetViews>
  <sheetFormatPr baseColWidth="10" defaultColWidth="0" defaultRowHeight="15" zeroHeight="1" x14ac:dyDescent="0.25"/>
  <cols>
    <col min="1" max="1" width="71.42578125" customWidth="1"/>
    <col min="2" max="2" width="17.7109375" customWidth="1"/>
    <col min="3" max="3" width="5.7109375" customWidth="1"/>
    <col min="4" max="4" width="10.7109375" customWidth="1"/>
    <col min="5" max="5" width="5.7109375" customWidth="1"/>
    <col min="6" max="6" width="10.7109375" customWidth="1"/>
    <col min="7" max="7" width="5.7109375" customWidth="1"/>
    <col min="8" max="8" width="10.7109375" customWidth="1"/>
    <col min="9" max="9" width="5.7109375" customWidth="1"/>
    <col min="10" max="10" width="10.7109375" customWidth="1"/>
    <col min="11" max="11" width="5.7109375" customWidth="1"/>
    <col min="12" max="12" width="10.7109375" customWidth="1"/>
    <col min="13" max="13" width="5.7109375" customWidth="1"/>
    <col min="14" max="14" width="10.7109375" customWidth="1"/>
    <col min="15" max="15" width="5.7109375" customWidth="1"/>
    <col min="16" max="16" width="10.7109375" customWidth="1"/>
    <col min="17" max="17" width="5.7109375" customWidth="1"/>
    <col min="18" max="18" width="10.7109375" customWidth="1"/>
    <col min="19" max="19" width="0" hidden="1" customWidth="1"/>
    <col min="20" max="16384" width="11.42578125" hidden="1"/>
  </cols>
  <sheetData>
    <row r="1" spans="1:19" ht="15.75" x14ac:dyDescent="0.25">
      <c r="A1" s="56" t="s">
        <v>249</v>
      </c>
      <c r="B1" s="414" t="s">
        <v>786</v>
      </c>
      <c r="C1" s="414"/>
      <c r="E1" s="56"/>
      <c r="F1" s="27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9" ht="15.75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9" ht="15.75" x14ac:dyDescent="0.25">
      <c r="A3" s="249" t="s">
        <v>250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1:19" ht="15.75" x14ac:dyDescent="0.25">
      <c r="A4" s="249" t="s">
        <v>251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</row>
    <row r="5" spans="1:19" ht="15.75" x14ac:dyDescent="0.25">
      <c r="A5" s="249" t="s">
        <v>252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</row>
    <row r="6" spans="1:19" ht="15.75" x14ac:dyDescent="0.25">
      <c r="A6" s="249" t="s">
        <v>2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</row>
    <row r="7" spans="1:19" ht="15.75" x14ac:dyDescent="0.25">
      <c r="A7" s="57"/>
      <c r="B7" s="64"/>
      <c r="C7" s="137"/>
      <c r="D7" s="65"/>
      <c r="E7" s="137"/>
      <c r="F7" s="65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1:19" ht="18.75" x14ac:dyDescent="0.25">
      <c r="A8" s="482" t="s">
        <v>253</v>
      </c>
      <c r="B8" s="484" t="s">
        <v>254</v>
      </c>
      <c r="C8" s="478" t="s">
        <v>255</v>
      </c>
      <c r="D8" s="479"/>
      <c r="E8" s="479"/>
      <c r="F8" s="479"/>
      <c r="G8" s="480"/>
      <c r="H8" s="480"/>
      <c r="I8" s="480"/>
      <c r="J8" s="480"/>
      <c r="K8" s="480"/>
      <c r="L8" s="480"/>
      <c r="M8" s="480"/>
      <c r="N8" s="480"/>
      <c r="O8" s="480"/>
      <c r="P8" s="480"/>
      <c r="Q8" s="480"/>
      <c r="R8" s="480"/>
    </row>
    <row r="9" spans="1:19" ht="18.75" x14ac:dyDescent="0.25">
      <c r="A9" s="483"/>
      <c r="B9" s="485"/>
      <c r="C9" s="476" t="s">
        <v>80</v>
      </c>
      <c r="D9" s="477"/>
      <c r="E9" s="477"/>
      <c r="F9" s="481"/>
      <c r="G9" s="476" t="s">
        <v>256</v>
      </c>
      <c r="H9" s="477"/>
      <c r="I9" s="477"/>
      <c r="J9" s="481"/>
      <c r="K9" s="476" t="s">
        <v>257</v>
      </c>
      <c r="L9" s="477"/>
      <c r="M9" s="477"/>
      <c r="N9" s="481"/>
      <c r="O9" s="476" t="s">
        <v>258</v>
      </c>
      <c r="P9" s="477"/>
      <c r="Q9" s="477"/>
      <c r="R9" s="477"/>
      <c r="S9" s="233"/>
    </row>
    <row r="10" spans="1:19" ht="15.75" x14ac:dyDescent="0.25">
      <c r="A10" s="57"/>
      <c r="B10" s="138"/>
      <c r="C10" s="283"/>
      <c r="D10" s="65"/>
      <c r="E10" s="137"/>
      <c r="F10" s="65"/>
      <c r="G10" s="284"/>
      <c r="H10" s="285"/>
      <c r="I10" s="285"/>
      <c r="J10" s="131"/>
      <c r="K10" s="284"/>
      <c r="L10" s="285"/>
      <c r="M10" s="285"/>
      <c r="N10" s="131"/>
      <c r="O10" s="285"/>
      <c r="P10" s="285"/>
      <c r="Q10" s="285"/>
      <c r="R10" s="285"/>
    </row>
    <row r="11" spans="1:19" ht="15.75" x14ac:dyDescent="0.25">
      <c r="A11" s="54" t="s">
        <v>259</v>
      </c>
      <c r="B11" s="149">
        <f>SUM(B13,B40)</f>
        <v>13916</v>
      </c>
      <c r="C11" s="139">
        <v>25</v>
      </c>
      <c r="D11" s="55" t="s">
        <v>260</v>
      </c>
      <c r="E11" s="140">
        <v>2</v>
      </c>
      <c r="F11" s="55" t="s">
        <v>261</v>
      </c>
      <c r="G11" s="128">
        <v>7</v>
      </c>
      <c r="H11" s="55" t="s">
        <v>260</v>
      </c>
      <c r="I11" s="55">
        <v>3</v>
      </c>
      <c r="J11" s="126" t="s">
        <v>261</v>
      </c>
      <c r="K11" s="128">
        <v>4</v>
      </c>
      <c r="L11" s="55" t="s">
        <v>260</v>
      </c>
      <c r="M11" s="55">
        <v>3</v>
      </c>
      <c r="N11" s="126" t="s">
        <v>261</v>
      </c>
      <c r="O11" s="55">
        <v>13</v>
      </c>
      <c r="P11" s="55" t="s">
        <v>260</v>
      </c>
      <c r="Q11" s="55">
        <v>0</v>
      </c>
      <c r="R11" s="55" t="s">
        <v>261</v>
      </c>
    </row>
    <row r="12" spans="1:19" ht="15.75" x14ac:dyDescent="0.25">
      <c r="A12" s="57"/>
      <c r="B12" s="150"/>
      <c r="C12" s="112"/>
      <c r="D12" s="64"/>
      <c r="E12" s="55"/>
      <c r="F12" s="64"/>
      <c r="G12" s="112"/>
      <c r="H12" s="64"/>
      <c r="I12" s="64"/>
      <c r="J12" s="141"/>
      <c r="K12" s="112"/>
      <c r="L12" s="64"/>
      <c r="M12" s="64"/>
      <c r="N12" s="141"/>
      <c r="O12" s="64"/>
      <c r="P12" s="64"/>
      <c r="Q12" s="64"/>
      <c r="R12" s="64"/>
    </row>
    <row r="13" spans="1:19" ht="15.75" x14ac:dyDescent="0.25">
      <c r="A13" s="56" t="s">
        <v>248</v>
      </c>
      <c r="B13" s="149">
        <f>SUM(B14:B38)</f>
        <v>10350</v>
      </c>
      <c r="C13" s="128">
        <v>32</v>
      </c>
      <c r="D13" s="55" t="s">
        <v>262</v>
      </c>
      <c r="E13" s="140">
        <v>3</v>
      </c>
      <c r="F13" s="55" t="s">
        <v>261</v>
      </c>
      <c r="G13" s="128">
        <v>10</v>
      </c>
      <c r="H13" s="55" t="s">
        <v>260</v>
      </c>
      <c r="I13" s="55">
        <v>3</v>
      </c>
      <c r="J13" s="126" t="s">
        <v>261</v>
      </c>
      <c r="K13" s="128">
        <v>6</v>
      </c>
      <c r="L13" s="55" t="s">
        <v>260</v>
      </c>
      <c r="M13" s="55">
        <v>0</v>
      </c>
      <c r="N13" s="126" t="s">
        <v>261</v>
      </c>
      <c r="O13" s="55">
        <v>16</v>
      </c>
      <c r="P13" s="55" t="s">
        <v>260</v>
      </c>
      <c r="Q13" s="55">
        <v>1</v>
      </c>
      <c r="R13" s="55" t="s">
        <v>263</v>
      </c>
    </row>
    <row r="14" spans="1:19" ht="15.75" x14ac:dyDescent="0.25">
      <c r="A14" s="130" t="s">
        <v>13</v>
      </c>
      <c r="B14" s="150">
        <v>1116</v>
      </c>
      <c r="C14" s="142">
        <v>34</v>
      </c>
      <c r="D14" s="64" t="s">
        <v>262</v>
      </c>
      <c r="E14" s="142">
        <v>2</v>
      </c>
      <c r="F14" s="64" t="s">
        <v>261</v>
      </c>
      <c r="G14" s="112">
        <v>12</v>
      </c>
      <c r="H14" s="64" t="s">
        <v>260</v>
      </c>
      <c r="I14" s="64">
        <v>3</v>
      </c>
      <c r="J14" s="141" t="s">
        <v>261</v>
      </c>
      <c r="K14" s="112">
        <v>7</v>
      </c>
      <c r="L14" s="64" t="s">
        <v>260</v>
      </c>
      <c r="M14" s="64">
        <v>3</v>
      </c>
      <c r="N14" s="141" t="s">
        <v>261</v>
      </c>
      <c r="O14" s="64">
        <v>14</v>
      </c>
      <c r="P14" s="64" t="s">
        <v>260</v>
      </c>
      <c r="Q14" s="64">
        <v>0</v>
      </c>
      <c r="R14" s="64" t="s">
        <v>261</v>
      </c>
    </row>
    <row r="15" spans="1:19" ht="15.75" x14ac:dyDescent="0.25">
      <c r="A15" s="130" t="s">
        <v>16</v>
      </c>
      <c r="B15" s="150">
        <v>470</v>
      </c>
      <c r="C15" s="142">
        <v>41</v>
      </c>
      <c r="D15" s="64" t="s">
        <v>262</v>
      </c>
      <c r="E15" s="142">
        <v>0</v>
      </c>
      <c r="F15" s="64" t="s">
        <v>261</v>
      </c>
      <c r="G15" s="112">
        <v>13</v>
      </c>
      <c r="H15" s="64" t="s">
        <v>260</v>
      </c>
      <c r="I15" s="64">
        <v>1</v>
      </c>
      <c r="J15" s="141" t="s">
        <v>263</v>
      </c>
      <c r="K15" s="112">
        <v>5</v>
      </c>
      <c r="L15" s="64" t="s">
        <v>260</v>
      </c>
      <c r="M15" s="64">
        <v>0</v>
      </c>
      <c r="N15" s="141" t="s">
        <v>261</v>
      </c>
      <c r="O15" s="64">
        <v>23</v>
      </c>
      <c r="P15" s="64" t="s">
        <v>260</v>
      </c>
      <c r="Q15" s="64">
        <v>0</v>
      </c>
      <c r="R15" s="64" t="s">
        <v>261</v>
      </c>
    </row>
    <row r="16" spans="1:19" ht="15.75" x14ac:dyDescent="0.25">
      <c r="A16" s="130" t="s">
        <v>19</v>
      </c>
      <c r="B16" s="150">
        <v>785</v>
      </c>
      <c r="C16" s="142">
        <v>38</v>
      </c>
      <c r="D16" s="64" t="s">
        <v>262</v>
      </c>
      <c r="E16" s="142">
        <v>2</v>
      </c>
      <c r="F16" s="64" t="s">
        <v>261</v>
      </c>
      <c r="G16" s="112">
        <v>14</v>
      </c>
      <c r="H16" s="64" t="s">
        <v>260</v>
      </c>
      <c r="I16" s="64">
        <v>0</v>
      </c>
      <c r="J16" s="141" t="s">
        <v>261</v>
      </c>
      <c r="K16" s="112">
        <v>7</v>
      </c>
      <c r="L16" s="64" t="s">
        <v>260</v>
      </c>
      <c r="M16" s="64">
        <v>1</v>
      </c>
      <c r="N16" s="141" t="s">
        <v>263</v>
      </c>
      <c r="O16" s="64">
        <v>17</v>
      </c>
      <c r="P16" s="64" t="s">
        <v>260</v>
      </c>
      <c r="Q16" s="64">
        <v>1</v>
      </c>
      <c r="R16" s="64" t="s">
        <v>261</v>
      </c>
    </row>
    <row r="17" spans="1:18" ht="15.75" x14ac:dyDescent="0.25">
      <c r="A17" s="130" t="s">
        <v>20</v>
      </c>
      <c r="B17" s="150">
        <v>372</v>
      </c>
      <c r="C17" s="142">
        <v>31</v>
      </c>
      <c r="D17" s="64" t="s">
        <v>262</v>
      </c>
      <c r="E17" s="142">
        <v>1</v>
      </c>
      <c r="F17" s="64" t="s">
        <v>263</v>
      </c>
      <c r="G17" s="112">
        <v>12</v>
      </c>
      <c r="H17" s="64" t="s">
        <v>260</v>
      </c>
      <c r="I17" s="64">
        <v>1</v>
      </c>
      <c r="J17" s="141" t="s">
        <v>263</v>
      </c>
      <c r="K17" s="112">
        <v>7</v>
      </c>
      <c r="L17" s="64" t="s">
        <v>260</v>
      </c>
      <c r="M17" s="64">
        <v>0</v>
      </c>
      <c r="N17" s="141" t="s">
        <v>261</v>
      </c>
      <c r="O17" s="64">
        <v>11</v>
      </c>
      <c r="P17" s="64" t="s">
        <v>260</v>
      </c>
      <c r="Q17" s="64">
        <v>3</v>
      </c>
      <c r="R17" s="64" t="s">
        <v>261</v>
      </c>
    </row>
    <row r="18" spans="1:18" ht="15.75" x14ac:dyDescent="0.25">
      <c r="A18" s="130" t="s">
        <v>22</v>
      </c>
      <c r="B18" s="150">
        <v>993</v>
      </c>
      <c r="C18" s="142">
        <v>23</v>
      </c>
      <c r="D18" s="64" t="s">
        <v>262</v>
      </c>
      <c r="E18" s="142">
        <v>0</v>
      </c>
      <c r="F18" s="64" t="s">
        <v>261</v>
      </c>
      <c r="G18" s="112">
        <v>7</v>
      </c>
      <c r="H18" s="64" t="s">
        <v>260</v>
      </c>
      <c r="I18" s="64">
        <v>3</v>
      </c>
      <c r="J18" s="141" t="s">
        <v>261</v>
      </c>
      <c r="K18" s="112">
        <v>6</v>
      </c>
      <c r="L18" s="64" t="s">
        <v>260</v>
      </c>
      <c r="M18" s="64">
        <v>1</v>
      </c>
      <c r="N18" s="141" t="s">
        <v>263</v>
      </c>
      <c r="O18" s="64">
        <v>9</v>
      </c>
      <c r="P18" s="64" t="s">
        <v>260</v>
      </c>
      <c r="Q18" s="64">
        <v>0</v>
      </c>
      <c r="R18" s="64" t="s">
        <v>261</v>
      </c>
    </row>
    <row r="19" spans="1:18" ht="15.75" x14ac:dyDescent="0.25">
      <c r="A19" s="130" t="s">
        <v>25</v>
      </c>
      <c r="B19" s="150">
        <v>374</v>
      </c>
      <c r="C19" s="142">
        <v>23</v>
      </c>
      <c r="D19" s="64" t="s">
        <v>262</v>
      </c>
      <c r="E19" s="142">
        <v>3</v>
      </c>
      <c r="F19" s="64" t="s">
        <v>261</v>
      </c>
      <c r="G19" s="112">
        <v>11</v>
      </c>
      <c r="H19" s="64" t="s">
        <v>260</v>
      </c>
      <c r="I19" s="64">
        <v>2</v>
      </c>
      <c r="J19" s="141" t="s">
        <v>261</v>
      </c>
      <c r="K19" s="112">
        <v>3</v>
      </c>
      <c r="L19" s="64" t="s">
        <v>260</v>
      </c>
      <c r="M19" s="64">
        <v>1</v>
      </c>
      <c r="N19" s="141" t="s">
        <v>261</v>
      </c>
      <c r="O19" s="64">
        <v>8</v>
      </c>
      <c r="P19" s="64" t="s">
        <v>260</v>
      </c>
      <c r="Q19" s="64">
        <v>3</v>
      </c>
      <c r="R19" s="64" t="s">
        <v>261</v>
      </c>
    </row>
    <row r="20" spans="1:18" ht="15.75" x14ac:dyDescent="0.25">
      <c r="A20" s="130" t="s">
        <v>28</v>
      </c>
      <c r="B20" s="150">
        <v>154</v>
      </c>
      <c r="C20" s="142">
        <v>27</v>
      </c>
      <c r="D20" s="64" t="s">
        <v>262</v>
      </c>
      <c r="E20" s="142">
        <v>3</v>
      </c>
      <c r="F20" s="64" t="s">
        <v>261</v>
      </c>
      <c r="G20" s="112">
        <v>8</v>
      </c>
      <c r="H20" s="64" t="s">
        <v>260</v>
      </c>
      <c r="I20" s="64">
        <v>2</v>
      </c>
      <c r="J20" s="141" t="s">
        <v>261</v>
      </c>
      <c r="K20" s="112">
        <v>6</v>
      </c>
      <c r="L20" s="64" t="s">
        <v>260</v>
      </c>
      <c r="M20" s="64">
        <v>3</v>
      </c>
      <c r="N20" s="141" t="s">
        <v>261</v>
      </c>
      <c r="O20" s="64">
        <v>12</v>
      </c>
      <c r="P20" s="64" t="s">
        <v>260</v>
      </c>
      <c r="Q20" s="64">
        <v>2</v>
      </c>
      <c r="R20" s="64" t="s">
        <v>261</v>
      </c>
    </row>
    <row r="21" spans="1:18" ht="15.75" x14ac:dyDescent="0.25">
      <c r="A21" s="130" t="s">
        <v>30</v>
      </c>
      <c r="B21" s="150">
        <v>124</v>
      </c>
      <c r="C21" s="142">
        <v>26</v>
      </c>
      <c r="D21" s="64" t="s">
        <v>262</v>
      </c>
      <c r="E21" s="142">
        <v>3</v>
      </c>
      <c r="F21" s="64" t="s">
        <v>261</v>
      </c>
      <c r="G21" s="112">
        <v>11</v>
      </c>
      <c r="H21" s="64" t="s">
        <v>260</v>
      </c>
      <c r="I21" s="64">
        <v>3</v>
      </c>
      <c r="J21" s="141" t="s">
        <v>261</v>
      </c>
      <c r="K21" s="112">
        <v>5</v>
      </c>
      <c r="L21" s="64" t="s">
        <v>260</v>
      </c>
      <c r="M21" s="64">
        <v>3</v>
      </c>
      <c r="N21" s="141" t="s">
        <v>261</v>
      </c>
      <c r="O21" s="64">
        <v>9</v>
      </c>
      <c r="P21" s="64" t="s">
        <v>260</v>
      </c>
      <c r="Q21" s="64">
        <v>1</v>
      </c>
      <c r="R21" s="64" t="s">
        <v>263</v>
      </c>
    </row>
    <row r="22" spans="1:18" ht="15.75" x14ac:dyDescent="0.25">
      <c r="A22" s="130" t="s">
        <v>32</v>
      </c>
      <c r="B22" s="150">
        <v>764</v>
      </c>
      <c r="C22" s="142">
        <v>32</v>
      </c>
      <c r="D22" s="64" t="s">
        <v>262</v>
      </c>
      <c r="E22" s="142">
        <v>2</v>
      </c>
      <c r="F22" s="64" t="s">
        <v>261</v>
      </c>
      <c r="G22" s="112">
        <v>11</v>
      </c>
      <c r="H22" s="64" t="s">
        <v>260</v>
      </c>
      <c r="I22" s="64">
        <v>3</v>
      </c>
      <c r="J22" s="141" t="s">
        <v>261</v>
      </c>
      <c r="K22" s="112">
        <v>2</v>
      </c>
      <c r="L22" s="64" t="s">
        <v>260</v>
      </c>
      <c r="M22" s="64">
        <v>2</v>
      </c>
      <c r="N22" s="141" t="s">
        <v>261</v>
      </c>
      <c r="O22" s="64">
        <v>18</v>
      </c>
      <c r="P22" s="64" t="s">
        <v>260</v>
      </c>
      <c r="Q22" s="64">
        <v>1</v>
      </c>
      <c r="R22" s="64" t="s">
        <v>263</v>
      </c>
    </row>
    <row r="23" spans="1:18" ht="15.75" x14ac:dyDescent="0.25">
      <c r="A23" s="130" t="s">
        <v>34</v>
      </c>
      <c r="B23" s="150">
        <v>182</v>
      </c>
      <c r="C23" s="142">
        <v>38</v>
      </c>
      <c r="D23" s="64" t="s">
        <v>262</v>
      </c>
      <c r="E23" s="142">
        <v>2</v>
      </c>
      <c r="F23" s="64" t="s">
        <v>261</v>
      </c>
      <c r="G23" s="112">
        <v>12</v>
      </c>
      <c r="H23" s="64" t="s">
        <v>260</v>
      </c>
      <c r="I23" s="64">
        <v>1</v>
      </c>
      <c r="J23" s="141" t="s">
        <v>261</v>
      </c>
      <c r="K23" s="112">
        <v>15</v>
      </c>
      <c r="L23" s="64" t="s">
        <v>260</v>
      </c>
      <c r="M23" s="64">
        <v>1</v>
      </c>
      <c r="N23" s="141" t="s">
        <v>263</v>
      </c>
      <c r="O23" s="64">
        <v>11</v>
      </c>
      <c r="P23" s="64" t="s">
        <v>260</v>
      </c>
      <c r="Q23" s="64">
        <v>0</v>
      </c>
      <c r="R23" s="64" t="s">
        <v>261</v>
      </c>
    </row>
    <row r="24" spans="1:18" ht="15.75" x14ac:dyDescent="0.25">
      <c r="A24" s="130" t="s">
        <v>36</v>
      </c>
      <c r="B24" s="150">
        <v>621</v>
      </c>
      <c r="C24" s="142">
        <v>36</v>
      </c>
      <c r="D24" s="64" t="s">
        <v>262</v>
      </c>
      <c r="E24" s="142">
        <v>2</v>
      </c>
      <c r="F24" s="64" t="s">
        <v>261</v>
      </c>
      <c r="G24" s="112">
        <v>8</v>
      </c>
      <c r="H24" s="64" t="s">
        <v>260</v>
      </c>
      <c r="I24" s="64">
        <v>3</v>
      </c>
      <c r="J24" s="141" t="s">
        <v>261</v>
      </c>
      <c r="K24" s="112">
        <v>9</v>
      </c>
      <c r="L24" s="64" t="s">
        <v>260</v>
      </c>
      <c r="M24" s="64">
        <v>0</v>
      </c>
      <c r="N24" s="141" t="s">
        <v>261</v>
      </c>
      <c r="O24" s="64">
        <v>18</v>
      </c>
      <c r="P24" s="64" t="s">
        <v>260</v>
      </c>
      <c r="Q24" s="64">
        <v>3</v>
      </c>
      <c r="R24" s="64" t="s">
        <v>261</v>
      </c>
    </row>
    <row r="25" spans="1:18" ht="15.75" x14ac:dyDescent="0.25">
      <c r="A25" s="130" t="s">
        <v>38</v>
      </c>
      <c r="B25" s="150">
        <v>119</v>
      </c>
      <c r="C25" s="142">
        <v>32</v>
      </c>
      <c r="D25" s="64" t="s">
        <v>262</v>
      </c>
      <c r="E25" s="142">
        <v>1</v>
      </c>
      <c r="F25" s="64" t="s">
        <v>263</v>
      </c>
      <c r="G25" s="112">
        <v>9</v>
      </c>
      <c r="H25" s="64" t="s">
        <v>260</v>
      </c>
      <c r="I25" s="64"/>
      <c r="J25" s="141" t="s">
        <v>261</v>
      </c>
      <c r="K25" s="112">
        <v>7</v>
      </c>
      <c r="L25" s="64" t="s">
        <v>260</v>
      </c>
      <c r="M25" s="64">
        <v>2</v>
      </c>
      <c r="N25" s="141" t="s">
        <v>261</v>
      </c>
      <c r="O25" s="64">
        <v>15</v>
      </c>
      <c r="P25" s="64" t="s">
        <v>260</v>
      </c>
      <c r="Q25" s="64">
        <v>3</v>
      </c>
      <c r="R25" s="64" t="s">
        <v>261</v>
      </c>
    </row>
    <row r="26" spans="1:18" ht="15.75" x14ac:dyDescent="0.25">
      <c r="A26" s="130" t="s">
        <v>40</v>
      </c>
      <c r="B26" s="150">
        <v>513</v>
      </c>
      <c r="C26" s="142">
        <v>33</v>
      </c>
      <c r="D26" s="64" t="s">
        <v>262</v>
      </c>
      <c r="E26" s="142">
        <v>2</v>
      </c>
      <c r="F26" s="64" t="s">
        <v>261</v>
      </c>
      <c r="G26" s="112">
        <v>5</v>
      </c>
      <c r="H26" s="64" t="s">
        <v>260</v>
      </c>
      <c r="I26" s="64">
        <v>3</v>
      </c>
      <c r="J26" s="141" t="s">
        <v>261</v>
      </c>
      <c r="K26" s="112">
        <v>5</v>
      </c>
      <c r="L26" s="64" t="s">
        <v>260</v>
      </c>
      <c r="M26" s="64">
        <v>0</v>
      </c>
      <c r="N26" s="141" t="s">
        <v>261</v>
      </c>
      <c r="O26" s="64">
        <v>22</v>
      </c>
      <c r="P26" s="64" t="s">
        <v>260</v>
      </c>
      <c r="Q26" s="64">
        <v>3</v>
      </c>
      <c r="R26" s="64" t="s">
        <v>261</v>
      </c>
    </row>
    <row r="27" spans="1:18" ht="15.75" x14ac:dyDescent="0.25">
      <c r="A27" s="130" t="s">
        <v>42</v>
      </c>
      <c r="B27" s="150">
        <v>241</v>
      </c>
      <c r="C27" s="142">
        <v>27</v>
      </c>
      <c r="D27" s="64" t="s">
        <v>262</v>
      </c>
      <c r="E27" s="142">
        <v>3</v>
      </c>
      <c r="F27" s="64" t="s">
        <v>261</v>
      </c>
      <c r="G27" s="112">
        <v>9</v>
      </c>
      <c r="H27" s="64" t="s">
        <v>260</v>
      </c>
      <c r="I27" s="64">
        <v>0</v>
      </c>
      <c r="J27" s="141" t="s">
        <v>261</v>
      </c>
      <c r="K27" s="112">
        <v>6</v>
      </c>
      <c r="L27" s="64" t="s">
        <v>260</v>
      </c>
      <c r="M27" s="64">
        <v>1</v>
      </c>
      <c r="N27" s="141" t="s">
        <v>263</v>
      </c>
      <c r="O27" s="64">
        <v>12</v>
      </c>
      <c r="P27" s="64" t="s">
        <v>260</v>
      </c>
      <c r="Q27" s="64">
        <v>2</v>
      </c>
      <c r="R27" s="64" t="s">
        <v>261</v>
      </c>
    </row>
    <row r="28" spans="1:18" ht="15.75" x14ac:dyDescent="0.25">
      <c r="A28" s="130" t="s">
        <v>44</v>
      </c>
      <c r="B28" s="150">
        <v>224</v>
      </c>
      <c r="C28" s="142">
        <v>35</v>
      </c>
      <c r="D28" s="64" t="s">
        <v>262</v>
      </c>
      <c r="E28" s="142">
        <v>1</v>
      </c>
      <c r="F28" s="64" t="s">
        <v>263</v>
      </c>
      <c r="G28" s="112">
        <v>8</v>
      </c>
      <c r="H28" s="64" t="s">
        <v>260</v>
      </c>
      <c r="I28" s="64">
        <v>2</v>
      </c>
      <c r="J28" s="141" t="s">
        <v>261</v>
      </c>
      <c r="K28" s="112">
        <v>3</v>
      </c>
      <c r="L28" s="64" t="s">
        <v>260</v>
      </c>
      <c r="M28" s="64">
        <v>0</v>
      </c>
      <c r="N28" s="141" t="s">
        <v>261</v>
      </c>
      <c r="O28" s="64">
        <v>23</v>
      </c>
      <c r="P28" s="64" t="s">
        <v>260</v>
      </c>
      <c r="Q28" s="64">
        <v>2</v>
      </c>
      <c r="R28" s="64" t="s">
        <v>261</v>
      </c>
    </row>
    <row r="29" spans="1:18" ht="15.75" x14ac:dyDescent="0.25">
      <c r="A29" s="130" t="s">
        <v>45</v>
      </c>
      <c r="B29" s="150">
        <v>320</v>
      </c>
      <c r="C29" s="142">
        <v>36</v>
      </c>
      <c r="D29" s="64" t="s">
        <v>262</v>
      </c>
      <c r="E29" s="142">
        <v>0</v>
      </c>
      <c r="F29" s="64" t="s">
        <v>261</v>
      </c>
      <c r="G29" s="112">
        <v>7</v>
      </c>
      <c r="H29" s="64" t="s">
        <v>260</v>
      </c>
      <c r="I29" s="64">
        <v>2</v>
      </c>
      <c r="J29" s="141" t="s">
        <v>261</v>
      </c>
      <c r="K29" s="112">
        <v>7</v>
      </c>
      <c r="L29" s="64" t="s">
        <v>260</v>
      </c>
      <c r="M29" s="64">
        <v>0</v>
      </c>
      <c r="N29" s="141" t="s">
        <v>261</v>
      </c>
      <c r="O29" s="64">
        <v>21</v>
      </c>
      <c r="P29" s="64" t="s">
        <v>260</v>
      </c>
      <c r="Q29" s="64">
        <v>2</v>
      </c>
      <c r="R29" s="64" t="s">
        <v>261</v>
      </c>
    </row>
    <row r="30" spans="1:18" ht="15.75" x14ac:dyDescent="0.25">
      <c r="A30" s="130" t="s">
        <v>48</v>
      </c>
      <c r="B30" s="150">
        <v>635</v>
      </c>
      <c r="C30" s="142">
        <v>38</v>
      </c>
      <c r="D30" s="64" t="s">
        <v>262</v>
      </c>
      <c r="E30" s="142">
        <v>2</v>
      </c>
      <c r="F30" s="64" t="s">
        <v>261</v>
      </c>
      <c r="G30" s="112">
        <v>11</v>
      </c>
      <c r="H30" s="64" t="s">
        <v>260</v>
      </c>
      <c r="I30" s="64">
        <v>2</v>
      </c>
      <c r="J30" s="141" t="s">
        <v>261</v>
      </c>
      <c r="K30" s="112">
        <v>3</v>
      </c>
      <c r="L30" s="64" t="s">
        <v>260</v>
      </c>
      <c r="M30" s="64">
        <v>1</v>
      </c>
      <c r="N30" s="141" t="s">
        <v>263</v>
      </c>
      <c r="O30" s="64">
        <v>23</v>
      </c>
      <c r="P30" s="64" t="s">
        <v>260</v>
      </c>
      <c r="Q30" s="64">
        <v>3</v>
      </c>
      <c r="R30" s="64" t="s">
        <v>261</v>
      </c>
    </row>
    <row r="31" spans="1:18" ht="15.75" x14ac:dyDescent="0.25">
      <c r="A31" s="25" t="s">
        <v>50</v>
      </c>
      <c r="B31" s="150">
        <v>182</v>
      </c>
      <c r="C31" s="142">
        <v>30</v>
      </c>
      <c r="D31" s="64" t="s">
        <v>262</v>
      </c>
      <c r="E31" s="142">
        <v>3</v>
      </c>
      <c r="F31" s="64" t="s">
        <v>261</v>
      </c>
      <c r="G31" s="112">
        <v>12</v>
      </c>
      <c r="H31" s="64" t="s">
        <v>260</v>
      </c>
      <c r="I31" s="64">
        <v>1</v>
      </c>
      <c r="J31" s="141" t="s">
        <v>263</v>
      </c>
      <c r="K31" s="112">
        <v>8</v>
      </c>
      <c r="L31" s="64" t="s">
        <v>260</v>
      </c>
      <c r="M31" s="64">
        <v>2</v>
      </c>
      <c r="N31" s="141" t="s">
        <v>261</v>
      </c>
      <c r="O31" s="64">
        <v>10</v>
      </c>
      <c r="P31" s="64" t="s">
        <v>260</v>
      </c>
      <c r="Q31" s="64">
        <v>0</v>
      </c>
      <c r="R31" s="64" t="s">
        <v>261</v>
      </c>
    </row>
    <row r="32" spans="1:18" ht="15.75" x14ac:dyDescent="0.25">
      <c r="A32" s="130" t="s">
        <v>52</v>
      </c>
      <c r="B32" s="150">
        <v>322</v>
      </c>
      <c r="C32" s="142">
        <v>20</v>
      </c>
      <c r="D32" s="64" t="s">
        <v>262</v>
      </c>
      <c r="E32" s="142">
        <v>1</v>
      </c>
      <c r="F32" s="64" t="s">
        <v>263</v>
      </c>
      <c r="G32" s="112">
        <v>11</v>
      </c>
      <c r="H32" s="64" t="s">
        <v>260</v>
      </c>
      <c r="I32" s="64">
        <v>0</v>
      </c>
      <c r="J32" s="141" t="s">
        <v>261</v>
      </c>
      <c r="K32" s="112">
        <v>4</v>
      </c>
      <c r="L32" s="64" t="s">
        <v>260</v>
      </c>
      <c r="M32" s="64">
        <v>2</v>
      </c>
      <c r="N32" s="141" t="s">
        <v>261</v>
      </c>
      <c r="O32" s="64">
        <v>5</v>
      </c>
      <c r="P32" s="64" t="s">
        <v>260</v>
      </c>
      <c r="Q32" s="64">
        <v>0</v>
      </c>
      <c r="R32" s="64" t="s">
        <v>261</v>
      </c>
    </row>
    <row r="33" spans="1:18" ht="15.75" x14ac:dyDescent="0.25">
      <c r="A33" s="130" t="s">
        <v>55</v>
      </c>
      <c r="B33" s="150">
        <v>131</v>
      </c>
      <c r="C33" s="142">
        <v>39</v>
      </c>
      <c r="D33" s="64" t="s">
        <v>262</v>
      </c>
      <c r="E33" s="142">
        <v>3</v>
      </c>
      <c r="F33" s="64" t="s">
        <v>261</v>
      </c>
      <c r="G33" s="112">
        <v>14</v>
      </c>
      <c r="H33" s="64" t="s">
        <v>260</v>
      </c>
      <c r="I33" s="64">
        <v>0</v>
      </c>
      <c r="J33" s="141" t="s">
        <v>261</v>
      </c>
      <c r="K33" s="112">
        <v>4</v>
      </c>
      <c r="L33" s="64" t="s">
        <v>260</v>
      </c>
      <c r="M33" s="64">
        <v>1</v>
      </c>
      <c r="N33" s="141" t="s">
        <v>263</v>
      </c>
      <c r="O33" s="64">
        <v>21</v>
      </c>
      <c r="P33" s="64" t="s">
        <v>260</v>
      </c>
      <c r="Q33" s="64">
        <v>3</v>
      </c>
      <c r="R33" s="64" t="s">
        <v>261</v>
      </c>
    </row>
    <row r="34" spans="1:18" ht="15.75" x14ac:dyDescent="0.25">
      <c r="A34" s="130" t="s">
        <v>56</v>
      </c>
      <c r="B34" s="150">
        <v>143</v>
      </c>
      <c r="C34" s="142">
        <v>32</v>
      </c>
      <c r="D34" s="64" t="s">
        <v>262</v>
      </c>
      <c r="E34" s="142">
        <v>0</v>
      </c>
      <c r="F34" s="64" t="s">
        <v>263</v>
      </c>
      <c r="G34" s="112">
        <v>13</v>
      </c>
      <c r="H34" s="64" t="s">
        <v>260</v>
      </c>
      <c r="I34" s="64">
        <v>0</v>
      </c>
      <c r="J34" s="141" t="s">
        <v>261</v>
      </c>
      <c r="K34" s="112">
        <v>5</v>
      </c>
      <c r="L34" s="64" t="s">
        <v>260</v>
      </c>
      <c r="M34" s="64">
        <v>2</v>
      </c>
      <c r="N34" s="141" t="s">
        <v>261</v>
      </c>
      <c r="O34" s="64">
        <v>13</v>
      </c>
      <c r="P34" s="64" t="s">
        <v>260</v>
      </c>
      <c r="Q34" s="64">
        <v>2</v>
      </c>
      <c r="R34" s="64" t="s">
        <v>261</v>
      </c>
    </row>
    <row r="35" spans="1:18" ht="15.75" x14ac:dyDescent="0.25">
      <c r="A35" s="130" t="s">
        <v>57</v>
      </c>
      <c r="B35" s="150">
        <v>165</v>
      </c>
      <c r="C35" s="142">
        <v>37</v>
      </c>
      <c r="D35" s="64" t="s">
        <v>262</v>
      </c>
      <c r="E35" s="142">
        <v>1</v>
      </c>
      <c r="F35" s="64" t="s">
        <v>263</v>
      </c>
      <c r="G35" s="112">
        <v>9</v>
      </c>
      <c r="H35" s="64" t="s">
        <v>260</v>
      </c>
      <c r="I35" s="64">
        <v>3</v>
      </c>
      <c r="J35" s="141" t="s">
        <v>261</v>
      </c>
      <c r="K35" s="112">
        <v>3</v>
      </c>
      <c r="L35" s="64" t="s">
        <v>260</v>
      </c>
      <c r="M35" s="64">
        <v>2</v>
      </c>
      <c r="N35" s="141" t="s">
        <v>261</v>
      </c>
      <c r="O35" s="64">
        <v>24</v>
      </c>
      <c r="P35" s="64" t="s">
        <v>260</v>
      </c>
      <c r="Q35" s="64">
        <v>0</v>
      </c>
      <c r="R35" s="64" t="s">
        <v>261</v>
      </c>
    </row>
    <row r="36" spans="1:18" ht="15.75" x14ac:dyDescent="0.25">
      <c r="A36" s="130" t="s">
        <v>60</v>
      </c>
      <c r="B36" s="150">
        <v>799</v>
      </c>
      <c r="C36" s="143">
        <v>33</v>
      </c>
      <c r="D36" s="64" t="s">
        <v>262</v>
      </c>
      <c r="E36" s="142">
        <v>0</v>
      </c>
      <c r="F36" s="64" t="s">
        <v>261</v>
      </c>
      <c r="G36" s="112">
        <v>9</v>
      </c>
      <c r="H36" s="64" t="s">
        <v>260</v>
      </c>
      <c r="I36" s="64">
        <v>2</v>
      </c>
      <c r="J36" s="141" t="s">
        <v>261</v>
      </c>
      <c r="K36" s="112">
        <v>4</v>
      </c>
      <c r="L36" s="64" t="s">
        <v>260</v>
      </c>
      <c r="M36" s="64">
        <v>0</v>
      </c>
      <c r="N36" s="141" t="s">
        <v>261</v>
      </c>
      <c r="O36" s="64">
        <v>19</v>
      </c>
      <c r="P36" s="64" t="s">
        <v>260</v>
      </c>
      <c r="Q36" s="64">
        <v>3</v>
      </c>
      <c r="R36" s="64" t="s">
        <v>261</v>
      </c>
    </row>
    <row r="37" spans="1:18" ht="15.75" x14ac:dyDescent="0.25">
      <c r="A37" s="130" t="s">
        <v>63</v>
      </c>
      <c r="B37" s="150">
        <v>497</v>
      </c>
      <c r="C37" s="143">
        <v>41</v>
      </c>
      <c r="D37" s="64" t="s">
        <v>262</v>
      </c>
      <c r="E37" s="142">
        <v>1</v>
      </c>
      <c r="F37" s="64" t="s">
        <v>261</v>
      </c>
      <c r="G37" s="112">
        <v>12</v>
      </c>
      <c r="H37" s="64" t="s">
        <v>260</v>
      </c>
      <c r="I37" s="64">
        <v>3</v>
      </c>
      <c r="J37" s="141" t="s">
        <v>261</v>
      </c>
      <c r="K37" s="112">
        <v>8</v>
      </c>
      <c r="L37" s="64" t="s">
        <v>260</v>
      </c>
      <c r="M37" s="64">
        <v>3</v>
      </c>
      <c r="N37" s="141" t="s">
        <v>261</v>
      </c>
      <c r="O37" s="64">
        <v>19</v>
      </c>
      <c r="P37" s="64" t="s">
        <v>260</v>
      </c>
      <c r="Q37" s="64">
        <v>3</v>
      </c>
      <c r="R37" s="64" t="s">
        <v>261</v>
      </c>
    </row>
    <row r="38" spans="1:18" ht="15.75" x14ac:dyDescent="0.25">
      <c r="A38" s="130" t="s">
        <v>264</v>
      </c>
      <c r="B38" s="150">
        <v>104</v>
      </c>
      <c r="C38" s="143">
        <v>31</v>
      </c>
      <c r="D38" s="64" t="s">
        <v>262</v>
      </c>
      <c r="E38" s="142">
        <v>0</v>
      </c>
      <c r="F38" s="64" t="s">
        <v>261</v>
      </c>
      <c r="G38" s="112">
        <v>12</v>
      </c>
      <c r="H38" s="64" t="s">
        <v>260</v>
      </c>
      <c r="I38" s="64">
        <v>3</v>
      </c>
      <c r="J38" s="141" t="s">
        <v>261</v>
      </c>
      <c r="K38" s="112">
        <v>14</v>
      </c>
      <c r="L38" s="64" t="s">
        <v>260</v>
      </c>
      <c r="M38" s="64">
        <v>0</v>
      </c>
      <c r="N38" s="141" t="s">
        <v>261</v>
      </c>
      <c r="O38" s="64">
        <v>4</v>
      </c>
      <c r="P38" s="64" t="s">
        <v>260</v>
      </c>
      <c r="Q38" s="64">
        <v>0</v>
      </c>
      <c r="R38" s="64" t="s">
        <v>261</v>
      </c>
    </row>
    <row r="39" spans="1:18" ht="15.75" x14ac:dyDescent="0.25">
      <c r="A39" s="57"/>
      <c r="B39" s="150"/>
      <c r="C39" s="143"/>
      <c r="D39" s="64"/>
      <c r="E39" s="142"/>
      <c r="F39" s="64"/>
      <c r="G39" s="128"/>
      <c r="H39" s="64"/>
      <c r="I39" s="55"/>
      <c r="J39" s="141"/>
      <c r="K39" s="128"/>
      <c r="L39" s="64"/>
      <c r="M39" s="55"/>
      <c r="N39" s="141"/>
      <c r="O39" s="64"/>
      <c r="P39" s="64"/>
      <c r="Q39" s="64"/>
      <c r="R39" s="64"/>
    </row>
    <row r="40" spans="1:18" ht="15.75" x14ac:dyDescent="0.25">
      <c r="A40" s="56" t="s">
        <v>243</v>
      </c>
      <c r="B40" s="149">
        <f>SUM(B41:B54)</f>
        <v>3566</v>
      </c>
      <c r="C40" s="139">
        <v>6</v>
      </c>
      <c r="D40" s="55" t="s">
        <v>265</v>
      </c>
      <c r="E40" s="140">
        <v>2</v>
      </c>
      <c r="F40" s="55" t="s">
        <v>263</v>
      </c>
      <c r="G40" s="128">
        <v>0</v>
      </c>
      <c r="H40" s="55" t="s">
        <v>260</v>
      </c>
      <c r="I40" s="55">
        <v>1</v>
      </c>
      <c r="J40" s="126" t="s">
        <v>261</v>
      </c>
      <c r="K40" s="128">
        <v>1</v>
      </c>
      <c r="L40" s="55" t="s">
        <v>266</v>
      </c>
      <c r="M40" s="55">
        <v>0</v>
      </c>
      <c r="N40" s="126" t="s">
        <v>261</v>
      </c>
      <c r="O40" s="55">
        <v>5</v>
      </c>
      <c r="P40" s="55" t="s">
        <v>260</v>
      </c>
      <c r="Q40" s="55">
        <v>1</v>
      </c>
      <c r="R40" s="55" t="s">
        <v>263</v>
      </c>
    </row>
    <row r="41" spans="1:18" ht="15.75" x14ac:dyDescent="0.25">
      <c r="A41" s="130" t="s">
        <v>267</v>
      </c>
      <c r="B41" s="150">
        <v>780</v>
      </c>
      <c r="C41" s="143">
        <v>6</v>
      </c>
      <c r="D41" s="64" t="s">
        <v>260</v>
      </c>
      <c r="E41" s="142">
        <v>0</v>
      </c>
      <c r="F41" s="64" t="s">
        <v>261</v>
      </c>
      <c r="G41" s="112">
        <v>0</v>
      </c>
      <c r="H41" s="64" t="s">
        <v>260</v>
      </c>
      <c r="I41" s="64">
        <v>0</v>
      </c>
      <c r="J41" s="141" t="s">
        <v>261</v>
      </c>
      <c r="K41" s="112">
        <v>0</v>
      </c>
      <c r="L41" s="64" t="s">
        <v>260</v>
      </c>
      <c r="M41" s="64">
        <v>0</v>
      </c>
      <c r="N41" s="141" t="s">
        <v>261</v>
      </c>
      <c r="O41" s="64">
        <v>6</v>
      </c>
      <c r="P41" s="64" t="s">
        <v>260</v>
      </c>
      <c r="Q41" s="64">
        <v>0</v>
      </c>
      <c r="R41" s="64" t="s">
        <v>261</v>
      </c>
    </row>
    <row r="42" spans="1:18" ht="15.75" x14ac:dyDescent="0.25">
      <c r="A42" s="130" t="s">
        <v>17</v>
      </c>
      <c r="B42" s="150">
        <v>479</v>
      </c>
      <c r="C42" s="143">
        <v>3</v>
      </c>
      <c r="D42" s="64" t="s">
        <v>260</v>
      </c>
      <c r="E42" s="142">
        <v>2</v>
      </c>
      <c r="F42" s="64" t="s">
        <v>261</v>
      </c>
      <c r="G42" s="112">
        <v>0</v>
      </c>
      <c r="H42" s="64" t="s">
        <v>260</v>
      </c>
      <c r="I42" s="64">
        <v>0</v>
      </c>
      <c r="J42" s="141" t="s">
        <v>261</v>
      </c>
      <c r="K42" s="112">
        <v>0</v>
      </c>
      <c r="L42" s="64" t="s">
        <v>260</v>
      </c>
      <c r="M42" s="64">
        <v>0</v>
      </c>
      <c r="N42" s="141" t="s">
        <v>261</v>
      </c>
      <c r="O42" s="64">
        <v>3</v>
      </c>
      <c r="P42" s="64" t="s">
        <v>260</v>
      </c>
      <c r="Q42" s="64">
        <v>2</v>
      </c>
      <c r="R42" s="64" t="s">
        <v>261</v>
      </c>
    </row>
    <row r="43" spans="1:18" ht="15.75" x14ac:dyDescent="0.25">
      <c r="A43" s="130" t="s">
        <v>23</v>
      </c>
      <c r="B43" s="150">
        <v>102</v>
      </c>
      <c r="C43" s="112">
        <v>2</v>
      </c>
      <c r="D43" s="64" t="s">
        <v>260</v>
      </c>
      <c r="E43" s="142">
        <v>2</v>
      </c>
      <c r="F43" s="64" t="s">
        <v>261</v>
      </c>
      <c r="G43" s="112">
        <v>0</v>
      </c>
      <c r="H43" s="64" t="s">
        <v>260</v>
      </c>
      <c r="I43" s="64">
        <v>2</v>
      </c>
      <c r="J43" s="141" t="s">
        <v>261</v>
      </c>
      <c r="K43" s="112">
        <v>0</v>
      </c>
      <c r="L43" s="64" t="s">
        <v>260</v>
      </c>
      <c r="M43" s="64">
        <v>1</v>
      </c>
      <c r="N43" s="141" t="s">
        <v>263</v>
      </c>
      <c r="O43" s="64">
        <v>1</v>
      </c>
      <c r="P43" s="64" t="s">
        <v>260</v>
      </c>
      <c r="Q43" s="64">
        <v>3</v>
      </c>
      <c r="R43" s="64" t="s">
        <v>261</v>
      </c>
    </row>
    <row r="44" spans="1:18" ht="15.75" x14ac:dyDescent="0.25">
      <c r="A44" s="130" t="s">
        <v>26</v>
      </c>
      <c r="B44" s="150">
        <v>314</v>
      </c>
      <c r="C44" s="143">
        <v>5</v>
      </c>
      <c r="D44" s="64" t="s">
        <v>260</v>
      </c>
      <c r="E44" s="142">
        <v>3</v>
      </c>
      <c r="F44" s="64" t="s">
        <v>261</v>
      </c>
      <c r="G44" s="112">
        <v>0</v>
      </c>
      <c r="H44" s="64" t="s">
        <v>260</v>
      </c>
      <c r="I44" s="64">
        <v>0</v>
      </c>
      <c r="J44" s="141" t="s">
        <v>261</v>
      </c>
      <c r="K44" s="112">
        <v>0</v>
      </c>
      <c r="L44" s="64" t="s">
        <v>260</v>
      </c>
      <c r="M44" s="64">
        <v>1</v>
      </c>
      <c r="N44" s="141" t="s">
        <v>263</v>
      </c>
      <c r="O44" s="64">
        <v>5</v>
      </c>
      <c r="P44" s="64" t="s">
        <v>260</v>
      </c>
      <c r="Q44" s="64">
        <v>2</v>
      </c>
      <c r="R44" s="64" t="s">
        <v>261</v>
      </c>
    </row>
    <row r="45" spans="1:18" ht="15.75" x14ac:dyDescent="0.25">
      <c r="A45" s="130" t="s">
        <v>29</v>
      </c>
      <c r="B45" s="150">
        <v>131</v>
      </c>
      <c r="C45" s="143">
        <v>3</v>
      </c>
      <c r="D45" s="64" t="s">
        <v>260</v>
      </c>
      <c r="E45" s="142">
        <v>3</v>
      </c>
      <c r="F45" s="64" t="s">
        <v>261</v>
      </c>
      <c r="G45" s="112">
        <v>0</v>
      </c>
      <c r="H45" s="64" t="s">
        <v>260</v>
      </c>
      <c r="I45" s="64">
        <v>0</v>
      </c>
      <c r="J45" s="141" t="s">
        <v>261</v>
      </c>
      <c r="K45" s="112">
        <v>0</v>
      </c>
      <c r="L45" s="64" t="s">
        <v>260</v>
      </c>
      <c r="M45" s="64">
        <v>0</v>
      </c>
      <c r="N45" s="141" t="s">
        <v>261</v>
      </c>
      <c r="O45" s="64">
        <v>3</v>
      </c>
      <c r="P45" s="64" t="s">
        <v>260</v>
      </c>
      <c r="Q45" s="64">
        <v>3</v>
      </c>
      <c r="R45" s="64" t="s">
        <v>261</v>
      </c>
    </row>
    <row r="46" spans="1:18" ht="15.75" x14ac:dyDescent="0.25">
      <c r="A46" s="130" t="s">
        <v>33</v>
      </c>
      <c r="B46" s="150">
        <v>90</v>
      </c>
      <c r="C46" s="142">
        <v>2</v>
      </c>
      <c r="D46" s="64" t="s">
        <v>260</v>
      </c>
      <c r="E46" s="142">
        <v>2</v>
      </c>
      <c r="F46" s="64" t="s">
        <v>261</v>
      </c>
      <c r="G46" s="112">
        <v>0</v>
      </c>
      <c r="H46" s="64" t="s">
        <v>260</v>
      </c>
      <c r="I46" s="64">
        <v>0</v>
      </c>
      <c r="J46" s="141" t="s">
        <v>261</v>
      </c>
      <c r="K46" s="112">
        <v>0</v>
      </c>
      <c r="L46" s="64" t="s">
        <v>260</v>
      </c>
      <c r="M46" s="64">
        <v>0</v>
      </c>
      <c r="N46" s="141" t="s">
        <v>261</v>
      </c>
      <c r="O46" s="64">
        <v>2</v>
      </c>
      <c r="P46" s="64" t="s">
        <v>260</v>
      </c>
      <c r="Q46" s="64">
        <v>2</v>
      </c>
      <c r="R46" s="64" t="s">
        <v>261</v>
      </c>
    </row>
    <row r="47" spans="1:18" ht="15.75" x14ac:dyDescent="0.25">
      <c r="A47" s="130" t="s">
        <v>37</v>
      </c>
      <c r="B47" s="150">
        <v>338</v>
      </c>
      <c r="C47" s="142">
        <v>6</v>
      </c>
      <c r="D47" s="64" t="s">
        <v>260</v>
      </c>
      <c r="E47" s="142">
        <v>3</v>
      </c>
      <c r="F47" s="64" t="s">
        <v>261</v>
      </c>
      <c r="G47" s="112">
        <v>0</v>
      </c>
      <c r="H47" s="64" t="s">
        <v>260</v>
      </c>
      <c r="I47" s="64">
        <v>0</v>
      </c>
      <c r="J47" s="141" t="s">
        <v>261</v>
      </c>
      <c r="K47" s="112">
        <v>0</v>
      </c>
      <c r="L47" s="64" t="s">
        <v>260</v>
      </c>
      <c r="M47" s="64">
        <v>0</v>
      </c>
      <c r="N47" s="141" t="s">
        <v>261</v>
      </c>
      <c r="O47" s="64">
        <v>6</v>
      </c>
      <c r="P47" s="64" t="s">
        <v>260</v>
      </c>
      <c r="Q47" s="64">
        <v>2</v>
      </c>
      <c r="R47" s="64" t="s">
        <v>261</v>
      </c>
    </row>
    <row r="48" spans="1:18" ht="15.75" x14ac:dyDescent="0.25">
      <c r="A48" s="130" t="s">
        <v>41</v>
      </c>
      <c r="B48" s="150">
        <v>213</v>
      </c>
      <c r="C48" s="142">
        <v>9</v>
      </c>
      <c r="D48" s="64" t="s">
        <v>260</v>
      </c>
      <c r="E48" s="142">
        <v>0</v>
      </c>
      <c r="F48" s="64" t="s">
        <v>261</v>
      </c>
      <c r="G48" s="112">
        <v>0</v>
      </c>
      <c r="H48" s="64" t="s">
        <v>260</v>
      </c>
      <c r="I48" s="64">
        <v>1</v>
      </c>
      <c r="J48" s="141" t="s">
        <v>261</v>
      </c>
      <c r="K48" s="112">
        <v>2</v>
      </c>
      <c r="L48" s="64" t="s">
        <v>260</v>
      </c>
      <c r="M48" s="64">
        <v>0</v>
      </c>
      <c r="N48" s="141" t="s">
        <v>261</v>
      </c>
      <c r="O48" s="64">
        <v>6</v>
      </c>
      <c r="P48" s="64" t="s">
        <v>260</v>
      </c>
      <c r="Q48" s="64">
        <v>2</v>
      </c>
      <c r="R48" s="64" t="s">
        <v>261</v>
      </c>
    </row>
    <row r="49" spans="1:18" ht="15.75" x14ac:dyDescent="0.25">
      <c r="A49" s="130" t="s">
        <v>268</v>
      </c>
      <c r="B49" s="150">
        <v>244</v>
      </c>
      <c r="C49" s="142">
        <v>13</v>
      </c>
      <c r="D49" s="64" t="s">
        <v>260</v>
      </c>
      <c r="E49" s="142">
        <v>0</v>
      </c>
      <c r="F49" s="64" t="s">
        <v>261</v>
      </c>
      <c r="G49" s="112">
        <v>1</v>
      </c>
      <c r="H49" s="64" t="s">
        <v>260</v>
      </c>
      <c r="I49" s="64">
        <v>0</v>
      </c>
      <c r="J49" s="141" t="s">
        <v>261</v>
      </c>
      <c r="K49" s="112">
        <v>4</v>
      </c>
      <c r="L49" s="64" t="s">
        <v>260</v>
      </c>
      <c r="M49" s="64">
        <v>1</v>
      </c>
      <c r="N49" s="141" t="s">
        <v>261</v>
      </c>
      <c r="O49" s="64">
        <v>8</v>
      </c>
      <c r="P49" s="64" t="s">
        <v>260</v>
      </c>
      <c r="Q49" s="64">
        <v>0</v>
      </c>
      <c r="R49" s="64" t="s">
        <v>261</v>
      </c>
    </row>
    <row r="50" spans="1:18" ht="15.75" x14ac:dyDescent="0.25">
      <c r="A50" s="130" t="s">
        <v>49</v>
      </c>
      <c r="B50" s="150">
        <v>126</v>
      </c>
      <c r="C50" s="142">
        <v>3</v>
      </c>
      <c r="D50" s="64" t="s">
        <v>260</v>
      </c>
      <c r="E50" s="142">
        <v>1</v>
      </c>
      <c r="F50" s="64" t="s">
        <v>261</v>
      </c>
      <c r="G50" s="112">
        <v>0</v>
      </c>
      <c r="H50" s="64" t="s">
        <v>260</v>
      </c>
      <c r="I50" s="64">
        <v>1</v>
      </c>
      <c r="J50" s="141" t="s">
        <v>261</v>
      </c>
      <c r="K50" s="112">
        <v>3</v>
      </c>
      <c r="L50" s="64" t="s">
        <v>260</v>
      </c>
      <c r="M50" s="64">
        <v>1</v>
      </c>
      <c r="N50" s="141" t="s">
        <v>263</v>
      </c>
      <c r="O50" s="64">
        <v>3</v>
      </c>
      <c r="P50" s="64" t="s">
        <v>260</v>
      </c>
      <c r="Q50" s="64">
        <v>0</v>
      </c>
      <c r="R50" s="64" t="s">
        <v>261</v>
      </c>
    </row>
    <row r="51" spans="1:18" ht="15.75" x14ac:dyDescent="0.25">
      <c r="A51" s="130" t="s">
        <v>53</v>
      </c>
      <c r="B51" s="150">
        <v>204</v>
      </c>
      <c r="C51" s="142">
        <v>2</v>
      </c>
      <c r="D51" s="64" t="s">
        <v>260</v>
      </c>
      <c r="E51" s="142">
        <v>3</v>
      </c>
      <c r="F51" s="64" t="s">
        <v>261</v>
      </c>
      <c r="G51" s="112">
        <v>0</v>
      </c>
      <c r="H51" s="64" t="s">
        <v>260</v>
      </c>
      <c r="I51" s="64">
        <v>0</v>
      </c>
      <c r="J51" s="141" t="s">
        <v>261</v>
      </c>
      <c r="K51" s="112">
        <v>0</v>
      </c>
      <c r="L51" s="64" t="s">
        <v>260</v>
      </c>
      <c r="M51" s="64">
        <v>1</v>
      </c>
      <c r="N51" s="141" t="s">
        <v>263</v>
      </c>
      <c r="O51" s="64">
        <v>2</v>
      </c>
      <c r="P51" s="64" t="s">
        <v>260</v>
      </c>
      <c r="Q51" s="64">
        <v>2</v>
      </c>
      <c r="R51" s="64" t="s">
        <v>261</v>
      </c>
    </row>
    <row r="52" spans="1:18" ht="15.75" x14ac:dyDescent="0.25">
      <c r="A52" s="130" t="s">
        <v>269</v>
      </c>
      <c r="B52" s="150">
        <v>219</v>
      </c>
      <c r="C52" s="142">
        <v>14</v>
      </c>
      <c r="D52" s="64" t="s">
        <v>260</v>
      </c>
      <c r="E52" s="142">
        <v>3</v>
      </c>
      <c r="F52" s="64" t="s">
        <v>261</v>
      </c>
      <c r="G52" s="112">
        <v>3</v>
      </c>
      <c r="H52" s="64" t="s">
        <v>260</v>
      </c>
      <c r="I52" s="64">
        <v>1</v>
      </c>
      <c r="J52" s="141" t="s">
        <v>263</v>
      </c>
      <c r="K52" s="112">
        <v>8</v>
      </c>
      <c r="L52" s="64" t="s">
        <v>260</v>
      </c>
      <c r="M52" s="64">
        <v>0</v>
      </c>
      <c r="N52" s="141" t="s">
        <v>261</v>
      </c>
      <c r="O52" s="64">
        <v>3</v>
      </c>
      <c r="P52" s="64" t="s">
        <v>260</v>
      </c>
      <c r="Q52" s="64">
        <v>2</v>
      </c>
      <c r="R52" s="64" t="s">
        <v>261</v>
      </c>
    </row>
    <row r="53" spans="1:18" ht="15.75" x14ac:dyDescent="0.25">
      <c r="A53" s="130" t="s">
        <v>61</v>
      </c>
      <c r="B53" s="150">
        <v>117</v>
      </c>
      <c r="C53" s="142">
        <v>8</v>
      </c>
      <c r="D53" s="64" t="s">
        <v>260</v>
      </c>
      <c r="E53" s="142">
        <v>1</v>
      </c>
      <c r="F53" s="64" t="s">
        <v>261</v>
      </c>
      <c r="G53" s="112">
        <v>0</v>
      </c>
      <c r="H53" s="64" t="s">
        <v>260</v>
      </c>
      <c r="I53" s="64">
        <v>0</v>
      </c>
      <c r="J53" s="141" t="s">
        <v>261</v>
      </c>
      <c r="K53" s="112">
        <v>0</v>
      </c>
      <c r="L53" s="64" t="s">
        <v>260</v>
      </c>
      <c r="M53" s="64">
        <v>1</v>
      </c>
      <c r="N53" s="141" t="s">
        <v>261</v>
      </c>
      <c r="O53" s="64">
        <v>8</v>
      </c>
      <c r="P53" s="64" t="s">
        <v>260</v>
      </c>
      <c r="Q53" s="64">
        <v>0</v>
      </c>
      <c r="R53" s="64" t="s">
        <v>260</v>
      </c>
    </row>
    <row r="54" spans="1:18" ht="15.75" x14ac:dyDescent="0.25">
      <c r="A54" s="130" t="s">
        <v>64</v>
      </c>
      <c r="B54" s="150">
        <v>209</v>
      </c>
      <c r="C54" s="142">
        <v>7</v>
      </c>
      <c r="D54" s="64" t="s">
        <v>260</v>
      </c>
      <c r="E54" s="142">
        <v>1</v>
      </c>
      <c r="F54" s="64" t="s">
        <v>261</v>
      </c>
      <c r="G54" s="112">
        <v>0</v>
      </c>
      <c r="H54" s="64" t="s">
        <v>260</v>
      </c>
      <c r="I54" s="64">
        <v>0</v>
      </c>
      <c r="J54" s="141" t="s">
        <v>261</v>
      </c>
      <c r="K54" s="112">
        <v>0</v>
      </c>
      <c r="L54" s="64" t="s">
        <v>260</v>
      </c>
      <c r="M54" s="64">
        <v>1</v>
      </c>
      <c r="N54" s="141" t="s">
        <v>263</v>
      </c>
      <c r="O54" s="64">
        <v>7</v>
      </c>
      <c r="P54" s="64" t="s">
        <v>260</v>
      </c>
      <c r="Q54" s="64">
        <v>1</v>
      </c>
      <c r="R54" s="64" t="s">
        <v>263</v>
      </c>
    </row>
    <row r="55" spans="1:18" ht="15.75" x14ac:dyDescent="0.25">
      <c r="A55" s="62" t="s">
        <v>270</v>
      </c>
      <c r="B55" s="144"/>
      <c r="C55" s="145"/>
      <c r="D55" s="61"/>
      <c r="E55" s="146"/>
      <c r="F55" s="61"/>
      <c r="G55" s="147"/>
      <c r="H55" s="62"/>
      <c r="I55" s="62"/>
      <c r="J55" s="133"/>
      <c r="K55" s="147"/>
      <c r="L55" s="62"/>
      <c r="M55" s="62"/>
      <c r="N55" s="133"/>
      <c r="O55" s="62"/>
      <c r="P55" s="62"/>
      <c r="Q55" s="62"/>
      <c r="R55" s="62"/>
    </row>
    <row r="56" spans="1:18" ht="15.75" x14ac:dyDescent="0.25">
      <c r="A56" s="57" t="s">
        <v>271</v>
      </c>
      <c r="B56" s="65"/>
      <c r="C56" s="64"/>
      <c r="D56" s="65"/>
      <c r="E56" s="137"/>
      <c r="F56" s="65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</row>
    <row r="57" spans="1:18" ht="15.75" x14ac:dyDescent="0.25">
      <c r="A57" s="57" t="s">
        <v>272</v>
      </c>
      <c r="B57" s="65"/>
      <c r="C57" s="64"/>
      <c r="D57" s="65"/>
      <c r="E57" s="137"/>
      <c r="F57" s="65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</row>
    <row r="58" spans="1:18" ht="15.75" x14ac:dyDescent="0.25">
      <c r="A58" s="2" t="s">
        <v>66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</row>
  </sheetData>
  <mergeCells count="8">
    <mergeCell ref="B1:C1"/>
    <mergeCell ref="O9:R9"/>
    <mergeCell ref="C8:R8"/>
    <mergeCell ref="C9:F9"/>
    <mergeCell ref="A8:A9"/>
    <mergeCell ref="B8:B9"/>
    <mergeCell ref="G9:J9"/>
    <mergeCell ref="K9:N9"/>
  </mergeCells>
  <hyperlinks>
    <hyperlink ref="B1" location="Índice!A1" display="Volver al índice" xr:uid="{6A46609C-5D5E-40A0-9624-3C979D8DEE54}"/>
  </hyperlinks>
  <pageMargins left="0.7" right="0.7" top="0.75" bottom="0.75" header="0.3" footer="0.3"/>
  <pageSetup orientation="portrait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FB99D-AC7B-46F0-B8B7-8246BC789E61}">
  <dimension ref="A1:S57"/>
  <sheetViews>
    <sheetView zoomScale="80" zoomScaleNormal="80" workbookViewId="0">
      <pane ySplit="9" topLeftCell="A10" activePane="bottomLeft" state="frozen"/>
      <selection pane="bottomLeft"/>
    </sheetView>
  </sheetViews>
  <sheetFormatPr baseColWidth="10" defaultColWidth="0" defaultRowHeight="15" zeroHeight="1" x14ac:dyDescent="0.25"/>
  <cols>
    <col min="1" max="1" width="72.140625" customWidth="1"/>
    <col min="2" max="2" width="16.140625" customWidth="1"/>
    <col min="3" max="3" width="5.7109375" customWidth="1"/>
    <col min="4" max="4" width="10.7109375" customWidth="1"/>
    <col min="5" max="5" width="5.7109375" customWidth="1"/>
    <col min="6" max="6" width="10.7109375" customWidth="1"/>
    <col min="7" max="7" width="5.7109375" customWidth="1"/>
    <col min="8" max="8" width="10.7109375" customWidth="1"/>
    <col min="9" max="9" width="5.7109375" customWidth="1"/>
    <col min="10" max="10" width="10.7109375" customWidth="1"/>
    <col min="11" max="11" width="5.7109375" customWidth="1"/>
    <col min="12" max="12" width="10.7109375" customWidth="1"/>
    <col min="13" max="13" width="5.7109375" customWidth="1"/>
    <col min="14" max="14" width="10.7109375" customWidth="1"/>
    <col min="15" max="15" width="5.7109375" customWidth="1"/>
    <col min="16" max="16" width="10.7109375" customWidth="1"/>
    <col min="17" max="17" width="5.7109375" customWidth="1"/>
    <col min="18" max="18" width="10.7109375" customWidth="1"/>
    <col min="19" max="19" width="0" hidden="1" customWidth="1"/>
    <col min="20" max="16384" width="11.42578125" hidden="1"/>
  </cols>
  <sheetData>
    <row r="1" spans="1:19" ht="15.75" x14ac:dyDescent="0.25">
      <c r="A1" s="56" t="s">
        <v>273</v>
      </c>
      <c r="B1" s="414" t="s">
        <v>786</v>
      </c>
      <c r="C1" s="414"/>
      <c r="E1" s="56"/>
      <c r="F1" s="27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9" ht="15.75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9" ht="15.75" x14ac:dyDescent="0.25">
      <c r="A3" s="249" t="s">
        <v>274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1:19" ht="15.75" x14ac:dyDescent="0.25">
      <c r="A4" s="249" t="s">
        <v>702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</row>
    <row r="5" spans="1:19" ht="15.75" x14ac:dyDescent="0.25">
      <c r="A5" s="249" t="s">
        <v>252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</row>
    <row r="6" spans="1:19" ht="15.75" x14ac:dyDescent="0.25">
      <c r="A6" s="249" t="s">
        <v>2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</row>
    <row r="7" spans="1:19" ht="15.75" x14ac:dyDescent="0.25">
      <c r="A7" s="57"/>
      <c r="B7" s="64"/>
      <c r="C7" s="137"/>
      <c r="D7" s="65"/>
      <c r="E7" s="137"/>
      <c r="F7" s="65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1:19" ht="15.75" x14ac:dyDescent="0.25">
      <c r="A8" s="482" t="s">
        <v>253</v>
      </c>
      <c r="B8" s="484" t="s">
        <v>254</v>
      </c>
      <c r="C8" s="486" t="s">
        <v>275</v>
      </c>
      <c r="D8" s="480"/>
      <c r="E8" s="480"/>
      <c r="F8" s="480"/>
      <c r="G8" s="480"/>
      <c r="H8" s="480"/>
      <c r="I8" s="480"/>
      <c r="J8" s="480"/>
      <c r="K8" s="480"/>
      <c r="L8" s="480"/>
      <c r="M8" s="480"/>
      <c r="N8" s="480"/>
      <c r="O8" s="480"/>
      <c r="P8" s="480"/>
      <c r="Q8" s="480"/>
      <c r="R8" s="480"/>
    </row>
    <row r="9" spans="1:19" ht="18.75" x14ac:dyDescent="0.25">
      <c r="A9" s="483"/>
      <c r="B9" s="485"/>
      <c r="C9" s="476" t="s">
        <v>80</v>
      </c>
      <c r="D9" s="477"/>
      <c r="E9" s="477"/>
      <c r="F9" s="481"/>
      <c r="G9" s="476" t="s">
        <v>276</v>
      </c>
      <c r="H9" s="477"/>
      <c r="I9" s="477"/>
      <c r="J9" s="481"/>
      <c r="K9" s="476" t="s">
        <v>277</v>
      </c>
      <c r="L9" s="477"/>
      <c r="M9" s="477"/>
      <c r="N9" s="481"/>
      <c r="O9" s="476" t="s">
        <v>258</v>
      </c>
      <c r="P9" s="477"/>
      <c r="Q9" s="477"/>
      <c r="R9" s="477"/>
      <c r="S9" s="233"/>
    </row>
    <row r="10" spans="1:19" ht="15.75" x14ac:dyDescent="0.25">
      <c r="A10" s="57"/>
      <c r="B10" s="138"/>
      <c r="C10" s="288"/>
      <c r="D10" s="65"/>
      <c r="E10" s="137"/>
      <c r="F10" s="65"/>
      <c r="G10" s="284"/>
      <c r="H10" s="285"/>
      <c r="I10" s="285"/>
      <c r="J10" s="131"/>
      <c r="K10" s="284"/>
      <c r="L10" s="285"/>
      <c r="M10" s="285"/>
      <c r="N10" s="131"/>
      <c r="O10" s="284"/>
      <c r="P10" s="285"/>
      <c r="Q10" s="285"/>
      <c r="R10" s="285"/>
    </row>
    <row r="11" spans="1:19" ht="15.75" x14ac:dyDescent="0.25">
      <c r="A11" s="287" t="s">
        <v>8</v>
      </c>
      <c r="B11" s="149">
        <f>SUM(B13,B40)</f>
        <v>4062</v>
      </c>
      <c r="C11" s="139">
        <v>35</v>
      </c>
      <c r="D11" s="55" t="s">
        <v>265</v>
      </c>
      <c r="E11" s="140">
        <v>1</v>
      </c>
      <c r="F11" s="55" t="s">
        <v>263</v>
      </c>
      <c r="G11" s="128">
        <v>9</v>
      </c>
      <c r="H11" s="55" t="s">
        <v>260</v>
      </c>
      <c r="I11" s="55">
        <v>1</v>
      </c>
      <c r="J11" s="126" t="s">
        <v>263</v>
      </c>
      <c r="K11" s="128">
        <v>9</v>
      </c>
      <c r="L11" s="55" t="s">
        <v>260</v>
      </c>
      <c r="M11" s="55">
        <v>1</v>
      </c>
      <c r="N11" s="126" t="s">
        <v>263</v>
      </c>
      <c r="O11" s="128">
        <v>16</v>
      </c>
      <c r="P11" s="55" t="s">
        <v>260</v>
      </c>
      <c r="Q11" s="55">
        <v>3</v>
      </c>
      <c r="R11" s="55" t="s">
        <v>261</v>
      </c>
    </row>
    <row r="12" spans="1:19" ht="15.75" x14ac:dyDescent="0.25">
      <c r="A12" s="57"/>
      <c r="B12" s="150"/>
      <c r="C12" s="112"/>
      <c r="D12" s="64"/>
      <c r="E12" s="55"/>
      <c r="F12" s="64"/>
      <c r="G12" s="112"/>
      <c r="H12" s="64"/>
      <c r="I12" s="64"/>
      <c r="J12" s="141"/>
      <c r="K12" s="112"/>
      <c r="L12" s="64"/>
      <c r="M12" s="64"/>
      <c r="N12" s="141"/>
      <c r="O12" s="112"/>
      <c r="P12" s="64"/>
      <c r="Q12" s="64"/>
      <c r="R12" s="64"/>
    </row>
    <row r="13" spans="1:19" ht="15.75" x14ac:dyDescent="0.25">
      <c r="A13" s="54" t="s">
        <v>248</v>
      </c>
      <c r="B13" s="149">
        <f>SUM(B14:B38)</f>
        <v>3680</v>
      </c>
      <c r="C13" s="128">
        <v>30</v>
      </c>
      <c r="D13" s="55" t="s">
        <v>265</v>
      </c>
      <c r="E13" s="140">
        <v>1</v>
      </c>
      <c r="F13" s="55" t="s">
        <v>263</v>
      </c>
      <c r="G13" s="128">
        <v>10</v>
      </c>
      <c r="H13" s="55" t="s">
        <v>260</v>
      </c>
      <c r="I13" s="55">
        <v>1</v>
      </c>
      <c r="J13" s="126" t="s">
        <v>263</v>
      </c>
      <c r="K13" s="128">
        <v>10</v>
      </c>
      <c r="L13" s="55" t="s">
        <v>260</v>
      </c>
      <c r="M13" s="55">
        <v>2</v>
      </c>
      <c r="N13" s="126" t="s">
        <v>263</v>
      </c>
      <c r="O13" s="128">
        <v>18</v>
      </c>
      <c r="P13" s="55" t="s">
        <v>260</v>
      </c>
      <c r="Q13" s="55">
        <v>2</v>
      </c>
      <c r="R13" s="55" t="s">
        <v>261</v>
      </c>
    </row>
    <row r="14" spans="1:19" ht="15.75" x14ac:dyDescent="0.25">
      <c r="A14" s="130" t="s">
        <v>13</v>
      </c>
      <c r="B14" s="150">
        <v>468</v>
      </c>
      <c r="C14" s="143">
        <v>39</v>
      </c>
      <c r="D14" s="64" t="s">
        <v>260</v>
      </c>
      <c r="E14" s="142">
        <v>1</v>
      </c>
      <c r="F14" s="64" t="s">
        <v>263</v>
      </c>
      <c r="G14" s="112">
        <v>10</v>
      </c>
      <c r="H14" s="64" t="s">
        <v>260</v>
      </c>
      <c r="I14" s="64">
        <v>3</v>
      </c>
      <c r="J14" s="141" t="s">
        <v>261</v>
      </c>
      <c r="K14" s="112">
        <v>10</v>
      </c>
      <c r="L14" s="64" t="s">
        <v>260</v>
      </c>
      <c r="M14" s="64">
        <v>3</v>
      </c>
      <c r="N14" s="141" t="s">
        <v>261</v>
      </c>
      <c r="O14" s="112">
        <v>17</v>
      </c>
      <c r="P14" s="64" t="s">
        <v>260</v>
      </c>
      <c r="Q14" s="64">
        <v>3</v>
      </c>
      <c r="R14" s="64" t="s">
        <v>261</v>
      </c>
    </row>
    <row r="15" spans="1:19" ht="15.75" x14ac:dyDescent="0.25">
      <c r="A15" s="130" t="s">
        <v>16</v>
      </c>
      <c r="B15" s="150">
        <v>161</v>
      </c>
      <c r="C15" s="142">
        <v>50</v>
      </c>
      <c r="D15" s="64" t="s">
        <v>260</v>
      </c>
      <c r="E15" s="142">
        <v>1</v>
      </c>
      <c r="F15" s="64" t="s">
        <v>263</v>
      </c>
      <c r="G15" s="112">
        <v>11</v>
      </c>
      <c r="H15" s="64" t="s">
        <v>260</v>
      </c>
      <c r="I15" s="64">
        <v>3</v>
      </c>
      <c r="J15" s="141" t="s">
        <v>261</v>
      </c>
      <c r="K15" s="112">
        <v>11</v>
      </c>
      <c r="L15" s="64" t="s">
        <v>260</v>
      </c>
      <c r="M15" s="64">
        <v>3</v>
      </c>
      <c r="N15" s="141" t="s">
        <v>261</v>
      </c>
      <c r="O15" s="112">
        <v>26</v>
      </c>
      <c r="P15" s="64" t="s">
        <v>260</v>
      </c>
      <c r="Q15" s="64">
        <v>3</v>
      </c>
      <c r="R15" s="64" t="s">
        <v>261</v>
      </c>
    </row>
    <row r="16" spans="1:19" ht="15.75" x14ac:dyDescent="0.25">
      <c r="A16" s="130" t="s">
        <v>19</v>
      </c>
      <c r="B16" s="150">
        <v>354</v>
      </c>
      <c r="C16" s="142">
        <v>45</v>
      </c>
      <c r="D16" s="64" t="s">
        <v>260</v>
      </c>
      <c r="E16" s="142">
        <v>0</v>
      </c>
      <c r="F16" s="64" t="s">
        <v>278</v>
      </c>
      <c r="G16" s="112">
        <v>12</v>
      </c>
      <c r="H16" s="64" t="s">
        <v>260</v>
      </c>
      <c r="I16" s="64">
        <v>2</v>
      </c>
      <c r="J16" s="141" t="s">
        <v>261</v>
      </c>
      <c r="K16" s="112">
        <v>11</v>
      </c>
      <c r="L16" s="64" t="s">
        <v>260</v>
      </c>
      <c r="M16" s="64">
        <v>2</v>
      </c>
      <c r="N16" s="141" t="s">
        <v>261</v>
      </c>
      <c r="O16" s="143">
        <v>21</v>
      </c>
      <c r="P16" s="64" t="s">
        <v>260</v>
      </c>
      <c r="Q16" s="64">
        <v>1</v>
      </c>
      <c r="R16" s="64" t="s">
        <v>263</v>
      </c>
    </row>
    <row r="17" spans="1:18" ht="15.75" x14ac:dyDescent="0.25">
      <c r="A17" s="130" t="s">
        <v>20</v>
      </c>
      <c r="B17" s="150">
        <v>195</v>
      </c>
      <c r="C17" s="142">
        <v>36</v>
      </c>
      <c r="D17" s="64" t="s">
        <v>260</v>
      </c>
      <c r="E17" s="142">
        <v>2</v>
      </c>
      <c r="F17" s="64" t="s">
        <v>278</v>
      </c>
      <c r="G17" s="112">
        <v>10</v>
      </c>
      <c r="H17" s="64" t="s">
        <v>260</v>
      </c>
      <c r="I17" s="64">
        <v>3</v>
      </c>
      <c r="J17" s="141" t="s">
        <v>261</v>
      </c>
      <c r="K17" s="112">
        <v>9</v>
      </c>
      <c r="L17" s="64" t="s">
        <v>260</v>
      </c>
      <c r="M17" s="64">
        <v>3</v>
      </c>
      <c r="N17" s="141" t="s">
        <v>261</v>
      </c>
      <c r="O17" s="143">
        <v>15</v>
      </c>
      <c r="P17" s="64" t="s">
        <v>260</v>
      </c>
      <c r="Q17" s="64">
        <v>3</v>
      </c>
      <c r="R17" s="64" t="s">
        <v>261</v>
      </c>
    </row>
    <row r="18" spans="1:18" ht="15.75" x14ac:dyDescent="0.25">
      <c r="A18" s="130" t="s">
        <v>22</v>
      </c>
      <c r="B18" s="150">
        <v>248</v>
      </c>
      <c r="C18" s="142">
        <v>25</v>
      </c>
      <c r="D18" s="64" t="s">
        <v>260</v>
      </c>
      <c r="E18" s="142">
        <v>2</v>
      </c>
      <c r="F18" s="64" t="s">
        <v>278</v>
      </c>
      <c r="G18" s="112">
        <v>8</v>
      </c>
      <c r="H18" s="64" t="s">
        <v>260</v>
      </c>
      <c r="I18" s="64">
        <v>0</v>
      </c>
      <c r="J18" s="141" t="s">
        <v>261</v>
      </c>
      <c r="K18" s="112">
        <v>7</v>
      </c>
      <c r="L18" s="64" t="s">
        <v>260</v>
      </c>
      <c r="M18" s="64">
        <v>3</v>
      </c>
      <c r="N18" s="141" t="s">
        <v>261</v>
      </c>
      <c r="O18" s="143">
        <v>9</v>
      </c>
      <c r="P18" s="64" t="s">
        <v>260</v>
      </c>
      <c r="Q18" s="64">
        <v>3</v>
      </c>
      <c r="R18" s="64" t="s">
        <v>261</v>
      </c>
    </row>
    <row r="19" spans="1:18" ht="15.75" x14ac:dyDescent="0.25">
      <c r="A19" s="130" t="s">
        <v>25</v>
      </c>
      <c r="B19" s="150">
        <v>121</v>
      </c>
      <c r="C19" s="142">
        <v>30</v>
      </c>
      <c r="D19" s="64" t="s">
        <v>260</v>
      </c>
      <c r="E19" s="142">
        <v>1</v>
      </c>
      <c r="F19" s="64" t="s">
        <v>263</v>
      </c>
      <c r="G19" s="112">
        <v>12</v>
      </c>
      <c r="H19" s="64" t="s">
        <v>260</v>
      </c>
      <c r="I19" s="64">
        <v>2</v>
      </c>
      <c r="J19" s="141" t="s">
        <v>261</v>
      </c>
      <c r="K19" s="112">
        <v>7</v>
      </c>
      <c r="L19" s="64" t="s">
        <v>260</v>
      </c>
      <c r="M19" s="64">
        <v>0</v>
      </c>
      <c r="N19" s="141" t="s">
        <v>261</v>
      </c>
      <c r="O19" s="143">
        <v>10</v>
      </c>
      <c r="P19" s="64" t="s">
        <v>260</v>
      </c>
      <c r="Q19" s="64">
        <v>2</v>
      </c>
      <c r="R19" s="64" t="s">
        <v>261</v>
      </c>
    </row>
    <row r="20" spans="1:18" ht="15.75" x14ac:dyDescent="0.25">
      <c r="A20" s="130" t="s">
        <v>28</v>
      </c>
      <c r="B20" s="150">
        <v>35</v>
      </c>
      <c r="C20" s="142">
        <v>34</v>
      </c>
      <c r="D20" s="64" t="s">
        <v>260</v>
      </c>
      <c r="E20" s="142">
        <v>1</v>
      </c>
      <c r="F20" s="64" t="s">
        <v>263</v>
      </c>
      <c r="G20" s="112">
        <v>7</v>
      </c>
      <c r="H20" s="64" t="s">
        <v>260</v>
      </c>
      <c r="I20" s="64">
        <v>0</v>
      </c>
      <c r="J20" s="141" t="s">
        <v>261</v>
      </c>
      <c r="K20" s="112">
        <v>8</v>
      </c>
      <c r="L20" s="64" t="s">
        <v>260</v>
      </c>
      <c r="M20" s="64">
        <v>1</v>
      </c>
      <c r="N20" s="141" t="s">
        <v>263</v>
      </c>
      <c r="O20" s="143">
        <v>19</v>
      </c>
      <c r="P20" s="64" t="s">
        <v>260</v>
      </c>
      <c r="Q20" s="64">
        <v>0</v>
      </c>
      <c r="R20" s="64" t="s">
        <v>261</v>
      </c>
    </row>
    <row r="21" spans="1:18" ht="15.75" x14ac:dyDescent="0.25">
      <c r="A21" s="130" t="s">
        <v>30</v>
      </c>
      <c r="B21" s="150">
        <v>37</v>
      </c>
      <c r="C21" s="142">
        <v>27</v>
      </c>
      <c r="D21" s="64" t="s">
        <v>260</v>
      </c>
      <c r="E21" s="142">
        <v>2</v>
      </c>
      <c r="F21" s="64" t="s">
        <v>278</v>
      </c>
      <c r="G21" s="112">
        <v>6</v>
      </c>
      <c r="H21" s="64" t="s">
        <v>260</v>
      </c>
      <c r="I21" s="64">
        <v>3</v>
      </c>
      <c r="J21" s="141" t="s">
        <v>261</v>
      </c>
      <c r="K21" s="112">
        <v>7</v>
      </c>
      <c r="L21" s="64" t="s">
        <v>260</v>
      </c>
      <c r="M21" s="64">
        <v>1</v>
      </c>
      <c r="N21" s="141" t="s">
        <v>263</v>
      </c>
      <c r="O21" s="143">
        <v>13</v>
      </c>
      <c r="P21" s="64" t="s">
        <v>260</v>
      </c>
      <c r="Q21" s="64">
        <v>2</v>
      </c>
      <c r="R21" s="64" t="s">
        <v>261</v>
      </c>
    </row>
    <row r="22" spans="1:18" ht="15.75" x14ac:dyDescent="0.25">
      <c r="A22" s="130" t="s">
        <v>32</v>
      </c>
      <c r="B22" s="150">
        <v>401</v>
      </c>
      <c r="C22" s="142">
        <v>45</v>
      </c>
      <c r="D22" s="64" t="s">
        <v>260</v>
      </c>
      <c r="E22" s="142">
        <v>1</v>
      </c>
      <c r="F22" s="64" t="s">
        <v>263</v>
      </c>
      <c r="G22" s="112">
        <v>10</v>
      </c>
      <c r="H22" s="64" t="s">
        <v>260</v>
      </c>
      <c r="I22" s="64">
        <v>0</v>
      </c>
      <c r="J22" s="141" t="s">
        <v>261</v>
      </c>
      <c r="K22" s="112">
        <v>12</v>
      </c>
      <c r="L22" s="64" t="s">
        <v>260</v>
      </c>
      <c r="M22" s="64">
        <v>0</v>
      </c>
      <c r="N22" s="141" t="s">
        <v>261</v>
      </c>
      <c r="O22" s="143">
        <v>23</v>
      </c>
      <c r="P22" s="64" t="s">
        <v>260</v>
      </c>
      <c r="Q22" s="64">
        <v>1</v>
      </c>
      <c r="R22" s="64" t="s">
        <v>263</v>
      </c>
    </row>
    <row r="23" spans="1:18" ht="15.75" x14ac:dyDescent="0.25">
      <c r="A23" s="130" t="s">
        <v>34</v>
      </c>
      <c r="B23" s="150">
        <v>27</v>
      </c>
      <c r="C23" s="142">
        <v>49</v>
      </c>
      <c r="D23" s="64" t="s">
        <v>260</v>
      </c>
      <c r="E23" s="142">
        <v>3</v>
      </c>
      <c r="F23" s="64" t="s">
        <v>278</v>
      </c>
      <c r="G23" s="112">
        <v>16</v>
      </c>
      <c r="H23" s="64" t="s">
        <v>260</v>
      </c>
      <c r="I23" s="64">
        <v>0</v>
      </c>
      <c r="J23" s="141" t="s">
        <v>261</v>
      </c>
      <c r="K23" s="112">
        <v>15</v>
      </c>
      <c r="L23" s="64" t="s">
        <v>260</v>
      </c>
      <c r="M23" s="64">
        <v>2</v>
      </c>
      <c r="N23" s="141" t="s">
        <v>261</v>
      </c>
      <c r="O23" s="143">
        <v>18</v>
      </c>
      <c r="P23" s="64" t="s">
        <v>260</v>
      </c>
      <c r="Q23" s="64">
        <v>0</v>
      </c>
      <c r="R23" s="64" t="s">
        <v>261</v>
      </c>
    </row>
    <row r="24" spans="1:18" ht="15.75" x14ac:dyDescent="0.25">
      <c r="A24" s="130" t="s">
        <v>36</v>
      </c>
      <c r="B24" s="150">
        <v>157</v>
      </c>
      <c r="C24" s="142">
        <v>43</v>
      </c>
      <c r="D24" s="64" t="s">
        <v>260</v>
      </c>
      <c r="E24" s="142">
        <v>1</v>
      </c>
      <c r="F24" s="64" t="s">
        <v>263</v>
      </c>
      <c r="G24" s="112">
        <v>10</v>
      </c>
      <c r="H24" s="64" t="s">
        <v>260</v>
      </c>
      <c r="I24" s="64">
        <v>1</v>
      </c>
      <c r="J24" s="141" t="s">
        <v>263</v>
      </c>
      <c r="K24" s="112">
        <v>7</v>
      </c>
      <c r="L24" s="64" t="s">
        <v>260</v>
      </c>
      <c r="M24" s="64">
        <v>2</v>
      </c>
      <c r="N24" s="141" t="s">
        <v>261</v>
      </c>
      <c r="O24" s="143">
        <v>25</v>
      </c>
      <c r="P24" s="64" t="s">
        <v>260</v>
      </c>
      <c r="Q24" s="64">
        <v>2</v>
      </c>
      <c r="R24" s="64" t="s">
        <v>261</v>
      </c>
    </row>
    <row r="25" spans="1:18" ht="15.75" x14ac:dyDescent="0.25">
      <c r="A25" s="130" t="s">
        <v>38</v>
      </c>
      <c r="B25" s="150">
        <v>36</v>
      </c>
      <c r="C25" s="142">
        <v>35</v>
      </c>
      <c r="D25" s="64" t="s">
        <v>260</v>
      </c>
      <c r="E25" s="142">
        <v>0</v>
      </c>
      <c r="F25" s="64" t="s">
        <v>278</v>
      </c>
      <c r="G25" s="112">
        <v>11</v>
      </c>
      <c r="H25" s="64" t="s">
        <v>260</v>
      </c>
      <c r="I25" s="64">
        <v>1</v>
      </c>
      <c r="J25" s="141" t="s">
        <v>263</v>
      </c>
      <c r="K25" s="112">
        <v>6</v>
      </c>
      <c r="L25" s="64" t="s">
        <v>260</v>
      </c>
      <c r="M25" s="64">
        <v>2</v>
      </c>
      <c r="N25" s="141" t="s">
        <v>261</v>
      </c>
      <c r="O25" s="143">
        <v>17</v>
      </c>
      <c r="P25" s="64" t="s">
        <v>260</v>
      </c>
      <c r="Q25" s="64">
        <v>1</v>
      </c>
      <c r="R25" s="64" t="s">
        <v>263</v>
      </c>
    </row>
    <row r="26" spans="1:18" ht="15.75" x14ac:dyDescent="0.25">
      <c r="A26" s="130" t="s">
        <v>40</v>
      </c>
      <c r="B26" s="150">
        <v>170</v>
      </c>
      <c r="C26" s="142">
        <v>37</v>
      </c>
      <c r="D26" s="64" t="s">
        <v>260</v>
      </c>
      <c r="E26" s="142">
        <v>0</v>
      </c>
      <c r="F26" s="64" t="s">
        <v>278</v>
      </c>
      <c r="G26" s="112">
        <v>7</v>
      </c>
      <c r="H26" s="64" t="s">
        <v>260</v>
      </c>
      <c r="I26" s="64">
        <v>1</v>
      </c>
      <c r="J26" s="141" t="s">
        <v>263</v>
      </c>
      <c r="K26" s="112">
        <v>10</v>
      </c>
      <c r="L26" s="64" t="s">
        <v>260</v>
      </c>
      <c r="M26" s="64">
        <v>1</v>
      </c>
      <c r="N26" s="141" t="s">
        <v>263</v>
      </c>
      <c r="O26" s="143">
        <v>19</v>
      </c>
      <c r="P26" s="64" t="s">
        <v>260</v>
      </c>
      <c r="Q26" s="64">
        <v>3</v>
      </c>
      <c r="R26" s="64" t="s">
        <v>261</v>
      </c>
    </row>
    <row r="27" spans="1:18" ht="15.75" x14ac:dyDescent="0.25">
      <c r="A27" s="130" t="s">
        <v>42</v>
      </c>
      <c r="B27" s="151">
        <v>69</v>
      </c>
      <c r="C27" s="142">
        <v>38</v>
      </c>
      <c r="D27" s="64" t="s">
        <v>260</v>
      </c>
      <c r="E27" s="142">
        <v>1</v>
      </c>
      <c r="F27" s="64" t="s">
        <v>263</v>
      </c>
      <c r="G27" s="143">
        <v>7</v>
      </c>
      <c r="H27" s="64" t="s">
        <v>260</v>
      </c>
      <c r="I27" s="64">
        <v>2</v>
      </c>
      <c r="J27" s="141" t="s">
        <v>261</v>
      </c>
      <c r="K27" s="143">
        <v>10</v>
      </c>
      <c r="L27" s="64" t="s">
        <v>260</v>
      </c>
      <c r="M27" s="64">
        <v>1</v>
      </c>
      <c r="N27" s="141" t="s">
        <v>263</v>
      </c>
      <c r="O27" s="112">
        <v>20</v>
      </c>
      <c r="P27" s="64" t="s">
        <v>260</v>
      </c>
      <c r="Q27" s="64">
        <v>3</v>
      </c>
      <c r="R27" s="64" t="s">
        <v>261</v>
      </c>
    </row>
    <row r="28" spans="1:18" ht="15.75" x14ac:dyDescent="0.25">
      <c r="A28" s="130" t="s">
        <v>44</v>
      </c>
      <c r="B28" s="150">
        <v>86</v>
      </c>
      <c r="C28" s="142">
        <v>42</v>
      </c>
      <c r="D28" s="64" t="s">
        <v>260</v>
      </c>
      <c r="E28" s="142">
        <v>2</v>
      </c>
      <c r="F28" s="64" t="s">
        <v>278</v>
      </c>
      <c r="G28" s="112">
        <v>11</v>
      </c>
      <c r="H28" s="64" t="s">
        <v>260</v>
      </c>
      <c r="I28" s="64">
        <v>0</v>
      </c>
      <c r="J28" s="141" t="s">
        <v>261</v>
      </c>
      <c r="K28" s="112">
        <v>8</v>
      </c>
      <c r="L28" s="64" t="s">
        <v>260</v>
      </c>
      <c r="M28" s="64">
        <v>1</v>
      </c>
      <c r="N28" s="141" t="s">
        <v>263</v>
      </c>
      <c r="O28" s="143">
        <v>23</v>
      </c>
      <c r="P28" s="64" t="s">
        <v>260</v>
      </c>
      <c r="Q28" s="64">
        <v>1</v>
      </c>
      <c r="R28" s="64" t="s">
        <v>263</v>
      </c>
    </row>
    <row r="29" spans="1:18" ht="15.75" x14ac:dyDescent="0.25">
      <c r="A29" s="130" t="s">
        <v>45</v>
      </c>
      <c r="B29" s="150">
        <v>91</v>
      </c>
      <c r="C29" s="142">
        <v>41</v>
      </c>
      <c r="D29" s="64" t="s">
        <v>260</v>
      </c>
      <c r="E29" s="142">
        <v>3</v>
      </c>
      <c r="F29" s="64" t="s">
        <v>278</v>
      </c>
      <c r="G29" s="112">
        <v>7</v>
      </c>
      <c r="H29" s="64" t="s">
        <v>260</v>
      </c>
      <c r="I29" s="64">
        <v>1</v>
      </c>
      <c r="J29" s="141" t="s">
        <v>263</v>
      </c>
      <c r="K29" s="112">
        <v>12</v>
      </c>
      <c r="L29" s="64" t="s">
        <v>260</v>
      </c>
      <c r="M29" s="64">
        <v>2</v>
      </c>
      <c r="N29" s="141" t="s">
        <v>261</v>
      </c>
      <c r="O29" s="143">
        <v>22</v>
      </c>
      <c r="P29" s="64" t="s">
        <v>260</v>
      </c>
      <c r="Q29" s="64">
        <v>0</v>
      </c>
      <c r="R29" s="64" t="s">
        <v>261</v>
      </c>
    </row>
    <row r="30" spans="1:18" ht="15.75" x14ac:dyDescent="0.25">
      <c r="A30" s="130" t="s">
        <v>48</v>
      </c>
      <c r="B30" s="150">
        <v>308</v>
      </c>
      <c r="C30" s="142">
        <v>43</v>
      </c>
      <c r="D30" s="64" t="s">
        <v>260</v>
      </c>
      <c r="E30" s="142">
        <v>3</v>
      </c>
      <c r="F30" s="64" t="s">
        <v>278</v>
      </c>
      <c r="G30" s="112">
        <v>11</v>
      </c>
      <c r="H30" s="64" t="s">
        <v>260</v>
      </c>
      <c r="I30" s="64">
        <v>0</v>
      </c>
      <c r="J30" s="141" t="s">
        <v>261</v>
      </c>
      <c r="K30" s="112">
        <v>10</v>
      </c>
      <c r="L30" s="64" t="s">
        <v>260</v>
      </c>
      <c r="M30" s="64">
        <v>3</v>
      </c>
      <c r="N30" s="141" t="s">
        <v>261</v>
      </c>
      <c r="O30" s="143">
        <v>27</v>
      </c>
      <c r="P30" s="64" t="s">
        <v>260</v>
      </c>
      <c r="Q30" s="64">
        <v>3</v>
      </c>
      <c r="R30" s="64" t="s">
        <v>261</v>
      </c>
    </row>
    <row r="31" spans="1:18" ht="15.75" x14ac:dyDescent="0.25">
      <c r="A31" s="25" t="s">
        <v>50</v>
      </c>
      <c r="B31" s="150">
        <v>102</v>
      </c>
      <c r="C31" s="142">
        <v>33</v>
      </c>
      <c r="D31" s="64" t="s">
        <v>260</v>
      </c>
      <c r="E31" s="142">
        <v>2</v>
      </c>
      <c r="F31" s="64" t="s">
        <v>278</v>
      </c>
      <c r="G31" s="112">
        <v>10</v>
      </c>
      <c r="H31" s="64" t="s">
        <v>260</v>
      </c>
      <c r="I31" s="64">
        <v>1</v>
      </c>
      <c r="J31" s="141" t="s">
        <v>263</v>
      </c>
      <c r="K31" s="112">
        <v>12</v>
      </c>
      <c r="L31" s="64" t="s">
        <v>260</v>
      </c>
      <c r="M31" s="64">
        <v>0</v>
      </c>
      <c r="N31" s="141" t="s">
        <v>261</v>
      </c>
      <c r="O31" s="143">
        <v>11</v>
      </c>
      <c r="P31" s="64" t="s">
        <v>260</v>
      </c>
      <c r="Q31" s="64">
        <v>1</v>
      </c>
      <c r="R31" s="64" t="s">
        <v>263</v>
      </c>
    </row>
    <row r="32" spans="1:18" ht="15.75" x14ac:dyDescent="0.25">
      <c r="A32" s="130" t="s">
        <v>52</v>
      </c>
      <c r="B32" s="150">
        <v>79</v>
      </c>
      <c r="C32" s="142">
        <v>23</v>
      </c>
      <c r="D32" s="64" t="s">
        <v>260</v>
      </c>
      <c r="E32" s="142">
        <v>1</v>
      </c>
      <c r="F32" s="64" t="s">
        <v>263</v>
      </c>
      <c r="G32" s="112">
        <v>8</v>
      </c>
      <c r="H32" s="64" t="s">
        <v>260</v>
      </c>
      <c r="I32" s="64">
        <v>1</v>
      </c>
      <c r="J32" s="141" t="s">
        <v>263</v>
      </c>
      <c r="K32" s="112">
        <v>9</v>
      </c>
      <c r="L32" s="64" t="s">
        <v>260</v>
      </c>
      <c r="M32" s="64">
        <v>0</v>
      </c>
      <c r="N32" s="141" t="s">
        <v>261</v>
      </c>
      <c r="O32" s="143">
        <v>6</v>
      </c>
      <c r="P32" s="64" t="s">
        <v>260</v>
      </c>
      <c r="Q32" s="64">
        <v>0</v>
      </c>
      <c r="R32" s="64" t="s">
        <v>261</v>
      </c>
    </row>
    <row r="33" spans="1:18" ht="15.75" x14ac:dyDescent="0.25">
      <c r="A33" s="130" t="s">
        <v>55</v>
      </c>
      <c r="B33" s="150">
        <v>44</v>
      </c>
      <c r="C33" s="142">
        <v>42</v>
      </c>
      <c r="D33" s="64" t="s">
        <v>260</v>
      </c>
      <c r="E33" s="142">
        <v>3</v>
      </c>
      <c r="F33" s="64" t="s">
        <v>278</v>
      </c>
      <c r="G33" s="112">
        <v>13</v>
      </c>
      <c r="H33" s="64" t="s">
        <v>260</v>
      </c>
      <c r="I33" s="64">
        <v>1</v>
      </c>
      <c r="J33" s="141" t="s">
        <v>263</v>
      </c>
      <c r="K33" s="112">
        <v>8</v>
      </c>
      <c r="L33" s="64" t="s">
        <v>260</v>
      </c>
      <c r="M33" s="64">
        <v>2</v>
      </c>
      <c r="N33" s="141" t="s">
        <v>261</v>
      </c>
      <c r="O33" s="143">
        <v>21</v>
      </c>
      <c r="P33" s="64" t="s">
        <v>260</v>
      </c>
      <c r="Q33" s="64">
        <v>0</v>
      </c>
      <c r="R33" s="64" t="s">
        <v>261</v>
      </c>
    </row>
    <row r="34" spans="1:18" ht="15.75" x14ac:dyDescent="0.25">
      <c r="A34" s="130" t="s">
        <v>56</v>
      </c>
      <c r="B34" s="150">
        <v>38</v>
      </c>
      <c r="C34" s="142">
        <v>36</v>
      </c>
      <c r="D34" s="64" t="s">
        <v>260</v>
      </c>
      <c r="E34" s="142">
        <v>3</v>
      </c>
      <c r="F34" s="64" t="s">
        <v>278</v>
      </c>
      <c r="G34" s="112">
        <v>10</v>
      </c>
      <c r="H34" s="64" t="s">
        <v>260</v>
      </c>
      <c r="I34" s="64">
        <v>1</v>
      </c>
      <c r="J34" s="141" t="s">
        <v>263</v>
      </c>
      <c r="K34" s="112">
        <v>10</v>
      </c>
      <c r="L34" s="64" t="s">
        <v>260</v>
      </c>
      <c r="M34" s="64">
        <v>1</v>
      </c>
      <c r="N34" s="141" t="s">
        <v>263</v>
      </c>
      <c r="O34" s="143">
        <v>16</v>
      </c>
      <c r="P34" s="64" t="s">
        <v>260</v>
      </c>
      <c r="Q34" s="64">
        <v>1</v>
      </c>
      <c r="R34" s="64" t="s">
        <v>263</v>
      </c>
    </row>
    <row r="35" spans="1:18" ht="15.75" x14ac:dyDescent="0.25">
      <c r="A35" s="130" t="s">
        <v>57</v>
      </c>
      <c r="B35" s="150">
        <v>64</v>
      </c>
      <c r="C35" s="142">
        <v>46</v>
      </c>
      <c r="D35" s="64" t="s">
        <v>260</v>
      </c>
      <c r="E35" s="142">
        <v>0</v>
      </c>
      <c r="F35" s="64" t="s">
        <v>278</v>
      </c>
      <c r="G35" s="112">
        <v>11</v>
      </c>
      <c r="H35" s="64" t="s">
        <v>260</v>
      </c>
      <c r="I35" s="64">
        <v>1</v>
      </c>
      <c r="J35" s="141" t="s">
        <v>263</v>
      </c>
      <c r="K35" s="112">
        <v>14</v>
      </c>
      <c r="L35" s="64" t="s">
        <v>260</v>
      </c>
      <c r="M35" s="64">
        <v>2</v>
      </c>
      <c r="N35" s="141" t="s">
        <v>261</v>
      </c>
      <c r="O35" s="112">
        <v>20</v>
      </c>
      <c r="P35" s="64" t="s">
        <v>260</v>
      </c>
      <c r="Q35" s="64">
        <v>1</v>
      </c>
      <c r="R35" s="64" t="s">
        <v>263</v>
      </c>
    </row>
    <row r="36" spans="1:18" ht="15.75" x14ac:dyDescent="0.25">
      <c r="A36" s="130" t="s">
        <v>60</v>
      </c>
      <c r="B36" s="150">
        <v>203</v>
      </c>
      <c r="C36" s="64">
        <v>34</v>
      </c>
      <c r="D36" s="64" t="s">
        <v>260</v>
      </c>
      <c r="E36" s="64">
        <v>2</v>
      </c>
      <c r="F36" s="64" t="s">
        <v>278</v>
      </c>
      <c r="G36" s="112">
        <v>10</v>
      </c>
      <c r="H36" s="64" t="s">
        <v>260</v>
      </c>
      <c r="I36" s="64">
        <v>1</v>
      </c>
      <c r="J36" s="141" t="s">
        <v>263</v>
      </c>
      <c r="K36" s="112">
        <v>5</v>
      </c>
      <c r="L36" s="64" t="s">
        <v>260</v>
      </c>
      <c r="M36" s="64">
        <v>1</v>
      </c>
      <c r="N36" s="141" t="s">
        <v>263</v>
      </c>
      <c r="O36" s="112">
        <v>19</v>
      </c>
      <c r="P36" s="64" t="s">
        <v>260</v>
      </c>
      <c r="Q36" s="64">
        <v>0</v>
      </c>
      <c r="R36" s="64" t="s">
        <v>261</v>
      </c>
    </row>
    <row r="37" spans="1:18" ht="15.75" x14ac:dyDescent="0.25">
      <c r="A37" s="130" t="s">
        <v>63</v>
      </c>
      <c r="B37" s="150">
        <v>163</v>
      </c>
      <c r="C37" s="64">
        <v>46</v>
      </c>
      <c r="D37" s="64" t="s">
        <v>260</v>
      </c>
      <c r="E37" s="64">
        <v>1</v>
      </c>
      <c r="F37" s="64" t="s">
        <v>263</v>
      </c>
      <c r="G37" s="112">
        <v>11</v>
      </c>
      <c r="H37" s="64" t="s">
        <v>260</v>
      </c>
      <c r="I37" s="64">
        <v>2</v>
      </c>
      <c r="J37" s="141" t="s">
        <v>261</v>
      </c>
      <c r="K37" s="112">
        <v>15</v>
      </c>
      <c r="L37" s="64" t="s">
        <v>260</v>
      </c>
      <c r="M37" s="64">
        <v>0</v>
      </c>
      <c r="N37" s="141" t="s">
        <v>261</v>
      </c>
      <c r="O37" s="112">
        <v>19</v>
      </c>
      <c r="P37" s="64" t="s">
        <v>260</v>
      </c>
      <c r="Q37" s="64">
        <v>2</v>
      </c>
      <c r="R37" s="64" t="s">
        <v>261</v>
      </c>
    </row>
    <row r="38" spans="1:18" ht="15.75" x14ac:dyDescent="0.25">
      <c r="A38" s="130" t="s">
        <v>264</v>
      </c>
      <c r="B38" s="151">
        <v>23</v>
      </c>
      <c r="C38" s="142">
        <v>50</v>
      </c>
      <c r="D38" s="64" t="s">
        <v>260</v>
      </c>
      <c r="E38" s="142">
        <v>3</v>
      </c>
      <c r="F38" s="64" t="s">
        <v>278</v>
      </c>
      <c r="G38" s="143">
        <v>12</v>
      </c>
      <c r="H38" s="64" t="s">
        <v>260</v>
      </c>
      <c r="I38" s="64">
        <v>3</v>
      </c>
      <c r="J38" s="141" t="s">
        <v>261</v>
      </c>
      <c r="K38" s="143">
        <v>36</v>
      </c>
      <c r="L38" s="64" t="s">
        <v>260</v>
      </c>
      <c r="M38" s="64">
        <v>2</v>
      </c>
      <c r="N38" s="141" t="s">
        <v>261</v>
      </c>
      <c r="O38" s="112">
        <v>1</v>
      </c>
      <c r="P38" s="64" t="s">
        <v>266</v>
      </c>
      <c r="Q38" s="64">
        <v>3</v>
      </c>
      <c r="R38" s="64" t="s">
        <v>261</v>
      </c>
    </row>
    <row r="39" spans="1:18" ht="15.75" x14ac:dyDescent="0.25">
      <c r="A39" s="57"/>
      <c r="B39" s="150"/>
      <c r="C39" s="143"/>
      <c r="D39" s="64"/>
      <c r="E39" s="142"/>
      <c r="F39" s="64"/>
      <c r="G39" s="112"/>
      <c r="H39" s="64"/>
      <c r="I39" s="64"/>
      <c r="J39" s="64"/>
      <c r="K39" s="112"/>
      <c r="L39" s="64"/>
      <c r="M39" s="64"/>
      <c r="N39" s="141"/>
      <c r="O39" s="112"/>
      <c r="P39" s="64"/>
      <c r="Q39" s="64"/>
      <c r="R39" s="64"/>
    </row>
    <row r="40" spans="1:18" ht="15.75" x14ac:dyDescent="0.25">
      <c r="A40" s="54" t="s">
        <v>243</v>
      </c>
      <c r="B40" s="149">
        <f>SUM(B41:B54)</f>
        <v>382</v>
      </c>
      <c r="C40" s="139">
        <v>5</v>
      </c>
      <c r="D40" s="55" t="s">
        <v>265</v>
      </c>
      <c r="E40" s="140">
        <v>3</v>
      </c>
      <c r="F40" s="55" t="s">
        <v>278</v>
      </c>
      <c r="G40" s="128">
        <v>0</v>
      </c>
      <c r="H40" s="55" t="s">
        <v>260</v>
      </c>
      <c r="I40" s="289">
        <v>1</v>
      </c>
      <c r="J40" s="55" t="s">
        <v>263</v>
      </c>
      <c r="K40" s="128">
        <v>1</v>
      </c>
      <c r="L40" s="55" t="s">
        <v>266</v>
      </c>
      <c r="M40" s="55">
        <v>0</v>
      </c>
      <c r="N40" s="126" t="s">
        <v>261</v>
      </c>
      <c r="O40" s="128">
        <v>4</v>
      </c>
      <c r="P40" s="55" t="s">
        <v>260</v>
      </c>
      <c r="Q40" s="55">
        <v>3</v>
      </c>
      <c r="R40" s="55" t="s">
        <v>261</v>
      </c>
    </row>
    <row r="41" spans="1:18" ht="15.75" x14ac:dyDescent="0.25">
      <c r="A41" s="130" t="s">
        <v>267</v>
      </c>
      <c r="B41" s="150">
        <v>136</v>
      </c>
      <c r="C41" s="142">
        <v>5</v>
      </c>
      <c r="D41" s="64" t="s">
        <v>260</v>
      </c>
      <c r="E41" s="142">
        <v>2</v>
      </c>
      <c r="F41" s="64" t="s">
        <v>278</v>
      </c>
      <c r="G41" s="112">
        <v>0</v>
      </c>
      <c r="H41" s="64" t="s">
        <v>260</v>
      </c>
      <c r="I41" s="290">
        <v>0</v>
      </c>
      <c r="J41" s="141" t="s">
        <v>261</v>
      </c>
      <c r="K41" s="112">
        <v>0</v>
      </c>
      <c r="L41" s="64" t="s">
        <v>260</v>
      </c>
      <c r="M41" s="64">
        <v>0</v>
      </c>
      <c r="N41" s="141" t="s">
        <v>261</v>
      </c>
      <c r="O41" s="143">
        <v>5</v>
      </c>
      <c r="P41" s="64" t="s">
        <v>260</v>
      </c>
      <c r="Q41" s="64">
        <v>1</v>
      </c>
      <c r="R41" s="64" t="s">
        <v>263</v>
      </c>
    </row>
    <row r="42" spans="1:18" ht="15.75" x14ac:dyDescent="0.25">
      <c r="A42" s="130" t="s">
        <v>17</v>
      </c>
      <c r="B42" s="150">
        <v>53</v>
      </c>
      <c r="C42" s="142">
        <v>4</v>
      </c>
      <c r="D42" s="64" t="s">
        <v>260</v>
      </c>
      <c r="E42" s="142">
        <v>2</v>
      </c>
      <c r="F42" s="64" t="s">
        <v>278</v>
      </c>
      <c r="G42" s="112">
        <v>0</v>
      </c>
      <c r="H42" s="64" t="s">
        <v>260</v>
      </c>
      <c r="I42" s="290">
        <v>0</v>
      </c>
      <c r="J42" s="141" t="s">
        <v>261</v>
      </c>
      <c r="K42" s="112">
        <v>1</v>
      </c>
      <c r="L42" s="64" t="s">
        <v>266</v>
      </c>
      <c r="M42" s="64">
        <v>0</v>
      </c>
      <c r="N42" s="141" t="s">
        <v>261</v>
      </c>
      <c r="O42" s="143">
        <v>3</v>
      </c>
      <c r="P42" s="64" t="s">
        <v>260</v>
      </c>
      <c r="Q42" s="64">
        <v>2</v>
      </c>
      <c r="R42" s="64" t="s">
        <v>261</v>
      </c>
    </row>
    <row r="43" spans="1:18" ht="15.75" x14ac:dyDescent="0.25">
      <c r="A43" s="130" t="s">
        <v>23</v>
      </c>
      <c r="B43" s="150">
        <v>6</v>
      </c>
      <c r="C43" s="142">
        <v>0</v>
      </c>
      <c r="D43" s="64" t="s">
        <v>260</v>
      </c>
      <c r="E43" s="142">
        <v>3</v>
      </c>
      <c r="F43" s="64" t="s">
        <v>278</v>
      </c>
      <c r="G43" s="112">
        <v>0</v>
      </c>
      <c r="H43" s="64" t="s">
        <v>260</v>
      </c>
      <c r="I43" s="290">
        <v>0</v>
      </c>
      <c r="J43" s="141" t="s">
        <v>261</v>
      </c>
      <c r="K43" s="112">
        <v>0</v>
      </c>
      <c r="L43" s="64" t="s">
        <v>260</v>
      </c>
      <c r="M43" s="64">
        <v>0</v>
      </c>
      <c r="N43" s="141" t="s">
        <v>261</v>
      </c>
      <c r="O43" s="143">
        <v>0</v>
      </c>
      <c r="P43" s="64" t="s">
        <v>260</v>
      </c>
      <c r="Q43" s="64">
        <v>3</v>
      </c>
      <c r="R43" s="64" t="s">
        <v>261</v>
      </c>
    </row>
    <row r="44" spans="1:18" ht="15.75" x14ac:dyDescent="0.25">
      <c r="A44" s="130" t="s">
        <v>26</v>
      </c>
      <c r="B44" s="150">
        <v>19</v>
      </c>
      <c r="C44" s="142">
        <v>6</v>
      </c>
      <c r="D44" s="64" t="s">
        <v>260</v>
      </c>
      <c r="E44" s="142">
        <v>1</v>
      </c>
      <c r="F44" s="64" t="s">
        <v>263</v>
      </c>
      <c r="G44" s="112">
        <v>0</v>
      </c>
      <c r="H44" s="64" t="s">
        <v>260</v>
      </c>
      <c r="I44" s="290">
        <v>0</v>
      </c>
      <c r="J44" s="141" t="s">
        <v>261</v>
      </c>
      <c r="K44" s="112">
        <v>0</v>
      </c>
      <c r="L44" s="64" t="s">
        <v>260</v>
      </c>
      <c r="M44" s="64">
        <v>1</v>
      </c>
      <c r="N44" s="141" t="s">
        <v>263</v>
      </c>
      <c r="O44" s="143">
        <v>6</v>
      </c>
      <c r="P44" s="64" t="s">
        <v>260</v>
      </c>
      <c r="Q44" s="64">
        <v>0</v>
      </c>
      <c r="R44" s="64" t="s">
        <v>261</v>
      </c>
    </row>
    <row r="45" spans="1:18" ht="15.75" x14ac:dyDescent="0.25">
      <c r="A45" s="130" t="s">
        <v>29</v>
      </c>
      <c r="B45" s="150">
        <v>5</v>
      </c>
      <c r="C45" s="142">
        <v>9</v>
      </c>
      <c r="D45" s="64" t="s">
        <v>260</v>
      </c>
      <c r="E45" s="142">
        <v>1</v>
      </c>
      <c r="F45" s="64" t="s">
        <v>263</v>
      </c>
      <c r="G45" s="112">
        <v>0</v>
      </c>
      <c r="H45" s="64" t="s">
        <v>260</v>
      </c>
      <c r="I45" s="290">
        <v>0</v>
      </c>
      <c r="J45" s="141" t="s">
        <v>261</v>
      </c>
      <c r="K45" s="112">
        <v>0</v>
      </c>
      <c r="L45" s="64" t="s">
        <v>260</v>
      </c>
      <c r="M45" s="64">
        <v>0</v>
      </c>
      <c r="N45" s="141" t="s">
        <v>261</v>
      </c>
      <c r="O45" s="143">
        <v>9</v>
      </c>
      <c r="P45" s="64" t="s">
        <v>260</v>
      </c>
      <c r="Q45" s="64">
        <v>2</v>
      </c>
      <c r="R45" s="64" t="s">
        <v>261</v>
      </c>
    </row>
    <row r="46" spans="1:18" ht="15.75" x14ac:dyDescent="0.25">
      <c r="A46" s="130" t="s">
        <v>33</v>
      </c>
      <c r="B46" s="150">
        <v>7</v>
      </c>
      <c r="C46" s="142">
        <v>2</v>
      </c>
      <c r="D46" s="64" t="s">
        <v>260</v>
      </c>
      <c r="E46" s="142">
        <v>3</v>
      </c>
      <c r="F46" s="64" t="s">
        <v>278</v>
      </c>
      <c r="G46" s="112">
        <v>0</v>
      </c>
      <c r="H46" s="64" t="s">
        <v>260</v>
      </c>
      <c r="I46" s="290">
        <v>0</v>
      </c>
      <c r="J46" s="141" t="s">
        <v>261</v>
      </c>
      <c r="K46" s="112">
        <v>0</v>
      </c>
      <c r="L46" s="64" t="s">
        <v>260</v>
      </c>
      <c r="M46" s="64">
        <v>2</v>
      </c>
      <c r="N46" s="141" t="s">
        <v>261</v>
      </c>
      <c r="O46" s="143">
        <v>2</v>
      </c>
      <c r="P46" s="64" t="s">
        <v>260</v>
      </c>
      <c r="Q46" s="64">
        <v>1</v>
      </c>
      <c r="R46" s="64" t="s">
        <v>263</v>
      </c>
    </row>
    <row r="47" spans="1:18" ht="15.75" x14ac:dyDescent="0.25">
      <c r="A47" s="130" t="s">
        <v>37</v>
      </c>
      <c r="B47" s="150">
        <v>24</v>
      </c>
      <c r="C47" s="142">
        <v>4</v>
      </c>
      <c r="D47" s="64" t="s">
        <v>260</v>
      </c>
      <c r="E47" s="142">
        <v>1</v>
      </c>
      <c r="F47" s="64" t="s">
        <v>263</v>
      </c>
      <c r="G47" s="112">
        <v>0</v>
      </c>
      <c r="H47" s="64" t="s">
        <v>260</v>
      </c>
      <c r="I47" s="290">
        <v>0</v>
      </c>
      <c r="J47" s="141" t="s">
        <v>261</v>
      </c>
      <c r="K47" s="112">
        <v>0</v>
      </c>
      <c r="L47" s="64" t="s">
        <v>260</v>
      </c>
      <c r="M47" s="64">
        <v>2</v>
      </c>
      <c r="N47" s="141" t="s">
        <v>261</v>
      </c>
      <c r="O47" s="143">
        <v>4</v>
      </c>
      <c r="P47" s="64" t="s">
        <v>260</v>
      </c>
      <c r="Q47" s="64">
        <v>0</v>
      </c>
      <c r="R47" s="64" t="s">
        <v>261</v>
      </c>
    </row>
    <row r="48" spans="1:18" ht="15.75" x14ac:dyDescent="0.25">
      <c r="A48" s="130" t="s">
        <v>41</v>
      </c>
      <c r="B48" s="150">
        <v>32</v>
      </c>
      <c r="C48" s="142">
        <v>11</v>
      </c>
      <c r="D48" s="64" t="s">
        <v>260</v>
      </c>
      <c r="E48" s="142">
        <v>2</v>
      </c>
      <c r="F48" s="64" t="s">
        <v>278</v>
      </c>
      <c r="G48" s="112">
        <v>0</v>
      </c>
      <c r="H48" s="64" t="s">
        <v>260</v>
      </c>
      <c r="I48" s="290">
        <v>2</v>
      </c>
      <c r="J48" s="141" t="s">
        <v>261</v>
      </c>
      <c r="K48" s="112">
        <v>3</v>
      </c>
      <c r="L48" s="64" t="s">
        <v>260</v>
      </c>
      <c r="M48" s="64">
        <v>2</v>
      </c>
      <c r="N48" s="141" t="s">
        <v>261</v>
      </c>
      <c r="O48" s="143">
        <v>7</v>
      </c>
      <c r="P48" s="64" t="s">
        <v>260</v>
      </c>
      <c r="Q48" s="64">
        <v>2</v>
      </c>
      <c r="R48" s="64" t="s">
        <v>261</v>
      </c>
    </row>
    <row r="49" spans="1:18" ht="15.75" x14ac:dyDescent="0.25">
      <c r="A49" s="130" t="s">
        <v>268</v>
      </c>
      <c r="B49" s="150">
        <v>25</v>
      </c>
      <c r="C49" s="142">
        <v>4</v>
      </c>
      <c r="D49" s="64" t="s">
        <v>260</v>
      </c>
      <c r="E49" s="142">
        <v>2</v>
      </c>
      <c r="F49" s="64" t="s">
        <v>278</v>
      </c>
      <c r="G49" s="112">
        <v>0</v>
      </c>
      <c r="H49" s="64" t="s">
        <v>260</v>
      </c>
      <c r="I49" s="290">
        <v>0</v>
      </c>
      <c r="J49" s="141" t="s">
        <v>261</v>
      </c>
      <c r="K49" s="112">
        <v>0</v>
      </c>
      <c r="L49" s="64" t="s">
        <v>260</v>
      </c>
      <c r="M49" s="64">
        <v>0</v>
      </c>
      <c r="N49" s="141" t="s">
        <v>261</v>
      </c>
      <c r="O49" s="143">
        <v>4</v>
      </c>
      <c r="P49" s="64" t="s">
        <v>260</v>
      </c>
      <c r="Q49" s="64">
        <v>2</v>
      </c>
      <c r="R49" s="64" t="s">
        <v>261</v>
      </c>
    </row>
    <row r="50" spans="1:18" ht="15.75" x14ac:dyDescent="0.25">
      <c r="A50" s="130" t="s">
        <v>49</v>
      </c>
      <c r="B50" s="150">
        <v>6</v>
      </c>
      <c r="C50" s="142">
        <v>7</v>
      </c>
      <c r="D50" s="64" t="s">
        <v>260</v>
      </c>
      <c r="E50" s="142">
        <v>2</v>
      </c>
      <c r="F50" s="64" t="s">
        <v>278</v>
      </c>
      <c r="G50" s="112">
        <v>0</v>
      </c>
      <c r="H50" s="64" t="s">
        <v>260</v>
      </c>
      <c r="I50" s="290">
        <v>0</v>
      </c>
      <c r="J50" s="141" t="s">
        <v>261</v>
      </c>
      <c r="K50" s="112">
        <v>0</v>
      </c>
      <c r="L50" s="64" t="s">
        <v>260</v>
      </c>
      <c r="M50" s="64">
        <v>0</v>
      </c>
      <c r="N50" s="141" t="s">
        <v>261</v>
      </c>
      <c r="O50" s="143">
        <v>7</v>
      </c>
      <c r="P50" s="64" t="s">
        <v>260</v>
      </c>
      <c r="Q50" s="64">
        <v>2</v>
      </c>
      <c r="R50" s="64" t="s">
        <v>261</v>
      </c>
    </row>
    <row r="51" spans="1:18" ht="15.75" x14ac:dyDescent="0.25">
      <c r="A51" s="130" t="s">
        <v>53</v>
      </c>
      <c r="B51" s="150">
        <v>23</v>
      </c>
      <c r="C51" s="142">
        <v>3</v>
      </c>
      <c r="D51" s="64" t="s">
        <v>260</v>
      </c>
      <c r="E51" s="142">
        <v>0</v>
      </c>
      <c r="F51" s="64" t="s">
        <v>278</v>
      </c>
      <c r="G51" s="112">
        <v>0</v>
      </c>
      <c r="H51" s="64" t="s">
        <v>260</v>
      </c>
      <c r="I51" s="290">
        <v>0</v>
      </c>
      <c r="J51" s="141" t="s">
        <v>261</v>
      </c>
      <c r="K51" s="112">
        <v>0</v>
      </c>
      <c r="L51" s="64" t="s">
        <v>260</v>
      </c>
      <c r="M51" s="64">
        <v>1</v>
      </c>
      <c r="N51" s="141" t="s">
        <v>263</v>
      </c>
      <c r="O51" s="143">
        <v>2</v>
      </c>
      <c r="P51" s="64" t="s">
        <v>260</v>
      </c>
      <c r="Q51" s="64">
        <v>2</v>
      </c>
      <c r="R51" s="64" t="s">
        <v>261</v>
      </c>
    </row>
    <row r="52" spans="1:18" ht="15.75" x14ac:dyDescent="0.25">
      <c r="A52" s="130" t="s">
        <v>269</v>
      </c>
      <c r="B52" s="150">
        <v>10</v>
      </c>
      <c r="C52" s="142">
        <v>8</v>
      </c>
      <c r="D52" s="64" t="s">
        <v>260</v>
      </c>
      <c r="E52" s="142">
        <v>2</v>
      </c>
      <c r="F52" s="64" t="s">
        <v>263</v>
      </c>
      <c r="G52" s="112">
        <v>3</v>
      </c>
      <c r="H52" s="64" t="s">
        <v>260</v>
      </c>
      <c r="I52" s="290">
        <v>3</v>
      </c>
      <c r="J52" s="141" t="s">
        <v>261</v>
      </c>
      <c r="K52" s="112">
        <v>3</v>
      </c>
      <c r="L52" s="64" t="s">
        <v>260</v>
      </c>
      <c r="M52" s="64">
        <v>1</v>
      </c>
      <c r="N52" s="141" t="s">
        <v>263</v>
      </c>
      <c r="O52" s="143">
        <v>1</v>
      </c>
      <c r="P52" s="64" t="s">
        <v>266</v>
      </c>
      <c r="Q52" s="64">
        <v>2</v>
      </c>
      <c r="R52" s="64" t="s">
        <v>261</v>
      </c>
    </row>
    <row r="53" spans="1:18" ht="15.75" x14ac:dyDescent="0.25">
      <c r="A53" s="130" t="s">
        <v>61</v>
      </c>
      <c r="B53" s="150">
        <v>11</v>
      </c>
      <c r="C53" s="142">
        <v>2</v>
      </c>
      <c r="D53" s="64" t="s">
        <v>260</v>
      </c>
      <c r="E53" s="142">
        <v>3</v>
      </c>
      <c r="F53" s="64" t="s">
        <v>278</v>
      </c>
      <c r="G53" s="112">
        <v>0</v>
      </c>
      <c r="H53" s="64" t="s">
        <v>260</v>
      </c>
      <c r="I53" s="290">
        <v>0</v>
      </c>
      <c r="J53" s="141" t="s">
        <v>261</v>
      </c>
      <c r="K53" s="112">
        <v>0</v>
      </c>
      <c r="L53" s="64" t="s">
        <v>260</v>
      </c>
      <c r="M53" s="64">
        <v>0</v>
      </c>
      <c r="N53" s="141" t="s">
        <v>261</v>
      </c>
      <c r="O53" s="142">
        <v>2</v>
      </c>
      <c r="P53" s="64" t="s">
        <v>260</v>
      </c>
      <c r="Q53" s="64">
        <v>3</v>
      </c>
      <c r="R53" s="64" t="s">
        <v>261</v>
      </c>
    </row>
    <row r="54" spans="1:18" ht="15.75" x14ac:dyDescent="0.25">
      <c r="A54" s="130" t="s">
        <v>64</v>
      </c>
      <c r="B54" s="150">
        <v>25</v>
      </c>
      <c r="C54" s="142">
        <v>3</v>
      </c>
      <c r="D54" s="64" t="s">
        <v>260</v>
      </c>
      <c r="E54" s="142">
        <v>2</v>
      </c>
      <c r="F54" s="64" t="s">
        <v>278</v>
      </c>
      <c r="G54" s="112">
        <v>0</v>
      </c>
      <c r="H54" s="64" t="s">
        <v>260</v>
      </c>
      <c r="I54" s="290">
        <v>0</v>
      </c>
      <c r="J54" s="141" t="s">
        <v>261</v>
      </c>
      <c r="K54" s="112">
        <v>0</v>
      </c>
      <c r="L54" s="64" t="s">
        <v>260</v>
      </c>
      <c r="M54" s="64">
        <v>0</v>
      </c>
      <c r="N54" s="141" t="s">
        <v>261</v>
      </c>
      <c r="O54" s="64">
        <v>3</v>
      </c>
      <c r="P54" s="64" t="s">
        <v>260</v>
      </c>
      <c r="Q54" s="64">
        <v>2</v>
      </c>
      <c r="R54" s="64" t="s">
        <v>261</v>
      </c>
    </row>
    <row r="55" spans="1:18" ht="15.75" x14ac:dyDescent="0.25">
      <c r="A55" s="62" t="s">
        <v>270</v>
      </c>
      <c r="B55" s="144"/>
      <c r="C55" s="145"/>
      <c r="D55" s="61"/>
      <c r="E55" s="146"/>
      <c r="F55" s="61"/>
      <c r="G55" s="147"/>
      <c r="H55" s="62"/>
      <c r="I55" s="62"/>
      <c r="J55" s="133"/>
      <c r="K55" s="147"/>
      <c r="L55" s="62"/>
      <c r="M55" s="62"/>
      <c r="N55" s="133"/>
      <c r="O55" s="62"/>
      <c r="P55" s="62"/>
      <c r="Q55" s="62"/>
      <c r="R55" s="62"/>
    </row>
    <row r="56" spans="1:18" ht="15.75" x14ac:dyDescent="0.25">
      <c r="A56" s="57" t="s">
        <v>279</v>
      </c>
      <c r="B56" s="65"/>
      <c r="C56" s="64"/>
      <c r="D56" s="65"/>
      <c r="E56" s="137"/>
      <c r="F56" s="65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</row>
    <row r="57" spans="1:18" ht="15.75" x14ac:dyDescent="0.25">
      <c r="A57" s="2" t="s">
        <v>66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</row>
  </sheetData>
  <mergeCells count="8">
    <mergeCell ref="B1:C1"/>
    <mergeCell ref="C9:F9"/>
    <mergeCell ref="C8:R8"/>
    <mergeCell ref="A8:A9"/>
    <mergeCell ref="B8:B9"/>
    <mergeCell ref="O9:R9"/>
    <mergeCell ref="K9:N9"/>
    <mergeCell ref="G9:J9"/>
  </mergeCells>
  <hyperlinks>
    <hyperlink ref="B1" location="Índice!A1" display="Volver al índice" xr:uid="{64A3D416-1094-410C-A382-D1516D123656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81380-0B28-456B-8DBD-78C29967F08F}">
  <dimension ref="A1:S57"/>
  <sheetViews>
    <sheetView zoomScale="80" zoomScaleNormal="80" workbookViewId="0">
      <pane ySplit="9" topLeftCell="A10" activePane="bottomLeft" state="frozen"/>
      <selection pane="bottomLeft"/>
    </sheetView>
  </sheetViews>
  <sheetFormatPr baseColWidth="10" defaultColWidth="0" defaultRowHeight="15" zeroHeight="1" x14ac:dyDescent="0.25"/>
  <cols>
    <col min="1" max="1" width="71.85546875" customWidth="1"/>
    <col min="2" max="2" width="16.140625" customWidth="1"/>
    <col min="3" max="3" width="5.7109375" customWidth="1"/>
    <col min="4" max="4" width="10.7109375" customWidth="1"/>
    <col min="5" max="5" width="5.7109375" customWidth="1"/>
    <col min="6" max="6" width="10.7109375" customWidth="1"/>
    <col min="7" max="7" width="5.7109375" customWidth="1"/>
    <col min="8" max="8" width="10.7109375" customWidth="1"/>
    <col min="9" max="9" width="5.7109375" customWidth="1"/>
    <col min="10" max="10" width="10.7109375" customWidth="1"/>
    <col min="11" max="11" width="5.7109375" customWidth="1"/>
    <col min="12" max="12" width="10.7109375" customWidth="1"/>
    <col min="13" max="13" width="5.7109375" customWidth="1"/>
    <col min="14" max="14" width="10.7109375" customWidth="1"/>
    <col min="15" max="15" width="5.7109375" customWidth="1"/>
    <col min="16" max="16" width="10.7109375" customWidth="1"/>
    <col min="17" max="17" width="5.7109375" customWidth="1"/>
    <col min="18" max="18" width="10.7109375" customWidth="1"/>
    <col min="19" max="19" width="0" hidden="1" customWidth="1"/>
    <col min="20" max="16384" width="11.42578125" hidden="1"/>
  </cols>
  <sheetData>
    <row r="1" spans="1:19" ht="15.75" x14ac:dyDescent="0.25">
      <c r="A1" s="56" t="s">
        <v>280</v>
      </c>
      <c r="B1" s="414" t="s">
        <v>786</v>
      </c>
      <c r="C1" s="414"/>
      <c r="E1" s="56"/>
      <c r="F1" s="27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9" ht="15.75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9" ht="15.75" x14ac:dyDescent="0.25">
      <c r="A3" s="249" t="s">
        <v>281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1:19" ht="15.75" x14ac:dyDescent="0.25">
      <c r="A4" s="249" t="s">
        <v>702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</row>
    <row r="5" spans="1:19" ht="15.75" x14ac:dyDescent="0.25">
      <c r="A5" s="249" t="s">
        <v>252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</row>
    <row r="6" spans="1:19" ht="15.75" x14ac:dyDescent="0.25">
      <c r="A6" s="249" t="s">
        <v>2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</row>
    <row r="7" spans="1:19" ht="15.75" x14ac:dyDescent="0.25">
      <c r="A7" s="57"/>
      <c r="B7" s="64"/>
      <c r="C7" s="137"/>
      <c r="D7" s="65"/>
      <c r="E7" s="137"/>
      <c r="F7" s="65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1:19" ht="15.75" x14ac:dyDescent="0.25">
      <c r="A8" s="482" t="s">
        <v>253</v>
      </c>
      <c r="B8" s="484" t="s">
        <v>254</v>
      </c>
      <c r="C8" s="486" t="s">
        <v>275</v>
      </c>
      <c r="D8" s="480"/>
      <c r="E8" s="480"/>
      <c r="F8" s="480"/>
      <c r="G8" s="480"/>
      <c r="H8" s="480"/>
      <c r="I8" s="480"/>
      <c r="J8" s="480"/>
      <c r="K8" s="480"/>
      <c r="L8" s="480"/>
      <c r="M8" s="480"/>
      <c r="N8" s="480"/>
      <c r="O8" s="480"/>
      <c r="P8" s="480"/>
      <c r="Q8" s="480"/>
      <c r="R8" s="480"/>
    </row>
    <row r="9" spans="1:19" ht="18.75" x14ac:dyDescent="0.25">
      <c r="A9" s="483"/>
      <c r="B9" s="485"/>
      <c r="C9" s="476" t="s">
        <v>80</v>
      </c>
      <c r="D9" s="477"/>
      <c r="E9" s="477"/>
      <c r="F9" s="481"/>
      <c r="G9" s="476" t="s">
        <v>276</v>
      </c>
      <c r="H9" s="477"/>
      <c r="I9" s="477"/>
      <c r="J9" s="481"/>
      <c r="K9" s="476" t="s">
        <v>277</v>
      </c>
      <c r="L9" s="477"/>
      <c r="M9" s="477"/>
      <c r="N9" s="481"/>
      <c r="O9" s="476" t="s">
        <v>258</v>
      </c>
      <c r="P9" s="477"/>
      <c r="Q9" s="477"/>
      <c r="R9" s="477"/>
      <c r="S9" s="233"/>
    </row>
    <row r="10" spans="1:19" ht="15.75" x14ac:dyDescent="0.25">
      <c r="A10" s="57"/>
      <c r="B10" s="138"/>
      <c r="C10" s="288"/>
      <c r="D10" s="65"/>
      <c r="E10" s="137"/>
      <c r="F10" s="65"/>
      <c r="G10" s="284"/>
      <c r="H10" s="285"/>
      <c r="I10" s="285"/>
      <c r="J10" s="131"/>
      <c r="K10" s="284"/>
      <c r="L10" s="285"/>
      <c r="M10" s="285"/>
      <c r="N10" s="131"/>
      <c r="O10" s="284"/>
      <c r="P10" s="285"/>
      <c r="Q10" s="285"/>
      <c r="R10" s="285"/>
    </row>
    <row r="11" spans="1:19" ht="15.75" x14ac:dyDescent="0.25">
      <c r="A11" s="54" t="s">
        <v>8</v>
      </c>
      <c r="B11" s="149">
        <f>B13+B40</f>
        <v>4567</v>
      </c>
      <c r="C11" s="139">
        <v>28</v>
      </c>
      <c r="D11" s="55" t="s">
        <v>265</v>
      </c>
      <c r="E11" s="140">
        <v>1</v>
      </c>
      <c r="F11" s="55" t="s">
        <v>263</v>
      </c>
      <c r="G11" s="128">
        <v>6</v>
      </c>
      <c r="H11" s="55" t="s">
        <v>260</v>
      </c>
      <c r="I11" s="55">
        <v>3</v>
      </c>
      <c r="J11" s="126" t="s">
        <v>261</v>
      </c>
      <c r="K11" s="128">
        <v>7</v>
      </c>
      <c r="L11" s="55" t="s">
        <v>260</v>
      </c>
      <c r="M11" s="55">
        <v>3</v>
      </c>
      <c r="N11" s="126" t="s">
        <v>261</v>
      </c>
      <c r="O11" s="128">
        <v>14</v>
      </c>
      <c r="P11" s="55" t="s">
        <v>260</v>
      </c>
      <c r="Q11" s="55">
        <v>0</v>
      </c>
      <c r="R11" s="55" t="s">
        <v>261</v>
      </c>
    </row>
    <row r="12" spans="1:19" ht="15.75" x14ac:dyDescent="0.25">
      <c r="A12" s="57"/>
      <c r="B12" s="150"/>
      <c r="C12" s="112"/>
      <c r="D12" s="64"/>
      <c r="E12" s="55"/>
      <c r="F12" s="64"/>
      <c r="G12" s="112"/>
      <c r="H12" s="64"/>
      <c r="I12" s="64"/>
      <c r="J12" s="141"/>
      <c r="K12" s="112"/>
      <c r="L12" s="64"/>
      <c r="M12" s="64"/>
      <c r="N12" s="141"/>
      <c r="O12" s="112"/>
      <c r="P12" s="64"/>
      <c r="Q12" s="64"/>
      <c r="R12" s="64"/>
    </row>
    <row r="13" spans="1:19" ht="15.75" x14ac:dyDescent="0.25">
      <c r="A13" s="54" t="s">
        <v>248</v>
      </c>
      <c r="B13" s="149">
        <f>SUM(B14:B38)</f>
        <v>3378</v>
      </c>
      <c r="C13" s="128">
        <v>35</v>
      </c>
      <c r="D13" s="55" t="s">
        <v>265</v>
      </c>
      <c r="E13" s="140">
        <v>1</v>
      </c>
      <c r="F13" s="55" t="s">
        <v>263</v>
      </c>
      <c r="G13" s="128">
        <v>9</v>
      </c>
      <c r="H13" s="55" t="s">
        <v>260</v>
      </c>
      <c r="I13" s="55">
        <v>1</v>
      </c>
      <c r="J13" s="126" t="s">
        <v>263</v>
      </c>
      <c r="K13" s="128">
        <v>9</v>
      </c>
      <c r="L13" s="55" t="s">
        <v>260</v>
      </c>
      <c r="M13" s="55">
        <v>0</v>
      </c>
      <c r="N13" s="126" t="s">
        <v>261</v>
      </c>
      <c r="O13" s="128">
        <v>17</v>
      </c>
      <c r="P13" s="55" t="s">
        <v>260</v>
      </c>
      <c r="Q13" s="55">
        <v>0</v>
      </c>
      <c r="R13" s="55" t="s">
        <v>278</v>
      </c>
    </row>
    <row r="14" spans="1:19" ht="15.75" x14ac:dyDescent="0.25">
      <c r="A14" s="130" t="s">
        <v>13</v>
      </c>
      <c r="B14" s="150">
        <v>352</v>
      </c>
      <c r="C14" s="142">
        <v>38</v>
      </c>
      <c r="D14" s="64" t="s">
        <v>260</v>
      </c>
      <c r="E14" s="142">
        <v>0</v>
      </c>
      <c r="F14" s="64" t="s">
        <v>278</v>
      </c>
      <c r="G14" s="112">
        <v>11</v>
      </c>
      <c r="H14" s="64" t="s">
        <v>260</v>
      </c>
      <c r="I14" s="64">
        <v>3</v>
      </c>
      <c r="J14" s="141" t="s">
        <v>261</v>
      </c>
      <c r="K14" s="112">
        <v>11</v>
      </c>
      <c r="L14" s="64" t="s">
        <v>260</v>
      </c>
      <c r="M14" s="64">
        <v>2</v>
      </c>
      <c r="N14" s="141" t="s">
        <v>261</v>
      </c>
      <c r="O14" s="112">
        <v>14</v>
      </c>
      <c r="P14" s="64" t="s">
        <v>260</v>
      </c>
      <c r="Q14" s="64">
        <v>3</v>
      </c>
      <c r="R14" s="64" t="s">
        <v>278</v>
      </c>
    </row>
    <row r="15" spans="1:19" ht="15.75" x14ac:dyDescent="0.25">
      <c r="A15" s="130" t="s">
        <v>16</v>
      </c>
      <c r="B15" s="150">
        <v>170</v>
      </c>
      <c r="C15" s="142">
        <v>43</v>
      </c>
      <c r="D15" s="64" t="s">
        <v>260</v>
      </c>
      <c r="E15" s="142">
        <v>0</v>
      </c>
      <c r="F15" s="64" t="s">
        <v>278</v>
      </c>
      <c r="G15" s="112">
        <v>9</v>
      </c>
      <c r="H15" s="64" t="s">
        <v>260</v>
      </c>
      <c r="I15" s="64">
        <v>0</v>
      </c>
      <c r="J15" s="141" t="s">
        <v>261</v>
      </c>
      <c r="K15" s="112">
        <v>9</v>
      </c>
      <c r="L15" s="64" t="s">
        <v>260</v>
      </c>
      <c r="M15" s="64">
        <v>0</v>
      </c>
      <c r="N15" s="141" t="s">
        <v>261</v>
      </c>
      <c r="O15" s="112">
        <v>25</v>
      </c>
      <c r="P15" s="64" t="s">
        <v>260</v>
      </c>
      <c r="Q15" s="64">
        <v>0</v>
      </c>
      <c r="R15" s="64" t="s">
        <v>278</v>
      </c>
    </row>
    <row r="16" spans="1:19" ht="15.75" x14ac:dyDescent="0.25">
      <c r="A16" s="130" t="s">
        <v>19</v>
      </c>
      <c r="B16" s="150">
        <v>291</v>
      </c>
      <c r="C16" s="142">
        <v>37</v>
      </c>
      <c r="D16" s="64" t="s">
        <v>260</v>
      </c>
      <c r="E16" s="142">
        <v>3</v>
      </c>
      <c r="F16" s="64" t="s">
        <v>278</v>
      </c>
      <c r="G16" s="112">
        <v>10</v>
      </c>
      <c r="H16" s="64" t="s">
        <v>260</v>
      </c>
      <c r="I16" s="64">
        <v>3</v>
      </c>
      <c r="J16" s="141" t="s">
        <v>261</v>
      </c>
      <c r="K16" s="112">
        <v>11</v>
      </c>
      <c r="L16" s="64" t="s">
        <v>260</v>
      </c>
      <c r="M16" s="64">
        <v>2</v>
      </c>
      <c r="N16" s="141" t="s">
        <v>261</v>
      </c>
      <c r="O16" s="112">
        <v>15</v>
      </c>
      <c r="P16" s="64" t="s">
        <v>260</v>
      </c>
      <c r="Q16" s="64">
        <v>3</v>
      </c>
      <c r="R16" s="64" t="s">
        <v>278</v>
      </c>
    </row>
    <row r="17" spans="1:18" ht="15.75" x14ac:dyDescent="0.25">
      <c r="A17" s="130" t="s">
        <v>20</v>
      </c>
      <c r="B17" s="150">
        <v>104</v>
      </c>
      <c r="C17" s="142">
        <v>27</v>
      </c>
      <c r="D17" s="64" t="s">
        <v>260</v>
      </c>
      <c r="E17" s="142">
        <v>1</v>
      </c>
      <c r="F17" s="64" t="s">
        <v>263</v>
      </c>
      <c r="G17" s="112">
        <v>10</v>
      </c>
      <c r="H17" s="64" t="s">
        <v>260</v>
      </c>
      <c r="I17" s="64">
        <v>1</v>
      </c>
      <c r="J17" s="141" t="s">
        <v>263</v>
      </c>
      <c r="K17" s="112">
        <v>10</v>
      </c>
      <c r="L17" s="64" t="s">
        <v>260</v>
      </c>
      <c r="M17" s="64">
        <v>0</v>
      </c>
      <c r="N17" s="141" t="s">
        <v>261</v>
      </c>
      <c r="O17" s="112">
        <v>7</v>
      </c>
      <c r="P17" s="64" t="s">
        <v>260</v>
      </c>
      <c r="Q17" s="64">
        <v>0</v>
      </c>
      <c r="R17" s="64" t="s">
        <v>278</v>
      </c>
    </row>
    <row r="18" spans="1:18" ht="15.75" x14ac:dyDescent="0.25">
      <c r="A18" s="130" t="s">
        <v>22</v>
      </c>
      <c r="B18" s="150">
        <v>281</v>
      </c>
      <c r="C18" s="142">
        <v>24</v>
      </c>
      <c r="D18" s="64" t="s">
        <v>260</v>
      </c>
      <c r="E18" s="142">
        <v>3</v>
      </c>
      <c r="F18" s="64" t="s">
        <v>278</v>
      </c>
      <c r="G18" s="112">
        <v>7</v>
      </c>
      <c r="H18" s="64" t="s">
        <v>260</v>
      </c>
      <c r="I18" s="64">
        <v>0</v>
      </c>
      <c r="J18" s="141" t="s">
        <v>261</v>
      </c>
      <c r="K18" s="112">
        <v>6</v>
      </c>
      <c r="L18" s="64" t="s">
        <v>260</v>
      </c>
      <c r="M18" s="64">
        <v>3</v>
      </c>
      <c r="N18" s="141" t="s">
        <v>261</v>
      </c>
      <c r="O18" s="112">
        <v>11</v>
      </c>
      <c r="P18" s="64" t="s">
        <v>260</v>
      </c>
      <c r="Q18" s="64">
        <v>0</v>
      </c>
      <c r="R18" s="64" t="s">
        <v>278</v>
      </c>
    </row>
    <row r="19" spans="1:18" ht="15.75" x14ac:dyDescent="0.25">
      <c r="A19" s="130" t="s">
        <v>25</v>
      </c>
      <c r="B19" s="150">
        <v>71</v>
      </c>
      <c r="C19" s="142">
        <v>30</v>
      </c>
      <c r="D19" s="64" t="s">
        <v>260</v>
      </c>
      <c r="E19" s="142">
        <v>1</v>
      </c>
      <c r="F19" s="64" t="s">
        <v>263</v>
      </c>
      <c r="G19" s="112">
        <v>11</v>
      </c>
      <c r="H19" s="64" t="s">
        <v>260</v>
      </c>
      <c r="I19" s="64">
        <v>1</v>
      </c>
      <c r="J19" s="141" t="s">
        <v>263</v>
      </c>
      <c r="K19" s="112">
        <v>6</v>
      </c>
      <c r="L19" s="64" t="s">
        <v>260</v>
      </c>
      <c r="M19" s="64">
        <v>1</v>
      </c>
      <c r="N19" s="141" t="s">
        <v>263</v>
      </c>
      <c r="O19" s="112">
        <v>12</v>
      </c>
      <c r="P19" s="64" t="s">
        <v>260</v>
      </c>
      <c r="Q19" s="64">
        <v>3</v>
      </c>
      <c r="R19" s="64" t="s">
        <v>278</v>
      </c>
    </row>
    <row r="20" spans="1:18" ht="15.75" x14ac:dyDescent="0.25">
      <c r="A20" s="130" t="s">
        <v>28</v>
      </c>
      <c r="B20" s="150">
        <v>49</v>
      </c>
      <c r="C20" s="142">
        <v>32</v>
      </c>
      <c r="D20" s="64" t="s">
        <v>260</v>
      </c>
      <c r="E20" s="142">
        <v>3</v>
      </c>
      <c r="F20" s="64" t="s">
        <v>278</v>
      </c>
      <c r="G20" s="112">
        <v>8</v>
      </c>
      <c r="H20" s="64" t="s">
        <v>260</v>
      </c>
      <c r="I20" s="64">
        <v>3</v>
      </c>
      <c r="J20" s="141" t="s">
        <v>261</v>
      </c>
      <c r="K20" s="112">
        <v>7</v>
      </c>
      <c r="L20" s="64" t="s">
        <v>260</v>
      </c>
      <c r="M20" s="64">
        <v>1</v>
      </c>
      <c r="N20" s="141" t="s">
        <v>263</v>
      </c>
      <c r="O20" s="112">
        <v>16</v>
      </c>
      <c r="P20" s="64" t="s">
        <v>260</v>
      </c>
      <c r="Q20" s="64">
        <v>3</v>
      </c>
      <c r="R20" s="64" t="s">
        <v>278</v>
      </c>
    </row>
    <row r="21" spans="1:18" ht="15.75" x14ac:dyDescent="0.25">
      <c r="A21" s="130" t="s">
        <v>30</v>
      </c>
      <c r="B21" s="150">
        <v>24</v>
      </c>
      <c r="C21" s="142">
        <v>34</v>
      </c>
      <c r="D21" s="64" t="s">
        <v>260</v>
      </c>
      <c r="E21" s="142">
        <v>0</v>
      </c>
      <c r="F21" s="64" t="s">
        <v>278</v>
      </c>
      <c r="G21" s="112">
        <v>16</v>
      </c>
      <c r="H21" s="64" t="s">
        <v>260</v>
      </c>
      <c r="I21" s="64">
        <v>1</v>
      </c>
      <c r="J21" s="141" t="s">
        <v>263</v>
      </c>
      <c r="K21" s="112">
        <v>9</v>
      </c>
      <c r="L21" s="64" t="s">
        <v>260</v>
      </c>
      <c r="M21" s="64">
        <v>0</v>
      </c>
      <c r="N21" s="141" t="s">
        <v>261</v>
      </c>
      <c r="O21" s="112">
        <v>8</v>
      </c>
      <c r="P21" s="64" t="s">
        <v>260</v>
      </c>
      <c r="Q21" s="64">
        <v>3</v>
      </c>
      <c r="R21" s="64" t="s">
        <v>278</v>
      </c>
    </row>
    <row r="22" spans="1:18" ht="15.75" x14ac:dyDescent="0.25">
      <c r="A22" s="130" t="s">
        <v>32</v>
      </c>
      <c r="B22" s="150">
        <v>233</v>
      </c>
      <c r="C22" s="142">
        <v>25</v>
      </c>
      <c r="D22" s="64" t="s">
        <v>260</v>
      </c>
      <c r="E22" s="142">
        <v>0</v>
      </c>
      <c r="F22" s="64" t="s">
        <v>278</v>
      </c>
      <c r="G22" s="112">
        <v>10</v>
      </c>
      <c r="H22" s="64" t="s">
        <v>260</v>
      </c>
      <c r="I22" s="64">
        <v>1</v>
      </c>
      <c r="J22" s="141" t="s">
        <v>263</v>
      </c>
      <c r="K22" s="112">
        <v>5</v>
      </c>
      <c r="L22" s="64" t="s">
        <v>260</v>
      </c>
      <c r="M22" s="64">
        <v>1</v>
      </c>
      <c r="N22" s="141" t="s">
        <v>263</v>
      </c>
      <c r="O22" s="112">
        <v>9</v>
      </c>
      <c r="P22" s="64" t="s">
        <v>260</v>
      </c>
      <c r="Q22" s="64">
        <v>3</v>
      </c>
      <c r="R22" s="64" t="s">
        <v>278</v>
      </c>
    </row>
    <row r="23" spans="1:18" ht="15.75" x14ac:dyDescent="0.25">
      <c r="A23" s="130" t="s">
        <v>34</v>
      </c>
      <c r="B23" s="150">
        <v>68</v>
      </c>
      <c r="C23" s="142">
        <v>45</v>
      </c>
      <c r="D23" s="64" t="s">
        <v>260</v>
      </c>
      <c r="E23" s="142">
        <v>3</v>
      </c>
      <c r="F23" s="64" t="s">
        <v>278</v>
      </c>
      <c r="G23" s="112">
        <v>8</v>
      </c>
      <c r="H23" s="64" t="s">
        <v>260</v>
      </c>
      <c r="I23" s="64">
        <v>3</v>
      </c>
      <c r="J23" s="141" t="s">
        <v>261</v>
      </c>
      <c r="K23" s="112">
        <v>18</v>
      </c>
      <c r="L23" s="64" t="s">
        <v>260</v>
      </c>
      <c r="M23" s="64">
        <v>3</v>
      </c>
      <c r="N23" s="141" t="s">
        <v>261</v>
      </c>
      <c r="O23" s="112">
        <v>18</v>
      </c>
      <c r="P23" s="64" t="s">
        <v>260</v>
      </c>
      <c r="Q23" s="64">
        <v>1</v>
      </c>
      <c r="R23" s="64" t="s">
        <v>263</v>
      </c>
    </row>
    <row r="24" spans="1:18" ht="15.75" x14ac:dyDescent="0.25">
      <c r="A24" s="130" t="s">
        <v>36</v>
      </c>
      <c r="B24" s="150">
        <v>250</v>
      </c>
      <c r="C24" s="142">
        <v>41</v>
      </c>
      <c r="D24" s="64" t="s">
        <v>260</v>
      </c>
      <c r="E24" s="142">
        <v>3</v>
      </c>
      <c r="F24" s="64" t="s">
        <v>278</v>
      </c>
      <c r="G24" s="112">
        <v>8</v>
      </c>
      <c r="H24" s="64" t="s">
        <v>260</v>
      </c>
      <c r="I24" s="64">
        <v>1</v>
      </c>
      <c r="J24" s="141" t="s">
        <v>263</v>
      </c>
      <c r="K24" s="112">
        <v>12</v>
      </c>
      <c r="L24" s="64" t="s">
        <v>260</v>
      </c>
      <c r="M24" s="64">
        <v>2</v>
      </c>
      <c r="N24" s="141" t="s">
        <v>261</v>
      </c>
      <c r="O24" s="112">
        <v>21</v>
      </c>
      <c r="P24" s="64" t="s">
        <v>260</v>
      </c>
      <c r="Q24" s="64">
        <v>0</v>
      </c>
      <c r="R24" s="64" t="s">
        <v>278</v>
      </c>
    </row>
    <row r="25" spans="1:18" ht="15.75" x14ac:dyDescent="0.25">
      <c r="A25" s="130" t="s">
        <v>38</v>
      </c>
      <c r="B25" s="150">
        <v>30</v>
      </c>
      <c r="C25" s="142">
        <v>33</v>
      </c>
      <c r="D25" s="64" t="s">
        <v>260</v>
      </c>
      <c r="E25" s="142">
        <v>0</v>
      </c>
      <c r="F25" s="64" t="s">
        <v>278</v>
      </c>
      <c r="G25" s="112">
        <v>7</v>
      </c>
      <c r="H25" s="64" t="s">
        <v>260</v>
      </c>
      <c r="I25" s="64">
        <v>0</v>
      </c>
      <c r="J25" s="141" t="s">
        <v>261</v>
      </c>
      <c r="K25" s="112">
        <v>10</v>
      </c>
      <c r="L25" s="64" t="s">
        <v>260</v>
      </c>
      <c r="M25" s="64">
        <v>1</v>
      </c>
      <c r="N25" s="141" t="s">
        <v>263</v>
      </c>
      <c r="O25" s="112">
        <v>15</v>
      </c>
      <c r="P25" s="64" t="s">
        <v>260</v>
      </c>
      <c r="Q25" s="64">
        <v>3</v>
      </c>
      <c r="R25" s="64" t="s">
        <v>278</v>
      </c>
    </row>
    <row r="26" spans="1:18" ht="15.75" x14ac:dyDescent="0.25">
      <c r="A26" s="130" t="s">
        <v>40</v>
      </c>
      <c r="B26" s="150">
        <v>170</v>
      </c>
      <c r="C26" s="142">
        <v>35</v>
      </c>
      <c r="D26" s="64" t="s">
        <v>260</v>
      </c>
      <c r="E26" s="142">
        <v>3</v>
      </c>
      <c r="F26" s="64" t="s">
        <v>278</v>
      </c>
      <c r="G26" s="112">
        <v>5</v>
      </c>
      <c r="H26" s="64" t="s">
        <v>260</v>
      </c>
      <c r="I26" s="64">
        <v>1</v>
      </c>
      <c r="J26" s="141" t="s">
        <v>263</v>
      </c>
      <c r="K26" s="112">
        <v>6</v>
      </c>
      <c r="L26" s="64" t="s">
        <v>260</v>
      </c>
      <c r="M26" s="64">
        <v>3</v>
      </c>
      <c r="N26" s="141" t="s">
        <v>261</v>
      </c>
      <c r="O26" s="112">
        <v>23</v>
      </c>
      <c r="P26" s="64" t="s">
        <v>260</v>
      </c>
      <c r="Q26" s="64">
        <v>3</v>
      </c>
      <c r="R26" s="64" t="s">
        <v>278</v>
      </c>
    </row>
    <row r="27" spans="1:18" ht="15.75" x14ac:dyDescent="0.25">
      <c r="A27" s="130" t="s">
        <v>42</v>
      </c>
      <c r="B27" s="150">
        <v>95</v>
      </c>
      <c r="C27" s="142">
        <v>28</v>
      </c>
      <c r="D27" s="64" t="s">
        <v>260</v>
      </c>
      <c r="E27" s="142">
        <v>0</v>
      </c>
      <c r="F27" s="64" t="s">
        <v>278</v>
      </c>
      <c r="G27" s="112">
        <v>8</v>
      </c>
      <c r="H27" s="64" t="s">
        <v>260</v>
      </c>
      <c r="I27" s="64">
        <v>0</v>
      </c>
      <c r="J27" s="141" t="s">
        <v>261</v>
      </c>
      <c r="K27" s="112">
        <v>8</v>
      </c>
      <c r="L27" s="64" t="s">
        <v>260</v>
      </c>
      <c r="M27" s="64">
        <v>1</v>
      </c>
      <c r="N27" s="141" t="s">
        <v>263</v>
      </c>
      <c r="O27" s="112">
        <v>12</v>
      </c>
      <c r="P27" s="64" t="s">
        <v>260</v>
      </c>
      <c r="Q27" s="64">
        <v>0</v>
      </c>
      <c r="R27" s="64" t="s">
        <v>278</v>
      </c>
    </row>
    <row r="28" spans="1:18" ht="15.75" x14ac:dyDescent="0.25">
      <c r="A28" s="130" t="s">
        <v>44</v>
      </c>
      <c r="B28" s="150">
        <v>42</v>
      </c>
      <c r="C28" s="142">
        <v>33</v>
      </c>
      <c r="D28" s="64" t="s">
        <v>260</v>
      </c>
      <c r="E28" s="142">
        <v>3</v>
      </c>
      <c r="F28" s="64" t="s">
        <v>278</v>
      </c>
      <c r="G28" s="112">
        <v>5</v>
      </c>
      <c r="H28" s="64" t="s">
        <v>260</v>
      </c>
      <c r="I28" s="64">
        <v>1</v>
      </c>
      <c r="J28" s="141" t="s">
        <v>263</v>
      </c>
      <c r="K28" s="112">
        <v>4</v>
      </c>
      <c r="L28" s="64" t="s">
        <v>260</v>
      </c>
      <c r="M28" s="64">
        <v>1</v>
      </c>
      <c r="N28" s="141" t="s">
        <v>263</v>
      </c>
      <c r="O28" s="112">
        <v>24</v>
      </c>
      <c r="P28" s="64" t="s">
        <v>260</v>
      </c>
      <c r="Q28" s="64">
        <v>1</v>
      </c>
      <c r="R28" s="64" t="s">
        <v>263</v>
      </c>
    </row>
    <row r="29" spans="1:18" ht="15.75" x14ac:dyDescent="0.25">
      <c r="A29" s="130" t="s">
        <v>45</v>
      </c>
      <c r="B29" s="150">
        <v>96</v>
      </c>
      <c r="C29" s="142">
        <v>37</v>
      </c>
      <c r="D29" s="64" t="s">
        <v>260</v>
      </c>
      <c r="E29" s="142">
        <v>1</v>
      </c>
      <c r="F29" s="64" t="s">
        <v>263</v>
      </c>
      <c r="G29" s="112">
        <v>8</v>
      </c>
      <c r="H29" s="64" t="s">
        <v>260</v>
      </c>
      <c r="I29" s="64">
        <v>3</v>
      </c>
      <c r="J29" s="141" t="s">
        <v>261</v>
      </c>
      <c r="K29" s="112">
        <v>6</v>
      </c>
      <c r="L29" s="64" t="s">
        <v>260</v>
      </c>
      <c r="M29" s="64">
        <v>2</v>
      </c>
      <c r="N29" s="141" t="s">
        <v>261</v>
      </c>
      <c r="O29" s="112">
        <v>22</v>
      </c>
      <c r="P29" s="64" t="s">
        <v>260</v>
      </c>
      <c r="Q29" s="64">
        <v>0</v>
      </c>
      <c r="R29" s="64" t="s">
        <v>278</v>
      </c>
    </row>
    <row r="30" spans="1:18" ht="15.75" x14ac:dyDescent="0.25">
      <c r="A30" s="130" t="s">
        <v>48</v>
      </c>
      <c r="B30" s="150">
        <v>122</v>
      </c>
      <c r="C30" s="142">
        <v>38</v>
      </c>
      <c r="D30" s="64" t="s">
        <v>260</v>
      </c>
      <c r="E30" s="142">
        <v>0</v>
      </c>
      <c r="F30" s="64" t="s">
        <v>278</v>
      </c>
      <c r="G30" s="112">
        <v>9</v>
      </c>
      <c r="H30" s="64" t="s">
        <v>260</v>
      </c>
      <c r="I30" s="64">
        <v>1</v>
      </c>
      <c r="J30" s="141" t="s">
        <v>263</v>
      </c>
      <c r="K30" s="112">
        <v>5</v>
      </c>
      <c r="L30" s="64" t="s">
        <v>260</v>
      </c>
      <c r="M30" s="64">
        <v>2</v>
      </c>
      <c r="N30" s="141" t="s">
        <v>261</v>
      </c>
      <c r="O30" s="112">
        <v>23</v>
      </c>
      <c r="P30" s="64" t="s">
        <v>260</v>
      </c>
      <c r="Q30" s="64">
        <v>2</v>
      </c>
      <c r="R30" s="64" t="s">
        <v>278</v>
      </c>
    </row>
    <row r="31" spans="1:18" ht="15.75" x14ac:dyDescent="0.25">
      <c r="A31" s="25" t="s">
        <v>50</v>
      </c>
      <c r="B31" s="150">
        <v>44</v>
      </c>
      <c r="C31" s="142">
        <v>50</v>
      </c>
      <c r="D31" s="64" t="s">
        <v>260</v>
      </c>
      <c r="E31" s="142">
        <v>2</v>
      </c>
      <c r="F31" s="64" t="s">
        <v>278</v>
      </c>
      <c r="G31" s="112">
        <v>10</v>
      </c>
      <c r="H31" s="64" t="s">
        <v>260</v>
      </c>
      <c r="I31" s="64">
        <v>0</v>
      </c>
      <c r="J31" s="141" t="s">
        <v>261</v>
      </c>
      <c r="K31" s="112">
        <v>20</v>
      </c>
      <c r="L31" s="64" t="s">
        <v>260</v>
      </c>
      <c r="M31" s="64">
        <v>1</v>
      </c>
      <c r="N31" s="141" t="s">
        <v>263</v>
      </c>
      <c r="O31" s="112">
        <v>10</v>
      </c>
      <c r="P31" s="64" t="s">
        <v>260</v>
      </c>
      <c r="Q31" s="64">
        <v>1</v>
      </c>
      <c r="R31" s="64" t="s">
        <v>263</v>
      </c>
    </row>
    <row r="32" spans="1:18" ht="15.75" x14ac:dyDescent="0.25">
      <c r="A32" s="130" t="s">
        <v>52</v>
      </c>
      <c r="B32" s="150">
        <v>74</v>
      </c>
      <c r="C32" s="142">
        <v>19</v>
      </c>
      <c r="D32" s="64" t="s">
        <v>260</v>
      </c>
      <c r="E32" s="142">
        <v>2</v>
      </c>
      <c r="F32" s="64" t="s">
        <v>278</v>
      </c>
      <c r="G32" s="112">
        <v>8</v>
      </c>
      <c r="H32" s="64" t="s">
        <v>260</v>
      </c>
      <c r="I32" s="64">
        <v>2</v>
      </c>
      <c r="J32" s="141" t="s">
        <v>261</v>
      </c>
      <c r="K32" s="112">
        <v>6</v>
      </c>
      <c r="L32" s="64" t="s">
        <v>260</v>
      </c>
      <c r="M32" s="64">
        <v>3</v>
      </c>
      <c r="N32" s="141" t="s">
        <v>261</v>
      </c>
      <c r="O32" s="112">
        <v>4</v>
      </c>
      <c r="P32" s="64" t="s">
        <v>260</v>
      </c>
      <c r="Q32" s="64">
        <v>2</v>
      </c>
      <c r="R32" s="64" t="s">
        <v>278</v>
      </c>
    </row>
    <row r="33" spans="1:18" ht="15.75" x14ac:dyDescent="0.25">
      <c r="A33" s="130" t="s">
        <v>55</v>
      </c>
      <c r="B33" s="150">
        <v>71</v>
      </c>
      <c r="C33" s="142">
        <v>41</v>
      </c>
      <c r="D33" s="64" t="s">
        <v>260</v>
      </c>
      <c r="E33" s="142">
        <v>0</v>
      </c>
      <c r="F33" s="64" t="s">
        <v>278</v>
      </c>
      <c r="G33" s="112">
        <v>12</v>
      </c>
      <c r="H33" s="64" t="s">
        <v>260</v>
      </c>
      <c r="I33" s="64">
        <v>0</v>
      </c>
      <c r="J33" s="141" t="s">
        <v>261</v>
      </c>
      <c r="K33" s="112">
        <v>7</v>
      </c>
      <c r="L33" s="64" t="s">
        <v>260</v>
      </c>
      <c r="M33" s="64">
        <v>0</v>
      </c>
      <c r="N33" s="141" t="s">
        <v>261</v>
      </c>
      <c r="O33" s="112">
        <v>22</v>
      </c>
      <c r="P33" s="64" t="s">
        <v>260</v>
      </c>
      <c r="Q33" s="64">
        <v>0</v>
      </c>
      <c r="R33" s="64" t="s">
        <v>278</v>
      </c>
    </row>
    <row r="34" spans="1:18" ht="15.75" x14ac:dyDescent="0.25">
      <c r="A34" s="130" t="s">
        <v>56</v>
      </c>
      <c r="B34" s="150">
        <v>23</v>
      </c>
      <c r="C34" s="142">
        <v>34</v>
      </c>
      <c r="D34" s="64" t="s">
        <v>260</v>
      </c>
      <c r="E34" s="142">
        <v>3</v>
      </c>
      <c r="F34" s="64" t="s">
        <v>278</v>
      </c>
      <c r="G34" s="112">
        <v>11</v>
      </c>
      <c r="H34" s="64" t="s">
        <v>260</v>
      </c>
      <c r="I34" s="64">
        <v>1</v>
      </c>
      <c r="J34" s="141" t="s">
        <v>263</v>
      </c>
      <c r="K34" s="112">
        <v>8</v>
      </c>
      <c r="L34" s="64" t="s">
        <v>260</v>
      </c>
      <c r="M34" s="64">
        <v>1</v>
      </c>
      <c r="N34" s="141" t="s">
        <v>263</v>
      </c>
      <c r="O34" s="112">
        <v>15</v>
      </c>
      <c r="P34" s="64" t="s">
        <v>260</v>
      </c>
      <c r="Q34" s="64">
        <v>0</v>
      </c>
      <c r="R34" s="64" t="s">
        <v>278</v>
      </c>
    </row>
    <row r="35" spans="1:18" ht="15.75" x14ac:dyDescent="0.25">
      <c r="A35" s="130" t="s">
        <v>57</v>
      </c>
      <c r="B35" s="150">
        <v>68</v>
      </c>
      <c r="C35" s="142">
        <v>41</v>
      </c>
      <c r="D35" s="64" t="s">
        <v>260</v>
      </c>
      <c r="E35" s="142">
        <v>2</v>
      </c>
      <c r="F35" s="64" t="s">
        <v>278</v>
      </c>
      <c r="G35" s="112">
        <v>7</v>
      </c>
      <c r="H35" s="64" t="s">
        <v>260</v>
      </c>
      <c r="I35" s="64">
        <v>0</v>
      </c>
      <c r="J35" s="141" t="s">
        <v>261</v>
      </c>
      <c r="K35" s="112">
        <v>12</v>
      </c>
      <c r="L35" s="64" t="s">
        <v>260</v>
      </c>
      <c r="M35" s="64">
        <v>1</v>
      </c>
      <c r="N35" s="141" t="s">
        <v>263</v>
      </c>
      <c r="O35" s="112">
        <v>22</v>
      </c>
      <c r="P35" s="64" t="s">
        <v>260</v>
      </c>
      <c r="Q35" s="64">
        <v>1</v>
      </c>
      <c r="R35" s="64" t="s">
        <v>263</v>
      </c>
    </row>
    <row r="36" spans="1:18" ht="15.75" x14ac:dyDescent="0.25">
      <c r="A36" s="130" t="s">
        <v>60</v>
      </c>
      <c r="B36" s="150">
        <v>427</v>
      </c>
      <c r="C36" s="142">
        <v>36</v>
      </c>
      <c r="D36" s="64" t="s">
        <v>260</v>
      </c>
      <c r="E36" s="142">
        <v>3</v>
      </c>
      <c r="F36" s="64" t="s">
        <v>278</v>
      </c>
      <c r="G36" s="112">
        <v>8</v>
      </c>
      <c r="H36" s="64" t="s">
        <v>260</v>
      </c>
      <c r="I36" s="64">
        <v>0</v>
      </c>
      <c r="J36" s="141" t="s">
        <v>261</v>
      </c>
      <c r="K36" s="112">
        <v>7</v>
      </c>
      <c r="L36" s="64" t="s">
        <v>260</v>
      </c>
      <c r="M36" s="64">
        <v>0</v>
      </c>
      <c r="N36" s="141" t="s">
        <v>261</v>
      </c>
      <c r="O36" s="112">
        <v>21</v>
      </c>
      <c r="P36" s="64" t="s">
        <v>260</v>
      </c>
      <c r="Q36" s="64">
        <v>3</v>
      </c>
      <c r="R36" s="64" t="s">
        <v>278</v>
      </c>
    </row>
    <row r="37" spans="1:18" ht="15.75" x14ac:dyDescent="0.25">
      <c r="A37" s="130" t="s">
        <v>63</v>
      </c>
      <c r="B37" s="150">
        <v>188</v>
      </c>
      <c r="C37" s="142">
        <v>43</v>
      </c>
      <c r="D37" s="64" t="s">
        <v>260</v>
      </c>
      <c r="E37" s="142">
        <v>3</v>
      </c>
      <c r="F37" s="64" t="s">
        <v>278</v>
      </c>
      <c r="G37" s="112">
        <v>11</v>
      </c>
      <c r="H37" s="64" t="s">
        <v>260</v>
      </c>
      <c r="I37" s="64">
        <v>0</v>
      </c>
      <c r="J37" s="141" t="s">
        <v>261</v>
      </c>
      <c r="K37" s="112">
        <v>11</v>
      </c>
      <c r="L37" s="64" t="s">
        <v>260</v>
      </c>
      <c r="M37" s="64">
        <v>1</v>
      </c>
      <c r="N37" s="141" t="s">
        <v>263</v>
      </c>
      <c r="O37" s="112">
        <v>21</v>
      </c>
      <c r="P37" s="64" t="s">
        <v>260</v>
      </c>
      <c r="Q37" s="64">
        <v>3</v>
      </c>
      <c r="R37" s="64" t="s">
        <v>278</v>
      </c>
    </row>
    <row r="38" spans="1:18" ht="15.75" x14ac:dyDescent="0.25">
      <c r="A38" s="130" t="s">
        <v>264</v>
      </c>
      <c r="B38" s="150">
        <v>35</v>
      </c>
      <c r="C38" s="142">
        <v>28</v>
      </c>
      <c r="D38" s="64" t="s">
        <v>260</v>
      </c>
      <c r="E38" s="142">
        <v>3</v>
      </c>
      <c r="F38" s="64" t="s">
        <v>278</v>
      </c>
      <c r="G38" s="112">
        <v>11</v>
      </c>
      <c r="H38" s="64" t="s">
        <v>260</v>
      </c>
      <c r="I38" s="64">
        <v>3</v>
      </c>
      <c r="J38" s="141" t="s">
        <v>261</v>
      </c>
      <c r="K38" s="112">
        <v>12</v>
      </c>
      <c r="L38" s="64" t="s">
        <v>260</v>
      </c>
      <c r="M38" s="64">
        <v>3</v>
      </c>
      <c r="N38" s="141" t="s">
        <v>261</v>
      </c>
      <c r="O38" s="112">
        <v>4</v>
      </c>
      <c r="P38" s="64" t="s">
        <v>260</v>
      </c>
      <c r="Q38" s="64">
        <v>2</v>
      </c>
      <c r="R38" s="64" t="s">
        <v>278</v>
      </c>
    </row>
    <row r="39" spans="1:18" ht="15.75" x14ac:dyDescent="0.25">
      <c r="A39" s="57"/>
      <c r="B39" s="150"/>
      <c r="C39" s="143"/>
      <c r="D39" s="64"/>
      <c r="E39" s="142"/>
      <c r="F39" s="64"/>
      <c r="G39" s="112"/>
      <c r="H39" s="64"/>
      <c r="I39" s="64"/>
      <c r="J39" s="141"/>
      <c r="K39" s="112"/>
      <c r="L39" s="64"/>
      <c r="M39" s="64"/>
      <c r="N39" s="141"/>
      <c r="O39" s="112"/>
      <c r="P39" s="64"/>
      <c r="Q39" s="64"/>
      <c r="R39" s="64"/>
    </row>
    <row r="40" spans="1:18" ht="15.75" x14ac:dyDescent="0.25">
      <c r="A40" s="54" t="s">
        <v>243</v>
      </c>
      <c r="B40" s="149">
        <f>SUM(B41:B54)</f>
        <v>1189</v>
      </c>
      <c r="C40" s="139">
        <v>9</v>
      </c>
      <c r="D40" s="55" t="s">
        <v>265</v>
      </c>
      <c r="E40" s="140">
        <v>2</v>
      </c>
      <c r="F40" s="55" t="s">
        <v>261</v>
      </c>
      <c r="G40" s="128">
        <v>0</v>
      </c>
      <c r="H40" s="55" t="s">
        <v>260</v>
      </c>
      <c r="I40" s="289">
        <v>3</v>
      </c>
      <c r="J40" s="126" t="s">
        <v>261</v>
      </c>
      <c r="K40" s="128">
        <v>2</v>
      </c>
      <c r="L40" s="55" t="s">
        <v>260</v>
      </c>
      <c r="M40" s="289">
        <v>3</v>
      </c>
      <c r="N40" s="126" t="s">
        <v>261</v>
      </c>
      <c r="O40" s="128">
        <v>6</v>
      </c>
      <c r="P40" s="55" t="s">
        <v>260</v>
      </c>
      <c r="Q40" s="55">
        <v>0</v>
      </c>
      <c r="R40" s="55" t="s">
        <v>278</v>
      </c>
    </row>
    <row r="41" spans="1:18" ht="15.75" x14ac:dyDescent="0.25">
      <c r="A41" s="130" t="s">
        <v>267</v>
      </c>
      <c r="B41" s="150">
        <v>251</v>
      </c>
      <c r="C41" s="142">
        <v>9</v>
      </c>
      <c r="D41" s="64" t="s">
        <v>260</v>
      </c>
      <c r="E41" s="142">
        <v>1</v>
      </c>
      <c r="F41" s="64" t="s">
        <v>263</v>
      </c>
      <c r="G41" s="112">
        <v>0</v>
      </c>
      <c r="H41" s="64" t="s">
        <v>260</v>
      </c>
      <c r="I41" s="290">
        <v>0</v>
      </c>
      <c r="J41" s="141" t="s">
        <v>261</v>
      </c>
      <c r="K41" s="112">
        <v>0</v>
      </c>
      <c r="L41" s="64" t="s">
        <v>260</v>
      </c>
      <c r="M41" s="290">
        <v>2</v>
      </c>
      <c r="N41" s="141" t="s">
        <v>261</v>
      </c>
      <c r="O41" s="112">
        <v>8</v>
      </c>
      <c r="P41" s="64" t="s">
        <v>260</v>
      </c>
      <c r="Q41" s="64">
        <v>3</v>
      </c>
      <c r="R41" s="64" t="s">
        <v>278</v>
      </c>
    </row>
    <row r="42" spans="1:18" ht="15.75" x14ac:dyDescent="0.25">
      <c r="A42" s="130" t="s">
        <v>17</v>
      </c>
      <c r="B42" s="150">
        <v>91</v>
      </c>
      <c r="C42" s="142">
        <v>4</v>
      </c>
      <c r="D42" s="64" t="s">
        <v>260</v>
      </c>
      <c r="E42" s="142">
        <v>1</v>
      </c>
      <c r="F42" s="64" t="s">
        <v>263</v>
      </c>
      <c r="G42" s="112">
        <v>0</v>
      </c>
      <c r="H42" s="64" t="s">
        <v>260</v>
      </c>
      <c r="I42" s="290">
        <v>0</v>
      </c>
      <c r="J42" s="141" t="s">
        <v>261</v>
      </c>
      <c r="K42" s="112">
        <v>1</v>
      </c>
      <c r="L42" s="64" t="s">
        <v>260</v>
      </c>
      <c r="M42" s="290">
        <v>1</v>
      </c>
      <c r="N42" s="141" t="s">
        <v>263</v>
      </c>
      <c r="O42" s="112">
        <v>3</v>
      </c>
      <c r="P42" s="64" t="s">
        <v>260</v>
      </c>
      <c r="Q42" s="64">
        <v>0</v>
      </c>
      <c r="R42" s="64" t="s">
        <v>278</v>
      </c>
    </row>
    <row r="43" spans="1:18" ht="15.75" x14ac:dyDescent="0.25">
      <c r="A43" s="130" t="s">
        <v>23</v>
      </c>
      <c r="B43" s="150">
        <v>14</v>
      </c>
      <c r="C43" s="142">
        <v>2</v>
      </c>
      <c r="D43" s="64" t="s">
        <v>260</v>
      </c>
      <c r="E43" s="142">
        <v>0</v>
      </c>
      <c r="F43" s="64" t="s">
        <v>278</v>
      </c>
      <c r="G43" s="112">
        <v>0</v>
      </c>
      <c r="H43" s="64" t="s">
        <v>260</v>
      </c>
      <c r="I43" s="290">
        <v>0</v>
      </c>
      <c r="J43" s="141" t="s">
        <v>261</v>
      </c>
      <c r="K43" s="112">
        <v>0</v>
      </c>
      <c r="L43" s="64" t="s">
        <v>260</v>
      </c>
      <c r="M43" s="290">
        <v>1</v>
      </c>
      <c r="N43" s="141" t="s">
        <v>263</v>
      </c>
      <c r="O43" s="112">
        <v>1</v>
      </c>
      <c r="P43" s="64" t="s">
        <v>260</v>
      </c>
      <c r="Q43" s="64">
        <v>3</v>
      </c>
      <c r="R43" s="64" t="s">
        <v>278</v>
      </c>
    </row>
    <row r="44" spans="1:18" ht="15.75" x14ac:dyDescent="0.25">
      <c r="A44" s="130" t="s">
        <v>26</v>
      </c>
      <c r="B44" s="150">
        <v>38</v>
      </c>
      <c r="C44" s="142">
        <v>6</v>
      </c>
      <c r="D44" s="64" t="s">
        <v>260</v>
      </c>
      <c r="E44" s="142">
        <v>3</v>
      </c>
      <c r="F44" s="64" t="s">
        <v>278</v>
      </c>
      <c r="G44" s="112">
        <v>0</v>
      </c>
      <c r="H44" s="64" t="s">
        <v>260</v>
      </c>
      <c r="I44" s="290">
        <v>0</v>
      </c>
      <c r="J44" s="141" t="s">
        <v>261</v>
      </c>
      <c r="K44" s="112">
        <v>0</v>
      </c>
      <c r="L44" s="64" t="s">
        <v>260</v>
      </c>
      <c r="M44" s="290">
        <v>1</v>
      </c>
      <c r="N44" s="141" t="s">
        <v>263</v>
      </c>
      <c r="O44" s="112">
        <v>6</v>
      </c>
      <c r="P44" s="64" t="s">
        <v>260</v>
      </c>
      <c r="Q44" s="64">
        <v>2</v>
      </c>
      <c r="R44" s="64" t="s">
        <v>278</v>
      </c>
    </row>
    <row r="45" spans="1:18" ht="15.75" x14ac:dyDescent="0.25">
      <c r="A45" s="130" t="s">
        <v>29</v>
      </c>
      <c r="B45" s="150">
        <v>11</v>
      </c>
      <c r="C45" s="142">
        <v>6</v>
      </c>
      <c r="D45" s="64" t="s">
        <v>260</v>
      </c>
      <c r="E45" s="142">
        <v>3</v>
      </c>
      <c r="F45" s="64" t="s">
        <v>278</v>
      </c>
      <c r="G45" s="112">
        <v>0</v>
      </c>
      <c r="H45" s="64" t="s">
        <v>260</v>
      </c>
      <c r="I45" s="290">
        <v>0</v>
      </c>
      <c r="J45" s="141" t="s">
        <v>261</v>
      </c>
      <c r="K45" s="112">
        <v>0</v>
      </c>
      <c r="L45" s="64" t="s">
        <v>260</v>
      </c>
      <c r="M45" s="290">
        <v>1</v>
      </c>
      <c r="N45" s="141" t="s">
        <v>263</v>
      </c>
      <c r="O45" s="112">
        <v>6</v>
      </c>
      <c r="P45" s="64" t="s">
        <v>260</v>
      </c>
      <c r="Q45" s="64">
        <v>3</v>
      </c>
      <c r="R45" s="64" t="s">
        <v>278</v>
      </c>
    </row>
    <row r="46" spans="1:18" ht="15.75" x14ac:dyDescent="0.25">
      <c r="A46" s="130" t="s">
        <v>33</v>
      </c>
      <c r="B46" s="150">
        <v>46</v>
      </c>
      <c r="C46" s="142">
        <v>4</v>
      </c>
      <c r="D46" s="64" t="s">
        <v>260</v>
      </c>
      <c r="E46" s="142">
        <v>0</v>
      </c>
      <c r="F46" s="64" t="s">
        <v>278</v>
      </c>
      <c r="G46" s="112">
        <v>0</v>
      </c>
      <c r="H46" s="64" t="s">
        <v>260</v>
      </c>
      <c r="I46" s="290">
        <v>0</v>
      </c>
      <c r="J46" s="141" t="s">
        <v>261</v>
      </c>
      <c r="K46" s="112">
        <v>0</v>
      </c>
      <c r="L46" s="64" t="s">
        <v>260</v>
      </c>
      <c r="M46" s="290">
        <v>1</v>
      </c>
      <c r="N46" s="141" t="s">
        <v>261</v>
      </c>
      <c r="O46" s="112">
        <v>3</v>
      </c>
      <c r="P46" s="64" t="s">
        <v>260</v>
      </c>
      <c r="Q46" s="64">
        <v>3</v>
      </c>
      <c r="R46" s="64" t="s">
        <v>278</v>
      </c>
    </row>
    <row r="47" spans="1:18" ht="15.75" x14ac:dyDescent="0.25">
      <c r="A47" s="130" t="s">
        <v>37</v>
      </c>
      <c r="B47" s="150">
        <v>169</v>
      </c>
      <c r="C47" s="142">
        <v>7</v>
      </c>
      <c r="D47" s="64" t="s">
        <v>260</v>
      </c>
      <c r="E47" s="142">
        <v>2</v>
      </c>
      <c r="F47" s="64" t="s">
        <v>278</v>
      </c>
      <c r="G47" s="112">
        <v>0</v>
      </c>
      <c r="H47" s="64" t="s">
        <v>260</v>
      </c>
      <c r="I47" s="290">
        <v>0</v>
      </c>
      <c r="J47" s="141" t="s">
        <v>261</v>
      </c>
      <c r="K47" s="112">
        <v>0</v>
      </c>
      <c r="L47" s="64" t="s">
        <v>260</v>
      </c>
      <c r="M47" s="290">
        <v>3</v>
      </c>
      <c r="N47" s="141" t="s">
        <v>261</v>
      </c>
      <c r="O47" s="112">
        <v>6</v>
      </c>
      <c r="P47" s="64" t="s">
        <v>260</v>
      </c>
      <c r="Q47" s="64">
        <v>2</v>
      </c>
      <c r="R47" s="64" t="s">
        <v>278</v>
      </c>
    </row>
    <row r="48" spans="1:18" ht="15.75" x14ac:dyDescent="0.25">
      <c r="A48" s="130" t="s">
        <v>41</v>
      </c>
      <c r="B48" s="150">
        <v>59</v>
      </c>
      <c r="C48" s="142">
        <v>13</v>
      </c>
      <c r="D48" s="64" t="s">
        <v>260</v>
      </c>
      <c r="E48" s="142">
        <v>2</v>
      </c>
      <c r="F48" s="64" t="s">
        <v>278</v>
      </c>
      <c r="G48" s="112">
        <v>0</v>
      </c>
      <c r="H48" s="64" t="s">
        <v>260</v>
      </c>
      <c r="I48" s="290">
        <v>2</v>
      </c>
      <c r="J48" s="141" t="s">
        <v>261</v>
      </c>
      <c r="K48" s="112">
        <v>4</v>
      </c>
      <c r="L48" s="64" t="s">
        <v>260</v>
      </c>
      <c r="M48" s="290">
        <v>3</v>
      </c>
      <c r="N48" s="141" t="s">
        <v>261</v>
      </c>
      <c r="O48" s="112">
        <v>8</v>
      </c>
      <c r="P48" s="64" t="s">
        <v>260</v>
      </c>
      <c r="Q48" s="64">
        <v>2</v>
      </c>
      <c r="R48" s="64" t="s">
        <v>278</v>
      </c>
    </row>
    <row r="49" spans="1:18" ht="15.75" x14ac:dyDescent="0.25">
      <c r="A49" s="130" t="s">
        <v>268</v>
      </c>
      <c r="B49" s="150">
        <v>123</v>
      </c>
      <c r="C49" s="142">
        <v>14</v>
      </c>
      <c r="D49" s="64" t="s">
        <v>260</v>
      </c>
      <c r="E49" s="142">
        <v>2</v>
      </c>
      <c r="F49" s="64" t="s">
        <v>278</v>
      </c>
      <c r="G49" s="112">
        <v>1</v>
      </c>
      <c r="H49" s="64" t="s">
        <v>266</v>
      </c>
      <c r="I49" s="290">
        <v>1</v>
      </c>
      <c r="J49" s="141" t="s">
        <v>263</v>
      </c>
      <c r="K49" s="112">
        <v>6</v>
      </c>
      <c r="L49" s="64" t="s">
        <v>260</v>
      </c>
      <c r="M49" s="290">
        <v>1</v>
      </c>
      <c r="N49" s="141" t="s">
        <v>263</v>
      </c>
      <c r="O49" s="112">
        <v>7</v>
      </c>
      <c r="P49" s="64" t="s">
        <v>260</v>
      </c>
      <c r="Q49" s="64">
        <v>0</v>
      </c>
      <c r="R49" s="64" t="s">
        <v>278</v>
      </c>
    </row>
    <row r="50" spans="1:18" ht="15.75" x14ac:dyDescent="0.25">
      <c r="A50" s="130" t="s">
        <v>49</v>
      </c>
      <c r="B50" s="150">
        <v>23</v>
      </c>
      <c r="C50" s="142">
        <v>4</v>
      </c>
      <c r="D50" s="64" t="s">
        <v>260</v>
      </c>
      <c r="E50" s="142">
        <v>2</v>
      </c>
      <c r="F50" s="64" t="s">
        <v>278</v>
      </c>
      <c r="G50" s="112">
        <v>0</v>
      </c>
      <c r="H50" s="64" t="s">
        <v>260</v>
      </c>
      <c r="I50" s="290">
        <v>3</v>
      </c>
      <c r="J50" s="141" t="s">
        <v>261</v>
      </c>
      <c r="K50" s="112">
        <v>0</v>
      </c>
      <c r="L50" s="64" t="s">
        <v>260</v>
      </c>
      <c r="M50" s="290">
        <v>0</v>
      </c>
      <c r="N50" s="141" t="s">
        <v>261</v>
      </c>
      <c r="O50" s="112">
        <v>3</v>
      </c>
      <c r="P50" s="64" t="s">
        <v>260</v>
      </c>
      <c r="Q50" s="64">
        <v>3</v>
      </c>
      <c r="R50" s="64" t="s">
        <v>278</v>
      </c>
    </row>
    <row r="51" spans="1:18" ht="15.75" x14ac:dyDescent="0.25">
      <c r="A51" s="130" t="s">
        <v>53</v>
      </c>
      <c r="B51" s="150">
        <v>19</v>
      </c>
      <c r="C51" s="142">
        <v>2</v>
      </c>
      <c r="D51" s="64" t="s">
        <v>260</v>
      </c>
      <c r="E51" s="142">
        <v>0</v>
      </c>
      <c r="F51" s="64" t="s">
        <v>278</v>
      </c>
      <c r="G51" s="112">
        <v>0</v>
      </c>
      <c r="H51" s="64" t="s">
        <v>260</v>
      </c>
      <c r="I51" s="290">
        <v>0</v>
      </c>
      <c r="J51" s="141" t="s">
        <v>261</v>
      </c>
      <c r="K51" s="112">
        <v>0</v>
      </c>
      <c r="L51" s="64" t="s">
        <v>260</v>
      </c>
      <c r="M51" s="290">
        <v>0</v>
      </c>
      <c r="N51" s="141" t="s">
        <v>261</v>
      </c>
      <c r="O51" s="112">
        <v>2</v>
      </c>
      <c r="P51" s="64" t="s">
        <v>260</v>
      </c>
      <c r="Q51" s="64">
        <v>0</v>
      </c>
      <c r="R51" s="64" t="s">
        <v>278</v>
      </c>
    </row>
    <row r="52" spans="1:18" ht="15.75" x14ac:dyDescent="0.25">
      <c r="A52" s="130" t="s">
        <v>269</v>
      </c>
      <c r="B52" s="150">
        <v>204</v>
      </c>
      <c r="C52" s="142">
        <v>14</v>
      </c>
      <c r="D52" s="64" t="s">
        <v>260</v>
      </c>
      <c r="E52" s="142">
        <v>2</v>
      </c>
      <c r="F52" s="64" t="s">
        <v>278</v>
      </c>
      <c r="G52" s="112">
        <v>3</v>
      </c>
      <c r="H52" s="64" t="s">
        <v>260</v>
      </c>
      <c r="I52" s="290">
        <v>1</v>
      </c>
      <c r="J52" s="141" t="s">
        <v>263</v>
      </c>
      <c r="K52" s="112">
        <v>8</v>
      </c>
      <c r="L52" s="64" t="s">
        <v>260</v>
      </c>
      <c r="M52" s="290">
        <v>0</v>
      </c>
      <c r="N52" s="141" t="s">
        <v>261</v>
      </c>
      <c r="O52" s="112">
        <v>3</v>
      </c>
      <c r="P52" s="64" t="s">
        <v>260</v>
      </c>
      <c r="Q52" s="64">
        <v>0</v>
      </c>
      <c r="R52" s="64" t="s">
        <v>278</v>
      </c>
    </row>
    <row r="53" spans="1:18" ht="15.75" x14ac:dyDescent="0.25">
      <c r="A53" s="130" t="s">
        <v>61</v>
      </c>
      <c r="B53" s="150">
        <v>58</v>
      </c>
      <c r="C53" s="142">
        <v>10</v>
      </c>
      <c r="D53" s="64" t="s">
        <v>260</v>
      </c>
      <c r="E53" s="142">
        <v>1</v>
      </c>
      <c r="F53" s="64" t="s">
        <v>263</v>
      </c>
      <c r="G53" s="112">
        <v>0</v>
      </c>
      <c r="H53" s="64" t="s">
        <v>260</v>
      </c>
      <c r="I53" s="290">
        <v>0</v>
      </c>
      <c r="J53" s="141" t="s">
        <v>261</v>
      </c>
      <c r="K53" s="112">
        <v>1</v>
      </c>
      <c r="L53" s="64" t="s">
        <v>266</v>
      </c>
      <c r="M53" s="290">
        <v>1</v>
      </c>
      <c r="N53" s="141" t="s">
        <v>263</v>
      </c>
      <c r="O53" s="112">
        <v>9</v>
      </c>
      <c r="P53" s="64" t="s">
        <v>260</v>
      </c>
      <c r="Q53" s="64">
        <v>0</v>
      </c>
      <c r="R53" s="64" t="s">
        <v>278</v>
      </c>
    </row>
    <row r="54" spans="1:18" ht="15.75" x14ac:dyDescent="0.25">
      <c r="A54" s="130" t="s">
        <v>64</v>
      </c>
      <c r="B54" s="150">
        <v>83</v>
      </c>
      <c r="C54" s="142">
        <v>7</v>
      </c>
      <c r="D54" s="64" t="s">
        <v>260</v>
      </c>
      <c r="E54" s="142">
        <v>0</v>
      </c>
      <c r="F54" s="64" t="s">
        <v>278</v>
      </c>
      <c r="G54" s="112">
        <v>0</v>
      </c>
      <c r="H54" s="64" t="s">
        <v>260</v>
      </c>
      <c r="I54" s="290">
        <v>0</v>
      </c>
      <c r="J54" s="141" t="s">
        <v>261</v>
      </c>
      <c r="K54" s="112">
        <v>0</v>
      </c>
      <c r="L54" s="64" t="s">
        <v>260</v>
      </c>
      <c r="M54" s="290">
        <v>2</v>
      </c>
      <c r="N54" s="141" t="s">
        <v>261</v>
      </c>
      <c r="O54" s="112">
        <v>6</v>
      </c>
      <c r="P54" s="64" t="s">
        <v>260</v>
      </c>
      <c r="Q54" s="64">
        <v>3</v>
      </c>
      <c r="R54" s="64" t="s">
        <v>278</v>
      </c>
    </row>
    <row r="55" spans="1:18" ht="15.75" x14ac:dyDescent="0.25">
      <c r="A55" s="62" t="s">
        <v>270</v>
      </c>
      <c r="B55" s="144"/>
      <c r="C55" s="60"/>
      <c r="D55" s="61"/>
      <c r="E55" s="146"/>
      <c r="F55" s="61"/>
      <c r="G55" s="147"/>
      <c r="H55" s="62"/>
      <c r="I55" s="62"/>
      <c r="J55" s="133"/>
      <c r="K55" s="147"/>
      <c r="L55" s="62"/>
      <c r="M55" s="62"/>
      <c r="N55" s="133"/>
      <c r="O55" s="147"/>
      <c r="P55" s="62"/>
      <c r="Q55" s="62"/>
      <c r="R55" s="62"/>
    </row>
    <row r="56" spans="1:18" ht="15.75" x14ac:dyDescent="0.25">
      <c r="A56" s="57" t="s">
        <v>279</v>
      </c>
      <c r="B56" s="65"/>
      <c r="C56" s="64"/>
      <c r="D56" s="65"/>
      <c r="E56" s="137"/>
      <c r="F56" s="65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</row>
    <row r="57" spans="1:18" ht="15.75" x14ac:dyDescent="0.25">
      <c r="A57" s="2" t="s">
        <v>66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</row>
  </sheetData>
  <mergeCells count="8">
    <mergeCell ref="B1:C1"/>
    <mergeCell ref="C9:F9"/>
    <mergeCell ref="C8:R8"/>
    <mergeCell ref="A8:A9"/>
    <mergeCell ref="B8:B9"/>
    <mergeCell ref="O9:R9"/>
    <mergeCell ref="K9:N9"/>
    <mergeCell ref="G9:J9"/>
  </mergeCells>
  <hyperlinks>
    <hyperlink ref="B1" location="Índice!A1" display="Volver al índice" xr:uid="{B9D5EA87-5CAD-4127-95F9-31BA07BEBC17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84E12-8352-4C4C-A3E1-A40BC3B1B8A4}">
  <dimension ref="A1:S57"/>
  <sheetViews>
    <sheetView zoomScale="80" zoomScaleNormal="80" workbookViewId="0">
      <pane ySplit="9" topLeftCell="A10" activePane="bottomLeft" state="frozen"/>
      <selection pane="bottomLeft"/>
    </sheetView>
  </sheetViews>
  <sheetFormatPr baseColWidth="10" defaultColWidth="0" defaultRowHeight="15" zeroHeight="1" x14ac:dyDescent="0.25"/>
  <cols>
    <col min="1" max="1" width="71.7109375" customWidth="1"/>
    <col min="2" max="2" width="16" customWidth="1"/>
    <col min="3" max="3" width="5.7109375" customWidth="1"/>
    <col min="4" max="4" width="10.7109375" customWidth="1"/>
    <col min="5" max="5" width="5.7109375" customWidth="1"/>
    <col min="6" max="6" width="10.7109375" customWidth="1"/>
    <col min="7" max="7" width="5.7109375" customWidth="1"/>
    <col min="8" max="8" width="10.7109375" customWidth="1"/>
    <col min="9" max="9" width="5.7109375" customWidth="1"/>
    <col min="10" max="10" width="10.7109375" customWidth="1"/>
    <col min="11" max="11" width="5.7109375" customWidth="1"/>
    <col min="12" max="12" width="10.7109375" customWidth="1"/>
    <col min="13" max="13" width="5.7109375" customWidth="1"/>
    <col min="14" max="14" width="10.7109375" customWidth="1"/>
    <col min="15" max="15" width="5.7109375" customWidth="1"/>
    <col min="16" max="16" width="10.7109375" customWidth="1"/>
    <col min="17" max="17" width="5.7109375" customWidth="1"/>
    <col min="18" max="18" width="10.7109375" customWidth="1"/>
    <col min="19" max="19" width="0" hidden="1" customWidth="1"/>
    <col min="20" max="16384" width="11.42578125" hidden="1"/>
  </cols>
  <sheetData>
    <row r="1" spans="1:19" ht="15.75" x14ac:dyDescent="0.25">
      <c r="A1" s="56" t="s">
        <v>282</v>
      </c>
      <c r="B1" s="414" t="s">
        <v>786</v>
      </c>
      <c r="C1" s="414"/>
      <c r="E1" s="56"/>
      <c r="F1" s="27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9" ht="15.75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9" ht="15.75" x14ac:dyDescent="0.25">
      <c r="A3" s="249" t="s">
        <v>283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1:19" ht="15.75" x14ac:dyDescent="0.25">
      <c r="A4" s="249" t="s">
        <v>702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</row>
    <row r="5" spans="1:19" ht="15.75" x14ac:dyDescent="0.25">
      <c r="A5" s="249" t="s">
        <v>252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</row>
    <row r="6" spans="1:19" ht="15.75" x14ac:dyDescent="0.25">
      <c r="A6" s="249" t="s">
        <v>2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</row>
    <row r="7" spans="1:19" ht="15.75" x14ac:dyDescent="0.25">
      <c r="A7" s="57"/>
      <c r="B7" s="64"/>
      <c r="C7" s="137"/>
      <c r="D7" s="65"/>
      <c r="E7" s="137"/>
      <c r="F7" s="65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1:19" ht="15.75" x14ac:dyDescent="0.25">
      <c r="A8" s="482" t="s">
        <v>253</v>
      </c>
      <c r="B8" s="484" t="s">
        <v>254</v>
      </c>
      <c r="C8" s="486" t="s">
        <v>275</v>
      </c>
      <c r="D8" s="480"/>
      <c r="E8" s="480"/>
      <c r="F8" s="480"/>
      <c r="G8" s="480"/>
      <c r="H8" s="480"/>
      <c r="I8" s="480"/>
      <c r="J8" s="480"/>
      <c r="K8" s="480"/>
      <c r="L8" s="480"/>
      <c r="M8" s="480"/>
      <c r="N8" s="480"/>
      <c r="O8" s="480"/>
      <c r="P8" s="480"/>
      <c r="Q8" s="480"/>
      <c r="R8" s="480"/>
    </row>
    <row r="9" spans="1:19" ht="18.75" x14ac:dyDescent="0.25">
      <c r="A9" s="483"/>
      <c r="B9" s="485"/>
      <c r="C9" s="476" t="s">
        <v>80</v>
      </c>
      <c r="D9" s="477"/>
      <c r="E9" s="477"/>
      <c r="F9" s="481"/>
      <c r="G9" s="476" t="s">
        <v>276</v>
      </c>
      <c r="H9" s="477"/>
      <c r="I9" s="477"/>
      <c r="J9" s="481"/>
      <c r="K9" s="476" t="s">
        <v>277</v>
      </c>
      <c r="L9" s="477"/>
      <c r="M9" s="477"/>
      <c r="N9" s="481"/>
      <c r="O9" s="476" t="s">
        <v>258</v>
      </c>
      <c r="P9" s="477"/>
      <c r="Q9" s="477"/>
      <c r="R9" s="477"/>
      <c r="S9" s="233"/>
    </row>
    <row r="10" spans="1:19" ht="15.75" x14ac:dyDescent="0.25">
      <c r="A10" s="57"/>
      <c r="B10" s="138"/>
      <c r="C10" s="288"/>
      <c r="D10" s="65"/>
      <c r="E10" s="137"/>
      <c r="F10" s="65"/>
      <c r="G10" s="284"/>
      <c r="H10" s="285"/>
      <c r="I10" s="285"/>
      <c r="J10" s="131"/>
      <c r="K10" s="284"/>
      <c r="L10" s="285"/>
      <c r="M10" s="285"/>
      <c r="N10" s="131"/>
      <c r="O10" s="284"/>
      <c r="P10" s="285"/>
      <c r="Q10" s="285"/>
      <c r="R10" s="285"/>
    </row>
    <row r="11" spans="1:19" ht="15.75" x14ac:dyDescent="0.25">
      <c r="A11" s="54" t="s">
        <v>8</v>
      </c>
      <c r="B11" s="149">
        <f>SUM(B13,B40)</f>
        <v>5287</v>
      </c>
      <c r="C11" s="139">
        <v>16</v>
      </c>
      <c r="D11" s="55" t="s">
        <v>265</v>
      </c>
      <c r="E11" s="140">
        <v>3</v>
      </c>
      <c r="F11" s="55" t="s">
        <v>261</v>
      </c>
      <c r="G11" s="128">
        <v>4</v>
      </c>
      <c r="H11" s="55" t="s">
        <v>260</v>
      </c>
      <c r="I11" s="55">
        <v>3</v>
      </c>
      <c r="J11" s="126" t="s">
        <v>261</v>
      </c>
      <c r="K11" s="128">
        <v>4</v>
      </c>
      <c r="L11" s="55" t="s">
        <v>260</v>
      </c>
      <c r="M11" s="55">
        <v>3</v>
      </c>
      <c r="N11" s="126" t="s">
        <v>261</v>
      </c>
      <c r="O11" s="128">
        <v>7</v>
      </c>
      <c r="P11" s="55" t="s">
        <v>260</v>
      </c>
      <c r="Q11" s="55">
        <v>1</v>
      </c>
      <c r="R11" s="55" t="s">
        <v>263</v>
      </c>
    </row>
    <row r="12" spans="1:19" ht="15.75" x14ac:dyDescent="0.25">
      <c r="A12" s="57"/>
      <c r="B12" s="150"/>
      <c r="C12" s="112"/>
      <c r="D12" s="64"/>
      <c r="E12" s="55"/>
      <c r="F12" s="64"/>
      <c r="G12" s="112"/>
      <c r="H12" s="64"/>
      <c r="I12" s="64"/>
      <c r="J12" s="141"/>
      <c r="K12" s="112"/>
      <c r="L12" s="64"/>
      <c r="M12" s="64"/>
      <c r="N12" s="141"/>
      <c r="O12" s="112"/>
      <c r="P12" s="64"/>
      <c r="Q12" s="64"/>
      <c r="R12" s="64"/>
    </row>
    <row r="13" spans="1:19" ht="15.75" x14ac:dyDescent="0.25">
      <c r="A13" s="56" t="s">
        <v>248</v>
      </c>
      <c r="B13" s="149">
        <f>SUM(B14:B38)</f>
        <v>3292</v>
      </c>
      <c r="C13" s="128">
        <v>24</v>
      </c>
      <c r="D13" s="55" t="s">
        <v>265</v>
      </c>
      <c r="E13" s="140">
        <v>1</v>
      </c>
      <c r="F13" s="55" t="s">
        <v>263</v>
      </c>
      <c r="G13" s="128">
        <v>7</v>
      </c>
      <c r="H13" s="55" t="s">
        <v>260</v>
      </c>
      <c r="I13" s="55">
        <v>3</v>
      </c>
      <c r="J13" s="126" t="s">
        <v>263</v>
      </c>
      <c r="K13" s="128">
        <v>7</v>
      </c>
      <c r="L13" s="55" t="s">
        <v>260</v>
      </c>
      <c r="M13" s="55">
        <v>3</v>
      </c>
      <c r="N13" s="126" t="s">
        <v>261</v>
      </c>
      <c r="O13" s="128">
        <v>9</v>
      </c>
      <c r="P13" s="55" t="s">
        <v>260</v>
      </c>
      <c r="Q13" s="55">
        <v>0</v>
      </c>
      <c r="R13" s="55" t="s">
        <v>278</v>
      </c>
    </row>
    <row r="14" spans="1:19" ht="15.75" x14ac:dyDescent="0.25">
      <c r="A14" s="130" t="s">
        <v>13</v>
      </c>
      <c r="B14" s="150">
        <v>296</v>
      </c>
      <c r="C14" s="143">
        <v>23</v>
      </c>
      <c r="D14" s="64" t="s">
        <v>260</v>
      </c>
      <c r="E14" s="142">
        <v>1</v>
      </c>
      <c r="F14" s="64" t="s">
        <v>263</v>
      </c>
      <c r="G14" s="112">
        <v>7</v>
      </c>
      <c r="H14" s="64" t="s">
        <v>260</v>
      </c>
      <c r="I14" s="64">
        <v>2</v>
      </c>
      <c r="J14" s="141" t="s">
        <v>261</v>
      </c>
      <c r="K14" s="112">
        <v>8</v>
      </c>
      <c r="L14" s="64" t="s">
        <v>260</v>
      </c>
      <c r="M14" s="64">
        <v>2</v>
      </c>
      <c r="N14" s="141" t="s">
        <v>261</v>
      </c>
      <c r="O14" s="112">
        <v>7</v>
      </c>
      <c r="P14" s="64" t="s">
        <v>260</v>
      </c>
      <c r="Q14" s="64">
        <v>0</v>
      </c>
      <c r="R14" s="64" t="s">
        <v>278</v>
      </c>
    </row>
    <row r="15" spans="1:19" ht="15.75" x14ac:dyDescent="0.25">
      <c r="A15" s="130" t="s">
        <v>16</v>
      </c>
      <c r="B15" s="150">
        <v>139</v>
      </c>
      <c r="C15" s="143">
        <v>30</v>
      </c>
      <c r="D15" s="64" t="s">
        <v>260</v>
      </c>
      <c r="E15" s="142">
        <v>3</v>
      </c>
      <c r="F15" s="64" t="s">
        <v>261</v>
      </c>
      <c r="G15" s="112">
        <v>11</v>
      </c>
      <c r="H15" s="64" t="s">
        <v>260</v>
      </c>
      <c r="I15" s="64">
        <v>0</v>
      </c>
      <c r="J15" s="141" t="s">
        <v>261</v>
      </c>
      <c r="K15" s="112">
        <v>6</v>
      </c>
      <c r="L15" s="64" t="s">
        <v>260</v>
      </c>
      <c r="M15" s="64">
        <v>0</v>
      </c>
      <c r="N15" s="141" t="s">
        <v>261</v>
      </c>
      <c r="O15" s="64">
        <v>13</v>
      </c>
      <c r="P15" s="64" t="s">
        <v>260</v>
      </c>
      <c r="Q15" s="64">
        <v>3</v>
      </c>
      <c r="R15" s="64" t="s">
        <v>278</v>
      </c>
    </row>
    <row r="16" spans="1:19" ht="15.75" x14ac:dyDescent="0.25">
      <c r="A16" s="130" t="s">
        <v>19</v>
      </c>
      <c r="B16" s="150">
        <v>140</v>
      </c>
      <c r="C16" s="143">
        <v>26</v>
      </c>
      <c r="D16" s="64" t="s">
        <v>260</v>
      </c>
      <c r="E16" s="142">
        <v>3</v>
      </c>
      <c r="F16" s="64" t="s">
        <v>261</v>
      </c>
      <c r="G16" s="112">
        <v>9</v>
      </c>
      <c r="H16" s="64" t="s">
        <v>260</v>
      </c>
      <c r="I16" s="64">
        <v>0</v>
      </c>
      <c r="J16" s="141" t="s">
        <v>261</v>
      </c>
      <c r="K16" s="112">
        <v>9</v>
      </c>
      <c r="L16" s="64" t="s">
        <v>260</v>
      </c>
      <c r="M16" s="64">
        <v>3</v>
      </c>
      <c r="N16" s="141" t="s">
        <v>261</v>
      </c>
      <c r="O16" s="64">
        <v>8</v>
      </c>
      <c r="P16" s="64" t="s">
        <v>260</v>
      </c>
      <c r="Q16" s="64">
        <v>0</v>
      </c>
      <c r="R16" s="64" t="s">
        <v>278</v>
      </c>
    </row>
    <row r="17" spans="1:18" ht="15.75" x14ac:dyDescent="0.25">
      <c r="A17" s="130" t="s">
        <v>20</v>
      </c>
      <c r="B17" s="150">
        <v>73</v>
      </c>
      <c r="C17" s="143">
        <v>24</v>
      </c>
      <c r="D17" s="64" t="s">
        <v>260</v>
      </c>
      <c r="E17" s="142">
        <v>0</v>
      </c>
      <c r="F17" s="64" t="s">
        <v>261</v>
      </c>
      <c r="G17" s="112">
        <v>8</v>
      </c>
      <c r="H17" s="64" t="s">
        <v>260</v>
      </c>
      <c r="I17" s="64">
        <v>0</v>
      </c>
      <c r="J17" s="141" t="s">
        <v>261</v>
      </c>
      <c r="K17" s="112">
        <v>10</v>
      </c>
      <c r="L17" s="64" t="s">
        <v>260</v>
      </c>
      <c r="M17" s="64">
        <v>3</v>
      </c>
      <c r="N17" s="141" t="s">
        <v>261</v>
      </c>
      <c r="O17" s="64">
        <v>5</v>
      </c>
      <c r="P17" s="64" t="s">
        <v>260</v>
      </c>
      <c r="Q17" s="64">
        <v>3</v>
      </c>
      <c r="R17" s="64" t="s">
        <v>278</v>
      </c>
    </row>
    <row r="18" spans="1:18" ht="15.75" x14ac:dyDescent="0.25">
      <c r="A18" s="130" t="s">
        <v>22</v>
      </c>
      <c r="B18" s="150">
        <v>464</v>
      </c>
      <c r="C18" s="143">
        <v>20</v>
      </c>
      <c r="D18" s="64" t="s">
        <v>260</v>
      </c>
      <c r="E18" s="142">
        <v>3</v>
      </c>
      <c r="F18" s="64" t="s">
        <v>261</v>
      </c>
      <c r="G18" s="112">
        <v>6</v>
      </c>
      <c r="H18" s="64" t="s">
        <v>260</v>
      </c>
      <c r="I18" s="64">
        <v>0</v>
      </c>
      <c r="J18" s="141" t="s">
        <v>261</v>
      </c>
      <c r="K18" s="112">
        <v>8</v>
      </c>
      <c r="L18" s="64" t="s">
        <v>260</v>
      </c>
      <c r="M18" s="64">
        <v>0</v>
      </c>
      <c r="N18" s="141" t="s">
        <v>261</v>
      </c>
      <c r="O18" s="64">
        <v>6</v>
      </c>
      <c r="P18" s="64" t="s">
        <v>260</v>
      </c>
      <c r="Q18" s="64">
        <v>3</v>
      </c>
      <c r="R18" s="64" t="s">
        <v>278</v>
      </c>
    </row>
    <row r="19" spans="1:18" ht="15.75" x14ac:dyDescent="0.25">
      <c r="A19" s="130" t="s">
        <v>25</v>
      </c>
      <c r="B19" s="150">
        <v>182</v>
      </c>
      <c r="C19" s="143">
        <v>17</v>
      </c>
      <c r="D19" s="64" t="s">
        <v>260</v>
      </c>
      <c r="E19" s="142">
        <v>0</v>
      </c>
      <c r="F19" s="64" t="s">
        <v>261</v>
      </c>
      <c r="G19" s="112">
        <v>8</v>
      </c>
      <c r="H19" s="64" t="s">
        <v>260</v>
      </c>
      <c r="I19" s="64">
        <v>3</v>
      </c>
      <c r="J19" s="141" t="s">
        <v>261</v>
      </c>
      <c r="K19" s="112">
        <v>3</v>
      </c>
      <c r="L19" s="64" t="s">
        <v>260</v>
      </c>
      <c r="M19" s="64">
        <v>0</v>
      </c>
      <c r="N19" s="141" t="s">
        <v>261</v>
      </c>
      <c r="O19" s="64">
        <v>5</v>
      </c>
      <c r="P19" s="64" t="s">
        <v>260</v>
      </c>
      <c r="Q19" s="64">
        <v>1</v>
      </c>
      <c r="R19" s="64" t="s">
        <v>263</v>
      </c>
    </row>
    <row r="20" spans="1:18" ht="15.75" x14ac:dyDescent="0.25">
      <c r="A20" s="130" t="s">
        <v>28</v>
      </c>
      <c r="B20" s="150">
        <v>70</v>
      </c>
      <c r="C20" s="143">
        <v>21</v>
      </c>
      <c r="D20" s="64" t="s">
        <v>260</v>
      </c>
      <c r="E20" s="142">
        <v>0</v>
      </c>
      <c r="F20" s="64" t="s">
        <v>261</v>
      </c>
      <c r="G20" s="112">
        <v>7</v>
      </c>
      <c r="H20" s="64" t="s">
        <v>260</v>
      </c>
      <c r="I20" s="64">
        <v>1</v>
      </c>
      <c r="J20" s="141" t="s">
        <v>263</v>
      </c>
      <c r="K20" s="112">
        <v>7</v>
      </c>
      <c r="L20" s="64" t="s">
        <v>260</v>
      </c>
      <c r="M20" s="64">
        <v>3</v>
      </c>
      <c r="N20" s="141" t="s">
        <v>261</v>
      </c>
      <c r="O20" s="64">
        <v>6</v>
      </c>
      <c r="P20" s="64" t="s">
        <v>260</v>
      </c>
      <c r="Q20" s="64">
        <v>1</v>
      </c>
      <c r="R20" s="64" t="s">
        <v>263</v>
      </c>
    </row>
    <row r="21" spans="1:18" ht="15.75" x14ac:dyDescent="0.25">
      <c r="A21" s="130" t="s">
        <v>30</v>
      </c>
      <c r="B21" s="150">
        <v>63</v>
      </c>
      <c r="C21" s="143">
        <v>23</v>
      </c>
      <c r="D21" s="64" t="s">
        <v>260</v>
      </c>
      <c r="E21" s="142">
        <v>3</v>
      </c>
      <c r="F21" s="64" t="s">
        <v>261</v>
      </c>
      <c r="G21" s="112">
        <v>9</v>
      </c>
      <c r="H21" s="64" t="s">
        <v>260</v>
      </c>
      <c r="I21" s="64">
        <v>0</v>
      </c>
      <c r="J21" s="141" t="s">
        <v>261</v>
      </c>
      <c r="K21" s="112">
        <v>9</v>
      </c>
      <c r="L21" s="64" t="s">
        <v>260</v>
      </c>
      <c r="M21" s="64">
        <v>3</v>
      </c>
      <c r="N21" s="141" t="s">
        <v>261</v>
      </c>
      <c r="O21" s="64">
        <v>4</v>
      </c>
      <c r="P21" s="64" t="s">
        <v>260</v>
      </c>
      <c r="Q21" s="64">
        <v>3</v>
      </c>
      <c r="R21" s="64" t="s">
        <v>278</v>
      </c>
    </row>
    <row r="22" spans="1:18" ht="15.75" x14ac:dyDescent="0.25">
      <c r="A22" s="130" t="s">
        <v>32</v>
      </c>
      <c r="B22" s="150">
        <v>130</v>
      </c>
      <c r="C22" s="143">
        <v>13</v>
      </c>
      <c r="D22" s="64" t="s">
        <v>260</v>
      </c>
      <c r="E22" s="142">
        <v>0</v>
      </c>
      <c r="F22" s="64" t="s">
        <v>261</v>
      </c>
      <c r="G22" s="112">
        <v>8</v>
      </c>
      <c r="H22" s="64" t="s">
        <v>260</v>
      </c>
      <c r="I22" s="64">
        <v>3</v>
      </c>
      <c r="J22" s="141" t="s">
        <v>261</v>
      </c>
      <c r="K22" s="112">
        <v>2</v>
      </c>
      <c r="L22" s="64" t="s">
        <v>260</v>
      </c>
      <c r="M22" s="64">
        <v>3</v>
      </c>
      <c r="N22" s="141" t="s">
        <v>261</v>
      </c>
      <c r="O22" s="64">
        <v>1</v>
      </c>
      <c r="P22" s="64" t="s">
        <v>266</v>
      </c>
      <c r="Q22" s="64">
        <v>2</v>
      </c>
      <c r="R22" s="64" t="s">
        <v>278</v>
      </c>
    </row>
    <row r="23" spans="1:18" ht="15.75" x14ac:dyDescent="0.25">
      <c r="A23" s="130" t="s">
        <v>34</v>
      </c>
      <c r="B23" s="150">
        <v>87</v>
      </c>
      <c r="C23" s="143">
        <v>29</v>
      </c>
      <c r="D23" s="64" t="s">
        <v>260</v>
      </c>
      <c r="E23" s="142">
        <v>3</v>
      </c>
      <c r="F23" s="64" t="s">
        <v>261</v>
      </c>
      <c r="G23" s="112">
        <v>7</v>
      </c>
      <c r="H23" s="64" t="s">
        <v>260</v>
      </c>
      <c r="I23" s="64">
        <v>3</v>
      </c>
      <c r="J23" s="141" t="s">
        <v>261</v>
      </c>
      <c r="K23" s="112">
        <v>17</v>
      </c>
      <c r="L23" s="64" t="s">
        <v>260</v>
      </c>
      <c r="M23" s="64">
        <v>0</v>
      </c>
      <c r="N23" s="141" t="s">
        <v>261</v>
      </c>
      <c r="O23" s="64">
        <v>4</v>
      </c>
      <c r="P23" s="64" t="s">
        <v>260</v>
      </c>
      <c r="Q23" s="64">
        <v>3</v>
      </c>
      <c r="R23" s="64" t="s">
        <v>278</v>
      </c>
    </row>
    <row r="24" spans="1:18" ht="15.75" x14ac:dyDescent="0.25">
      <c r="A24" s="130" t="s">
        <v>36</v>
      </c>
      <c r="B24" s="150">
        <v>214</v>
      </c>
      <c r="C24" s="143">
        <v>27</v>
      </c>
      <c r="D24" s="64" t="s">
        <v>260</v>
      </c>
      <c r="E24" s="142">
        <v>0</v>
      </c>
      <c r="F24" s="64" t="s">
        <v>261</v>
      </c>
      <c r="G24" s="112">
        <v>7</v>
      </c>
      <c r="H24" s="64" t="s">
        <v>260</v>
      </c>
      <c r="I24" s="64">
        <v>2</v>
      </c>
      <c r="J24" s="141" t="s">
        <v>261</v>
      </c>
      <c r="K24" s="112">
        <v>8</v>
      </c>
      <c r="L24" s="64" t="s">
        <v>260</v>
      </c>
      <c r="M24" s="64">
        <v>2</v>
      </c>
      <c r="N24" s="141" t="s">
        <v>261</v>
      </c>
      <c r="O24" s="64">
        <v>11</v>
      </c>
      <c r="P24" s="64" t="s">
        <v>260</v>
      </c>
      <c r="Q24" s="64">
        <v>0</v>
      </c>
      <c r="R24" s="64" t="s">
        <v>278</v>
      </c>
    </row>
    <row r="25" spans="1:18" ht="15.75" x14ac:dyDescent="0.25">
      <c r="A25" s="130" t="s">
        <v>38</v>
      </c>
      <c r="B25" s="150">
        <v>53</v>
      </c>
      <c r="C25" s="143">
        <v>31</v>
      </c>
      <c r="D25" s="64" t="s">
        <v>260</v>
      </c>
      <c r="E25" s="142">
        <v>0</v>
      </c>
      <c r="F25" s="64" t="s">
        <v>261</v>
      </c>
      <c r="G25" s="112">
        <v>6</v>
      </c>
      <c r="H25" s="64" t="s">
        <v>260</v>
      </c>
      <c r="I25" s="64">
        <v>3</v>
      </c>
      <c r="J25" s="141" t="s">
        <v>261</v>
      </c>
      <c r="K25" s="112">
        <v>10</v>
      </c>
      <c r="L25" s="64" t="s">
        <v>260</v>
      </c>
      <c r="M25" s="64">
        <v>1</v>
      </c>
      <c r="N25" s="141" t="s">
        <v>263</v>
      </c>
      <c r="O25" s="64">
        <v>14</v>
      </c>
      <c r="P25" s="64" t="s">
        <v>260</v>
      </c>
      <c r="Q25" s="64">
        <v>0</v>
      </c>
      <c r="R25" s="64" t="s">
        <v>278</v>
      </c>
    </row>
    <row r="26" spans="1:18" ht="15.75" x14ac:dyDescent="0.25">
      <c r="A26" s="130" t="s">
        <v>40</v>
      </c>
      <c r="B26" s="150">
        <v>173</v>
      </c>
      <c r="C26" s="143">
        <v>28</v>
      </c>
      <c r="D26" s="64" t="s">
        <v>260</v>
      </c>
      <c r="E26" s="142">
        <v>1</v>
      </c>
      <c r="F26" s="64" t="s">
        <v>263</v>
      </c>
      <c r="G26" s="112">
        <v>5</v>
      </c>
      <c r="H26" s="64" t="s">
        <v>260</v>
      </c>
      <c r="I26" s="64">
        <v>2</v>
      </c>
      <c r="J26" s="141" t="s">
        <v>261</v>
      </c>
      <c r="K26" s="112">
        <v>6</v>
      </c>
      <c r="L26" s="64" t="s">
        <v>260</v>
      </c>
      <c r="M26" s="64">
        <v>3</v>
      </c>
      <c r="N26" s="141" t="s">
        <v>261</v>
      </c>
      <c r="O26" s="64">
        <v>16</v>
      </c>
      <c r="P26" s="64" t="s">
        <v>260</v>
      </c>
      <c r="Q26" s="64">
        <v>0</v>
      </c>
      <c r="R26" s="64" t="s">
        <v>278</v>
      </c>
    </row>
    <row r="27" spans="1:18" ht="15.75" x14ac:dyDescent="0.25">
      <c r="A27" s="130" t="s">
        <v>42</v>
      </c>
      <c r="B27" s="150">
        <v>77</v>
      </c>
      <c r="C27" s="143">
        <v>18</v>
      </c>
      <c r="D27" s="64" t="s">
        <v>260</v>
      </c>
      <c r="E27" s="142">
        <v>2</v>
      </c>
      <c r="F27" s="64" t="s">
        <v>261</v>
      </c>
      <c r="G27" s="112">
        <v>5</v>
      </c>
      <c r="H27" s="64" t="s">
        <v>260</v>
      </c>
      <c r="I27" s="64">
        <v>2</v>
      </c>
      <c r="J27" s="141" t="s">
        <v>261</v>
      </c>
      <c r="K27" s="112">
        <v>4</v>
      </c>
      <c r="L27" s="64" t="s">
        <v>260</v>
      </c>
      <c r="M27" s="64">
        <v>2</v>
      </c>
      <c r="N27" s="141" t="s">
        <v>261</v>
      </c>
      <c r="O27" s="64">
        <v>8</v>
      </c>
      <c r="P27" s="64" t="s">
        <v>260</v>
      </c>
      <c r="Q27" s="64">
        <v>2</v>
      </c>
      <c r="R27" s="64" t="s">
        <v>278</v>
      </c>
    </row>
    <row r="28" spans="1:18" ht="15.75" x14ac:dyDescent="0.25">
      <c r="A28" s="130" t="s">
        <v>44</v>
      </c>
      <c r="B28" s="150">
        <v>96</v>
      </c>
      <c r="C28" s="143">
        <v>30</v>
      </c>
      <c r="D28" s="64" t="s">
        <v>260</v>
      </c>
      <c r="E28" s="142">
        <v>2</v>
      </c>
      <c r="F28" s="64" t="s">
        <v>261</v>
      </c>
      <c r="G28" s="112">
        <v>8</v>
      </c>
      <c r="H28" s="64" t="s">
        <v>260</v>
      </c>
      <c r="I28" s="64">
        <v>0</v>
      </c>
      <c r="J28" s="141" t="s">
        <v>261</v>
      </c>
      <c r="K28" s="112">
        <v>5</v>
      </c>
      <c r="L28" s="64" t="s">
        <v>260</v>
      </c>
      <c r="M28" s="64">
        <v>2</v>
      </c>
      <c r="N28" s="141" t="s">
        <v>261</v>
      </c>
      <c r="O28" s="64">
        <v>17</v>
      </c>
      <c r="P28" s="64" t="s">
        <v>260</v>
      </c>
      <c r="Q28" s="64">
        <v>0</v>
      </c>
      <c r="R28" s="64" t="s">
        <v>278</v>
      </c>
    </row>
    <row r="29" spans="1:18" ht="15.75" x14ac:dyDescent="0.25">
      <c r="A29" s="130" t="s">
        <v>45</v>
      </c>
      <c r="B29" s="150">
        <v>133</v>
      </c>
      <c r="C29" s="143">
        <v>31</v>
      </c>
      <c r="D29" s="64" t="s">
        <v>260</v>
      </c>
      <c r="E29" s="142">
        <v>1</v>
      </c>
      <c r="F29" s="64" t="s">
        <v>263</v>
      </c>
      <c r="G29" s="112">
        <v>6</v>
      </c>
      <c r="H29" s="64" t="s">
        <v>260</v>
      </c>
      <c r="I29" s="64">
        <v>0</v>
      </c>
      <c r="J29" s="141" t="s">
        <v>261</v>
      </c>
      <c r="K29" s="112">
        <v>7</v>
      </c>
      <c r="L29" s="64" t="s">
        <v>260</v>
      </c>
      <c r="M29" s="64">
        <v>3</v>
      </c>
      <c r="N29" s="141" t="s">
        <v>261</v>
      </c>
      <c r="O29" s="64">
        <v>17</v>
      </c>
      <c r="P29" s="64" t="s">
        <v>260</v>
      </c>
      <c r="Q29" s="64">
        <v>1</v>
      </c>
      <c r="R29" s="64" t="s">
        <v>263</v>
      </c>
    </row>
    <row r="30" spans="1:18" ht="15.75" x14ac:dyDescent="0.25">
      <c r="A30" s="130" t="s">
        <v>48</v>
      </c>
      <c r="B30" s="150">
        <v>205</v>
      </c>
      <c r="C30" s="143">
        <v>31</v>
      </c>
      <c r="D30" s="64" t="s">
        <v>260</v>
      </c>
      <c r="E30" s="142">
        <v>3</v>
      </c>
      <c r="F30" s="64" t="s">
        <v>261</v>
      </c>
      <c r="G30" s="112">
        <v>8</v>
      </c>
      <c r="H30" s="64" t="s">
        <v>260</v>
      </c>
      <c r="I30" s="64">
        <v>0</v>
      </c>
      <c r="J30" s="141" t="s">
        <v>261</v>
      </c>
      <c r="K30" s="112">
        <v>8</v>
      </c>
      <c r="L30" s="64" t="s">
        <v>260</v>
      </c>
      <c r="M30" s="64">
        <v>0</v>
      </c>
      <c r="N30" s="141" t="s">
        <v>261</v>
      </c>
      <c r="O30" s="64">
        <v>15</v>
      </c>
      <c r="P30" s="64" t="s">
        <v>260</v>
      </c>
      <c r="Q30" s="64">
        <v>2</v>
      </c>
      <c r="R30" s="64" t="s">
        <v>278</v>
      </c>
    </row>
    <row r="31" spans="1:18" ht="15.75" x14ac:dyDescent="0.25">
      <c r="A31" s="25" t="s">
        <v>50</v>
      </c>
      <c r="B31" s="150">
        <v>36</v>
      </c>
      <c r="C31" s="143">
        <v>12</v>
      </c>
      <c r="D31" s="64" t="s">
        <v>260</v>
      </c>
      <c r="E31" s="142">
        <v>2</v>
      </c>
      <c r="F31" s="64" t="s">
        <v>261</v>
      </c>
      <c r="G31" s="112">
        <v>7</v>
      </c>
      <c r="H31" s="64" t="s">
        <v>260</v>
      </c>
      <c r="I31" s="64">
        <v>3</v>
      </c>
      <c r="J31" s="141" t="s">
        <v>261</v>
      </c>
      <c r="K31" s="112">
        <v>3</v>
      </c>
      <c r="L31" s="64" t="s">
        <v>260</v>
      </c>
      <c r="M31" s="64">
        <v>0</v>
      </c>
      <c r="N31" s="141" t="s">
        <v>261</v>
      </c>
      <c r="O31" s="64">
        <v>1</v>
      </c>
      <c r="P31" s="64" t="s">
        <v>260</v>
      </c>
      <c r="Q31" s="64">
        <v>3</v>
      </c>
      <c r="R31" s="64" t="s">
        <v>278</v>
      </c>
    </row>
    <row r="32" spans="1:18" ht="15.75" x14ac:dyDescent="0.25">
      <c r="A32" s="130" t="s">
        <v>52</v>
      </c>
      <c r="B32" s="150">
        <v>169</v>
      </c>
      <c r="C32" s="143">
        <v>19</v>
      </c>
      <c r="D32" s="64" t="s">
        <v>260</v>
      </c>
      <c r="E32" s="142">
        <v>1</v>
      </c>
      <c r="F32" s="64" t="s">
        <v>263</v>
      </c>
      <c r="G32" s="112">
        <v>8</v>
      </c>
      <c r="H32" s="64" t="s">
        <v>260</v>
      </c>
      <c r="I32" s="64">
        <v>0</v>
      </c>
      <c r="J32" s="141" t="s">
        <v>261</v>
      </c>
      <c r="K32" s="112">
        <v>6</v>
      </c>
      <c r="L32" s="64" t="s">
        <v>260</v>
      </c>
      <c r="M32" s="64">
        <v>2</v>
      </c>
      <c r="N32" s="141" t="s">
        <v>261</v>
      </c>
      <c r="O32" s="64">
        <v>4</v>
      </c>
      <c r="P32" s="64" t="s">
        <v>260</v>
      </c>
      <c r="Q32" s="64">
        <v>2</v>
      </c>
      <c r="R32" s="64" t="s">
        <v>278</v>
      </c>
    </row>
    <row r="33" spans="1:18" ht="15.75" x14ac:dyDescent="0.25">
      <c r="A33" s="130" t="s">
        <v>55</v>
      </c>
      <c r="B33" s="150">
        <v>16</v>
      </c>
      <c r="C33" s="143">
        <v>29</v>
      </c>
      <c r="D33" s="64" t="s">
        <v>260</v>
      </c>
      <c r="E33" s="142">
        <v>0</v>
      </c>
      <c r="F33" s="64" t="s">
        <v>261</v>
      </c>
      <c r="G33" s="112">
        <v>8</v>
      </c>
      <c r="H33" s="64" t="s">
        <v>260</v>
      </c>
      <c r="I33" s="64">
        <v>0</v>
      </c>
      <c r="J33" s="141" t="s">
        <v>261</v>
      </c>
      <c r="K33" s="112">
        <v>11</v>
      </c>
      <c r="L33" s="64" t="s">
        <v>260</v>
      </c>
      <c r="M33" s="64">
        <v>1</v>
      </c>
      <c r="N33" s="141" t="s">
        <v>263</v>
      </c>
      <c r="O33" s="64">
        <v>9</v>
      </c>
      <c r="P33" s="64" t="s">
        <v>260</v>
      </c>
      <c r="Q33" s="64">
        <v>3</v>
      </c>
      <c r="R33" s="64" t="s">
        <v>278</v>
      </c>
    </row>
    <row r="34" spans="1:18" ht="15.75" x14ac:dyDescent="0.25">
      <c r="A34" s="130" t="s">
        <v>56</v>
      </c>
      <c r="B34" s="150">
        <v>82</v>
      </c>
      <c r="C34" s="143">
        <v>28</v>
      </c>
      <c r="D34" s="64" t="s">
        <v>260</v>
      </c>
      <c r="E34" s="142">
        <v>3</v>
      </c>
      <c r="F34" s="64" t="s">
        <v>261</v>
      </c>
      <c r="G34" s="112">
        <v>9</v>
      </c>
      <c r="H34" s="64" t="s">
        <v>260</v>
      </c>
      <c r="I34" s="64">
        <v>2</v>
      </c>
      <c r="J34" s="141" t="s">
        <v>261</v>
      </c>
      <c r="K34" s="112">
        <v>8</v>
      </c>
      <c r="L34" s="64" t="s">
        <v>260</v>
      </c>
      <c r="M34" s="64">
        <v>1</v>
      </c>
      <c r="N34" s="141" t="s">
        <v>263</v>
      </c>
      <c r="O34" s="64">
        <v>11</v>
      </c>
      <c r="P34" s="64" t="s">
        <v>260</v>
      </c>
      <c r="Q34" s="64">
        <v>0</v>
      </c>
      <c r="R34" s="64" t="s">
        <v>278</v>
      </c>
    </row>
    <row r="35" spans="1:18" ht="15.75" x14ac:dyDescent="0.25">
      <c r="A35" s="130" t="s">
        <v>57</v>
      </c>
      <c r="B35" s="150">
        <v>33</v>
      </c>
      <c r="C35" s="143">
        <v>17</v>
      </c>
      <c r="D35" s="64" t="s">
        <v>260</v>
      </c>
      <c r="E35" s="142">
        <v>1</v>
      </c>
      <c r="F35" s="64" t="s">
        <v>263</v>
      </c>
      <c r="G35" s="112">
        <v>8</v>
      </c>
      <c r="H35" s="64" t="s">
        <v>260</v>
      </c>
      <c r="I35" s="64">
        <v>1</v>
      </c>
      <c r="J35" s="141" t="s">
        <v>263</v>
      </c>
      <c r="K35" s="112">
        <v>3</v>
      </c>
      <c r="L35" s="64" t="s">
        <v>260</v>
      </c>
      <c r="M35" s="64">
        <v>3</v>
      </c>
      <c r="N35" s="141" t="s">
        <v>261</v>
      </c>
      <c r="O35" s="64">
        <v>5</v>
      </c>
      <c r="P35" s="64" t="s">
        <v>260</v>
      </c>
      <c r="Q35" s="64">
        <v>1</v>
      </c>
      <c r="R35" s="64" t="s">
        <v>263</v>
      </c>
    </row>
    <row r="36" spans="1:18" ht="15.75" x14ac:dyDescent="0.25">
      <c r="A36" s="130" t="s">
        <v>60</v>
      </c>
      <c r="B36" s="150">
        <v>169</v>
      </c>
      <c r="C36" s="143">
        <v>21</v>
      </c>
      <c r="D36" s="64" t="s">
        <v>260</v>
      </c>
      <c r="E36" s="142">
        <v>1</v>
      </c>
      <c r="F36" s="64" t="s">
        <v>263</v>
      </c>
      <c r="G36" s="112">
        <v>7</v>
      </c>
      <c r="H36" s="64" t="s">
        <v>260</v>
      </c>
      <c r="I36" s="64">
        <v>3</v>
      </c>
      <c r="J36" s="141" t="s">
        <v>261</v>
      </c>
      <c r="K36" s="112">
        <v>5</v>
      </c>
      <c r="L36" s="64" t="s">
        <v>260</v>
      </c>
      <c r="M36" s="64">
        <v>1</v>
      </c>
      <c r="N36" s="141" t="s">
        <v>263</v>
      </c>
      <c r="O36" s="64">
        <v>8</v>
      </c>
      <c r="P36" s="64" t="s">
        <v>260</v>
      </c>
      <c r="Q36" s="64">
        <v>1</v>
      </c>
      <c r="R36" s="64" t="s">
        <v>263</v>
      </c>
    </row>
    <row r="37" spans="1:18" ht="15.75" x14ac:dyDescent="0.25">
      <c r="A37" s="130" t="s">
        <v>63</v>
      </c>
      <c r="B37" s="150">
        <v>146</v>
      </c>
      <c r="C37" s="143">
        <v>34</v>
      </c>
      <c r="D37" s="64" t="s">
        <v>260</v>
      </c>
      <c r="E37" s="142">
        <v>3</v>
      </c>
      <c r="F37" s="64" t="s">
        <v>261</v>
      </c>
      <c r="G37" s="112">
        <v>11</v>
      </c>
      <c r="H37" s="64" t="s">
        <v>260</v>
      </c>
      <c r="I37" s="64">
        <v>0</v>
      </c>
      <c r="J37" s="141" t="s">
        <v>261</v>
      </c>
      <c r="K37" s="112">
        <v>11</v>
      </c>
      <c r="L37" s="64" t="s">
        <v>260</v>
      </c>
      <c r="M37" s="64">
        <v>0</v>
      </c>
      <c r="N37" s="141" t="s">
        <v>261</v>
      </c>
      <c r="O37" s="112">
        <v>12</v>
      </c>
      <c r="P37" s="64" t="s">
        <v>260</v>
      </c>
      <c r="Q37" s="64">
        <v>3</v>
      </c>
      <c r="R37" s="64" t="s">
        <v>278</v>
      </c>
    </row>
    <row r="38" spans="1:18" ht="15.75" x14ac:dyDescent="0.25">
      <c r="A38" s="130" t="s">
        <v>264</v>
      </c>
      <c r="B38" s="150">
        <v>46</v>
      </c>
      <c r="C38" s="143">
        <v>25</v>
      </c>
      <c r="D38" s="64" t="s">
        <v>260</v>
      </c>
      <c r="E38" s="142">
        <v>1</v>
      </c>
      <c r="F38" s="64" t="s">
        <v>263</v>
      </c>
      <c r="G38" s="143">
        <v>8</v>
      </c>
      <c r="H38" s="64" t="s">
        <v>260</v>
      </c>
      <c r="I38" s="64">
        <v>2</v>
      </c>
      <c r="J38" s="141" t="s">
        <v>261</v>
      </c>
      <c r="K38" s="143">
        <v>11</v>
      </c>
      <c r="L38" s="64" t="s">
        <v>260</v>
      </c>
      <c r="M38" s="142">
        <v>3</v>
      </c>
      <c r="N38" s="141" t="s">
        <v>261</v>
      </c>
      <c r="O38" s="143">
        <v>5</v>
      </c>
      <c r="P38" s="64" t="s">
        <v>260</v>
      </c>
      <c r="Q38" s="64">
        <v>0</v>
      </c>
      <c r="R38" s="64" t="s">
        <v>278</v>
      </c>
    </row>
    <row r="39" spans="1:18" ht="15.75" x14ac:dyDescent="0.25">
      <c r="A39" s="57"/>
      <c r="B39" s="150"/>
      <c r="C39" s="143"/>
      <c r="D39" s="64"/>
      <c r="E39" s="142"/>
      <c r="F39" s="64"/>
      <c r="G39" s="112"/>
      <c r="H39" s="64"/>
      <c r="I39" s="64"/>
      <c r="J39" s="141"/>
      <c r="K39" s="112"/>
      <c r="L39" s="64"/>
      <c r="M39" s="64"/>
      <c r="N39" s="141"/>
      <c r="O39" s="112"/>
      <c r="P39" s="64"/>
      <c r="Q39" s="64"/>
      <c r="R39" s="64"/>
    </row>
    <row r="40" spans="1:18" ht="15.75" x14ac:dyDescent="0.25">
      <c r="A40" s="56" t="s">
        <v>243</v>
      </c>
      <c r="B40" s="149">
        <f>SUM(B41:B54)</f>
        <v>1995</v>
      </c>
      <c r="C40" s="139">
        <v>4</v>
      </c>
      <c r="D40" s="55" t="s">
        <v>260</v>
      </c>
      <c r="E40" s="140">
        <v>3</v>
      </c>
      <c r="F40" s="55" t="s">
        <v>261</v>
      </c>
      <c r="G40" s="128">
        <v>0</v>
      </c>
      <c r="H40" s="55" t="s">
        <v>260</v>
      </c>
      <c r="I40" s="55">
        <v>0</v>
      </c>
      <c r="J40" s="126" t="s">
        <v>261</v>
      </c>
      <c r="K40" s="128">
        <v>0</v>
      </c>
      <c r="L40" s="55" t="s">
        <v>260</v>
      </c>
      <c r="M40" s="55">
        <v>2</v>
      </c>
      <c r="N40" s="126" t="s">
        <v>261</v>
      </c>
      <c r="O40" s="128">
        <v>4</v>
      </c>
      <c r="P40" s="55" t="s">
        <v>260</v>
      </c>
      <c r="Q40" s="55">
        <v>1</v>
      </c>
      <c r="R40" s="55" t="s">
        <v>263</v>
      </c>
    </row>
    <row r="41" spans="1:18" ht="15.75" x14ac:dyDescent="0.25">
      <c r="A41" s="130" t="s">
        <v>267</v>
      </c>
      <c r="B41" s="150">
        <v>393</v>
      </c>
      <c r="C41" s="143">
        <v>4</v>
      </c>
      <c r="D41" s="64" t="s">
        <v>260</v>
      </c>
      <c r="E41" s="142">
        <v>1</v>
      </c>
      <c r="F41" s="64" t="s">
        <v>263</v>
      </c>
      <c r="G41" s="112">
        <v>0</v>
      </c>
      <c r="H41" s="64" t="s">
        <v>260</v>
      </c>
      <c r="I41" s="112">
        <v>0</v>
      </c>
      <c r="J41" s="141" t="s">
        <v>261</v>
      </c>
      <c r="K41" s="112">
        <v>0</v>
      </c>
      <c r="L41" s="64" t="s">
        <v>260</v>
      </c>
      <c r="M41" s="64">
        <v>2</v>
      </c>
      <c r="N41" s="141" t="s">
        <v>261</v>
      </c>
      <c r="O41" s="112">
        <v>3</v>
      </c>
      <c r="P41" s="64" t="s">
        <v>260</v>
      </c>
      <c r="Q41" s="64">
        <v>3</v>
      </c>
      <c r="R41" s="64" t="s">
        <v>261</v>
      </c>
    </row>
    <row r="42" spans="1:18" ht="15.75" x14ac:dyDescent="0.25">
      <c r="A42" s="130" t="s">
        <v>17</v>
      </c>
      <c r="B42" s="150">
        <v>335</v>
      </c>
      <c r="C42" s="143">
        <v>3</v>
      </c>
      <c r="D42" s="64" t="s">
        <v>260</v>
      </c>
      <c r="E42" s="142">
        <v>0</v>
      </c>
      <c r="F42" s="64" t="s">
        <v>261</v>
      </c>
      <c r="G42" s="112">
        <v>0</v>
      </c>
      <c r="H42" s="64" t="s">
        <v>260</v>
      </c>
      <c r="I42" s="112">
        <v>0</v>
      </c>
      <c r="J42" s="141" t="s">
        <v>261</v>
      </c>
      <c r="K42" s="112">
        <v>0</v>
      </c>
      <c r="L42" s="64" t="s">
        <v>260</v>
      </c>
      <c r="M42" s="64">
        <v>1</v>
      </c>
      <c r="N42" s="141" t="s">
        <v>263</v>
      </c>
      <c r="O42" s="112">
        <v>3</v>
      </c>
      <c r="P42" s="64" t="s">
        <v>260</v>
      </c>
      <c r="Q42" s="64">
        <v>0</v>
      </c>
      <c r="R42" s="64" t="s">
        <v>263</v>
      </c>
    </row>
    <row r="43" spans="1:18" ht="15.75" x14ac:dyDescent="0.25">
      <c r="A43" s="130" t="s">
        <v>23</v>
      </c>
      <c r="B43" s="150">
        <v>82</v>
      </c>
      <c r="C43" s="143">
        <v>2</v>
      </c>
      <c r="D43" s="64" t="s">
        <v>260</v>
      </c>
      <c r="E43" s="142">
        <v>3</v>
      </c>
      <c r="F43" s="64" t="s">
        <v>261</v>
      </c>
      <c r="G43" s="112">
        <v>0</v>
      </c>
      <c r="H43" s="64" t="s">
        <v>260</v>
      </c>
      <c r="I43" s="112">
        <v>1</v>
      </c>
      <c r="J43" s="141" t="s">
        <v>263</v>
      </c>
      <c r="K43" s="112">
        <v>0</v>
      </c>
      <c r="L43" s="64" t="s">
        <v>260</v>
      </c>
      <c r="M43" s="64">
        <v>3</v>
      </c>
      <c r="N43" s="141" t="s">
        <v>261</v>
      </c>
      <c r="O43" s="112">
        <v>1</v>
      </c>
      <c r="P43" s="64" t="s">
        <v>260</v>
      </c>
      <c r="Q43" s="64">
        <v>3</v>
      </c>
      <c r="R43" s="64" t="s">
        <v>261</v>
      </c>
    </row>
    <row r="44" spans="1:18" ht="15.75" x14ac:dyDescent="0.25">
      <c r="A44" s="130" t="s">
        <v>26</v>
      </c>
      <c r="B44" s="150">
        <v>257</v>
      </c>
      <c r="C44" s="143">
        <v>5</v>
      </c>
      <c r="D44" s="64" t="s">
        <v>260</v>
      </c>
      <c r="E44" s="142">
        <v>2</v>
      </c>
      <c r="F44" s="64" t="s">
        <v>261</v>
      </c>
      <c r="G44" s="112">
        <v>0</v>
      </c>
      <c r="H44" s="64" t="s">
        <v>260</v>
      </c>
      <c r="I44" s="112">
        <v>0</v>
      </c>
      <c r="J44" s="141" t="s">
        <v>261</v>
      </c>
      <c r="K44" s="112">
        <v>0</v>
      </c>
      <c r="L44" s="64" t="s">
        <v>260</v>
      </c>
      <c r="M44" s="64">
        <v>0</v>
      </c>
      <c r="N44" s="141" t="s">
        <v>261</v>
      </c>
      <c r="O44" s="64">
        <v>5</v>
      </c>
      <c r="P44" s="64" t="s">
        <v>260</v>
      </c>
      <c r="Q44" s="64">
        <v>2</v>
      </c>
      <c r="R44" s="64" t="s">
        <v>261</v>
      </c>
    </row>
    <row r="45" spans="1:18" ht="15.75" x14ac:dyDescent="0.25">
      <c r="A45" s="130" t="s">
        <v>29</v>
      </c>
      <c r="B45" s="150">
        <v>115</v>
      </c>
      <c r="C45" s="143">
        <v>3</v>
      </c>
      <c r="D45" s="64" t="s">
        <v>260</v>
      </c>
      <c r="E45" s="142">
        <v>1</v>
      </c>
      <c r="F45" s="64" t="s">
        <v>263</v>
      </c>
      <c r="G45" s="112">
        <v>0</v>
      </c>
      <c r="H45" s="64" t="s">
        <v>260</v>
      </c>
      <c r="I45" s="112">
        <v>0</v>
      </c>
      <c r="J45" s="141" t="s">
        <v>261</v>
      </c>
      <c r="K45" s="112">
        <v>0</v>
      </c>
      <c r="L45" s="64" t="s">
        <v>260</v>
      </c>
      <c r="M45" s="64">
        <v>0</v>
      </c>
      <c r="N45" s="141" t="s">
        <v>261</v>
      </c>
      <c r="O45" s="64">
        <v>3</v>
      </c>
      <c r="P45" s="64" t="s">
        <v>260</v>
      </c>
      <c r="Q45" s="64">
        <v>1</v>
      </c>
      <c r="R45" s="64" t="s">
        <v>263</v>
      </c>
    </row>
    <row r="46" spans="1:18" ht="15.75" x14ac:dyDescent="0.25">
      <c r="A46" s="130" t="s">
        <v>33</v>
      </c>
      <c r="B46" s="150">
        <v>37</v>
      </c>
      <c r="C46" s="142">
        <v>0</v>
      </c>
      <c r="D46" s="64" t="s">
        <v>260</v>
      </c>
      <c r="E46" s="142">
        <v>3</v>
      </c>
      <c r="F46" s="64" t="s">
        <v>261</v>
      </c>
      <c r="G46" s="112">
        <v>0</v>
      </c>
      <c r="H46" s="64" t="s">
        <v>260</v>
      </c>
      <c r="I46" s="112">
        <v>0</v>
      </c>
      <c r="J46" s="141" t="s">
        <v>261</v>
      </c>
      <c r="K46" s="112">
        <v>0</v>
      </c>
      <c r="L46" s="64" t="s">
        <v>260</v>
      </c>
      <c r="M46" s="64">
        <v>0</v>
      </c>
      <c r="N46" s="141" t="s">
        <v>261</v>
      </c>
      <c r="O46" s="64">
        <v>0</v>
      </c>
      <c r="P46" s="64" t="s">
        <v>260</v>
      </c>
      <c r="Q46" s="64">
        <v>3</v>
      </c>
      <c r="R46" s="64" t="s">
        <v>261</v>
      </c>
    </row>
    <row r="47" spans="1:18" ht="15.75" x14ac:dyDescent="0.25">
      <c r="A47" s="130" t="s">
        <v>37</v>
      </c>
      <c r="B47" s="150">
        <v>145</v>
      </c>
      <c r="C47" s="142">
        <v>6</v>
      </c>
      <c r="D47" s="64" t="s">
        <v>260</v>
      </c>
      <c r="E47" s="142">
        <v>1</v>
      </c>
      <c r="F47" s="64" t="s">
        <v>263</v>
      </c>
      <c r="G47" s="112">
        <v>0</v>
      </c>
      <c r="H47" s="64" t="s">
        <v>260</v>
      </c>
      <c r="I47" s="112">
        <v>0</v>
      </c>
      <c r="J47" s="141" t="s">
        <v>261</v>
      </c>
      <c r="K47" s="112">
        <v>0</v>
      </c>
      <c r="L47" s="64" t="s">
        <v>260</v>
      </c>
      <c r="M47" s="64">
        <v>1</v>
      </c>
      <c r="N47" s="141" t="s">
        <v>263</v>
      </c>
      <c r="O47" s="64">
        <v>6</v>
      </c>
      <c r="P47" s="64" t="s">
        <v>260</v>
      </c>
      <c r="Q47" s="64">
        <v>0</v>
      </c>
      <c r="R47" s="64" t="s">
        <v>261</v>
      </c>
    </row>
    <row r="48" spans="1:18" ht="15.75" x14ac:dyDescent="0.25">
      <c r="A48" s="130" t="s">
        <v>41</v>
      </c>
      <c r="B48" s="150">
        <v>122</v>
      </c>
      <c r="C48" s="142">
        <v>6</v>
      </c>
      <c r="D48" s="64" t="s">
        <v>260</v>
      </c>
      <c r="E48" s="142">
        <v>0</v>
      </c>
      <c r="F48" s="64" t="s">
        <v>261</v>
      </c>
      <c r="G48" s="112">
        <v>0</v>
      </c>
      <c r="H48" s="64" t="s">
        <v>260</v>
      </c>
      <c r="I48" s="112">
        <v>1</v>
      </c>
      <c r="J48" s="141" t="s">
        <v>263</v>
      </c>
      <c r="K48" s="112">
        <v>1</v>
      </c>
      <c r="L48" s="64" t="s">
        <v>266</v>
      </c>
      <c r="M48" s="64">
        <v>1</v>
      </c>
      <c r="N48" s="141" t="s">
        <v>263</v>
      </c>
      <c r="O48" s="64">
        <v>4</v>
      </c>
      <c r="P48" s="64" t="s">
        <v>260</v>
      </c>
      <c r="Q48" s="64">
        <v>2</v>
      </c>
      <c r="R48" s="64" t="s">
        <v>261</v>
      </c>
    </row>
    <row r="49" spans="1:18" ht="15.75" x14ac:dyDescent="0.25">
      <c r="A49" s="130" t="s">
        <v>268</v>
      </c>
      <c r="B49" s="150">
        <v>96</v>
      </c>
      <c r="C49" s="142">
        <v>13</v>
      </c>
      <c r="D49" s="64" t="s">
        <v>260</v>
      </c>
      <c r="E49" s="142">
        <v>2</v>
      </c>
      <c r="F49" s="64" t="s">
        <v>261</v>
      </c>
      <c r="G49" s="112">
        <v>1</v>
      </c>
      <c r="H49" s="64" t="s">
        <v>266</v>
      </c>
      <c r="I49" s="112">
        <v>0</v>
      </c>
      <c r="J49" s="141" t="s">
        <v>261</v>
      </c>
      <c r="K49" s="112">
        <v>3</v>
      </c>
      <c r="L49" s="64" t="s">
        <v>260</v>
      </c>
      <c r="M49" s="64">
        <v>2</v>
      </c>
      <c r="N49" s="141" t="s">
        <v>261</v>
      </c>
      <c r="O49" s="64">
        <v>9</v>
      </c>
      <c r="P49" s="64" t="s">
        <v>260</v>
      </c>
      <c r="Q49" s="64">
        <v>1</v>
      </c>
      <c r="R49" s="64" t="s">
        <v>263</v>
      </c>
    </row>
    <row r="50" spans="1:18" ht="15.75" x14ac:dyDescent="0.25">
      <c r="A50" s="130" t="s">
        <v>49</v>
      </c>
      <c r="B50" s="150">
        <v>97</v>
      </c>
      <c r="C50" s="142">
        <v>2</v>
      </c>
      <c r="D50" s="64" t="s">
        <v>260</v>
      </c>
      <c r="E50" s="142">
        <v>3</v>
      </c>
      <c r="F50" s="64" t="s">
        <v>261</v>
      </c>
      <c r="G50" s="112">
        <v>0</v>
      </c>
      <c r="H50" s="64" t="s">
        <v>260</v>
      </c>
      <c r="I50" s="112">
        <v>0</v>
      </c>
      <c r="J50" s="141" t="s">
        <v>261</v>
      </c>
      <c r="K50" s="112">
        <v>0</v>
      </c>
      <c r="L50" s="64" t="s">
        <v>260</v>
      </c>
      <c r="M50" s="64">
        <v>0</v>
      </c>
      <c r="N50" s="141" t="s">
        <v>261</v>
      </c>
      <c r="O50" s="64">
        <v>2</v>
      </c>
      <c r="P50" s="64" t="s">
        <v>260</v>
      </c>
      <c r="Q50" s="64">
        <v>3</v>
      </c>
      <c r="R50" s="64" t="s">
        <v>261</v>
      </c>
    </row>
    <row r="51" spans="1:18" ht="15.75" x14ac:dyDescent="0.25">
      <c r="A51" s="130" t="s">
        <v>53</v>
      </c>
      <c r="B51" s="150">
        <v>162</v>
      </c>
      <c r="C51" s="142">
        <v>2</v>
      </c>
      <c r="D51" s="64" t="s">
        <v>260</v>
      </c>
      <c r="E51" s="142">
        <v>3</v>
      </c>
      <c r="F51" s="64" t="s">
        <v>261</v>
      </c>
      <c r="G51" s="112">
        <v>0</v>
      </c>
      <c r="H51" s="64" t="s">
        <v>260</v>
      </c>
      <c r="I51" s="112">
        <v>0</v>
      </c>
      <c r="J51" s="141" t="s">
        <v>261</v>
      </c>
      <c r="K51" s="112">
        <v>0</v>
      </c>
      <c r="L51" s="64" t="s">
        <v>260</v>
      </c>
      <c r="M51" s="64">
        <v>1</v>
      </c>
      <c r="N51" s="141" t="s">
        <v>263</v>
      </c>
      <c r="O51" s="64">
        <v>2</v>
      </c>
      <c r="P51" s="64" t="s">
        <v>260</v>
      </c>
      <c r="Q51" s="64">
        <v>2</v>
      </c>
      <c r="R51" s="64" t="s">
        <v>261</v>
      </c>
    </row>
    <row r="52" spans="1:18" ht="15.75" x14ac:dyDescent="0.25">
      <c r="A52" s="130" t="s">
        <v>269</v>
      </c>
      <c r="B52" s="150">
        <v>5</v>
      </c>
      <c r="C52" s="142">
        <v>1</v>
      </c>
      <c r="D52" s="64" t="s">
        <v>260</v>
      </c>
      <c r="E52" s="142">
        <v>3</v>
      </c>
      <c r="F52" s="64" t="s">
        <v>261</v>
      </c>
      <c r="G52" s="112">
        <v>0</v>
      </c>
      <c r="H52" s="64" t="s">
        <v>260</v>
      </c>
      <c r="I52" s="112">
        <v>0</v>
      </c>
      <c r="J52" s="141" t="s">
        <v>261</v>
      </c>
      <c r="K52" s="112">
        <v>0</v>
      </c>
      <c r="L52" s="64" t="s">
        <v>260</v>
      </c>
      <c r="M52" s="64">
        <v>1</v>
      </c>
      <c r="N52" s="141" t="s">
        <v>263</v>
      </c>
      <c r="O52" s="64">
        <v>1</v>
      </c>
      <c r="P52" s="64" t="s">
        <v>266</v>
      </c>
      <c r="Q52" s="64">
        <v>2</v>
      </c>
      <c r="R52" s="64" t="s">
        <v>261</v>
      </c>
    </row>
    <row r="53" spans="1:18" ht="15.75" x14ac:dyDescent="0.25">
      <c r="A53" s="130" t="s">
        <v>61</v>
      </c>
      <c r="B53" s="150">
        <v>48</v>
      </c>
      <c r="C53" s="142">
        <v>6</v>
      </c>
      <c r="D53" s="64" t="s">
        <v>260</v>
      </c>
      <c r="E53" s="142">
        <v>3</v>
      </c>
      <c r="F53" s="64" t="s">
        <v>261</v>
      </c>
      <c r="G53" s="112">
        <v>0</v>
      </c>
      <c r="H53" s="64" t="s">
        <v>260</v>
      </c>
      <c r="I53" s="112">
        <v>0</v>
      </c>
      <c r="J53" s="141" t="s">
        <v>261</v>
      </c>
      <c r="K53" s="112">
        <v>0</v>
      </c>
      <c r="L53" s="64" t="s">
        <v>260</v>
      </c>
      <c r="M53" s="64">
        <v>1</v>
      </c>
      <c r="N53" s="141" t="s">
        <v>263</v>
      </c>
      <c r="O53" s="64">
        <v>6</v>
      </c>
      <c r="P53" s="64" t="s">
        <v>260</v>
      </c>
      <c r="Q53" s="64">
        <v>3</v>
      </c>
      <c r="R53" s="64" t="s">
        <v>261</v>
      </c>
    </row>
    <row r="54" spans="1:18" ht="15.75" x14ac:dyDescent="0.25">
      <c r="A54" s="130" t="s">
        <v>64</v>
      </c>
      <c r="B54" s="150">
        <v>101</v>
      </c>
      <c r="C54" s="142">
        <v>8</v>
      </c>
      <c r="D54" s="64" t="s">
        <v>260</v>
      </c>
      <c r="E54" s="142">
        <v>2</v>
      </c>
      <c r="F54" s="64" t="s">
        <v>261</v>
      </c>
      <c r="G54" s="112">
        <v>0</v>
      </c>
      <c r="H54" s="64" t="s">
        <v>260</v>
      </c>
      <c r="I54" s="112">
        <v>0</v>
      </c>
      <c r="J54" s="141" t="s">
        <v>261</v>
      </c>
      <c r="K54" s="112">
        <v>0</v>
      </c>
      <c r="L54" s="64" t="s">
        <v>260</v>
      </c>
      <c r="M54" s="64">
        <v>1</v>
      </c>
      <c r="N54" s="141" t="s">
        <v>263</v>
      </c>
      <c r="O54" s="64">
        <v>8</v>
      </c>
      <c r="P54" s="64" t="s">
        <v>260</v>
      </c>
      <c r="Q54" s="64">
        <v>1</v>
      </c>
      <c r="R54" s="64" t="s">
        <v>263</v>
      </c>
    </row>
    <row r="55" spans="1:18" ht="15.75" x14ac:dyDescent="0.25">
      <c r="A55" s="62" t="s">
        <v>270</v>
      </c>
      <c r="B55" s="144"/>
      <c r="C55" s="145"/>
      <c r="D55" s="61"/>
      <c r="E55" s="146"/>
      <c r="F55" s="61"/>
      <c r="G55" s="147"/>
      <c r="H55" s="62"/>
      <c r="I55" s="62"/>
      <c r="J55" s="133"/>
      <c r="K55" s="147"/>
      <c r="L55" s="62"/>
      <c r="M55" s="62"/>
      <c r="N55" s="133"/>
      <c r="O55" s="147"/>
      <c r="P55" s="62"/>
      <c r="Q55" s="62"/>
      <c r="R55" s="62"/>
    </row>
    <row r="56" spans="1:18" ht="15.75" x14ac:dyDescent="0.25">
      <c r="A56" s="57" t="s">
        <v>279</v>
      </c>
      <c r="B56" s="65"/>
      <c r="C56" s="64"/>
      <c r="D56" s="65"/>
      <c r="E56" s="137"/>
      <c r="F56" s="65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</row>
    <row r="57" spans="1:18" ht="15.75" x14ac:dyDescent="0.25">
      <c r="A57" s="2" t="s">
        <v>66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</row>
  </sheetData>
  <mergeCells count="8">
    <mergeCell ref="B1:C1"/>
    <mergeCell ref="C9:F9"/>
    <mergeCell ref="C8:R8"/>
    <mergeCell ref="A8:A9"/>
    <mergeCell ref="B8:B9"/>
    <mergeCell ref="O9:R9"/>
    <mergeCell ref="K9:N9"/>
    <mergeCell ref="G9:J9"/>
  </mergeCells>
  <hyperlinks>
    <hyperlink ref="B1" location="Índice!A1" display="Volver al índice" xr:uid="{96AE2984-D0AC-4709-9988-962B1A4F91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116F7-EAAC-4969-B7AE-4ED8F0FF1187}">
  <dimension ref="A1:K82"/>
  <sheetViews>
    <sheetView zoomScale="80" zoomScaleNormal="80" workbookViewId="0">
      <pane ySplit="9" topLeftCell="A10" activePane="bottomLeft" state="frozen"/>
      <selection pane="bottomLeft"/>
    </sheetView>
  </sheetViews>
  <sheetFormatPr baseColWidth="10" defaultColWidth="0" defaultRowHeight="15" zeroHeight="1" x14ac:dyDescent="0.25"/>
  <cols>
    <col min="1" max="1" width="77.28515625" customWidth="1"/>
    <col min="2" max="2" width="16.28515625" customWidth="1"/>
    <col min="3" max="3" width="15.42578125" style="259" customWidth="1"/>
    <col min="4" max="4" width="17.42578125" style="259" customWidth="1"/>
    <col min="5" max="5" width="16.7109375" style="259" customWidth="1"/>
    <col min="6" max="6" width="16.85546875" style="259" customWidth="1"/>
    <col min="7" max="7" width="14.42578125" style="259" customWidth="1"/>
    <col min="8" max="8" width="15.42578125" customWidth="1"/>
    <col min="9" max="9" width="15.5703125" customWidth="1"/>
    <col min="10" max="11" width="0" hidden="1" customWidth="1"/>
    <col min="12" max="16384" width="11.42578125" hidden="1"/>
  </cols>
  <sheetData>
    <row r="1" spans="1:11" ht="15.75" x14ac:dyDescent="0.25">
      <c r="A1" s="1" t="s">
        <v>0</v>
      </c>
      <c r="B1" s="414" t="s">
        <v>786</v>
      </c>
      <c r="C1" s="414"/>
      <c r="D1" s="2"/>
      <c r="E1" s="2"/>
      <c r="F1" s="277"/>
      <c r="G1" s="277"/>
      <c r="H1" s="2"/>
      <c r="I1" s="2"/>
    </row>
    <row r="2" spans="1:11" ht="15.75" x14ac:dyDescent="0.25">
      <c r="A2" s="2"/>
      <c r="B2" s="2"/>
      <c r="C2" s="277"/>
      <c r="D2" s="2"/>
      <c r="E2" s="2"/>
      <c r="F2" s="277"/>
      <c r="G2" s="277"/>
      <c r="H2" s="2"/>
      <c r="I2" s="2"/>
    </row>
    <row r="3" spans="1:11" ht="15.75" x14ac:dyDescent="0.25">
      <c r="A3" s="211" t="s">
        <v>667</v>
      </c>
      <c r="B3" s="211"/>
      <c r="C3" s="371"/>
      <c r="D3" s="211"/>
      <c r="E3" s="211"/>
      <c r="F3" s="371"/>
      <c r="G3" s="371"/>
      <c r="H3" s="211"/>
      <c r="I3" s="211"/>
    </row>
    <row r="4" spans="1:11" ht="15.75" x14ac:dyDescent="0.25">
      <c r="A4" s="212" t="s">
        <v>1</v>
      </c>
      <c r="B4" s="212"/>
      <c r="C4" s="372"/>
      <c r="D4" s="212"/>
      <c r="E4" s="212"/>
      <c r="F4" s="372"/>
      <c r="G4" s="372"/>
      <c r="H4" s="212"/>
      <c r="I4" s="212"/>
    </row>
    <row r="5" spans="1:11" ht="15.75" x14ac:dyDescent="0.25">
      <c r="A5" s="211" t="s">
        <v>2</v>
      </c>
      <c r="B5" s="211"/>
      <c r="C5" s="371"/>
      <c r="D5" s="211"/>
      <c r="E5" s="211"/>
      <c r="F5" s="371"/>
      <c r="G5" s="371"/>
      <c r="H5" s="211"/>
      <c r="I5" s="211"/>
    </row>
    <row r="6" spans="1:11" ht="15.75" x14ac:dyDescent="0.25">
      <c r="A6" s="2"/>
      <c r="B6" s="2"/>
      <c r="C6" s="277"/>
      <c r="D6" s="2"/>
      <c r="E6" s="2"/>
      <c r="F6" s="277"/>
      <c r="G6" s="277"/>
      <c r="H6" s="2"/>
      <c r="I6" s="2"/>
    </row>
    <row r="7" spans="1:11" ht="15.75" x14ac:dyDescent="0.25">
      <c r="A7" s="417" t="s">
        <v>3</v>
      </c>
      <c r="B7" s="419" t="s">
        <v>665</v>
      </c>
      <c r="C7" s="422" t="s">
        <v>4</v>
      </c>
      <c r="D7" s="419" t="s">
        <v>5</v>
      </c>
      <c r="E7" s="419" t="s">
        <v>6</v>
      </c>
      <c r="F7" s="424" t="s">
        <v>7</v>
      </c>
      <c r="G7" s="425" t="s">
        <v>666</v>
      </c>
      <c r="H7" s="426"/>
      <c r="I7" s="426"/>
    </row>
    <row r="8" spans="1:11" ht="15.75" x14ac:dyDescent="0.25">
      <c r="A8" s="418"/>
      <c r="B8" s="420"/>
      <c r="C8" s="415"/>
      <c r="D8" s="420"/>
      <c r="E8" s="420"/>
      <c r="F8" s="415"/>
      <c r="G8" s="415" t="s">
        <v>8</v>
      </c>
      <c r="H8" s="416" t="s">
        <v>9</v>
      </c>
      <c r="I8" s="3" t="s">
        <v>10</v>
      </c>
    </row>
    <row r="9" spans="1:11" ht="15.75" x14ac:dyDescent="0.25">
      <c r="A9" s="418"/>
      <c r="B9" s="421"/>
      <c r="C9" s="423"/>
      <c r="D9" s="421"/>
      <c r="E9" s="421"/>
      <c r="F9" s="423"/>
      <c r="G9" s="415"/>
      <c r="H9" s="416"/>
      <c r="I9" s="4" t="s">
        <v>11</v>
      </c>
    </row>
    <row r="10" spans="1:11" ht="15.75" x14ac:dyDescent="0.25">
      <c r="A10" s="5"/>
      <c r="B10" s="6"/>
      <c r="C10" s="373"/>
      <c r="D10" s="7"/>
      <c r="E10" s="7"/>
      <c r="F10" s="373"/>
      <c r="G10" s="373"/>
      <c r="H10" s="8"/>
      <c r="I10" s="9"/>
    </row>
    <row r="11" spans="1:11" ht="15.75" x14ac:dyDescent="0.25">
      <c r="A11" s="12" t="s">
        <v>8</v>
      </c>
      <c r="B11" s="213">
        <f t="shared" ref="B11:I11" si="0">B13+B17+B21+B25+B29+B33+B38+B43+B48+B53+B58+B63+B67+B73+B77</f>
        <v>32942</v>
      </c>
      <c r="C11" s="374">
        <f>C13+C17+C21+C25+C29+C33+C38+C43+C48+C53+C58+C63+C67+C73+C77</f>
        <v>19609</v>
      </c>
      <c r="D11" s="214">
        <f>D13+D17+D21+D25+D29+D33+D38+D43+D48+D53+D58+D63+D67+D73+D77</f>
        <v>1948</v>
      </c>
      <c r="E11" s="214">
        <f t="shared" si="0"/>
        <v>422</v>
      </c>
      <c r="F11" s="374">
        <f t="shared" si="0"/>
        <v>24518</v>
      </c>
      <c r="G11" s="374">
        <f>G13+G17+G21+G25+G29+G33+G38+G43+G48+G53+G58+G63+G67+G73+G77</f>
        <v>30403</v>
      </c>
      <c r="H11" s="215">
        <f t="shared" si="0"/>
        <v>20198</v>
      </c>
      <c r="I11" s="216">
        <f t="shared" si="0"/>
        <v>10205</v>
      </c>
      <c r="K11" s="232"/>
    </row>
    <row r="12" spans="1:11" ht="15.75" x14ac:dyDescent="0.25">
      <c r="A12" s="11"/>
      <c r="B12" s="213"/>
      <c r="C12" s="374"/>
      <c r="D12" s="214"/>
      <c r="E12" s="214"/>
      <c r="F12" s="374"/>
      <c r="G12" s="374"/>
      <c r="H12" s="215"/>
      <c r="I12" s="216"/>
    </row>
    <row r="13" spans="1:11" ht="15.75" x14ac:dyDescent="0.25">
      <c r="A13" s="12" t="s">
        <v>12</v>
      </c>
      <c r="B13" s="213">
        <v>2729</v>
      </c>
      <c r="C13" s="374">
        <v>2331</v>
      </c>
      <c r="D13" s="214">
        <v>230</v>
      </c>
      <c r="E13" s="214">
        <v>127</v>
      </c>
      <c r="F13" s="374">
        <v>3133</v>
      </c>
      <c r="G13" s="374">
        <v>2284</v>
      </c>
      <c r="H13" s="215">
        <v>1261</v>
      </c>
      <c r="I13" s="216">
        <v>1023</v>
      </c>
    </row>
    <row r="14" spans="1:11" ht="15.75" x14ac:dyDescent="0.25">
      <c r="A14" s="13" t="s">
        <v>13</v>
      </c>
      <c r="B14" s="217">
        <v>1965</v>
      </c>
      <c r="C14" s="375">
        <v>1022</v>
      </c>
      <c r="D14" s="218">
        <v>175</v>
      </c>
      <c r="E14" s="218">
        <v>67</v>
      </c>
      <c r="F14" s="375">
        <v>1614</v>
      </c>
      <c r="G14" s="375">
        <v>1615</v>
      </c>
      <c r="H14" s="219">
        <v>1128</v>
      </c>
      <c r="I14" s="219">
        <v>487</v>
      </c>
    </row>
    <row r="15" spans="1:11" ht="15.75" x14ac:dyDescent="0.25">
      <c r="A15" s="13" t="s">
        <v>14</v>
      </c>
      <c r="B15" s="217">
        <v>764</v>
      </c>
      <c r="C15" s="375">
        <v>1309</v>
      </c>
      <c r="D15" s="218">
        <v>55</v>
      </c>
      <c r="E15" s="218">
        <v>60</v>
      </c>
      <c r="F15" s="375">
        <v>1519</v>
      </c>
      <c r="G15" s="375">
        <v>669</v>
      </c>
      <c r="H15" s="219">
        <v>133</v>
      </c>
      <c r="I15" s="219">
        <v>536</v>
      </c>
    </row>
    <row r="16" spans="1:11" ht="15.75" x14ac:dyDescent="0.25">
      <c r="A16" s="13"/>
      <c r="B16" s="217"/>
      <c r="C16" s="376"/>
      <c r="D16" s="220"/>
      <c r="E16" s="220"/>
      <c r="F16" s="376"/>
      <c r="G16" s="375"/>
      <c r="H16" s="221"/>
      <c r="I16" s="222"/>
    </row>
    <row r="17" spans="1:9" ht="15.75" x14ac:dyDescent="0.25">
      <c r="A17" s="12" t="s">
        <v>15</v>
      </c>
      <c r="B17" s="213">
        <v>2685</v>
      </c>
      <c r="C17" s="374">
        <v>1428</v>
      </c>
      <c r="D17" s="214">
        <v>140</v>
      </c>
      <c r="E17" s="214">
        <v>51</v>
      </c>
      <c r="F17" s="374">
        <v>1759</v>
      </c>
      <c r="G17" s="374">
        <v>2545</v>
      </c>
      <c r="H17" s="215">
        <v>1780</v>
      </c>
      <c r="I17" s="216">
        <v>765</v>
      </c>
    </row>
    <row r="18" spans="1:9" ht="15.75" x14ac:dyDescent="0.25">
      <c r="A18" s="13" t="s">
        <v>16</v>
      </c>
      <c r="B18" s="217">
        <v>2125</v>
      </c>
      <c r="C18" s="375">
        <v>589</v>
      </c>
      <c r="D18" s="218">
        <v>33</v>
      </c>
      <c r="E18" s="218">
        <v>42</v>
      </c>
      <c r="F18" s="375">
        <v>832</v>
      </c>
      <c r="G18" s="375">
        <v>1957</v>
      </c>
      <c r="H18" s="219">
        <v>1715</v>
      </c>
      <c r="I18" s="219">
        <v>242</v>
      </c>
    </row>
    <row r="19" spans="1:9" ht="15.75" x14ac:dyDescent="0.25">
      <c r="A19" s="13" t="s">
        <v>17</v>
      </c>
      <c r="B19" s="217">
        <v>560</v>
      </c>
      <c r="C19" s="375">
        <v>839</v>
      </c>
      <c r="D19" s="218">
        <v>107</v>
      </c>
      <c r="E19" s="218">
        <v>9</v>
      </c>
      <c r="F19" s="375">
        <v>927</v>
      </c>
      <c r="G19" s="375">
        <v>588</v>
      </c>
      <c r="H19" s="219">
        <v>65</v>
      </c>
      <c r="I19" s="219">
        <v>523</v>
      </c>
    </row>
    <row r="20" spans="1:9" ht="15.75" x14ac:dyDescent="0.25">
      <c r="A20" s="13"/>
      <c r="B20" s="217"/>
      <c r="C20" s="376"/>
      <c r="D20" s="220"/>
      <c r="E20" s="220"/>
      <c r="F20" s="376"/>
      <c r="G20" s="375"/>
      <c r="H20" s="221"/>
      <c r="I20" s="222"/>
    </row>
    <row r="21" spans="1:9" ht="15.75" x14ac:dyDescent="0.25">
      <c r="A21" s="12" t="s">
        <v>18</v>
      </c>
      <c r="B21" s="213">
        <v>2531</v>
      </c>
      <c r="C21" s="374">
        <v>1172</v>
      </c>
      <c r="D21" s="214">
        <v>112</v>
      </c>
      <c r="E21" s="214">
        <v>2</v>
      </c>
      <c r="F21" s="374">
        <v>1498</v>
      </c>
      <c r="G21" s="374">
        <v>2319</v>
      </c>
      <c r="H21" s="215">
        <v>1947</v>
      </c>
      <c r="I21" s="216">
        <v>372</v>
      </c>
    </row>
    <row r="22" spans="1:9" ht="15.75" x14ac:dyDescent="0.25">
      <c r="A22" s="13" t="s">
        <v>19</v>
      </c>
      <c r="B22" s="217">
        <v>2102</v>
      </c>
      <c r="C22" s="375">
        <v>843</v>
      </c>
      <c r="D22" s="218">
        <v>68</v>
      </c>
      <c r="E22" s="218">
        <v>2</v>
      </c>
      <c r="F22" s="375">
        <v>986</v>
      </c>
      <c r="G22" s="375">
        <v>2029</v>
      </c>
      <c r="H22" s="219">
        <v>1779</v>
      </c>
      <c r="I22" s="219">
        <v>250</v>
      </c>
    </row>
    <row r="23" spans="1:9" ht="15.75" x14ac:dyDescent="0.25">
      <c r="A23" s="13" t="s">
        <v>20</v>
      </c>
      <c r="B23" s="217">
        <v>429</v>
      </c>
      <c r="C23" s="375">
        <v>329</v>
      </c>
      <c r="D23" s="218">
        <v>44</v>
      </c>
      <c r="E23" s="218">
        <v>0</v>
      </c>
      <c r="F23" s="375">
        <v>512</v>
      </c>
      <c r="G23" s="375">
        <v>290</v>
      </c>
      <c r="H23" s="219">
        <v>168</v>
      </c>
      <c r="I23" s="219">
        <v>122</v>
      </c>
    </row>
    <row r="24" spans="1:9" ht="15.75" x14ac:dyDescent="0.25">
      <c r="A24" s="14"/>
      <c r="B24" s="217"/>
      <c r="C24" s="376"/>
      <c r="D24" s="220"/>
      <c r="E24" s="220"/>
      <c r="F24" s="376"/>
      <c r="G24" s="375"/>
      <c r="H24" s="221"/>
      <c r="I24" s="222"/>
    </row>
    <row r="25" spans="1:9" ht="15.75" x14ac:dyDescent="0.25">
      <c r="A25" s="12" t="s">
        <v>21</v>
      </c>
      <c r="B25" s="213">
        <v>1412</v>
      </c>
      <c r="C25" s="374">
        <v>1418</v>
      </c>
      <c r="D25" s="214">
        <v>153</v>
      </c>
      <c r="E25" s="214">
        <v>22</v>
      </c>
      <c r="F25" s="374">
        <v>1632</v>
      </c>
      <c r="G25" s="374">
        <v>1373</v>
      </c>
      <c r="H25" s="215">
        <v>703</v>
      </c>
      <c r="I25" s="216">
        <v>670</v>
      </c>
    </row>
    <row r="26" spans="1:9" ht="15.75" x14ac:dyDescent="0.25">
      <c r="A26" s="13" t="s">
        <v>22</v>
      </c>
      <c r="B26" s="217">
        <v>1181</v>
      </c>
      <c r="C26" s="375">
        <v>1128</v>
      </c>
      <c r="D26" s="218">
        <v>148</v>
      </c>
      <c r="E26" s="218">
        <v>21</v>
      </c>
      <c r="F26" s="375">
        <v>1329</v>
      </c>
      <c r="G26" s="375">
        <v>1149</v>
      </c>
      <c r="H26" s="219">
        <v>693</v>
      </c>
      <c r="I26" s="219">
        <v>456</v>
      </c>
    </row>
    <row r="27" spans="1:9" ht="15.75" x14ac:dyDescent="0.25">
      <c r="A27" s="13" t="s">
        <v>23</v>
      </c>
      <c r="B27" s="217">
        <v>231</v>
      </c>
      <c r="C27" s="375">
        <v>290</v>
      </c>
      <c r="D27" s="218">
        <v>5</v>
      </c>
      <c r="E27" s="218">
        <v>1</v>
      </c>
      <c r="F27" s="375">
        <v>303</v>
      </c>
      <c r="G27" s="375">
        <v>224</v>
      </c>
      <c r="H27" s="219">
        <v>10</v>
      </c>
      <c r="I27" s="219">
        <v>214</v>
      </c>
    </row>
    <row r="28" spans="1:9" ht="15.75" x14ac:dyDescent="0.25">
      <c r="A28" s="13"/>
      <c r="B28" s="217"/>
      <c r="C28" s="376"/>
      <c r="D28" s="220"/>
      <c r="E28" s="220"/>
      <c r="F28" s="376"/>
      <c r="G28" s="375"/>
      <c r="H28" s="221"/>
      <c r="I28" s="222"/>
    </row>
    <row r="29" spans="1:9" ht="15.75" x14ac:dyDescent="0.25">
      <c r="A29" s="12" t="s">
        <v>24</v>
      </c>
      <c r="B29" s="213">
        <v>1207</v>
      </c>
      <c r="C29" s="374">
        <v>1045</v>
      </c>
      <c r="D29" s="214">
        <v>38</v>
      </c>
      <c r="E29" s="214">
        <v>51</v>
      </c>
      <c r="F29" s="374">
        <v>1157</v>
      </c>
      <c r="G29" s="374">
        <v>1184</v>
      </c>
      <c r="H29" s="215">
        <v>516</v>
      </c>
      <c r="I29" s="216">
        <v>668</v>
      </c>
    </row>
    <row r="30" spans="1:9" ht="15.75" x14ac:dyDescent="0.25">
      <c r="A30" s="13" t="s">
        <v>25</v>
      </c>
      <c r="B30" s="217">
        <v>490</v>
      </c>
      <c r="C30" s="375">
        <v>422</v>
      </c>
      <c r="D30" s="218">
        <v>33</v>
      </c>
      <c r="E30" s="218">
        <v>15</v>
      </c>
      <c r="F30" s="375">
        <v>518</v>
      </c>
      <c r="G30" s="375">
        <v>442</v>
      </c>
      <c r="H30" s="219">
        <v>268</v>
      </c>
      <c r="I30" s="219">
        <v>174</v>
      </c>
    </row>
    <row r="31" spans="1:9" ht="15.75" x14ac:dyDescent="0.25">
      <c r="A31" s="13" t="s">
        <v>26</v>
      </c>
      <c r="B31" s="217">
        <v>717</v>
      </c>
      <c r="C31" s="375">
        <v>623</v>
      </c>
      <c r="D31" s="218">
        <v>5</v>
      </c>
      <c r="E31" s="218">
        <v>36</v>
      </c>
      <c r="F31" s="375">
        <v>639</v>
      </c>
      <c r="G31" s="375">
        <v>742</v>
      </c>
      <c r="H31" s="219">
        <v>248</v>
      </c>
      <c r="I31" s="219">
        <v>494</v>
      </c>
    </row>
    <row r="32" spans="1:9" ht="15.75" x14ac:dyDescent="0.25">
      <c r="A32" s="13"/>
      <c r="B32" s="217"/>
      <c r="C32" s="376"/>
      <c r="D32" s="220"/>
      <c r="E32" s="220"/>
      <c r="F32" s="376"/>
      <c r="G32" s="375"/>
      <c r="H32" s="221"/>
      <c r="I32" s="222"/>
    </row>
    <row r="33" spans="1:9" ht="15.75" x14ac:dyDescent="0.25">
      <c r="A33" s="12" t="s">
        <v>27</v>
      </c>
      <c r="B33" s="213">
        <v>737</v>
      </c>
      <c r="C33" s="374">
        <v>810</v>
      </c>
      <c r="D33" s="214">
        <v>53</v>
      </c>
      <c r="E33" s="214">
        <v>0</v>
      </c>
      <c r="F33" s="374">
        <v>758</v>
      </c>
      <c r="G33" s="374">
        <v>842</v>
      </c>
      <c r="H33" s="215">
        <v>382</v>
      </c>
      <c r="I33" s="216">
        <v>460</v>
      </c>
    </row>
    <row r="34" spans="1:9" ht="15.75" x14ac:dyDescent="0.25">
      <c r="A34" s="13" t="s">
        <v>28</v>
      </c>
      <c r="B34" s="217">
        <v>270</v>
      </c>
      <c r="C34" s="375">
        <v>226</v>
      </c>
      <c r="D34" s="218">
        <v>30</v>
      </c>
      <c r="E34" s="218">
        <v>0</v>
      </c>
      <c r="F34" s="375">
        <v>215</v>
      </c>
      <c r="G34" s="375">
        <v>311</v>
      </c>
      <c r="H34" s="219">
        <v>254</v>
      </c>
      <c r="I34" s="219">
        <v>57</v>
      </c>
    </row>
    <row r="35" spans="1:9" ht="15.75" x14ac:dyDescent="0.25">
      <c r="A35" s="13" t="s">
        <v>29</v>
      </c>
      <c r="B35" s="217">
        <v>355</v>
      </c>
      <c r="C35" s="375">
        <v>434</v>
      </c>
      <c r="D35" s="218">
        <v>6</v>
      </c>
      <c r="E35" s="218">
        <v>0</v>
      </c>
      <c r="F35" s="375">
        <v>367</v>
      </c>
      <c r="G35" s="375">
        <v>428</v>
      </c>
      <c r="H35" s="219">
        <v>54</v>
      </c>
      <c r="I35" s="219">
        <v>374</v>
      </c>
    </row>
    <row r="36" spans="1:9" ht="15.75" x14ac:dyDescent="0.25">
      <c r="A36" s="13" t="s">
        <v>30</v>
      </c>
      <c r="B36" s="217">
        <v>112</v>
      </c>
      <c r="C36" s="375">
        <v>150</v>
      </c>
      <c r="D36" s="218">
        <v>17</v>
      </c>
      <c r="E36" s="218">
        <v>0</v>
      </c>
      <c r="F36" s="375">
        <v>176</v>
      </c>
      <c r="G36" s="375">
        <v>103</v>
      </c>
      <c r="H36" s="219">
        <v>74</v>
      </c>
      <c r="I36" s="219">
        <v>29</v>
      </c>
    </row>
    <row r="37" spans="1:9" ht="15.75" x14ac:dyDescent="0.25">
      <c r="A37" s="13"/>
      <c r="B37" s="217"/>
      <c r="C37" s="376"/>
      <c r="D37" s="220"/>
      <c r="E37" s="220"/>
      <c r="F37" s="376"/>
      <c r="G37" s="375"/>
      <c r="H37" s="221"/>
      <c r="I37" s="222"/>
    </row>
    <row r="38" spans="1:9" ht="15.75" x14ac:dyDescent="0.25">
      <c r="A38" s="12" t="s">
        <v>31</v>
      </c>
      <c r="B38" s="213">
        <v>2320</v>
      </c>
      <c r="C38" s="374">
        <v>1468</v>
      </c>
      <c r="D38" s="214">
        <v>130</v>
      </c>
      <c r="E38" s="214">
        <v>32</v>
      </c>
      <c r="F38" s="374">
        <v>1712</v>
      </c>
      <c r="G38" s="374">
        <v>2238</v>
      </c>
      <c r="H38" s="215">
        <v>1517</v>
      </c>
      <c r="I38" s="216">
        <v>721</v>
      </c>
    </row>
    <row r="39" spans="1:9" ht="15.75" x14ac:dyDescent="0.25">
      <c r="A39" s="13" t="s">
        <v>32</v>
      </c>
      <c r="B39" s="217">
        <v>1682</v>
      </c>
      <c r="C39" s="375">
        <v>877</v>
      </c>
      <c r="D39" s="218">
        <v>79</v>
      </c>
      <c r="E39" s="218">
        <v>28</v>
      </c>
      <c r="F39" s="375">
        <v>1159</v>
      </c>
      <c r="G39" s="375">
        <v>1507</v>
      </c>
      <c r="H39" s="219">
        <v>986</v>
      </c>
      <c r="I39" s="219">
        <v>521</v>
      </c>
    </row>
    <row r="40" spans="1:9" ht="15.75" x14ac:dyDescent="0.25">
      <c r="A40" s="13" t="s">
        <v>33</v>
      </c>
      <c r="B40" s="217">
        <v>187</v>
      </c>
      <c r="C40" s="375">
        <v>316</v>
      </c>
      <c r="D40" s="218">
        <v>8</v>
      </c>
      <c r="E40" s="218">
        <v>3</v>
      </c>
      <c r="F40" s="375">
        <v>302</v>
      </c>
      <c r="G40" s="375">
        <v>212</v>
      </c>
      <c r="H40" s="219">
        <v>48</v>
      </c>
      <c r="I40" s="219">
        <v>164</v>
      </c>
    </row>
    <row r="41" spans="1:9" ht="15.75" x14ac:dyDescent="0.25">
      <c r="A41" s="13" t="s">
        <v>34</v>
      </c>
      <c r="B41" s="217">
        <v>451</v>
      </c>
      <c r="C41" s="375">
        <v>275</v>
      </c>
      <c r="D41" s="218">
        <v>43</v>
      </c>
      <c r="E41" s="218">
        <v>1</v>
      </c>
      <c r="F41" s="375">
        <v>251</v>
      </c>
      <c r="G41" s="375">
        <v>519</v>
      </c>
      <c r="H41" s="219">
        <v>483</v>
      </c>
      <c r="I41" s="219">
        <v>36</v>
      </c>
    </row>
    <row r="42" spans="1:9" ht="15.75" x14ac:dyDescent="0.25">
      <c r="A42" s="13"/>
      <c r="B42" s="217"/>
      <c r="C42" s="376"/>
      <c r="D42" s="220"/>
      <c r="E42" s="220"/>
      <c r="F42" s="376"/>
      <c r="G42" s="375"/>
      <c r="H42" s="221"/>
      <c r="I42" s="222"/>
    </row>
    <row r="43" spans="1:9" ht="15.75" x14ac:dyDescent="0.25">
      <c r="A43" s="12" t="s">
        <v>35</v>
      </c>
      <c r="B43" s="223">
        <v>3249</v>
      </c>
      <c r="C43" s="377">
        <v>1668</v>
      </c>
      <c r="D43" s="224">
        <v>159</v>
      </c>
      <c r="E43" s="224">
        <v>9</v>
      </c>
      <c r="F43" s="377">
        <v>2127</v>
      </c>
      <c r="G43" s="377">
        <v>2958</v>
      </c>
      <c r="H43" s="225">
        <v>1820</v>
      </c>
      <c r="I43" s="226">
        <v>1138</v>
      </c>
    </row>
    <row r="44" spans="1:9" ht="15.75" x14ac:dyDescent="0.25">
      <c r="A44" s="13" t="s">
        <v>36</v>
      </c>
      <c r="B44" s="217">
        <v>1866</v>
      </c>
      <c r="C44" s="375">
        <v>627</v>
      </c>
      <c r="D44" s="218">
        <v>66</v>
      </c>
      <c r="E44" s="218">
        <v>0</v>
      </c>
      <c r="F44" s="375">
        <v>887</v>
      </c>
      <c r="G44" s="375">
        <v>1672</v>
      </c>
      <c r="H44" s="219">
        <v>1388</v>
      </c>
      <c r="I44" s="219">
        <v>284</v>
      </c>
    </row>
    <row r="45" spans="1:9" ht="15.75" x14ac:dyDescent="0.25">
      <c r="A45" s="13" t="s">
        <v>37</v>
      </c>
      <c r="B45" s="217">
        <v>978</v>
      </c>
      <c r="C45" s="375">
        <v>930</v>
      </c>
      <c r="D45" s="218">
        <v>84</v>
      </c>
      <c r="E45" s="218">
        <v>3</v>
      </c>
      <c r="F45" s="375">
        <v>1076</v>
      </c>
      <c r="G45" s="375">
        <v>919</v>
      </c>
      <c r="H45" s="219">
        <v>142</v>
      </c>
      <c r="I45" s="219">
        <v>777</v>
      </c>
    </row>
    <row r="46" spans="1:9" ht="15.75" x14ac:dyDescent="0.25">
      <c r="A46" s="13" t="s">
        <v>38</v>
      </c>
      <c r="B46" s="217">
        <v>405</v>
      </c>
      <c r="C46" s="375">
        <v>111</v>
      </c>
      <c r="D46" s="218">
        <v>9</v>
      </c>
      <c r="E46" s="218">
        <v>6</v>
      </c>
      <c r="F46" s="375">
        <v>164</v>
      </c>
      <c r="G46" s="375">
        <v>367</v>
      </c>
      <c r="H46" s="219">
        <v>290</v>
      </c>
      <c r="I46" s="219">
        <v>77</v>
      </c>
    </row>
    <row r="47" spans="1:9" ht="15.75" x14ac:dyDescent="0.25">
      <c r="A47" s="13"/>
      <c r="B47" s="217"/>
      <c r="C47" s="376"/>
      <c r="D47" s="227"/>
      <c r="E47" s="220"/>
      <c r="F47" s="376"/>
      <c r="G47" s="375"/>
      <c r="H47" s="221"/>
      <c r="I47" s="222"/>
    </row>
    <row r="48" spans="1:9" ht="15.75" x14ac:dyDescent="0.25">
      <c r="A48" s="12" t="s">
        <v>39</v>
      </c>
      <c r="B48" s="223">
        <v>2877</v>
      </c>
      <c r="C48" s="377">
        <v>1358</v>
      </c>
      <c r="D48" s="224">
        <v>113</v>
      </c>
      <c r="E48" s="224">
        <v>47</v>
      </c>
      <c r="F48" s="377">
        <v>1764</v>
      </c>
      <c r="G48" s="377">
        <v>2631</v>
      </c>
      <c r="H48" s="225">
        <v>1767</v>
      </c>
      <c r="I48" s="226">
        <v>864</v>
      </c>
    </row>
    <row r="49" spans="1:9" ht="15.75" x14ac:dyDescent="0.25">
      <c r="A49" s="13" t="s">
        <v>40</v>
      </c>
      <c r="B49" s="217">
        <v>1574</v>
      </c>
      <c r="C49" s="375">
        <v>422</v>
      </c>
      <c r="D49" s="218">
        <v>68</v>
      </c>
      <c r="E49" s="218">
        <v>26</v>
      </c>
      <c r="F49" s="375">
        <v>768</v>
      </c>
      <c r="G49" s="375">
        <v>1322</v>
      </c>
      <c r="H49" s="219">
        <v>1094</v>
      </c>
      <c r="I49" s="219">
        <v>228</v>
      </c>
    </row>
    <row r="50" spans="1:9" ht="15.75" x14ac:dyDescent="0.25">
      <c r="A50" s="13" t="s">
        <v>41</v>
      </c>
      <c r="B50" s="217">
        <v>761</v>
      </c>
      <c r="C50" s="375">
        <v>589</v>
      </c>
      <c r="D50" s="218">
        <v>21</v>
      </c>
      <c r="E50" s="218">
        <v>16</v>
      </c>
      <c r="F50" s="375">
        <v>596</v>
      </c>
      <c r="G50" s="375">
        <v>791</v>
      </c>
      <c r="H50" s="219">
        <v>343</v>
      </c>
      <c r="I50" s="219">
        <v>448</v>
      </c>
    </row>
    <row r="51" spans="1:9" ht="15.75" x14ac:dyDescent="0.25">
      <c r="A51" s="13" t="s">
        <v>42</v>
      </c>
      <c r="B51" s="217">
        <v>542</v>
      </c>
      <c r="C51" s="375">
        <v>347</v>
      </c>
      <c r="D51" s="218">
        <v>24</v>
      </c>
      <c r="E51" s="218">
        <v>5</v>
      </c>
      <c r="F51" s="375">
        <v>400</v>
      </c>
      <c r="G51" s="375">
        <v>518</v>
      </c>
      <c r="H51" s="219">
        <v>330</v>
      </c>
      <c r="I51" s="219">
        <v>188</v>
      </c>
    </row>
    <row r="52" spans="1:9" ht="15.75" x14ac:dyDescent="0.25">
      <c r="A52" s="13"/>
      <c r="B52" s="217"/>
      <c r="C52" s="376"/>
      <c r="D52" s="220"/>
      <c r="E52" s="220"/>
      <c r="F52" s="376"/>
      <c r="G52" s="375"/>
      <c r="H52" s="221"/>
      <c r="I52" s="222"/>
    </row>
    <row r="53" spans="1:9" ht="15.75" x14ac:dyDescent="0.25">
      <c r="A53" s="12" t="s">
        <v>43</v>
      </c>
      <c r="B53" s="213">
        <v>2710</v>
      </c>
      <c r="C53" s="374">
        <v>1245</v>
      </c>
      <c r="D53" s="214">
        <v>59</v>
      </c>
      <c r="E53" s="214">
        <v>16</v>
      </c>
      <c r="F53" s="374">
        <v>1535</v>
      </c>
      <c r="G53" s="374">
        <v>2495</v>
      </c>
      <c r="H53" s="215">
        <v>1700</v>
      </c>
      <c r="I53" s="216">
        <v>795</v>
      </c>
    </row>
    <row r="54" spans="1:9" ht="15.75" x14ac:dyDescent="0.25">
      <c r="A54" s="13" t="s">
        <v>44</v>
      </c>
      <c r="B54" s="217">
        <v>1023</v>
      </c>
      <c r="C54" s="375">
        <v>215</v>
      </c>
      <c r="D54" s="218">
        <v>20</v>
      </c>
      <c r="E54" s="218">
        <v>4</v>
      </c>
      <c r="F54" s="375">
        <v>366</v>
      </c>
      <c r="G54" s="375">
        <v>896</v>
      </c>
      <c r="H54" s="219">
        <v>820</v>
      </c>
      <c r="I54" s="219">
        <v>76</v>
      </c>
    </row>
    <row r="55" spans="1:9" ht="15.75" x14ac:dyDescent="0.25">
      <c r="A55" s="13" t="s">
        <v>45</v>
      </c>
      <c r="B55" s="217">
        <v>1044</v>
      </c>
      <c r="C55" s="375">
        <v>354</v>
      </c>
      <c r="D55" s="218">
        <v>28</v>
      </c>
      <c r="E55" s="218">
        <v>11</v>
      </c>
      <c r="F55" s="375">
        <v>602</v>
      </c>
      <c r="G55" s="375">
        <v>835</v>
      </c>
      <c r="H55" s="219">
        <v>650</v>
      </c>
      <c r="I55" s="219">
        <v>185</v>
      </c>
    </row>
    <row r="56" spans="1:9" ht="15.75" x14ac:dyDescent="0.25">
      <c r="A56" s="13" t="s">
        <v>46</v>
      </c>
      <c r="B56" s="217">
        <v>643</v>
      </c>
      <c r="C56" s="375">
        <v>676</v>
      </c>
      <c r="D56" s="218">
        <v>11</v>
      </c>
      <c r="E56" s="218">
        <v>1</v>
      </c>
      <c r="F56" s="375">
        <v>567</v>
      </c>
      <c r="G56" s="375">
        <v>764</v>
      </c>
      <c r="H56" s="219">
        <v>230</v>
      </c>
      <c r="I56" s="219">
        <v>534</v>
      </c>
    </row>
    <row r="57" spans="1:9" ht="15.75" x14ac:dyDescent="0.25">
      <c r="A57" s="14"/>
      <c r="B57" s="217"/>
      <c r="C57" s="376"/>
      <c r="D57" s="220"/>
      <c r="E57" s="220"/>
      <c r="F57" s="376"/>
      <c r="G57" s="375"/>
      <c r="H57" s="221"/>
      <c r="I57" s="222"/>
    </row>
    <row r="58" spans="1:9" ht="15.75" x14ac:dyDescent="0.25">
      <c r="A58" s="12" t="s">
        <v>47</v>
      </c>
      <c r="B58" s="223">
        <v>2288</v>
      </c>
      <c r="C58" s="377">
        <v>1093</v>
      </c>
      <c r="D58" s="224">
        <v>228</v>
      </c>
      <c r="E58" s="224">
        <v>8</v>
      </c>
      <c r="F58" s="377">
        <v>1866</v>
      </c>
      <c r="G58" s="377">
        <v>1751</v>
      </c>
      <c r="H58" s="225">
        <v>1175</v>
      </c>
      <c r="I58" s="226">
        <v>576</v>
      </c>
    </row>
    <row r="59" spans="1:9" ht="15.75" x14ac:dyDescent="0.25">
      <c r="A59" s="13" t="s">
        <v>48</v>
      </c>
      <c r="B59" s="217">
        <v>1504</v>
      </c>
      <c r="C59" s="375">
        <v>471</v>
      </c>
      <c r="D59" s="218">
        <v>181</v>
      </c>
      <c r="E59" s="218">
        <v>5</v>
      </c>
      <c r="F59" s="375">
        <v>1105</v>
      </c>
      <c r="G59" s="375">
        <v>1056</v>
      </c>
      <c r="H59" s="219">
        <v>856</v>
      </c>
      <c r="I59" s="219">
        <v>200</v>
      </c>
    </row>
    <row r="60" spans="1:9" ht="15.75" x14ac:dyDescent="0.25">
      <c r="A60" s="13" t="s">
        <v>49</v>
      </c>
      <c r="B60" s="217">
        <v>420</v>
      </c>
      <c r="C60" s="375">
        <v>429</v>
      </c>
      <c r="D60" s="218">
        <v>13</v>
      </c>
      <c r="E60" s="218">
        <v>0</v>
      </c>
      <c r="F60" s="375">
        <v>527</v>
      </c>
      <c r="G60" s="375">
        <v>335</v>
      </c>
      <c r="H60" s="219">
        <v>38</v>
      </c>
      <c r="I60" s="219">
        <v>297</v>
      </c>
    </row>
    <row r="61" spans="1:9" ht="15.75" x14ac:dyDescent="0.25">
      <c r="A61" s="13" t="s">
        <v>50</v>
      </c>
      <c r="B61" s="217">
        <v>364</v>
      </c>
      <c r="C61" s="375">
        <v>193</v>
      </c>
      <c r="D61" s="218">
        <v>34</v>
      </c>
      <c r="E61" s="218">
        <v>3</v>
      </c>
      <c r="F61" s="375">
        <v>234</v>
      </c>
      <c r="G61" s="375">
        <v>360</v>
      </c>
      <c r="H61" s="219">
        <v>281</v>
      </c>
      <c r="I61" s="219">
        <v>79</v>
      </c>
    </row>
    <row r="62" spans="1:9" ht="15.75" x14ac:dyDescent="0.25">
      <c r="A62" s="13"/>
      <c r="B62" s="217"/>
      <c r="C62" s="376"/>
      <c r="D62" s="220"/>
      <c r="E62" s="220"/>
      <c r="F62" s="376"/>
      <c r="G62" s="375"/>
      <c r="H62" s="221"/>
      <c r="I62" s="222"/>
    </row>
    <row r="63" spans="1:9" ht="15.75" x14ac:dyDescent="0.25">
      <c r="A63" s="12" t="s">
        <v>51</v>
      </c>
      <c r="B63" s="213">
        <v>365</v>
      </c>
      <c r="C63" s="374">
        <v>859</v>
      </c>
      <c r="D63" s="214">
        <v>98</v>
      </c>
      <c r="E63" s="214">
        <v>18</v>
      </c>
      <c r="F63" s="374">
        <v>879</v>
      </c>
      <c r="G63" s="374">
        <v>461</v>
      </c>
      <c r="H63" s="215">
        <v>245</v>
      </c>
      <c r="I63" s="216">
        <v>216</v>
      </c>
    </row>
    <row r="64" spans="1:9" ht="15.75" x14ac:dyDescent="0.25">
      <c r="A64" s="13" t="s">
        <v>52</v>
      </c>
      <c r="B64" s="217">
        <v>213</v>
      </c>
      <c r="C64" s="375">
        <v>341</v>
      </c>
      <c r="D64" s="218">
        <v>56</v>
      </c>
      <c r="E64" s="218">
        <v>8</v>
      </c>
      <c r="F64" s="375">
        <v>420</v>
      </c>
      <c r="G64" s="375">
        <v>198</v>
      </c>
      <c r="H64" s="219">
        <v>132</v>
      </c>
      <c r="I64" s="219">
        <v>66</v>
      </c>
    </row>
    <row r="65" spans="1:9" ht="15.75" x14ac:dyDescent="0.25">
      <c r="A65" s="13" t="s">
        <v>53</v>
      </c>
      <c r="B65" s="217">
        <v>152</v>
      </c>
      <c r="C65" s="375">
        <v>518</v>
      </c>
      <c r="D65" s="218">
        <v>42</v>
      </c>
      <c r="E65" s="218">
        <v>10</v>
      </c>
      <c r="F65" s="375">
        <v>459</v>
      </c>
      <c r="G65" s="375">
        <v>263</v>
      </c>
      <c r="H65" s="219">
        <v>113</v>
      </c>
      <c r="I65" s="219">
        <v>150</v>
      </c>
    </row>
    <row r="66" spans="1:9" ht="15.75" x14ac:dyDescent="0.25">
      <c r="A66" s="13"/>
      <c r="B66" s="217"/>
      <c r="C66" s="376"/>
      <c r="D66" s="220"/>
      <c r="E66" s="220"/>
      <c r="F66" s="376"/>
      <c r="G66" s="375"/>
      <c r="H66" s="221"/>
      <c r="I66" s="222"/>
    </row>
    <row r="67" spans="1:9" ht="15.75" x14ac:dyDescent="0.25">
      <c r="A67" s="12" t="s">
        <v>54</v>
      </c>
      <c r="B67" s="213">
        <v>2089</v>
      </c>
      <c r="C67" s="374">
        <v>1181</v>
      </c>
      <c r="D67" s="214">
        <v>109</v>
      </c>
      <c r="E67" s="214">
        <v>10</v>
      </c>
      <c r="F67" s="374">
        <v>1356</v>
      </c>
      <c r="G67" s="374">
        <v>2033</v>
      </c>
      <c r="H67" s="215">
        <v>1458</v>
      </c>
      <c r="I67" s="216">
        <v>575</v>
      </c>
    </row>
    <row r="68" spans="1:9" ht="15.75" x14ac:dyDescent="0.25">
      <c r="A68" s="13" t="s">
        <v>55</v>
      </c>
      <c r="B68" s="217">
        <v>623</v>
      </c>
      <c r="C68" s="375">
        <v>137</v>
      </c>
      <c r="D68" s="218">
        <v>5</v>
      </c>
      <c r="E68" s="218">
        <v>2</v>
      </c>
      <c r="F68" s="375">
        <v>223</v>
      </c>
      <c r="G68" s="375">
        <v>544</v>
      </c>
      <c r="H68" s="219">
        <v>459</v>
      </c>
      <c r="I68" s="219">
        <v>85</v>
      </c>
    </row>
    <row r="69" spans="1:9" ht="15.75" x14ac:dyDescent="0.25">
      <c r="A69" s="13" t="s">
        <v>56</v>
      </c>
      <c r="B69" s="217">
        <v>292</v>
      </c>
      <c r="C69" s="375">
        <v>133</v>
      </c>
      <c r="D69" s="218">
        <v>33</v>
      </c>
      <c r="E69" s="218">
        <v>6</v>
      </c>
      <c r="F69" s="375">
        <v>279</v>
      </c>
      <c r="G69" s="375">
        <v>185</v>
      </c>
      <c r="H69" s="219">
        <v>119</v>
      </c>
      <c r="I69" s="219">
        <v>66</v>
      </c>
    </row>
    <row r="70" spans="1:9" ht="15.75" x14ac:dyDescent="0.25">
      <c r="A70" s="13" t="s">
        <v>57</v>
      </c>
      <c r="B70" s="217">
        <v>921</v>
      </c>
      <c r="C70" s="375">
        <v>277</v>
      </c>
      <c r="D70" s="218">
        <v>42</v>
      </c>
      <c r="E70" s="218">
        <v>2</v>
      </c>
      <c r="F70" s="375">
        <v>415</v>
      </c>
      <c r="G70" s="375">
        <v>827</v>
      </c>
      <c r="H70" s="219">
        <v>714</v>
      </c>
      <c r="I70" s="219">
        <v>113</v>
      </c>
    </row>
    <row r="71" spans="1:9" ht="15.75" x14ac:dyDescent="0.25">
      <c r="A71" s="13" t="s">
        <v>58</v>
      </c>
      <c r="B71" s="217">
        <v>253</v>
      </c>
      <c r="C71" s="375">
        <v>634</v>
      </c>
      <c r="D71" s="218">
        <v>29</v>
      </c>
      <c r="E71" s="218">
        <v>0</v>
      </c>
      <c r="F71" s="375">
        <v>439</v>
      </c>
      <c r="G71" s="375">
        <v>477</v>
      </c>
      <c r="H71" s="219">
        <v>166</v>
      </c>
      <c r="I71" s="219">
        <v>311</v>
      </c>
    </row>
    <row r="72" spans="1:9" ht="15.75" x14ac:dyDescent="0.25">
      <c r="A72" s="13"/>
      <c r="B72" s="217"/>
      <c r="C72" s="376"/>
      <c r="D72" s="220"/>
      <c r="E72" s="220"/>
      <c r="F72" s="376"/>
      <c r="G72" s="375"/>
      <c r="H72" s="221"/>
      <c r="I72" s="222"/>
    </row>
    <row r="73" spans="1:9" ht="15.75" x14ac:dyDescent="0.25">
      <c r="A73" s="12" t="s">
        <v>59</v>
      </c>
      <c r="B73" s="223">
        <v>3353</v>
      </c>
      <c r="C73" s="377">
        <v>983</v>
      </c>
      <c r="D73" s="224">
        <v>94</v>
      </c>
      <c r="E73" s="224">
        <v>23</v>
      </c>
      <c r="F73" s="377">
        <v>1412</v>
      </c>
      <c r="G73" s="377">
        <v>3041</v>
      </c>
      <c r="H73" s="225">
        <v>2249</v>
      </c>
      <c r="I73" s="226">
        <v>792</v>
      </c>
    </row>
    <row r="74" spans="1:9" ht="15.75" x14ac:dyDescent="0.25">
      <c r="A74" s="13" t="s">
        <v>60</v>
      </c>
      <c r="B74" s="217">
        <v>3044</v>
      </c>
      <c r="C74" s="375">
        <v>768</v>
      </c>
      <c r="D74" s="218">
        <v>72</v>
      </c>
      <c r="E74" s="218">
        <v>20</v>
      </c>
      <c r="F74" s="375">
        <v>1139</v>
      </c>
      <c r="G74" s="375">
        <v>2765</v>
      </c>
      <c r="H74" s="219">
        <v>2224</v>
      </c>
      <c r="I74" s="219">
        <v>541</v>
      </c>
    </row>
    <row r="75" spans="1:9" ht="15.75" x14ac:dyDescent="0.25">
      <c r="A75" s="13" t="s">
        <v>61</v>
      </c>
      <c r="B75" s="217">
        <v>309</v>
      </c>
      <c r="C75" s="375">
        <v>215</v>
      </c>
      <c r="D75" s="218">
        <v>22</v>
      </c>
      <c r="E75" s="218">
        <v>3</v>
      </c>
      <c r="F75" s="375">
        <v>273</v>
      </c>
      <c r="G75" s="375">
        <v>276</v>
      </c>
      <c r="H75" s="219">
        <v>25</v>
      </c>
      <c r="I75" s="219">
        <v>251</v>
      </c>
    </row>
    <row r="76" spans="1:9" ht="15.75" x14ac:dyDescent="0.25">
      <c r="A76" s="13"/>
      <c r="B76" s="217"/>
      <c r="C76" s="376"/>
      <c r="D76" s="220"/>
      <c r="E76" s="220"/>
      <c r="F76" s="376"/>
      <c r="G76" s="375"/>
      <c r="H76" s="221"/>
      <c r="I76" s="222"/>
    </row>
    <row r="77" spans="1:9" ht="15.75" x14ac:dyDescent="0.25">
      <c r="A77" s="12" t="s">
        <v>62</v>
      </c>
      <c r="B77" s="213">
        <v>2390</v>
      </c>
      <c r="C77" s="374">
        <v>1550</v>
      </c>
      <c r="D77" s="214">
        <v>232</v>
      </c>
      <c r="E77" s="214">
        <v>6</v>
      </c>
      <c r="F77" s="374">
        <v>1930</v>
      </c>
      <c r="G77" s="374">
        <v>2248</v>
      </c>
      <c r="H77" s="215">
        <v>1678</v>
      </c>
      <c r="I77" s="216">
        <v>570</v>
      </c>
    </row>
    <row r="78" spans="1:9" ht="15.75" x14ac:dyDescent="0.25">
      <c r="A78" s="13" t="s">
        <v>63</v>
      </c>
      <c r="B78" s="217">
        <v>1821</v>
      </c>
      <c r="C78" s="375">
        <v>626</v>
      </c>
      <c r="D78" s="218">
        <v>88</v>
      </c>
      <c r="E78" s="218">
        <v>5</v>
      </c>
      <c r="F78" s="375">
        <v>1128</v>
      </c>
      <c r="G78" s="375">
        <v>1412</v>
      </c>
      <c r="H78" s="219">
        <v>1280</v>
      </c>
      <c r="I78" s="219">
        <v>132</v>
      </c>
    </row>
    <row r="79" spans="1:9" ht="15.75" x14ac:dyDescent="0.25">
      <c r="A79" s="13" t="s">
        <v>64</v>
      </c>
      <c r="B79" s="217">
        <v>498</v>
      </c>
      <c r="C79" s="378">
        <v>415</v>
      </c>
      <c r="D79" s="228">
        <v>132</v>
      </c>
      <c r="E79" s="229">
        <v>0</v>
      </c>
      <c r="F79" s="378">
        <v>627</v>
      </c>
      <c r="G79" s="375">
        <v>418</v>
      </c>
      <c r="H79" s="219">
        <v>38</v>
      </c>
      <c r="I79" s="219">
        <v>380</v>
      </c>
    </row>
    <row r="80" spans="1:9" ht="15.75" x14ac:dyDescent="0.25">
      <c r="A80" s="13" t="s">
        <v>65</v>
      </c>
      <c r="B80" s="217">
        <v>71</v>
      </c>
      <c r="C80" s="379">
        <v>509</v>
      </c>
      <c r="D80" s="229">
        <v>12</v>
      </c>
      <c r="E80" s="229">
        <v>1</v>
      </c>
      <c r="F80" s="379">
        <v>175</v>
      </c>
      <c r="G80" s="379">
        <v>418</v>
      </c>
      <c r="H80" s="219">
        <v>360</v>
      </c>
      <c r="I80" s="219">
        <v>58</v>
      </c>
    </row>
    <row r="81" spans="1:9" ht="15.75" x14ac:dyDescent="0.25">
      <c r="A81" s="15"/>
      <c r="B81" s="16"/>
      <c r="C81" s="380"/>
      <c r="D81" s="17"/>
      <c r="E81" s="17"/>
      <c r="F81" s="380"/>
      <c r="G81" s="380"/>
      <c r="H81" s="18"/>
      <c r="I81" s="19"/>
    </row>
    <row r="82" spans="1:9" ht="15.75" x14ac:dyDescent="0.25">
      <c r="A82" s="2" t="s">
        <v>66</v>
      </c>
      <c r="B82" s="20"/>
      <c r="C82" s="260"/>
      <c r="D82" s="260"/>
      <c r="E82" s="260"/>
      <c r="F82" s="260"/>
      <c r="G82" s="260"/>
      <c r="H82" s="20"/>
      <c r="I82" s="20"/>
    </row>
  </sheetData>
  <mergeCells count="10">
    <mergeCell ref="B1:C1"/>
    <mergeCell ref="G8:G9"/>
    <mergeCell ref="H8:H9"/>
    <mergeCell ref="A7:A9"/>
    <mergeCell ref="B7:B9"/>
    <mergeCell ref="C7:C9"/>
    <mergeCell ref="D7:D9"/>
    <mergeCell ref="E7:E9"/>
    <mergeCell ref="F7:F9"/>
    <mergeCell ref="G7:I7"/>
  </mergeCells>
  <hyperlinks>
    <hyperlink ref="B1" location="Índice!A1" display="Volver al índice" xr:uid="{19B8E9DC-C28B-473B-B51A-757AAEEBAE8C}"/>
  </hyperlinks>
  <pageMargins left="0.7" right="0.7" top="0.75" bottom="0.75" header="0.3" footer="0.3"/>
  <pageSetup orientation="portrait" horizontalDpi="4294967294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44DC2-18CE-47CF-BA9B-F13FFC649AD1}">
  <dimension ref="A1:G40"/>
  <sheetViews>
    <sheetView zoomScale="80" zoomScaleNormal="80" workbookViewId="0">
      <pane ySplit="9" topLeftCell="A10" activePane="bottomLeft" state="frozen"/>
      <selection pane="bottomLeft"/>
    </sheetView>
  </sheetViews>
  <sheetFormatPr baseColWidth="10" defaultColWidth="0" defaultRowHeight="15" zeroHeight="1" x14ac:dyDescent="0.25"/>
  <cols>
    <col min="1" max="1" width="64.85546875" customWidth="1"/>
    <col min="2" max="2" width="17" customWidth="1"/>
    <col min="3" max="3" width="5.7109375" customWidth="1"/>
    <col min="4" max="4" width="10.7109375" customWidth="1"/>
    <col min="5" max="5" width="5.7109375" customWidth="1"/>
    <col min="6" max="6" width="10.7109375" customWidth="1"/>
    <col min="7" max="7" width="0" hidden="1" customWidth="1"/>
    <col min="8" max="16384" width="11.42578125" hidden="1"/>
  </cols>
  <sheetData>
    <row r="1" spans="1:7" ht="15.75" x14ac:dyDescent="0.25">
      <c r="A1" s="56" t="s">
        <v>284</v>
      </c>
      <c r="B1" s="414" t="s">
        <v>786</v>
      </c>
      <c r="C1" s="414"/>
      <c r="D1" s="56"/>
      <c r="E1" s="56"/>
      <c r="F1" s="56"/>
    </row>
    <row r="2" spans="1:7" ht="15.75" x14ac:dyDescent="0.25">
      <c r="A2" s="54"/>
      <c r="B2" s="54"/>
      <c r="C2" s="54"/>
      <c r="D2" s="54"/>
      <c r="E2" s="54"/>
      <c r="F2" s="54"/>
    </row>
    <row r="3" spans="1:7" ht="15.75" x14ac:dyDescent="0.25">
      <c r="A3" s="249" t="s">
        <v>250</v>
      </c>
      <c r="B3" s="249"/>
      <c r="C3" s="249"/>
      <c r="D3" s="249"/>
      <c r="E3" s="249"/>
      <c r="F3" s="249"/>
    </row>
    <row r="4" spans="1:7" ht="15.75" x14ac:dyDescent="0.25">
      <c r="A4" s="249" t="s">
        <v>285</v>
      </c>
      <c r="B4" s="249"/>
      <c r="C4" s="249"/>
      <c r="D4" s="249"/>
      <c r="E4" s="249"/>
      <c r="F4" s="249"/>
    </row>
    <row r="5" spans="1:7" ht="15.75" x14ac:dyDescent="0.25">
      <c r="A5" s="249" t="s">
        <v>727</v>
      </c>
      <c r="B5" s="249"/>
      <c r="C5" s="249"/>
      <c r="D5" s="249"/>
      <c r="E5" s="249"/>
      <c r="F5" s="249"/>
    </row>
    <row r="6" spans="1:7" ht="15.75" x14ac:dyDescent="0.25">
      <c r="A6" s="249" t="s">
        <v>2</v>
      </c>
      <c r="B6" s="249"/>
      <c r="C6" s="249"/>
      <c r="D6" s="249"/>
      <c r="E6" s="249"/>
      <c r="F6" s="249"/>
    </row>
    <row r="7" spans="1:7" ht="15.75" x14ac:dyDescent="0.25">
      <c r="A7" s="57"/>
      <c r="B7" s="64"/>
      <c r="C7" s="137"/>
      <c r="D7" s="65"/>
      <c r="E7" s="137"/>
      <c r="F7" s="65"/>
    </row>
    <row r="8" spans="1:7" ht="15.75" x14ac:dyDescent="0.25">
      <c r="A8" s="482" t="s">
        <v>286</v>
      </c>
      <c r="B8" s="484" t="s">
        <v>254</v>
      </c>
      <c r="C8" s="486" t="s">
        <v>275</v>
      </c>
      <c r="D8" s="480"/>
      <c r="E8" s="480"/>
      <c r="F8" s="480"/>
    </row>
    <row r="9" spans="1:7" ht="15.75" x14ac:dyDescent="0.25">
      <c r="A9" s="483"/>
      <c r="B9" s="485"/>
      <c r="C9" s="476" t="s">
        <v>80</v>
      </c>
      <c r="D9" s="477"/>
      <c r="E9" s="477"/>
      <c r="F9" s="477"/>
      <c r="G9" s="233"/>
    </row>
    <row r="10" spans="1:7" ht="15.75" x14ac:dyDescent="0.25">
      <c r="A10" s="57"/>
      <c r="B10" s="148"/>
      <c r="C10" s="137"/>
      <c r="D10" s="65"/>
      <c r="E10" s="137"/>
      <c r="F10" s="65"/>
    </row>
    <row r="11" spans="1:7" ht="15.75" x14ac:dyDescent="0.25">
      <c r="A11" s="287" t="s">
        <v>8</v>
      </c>
      <c r="B11" s="149">
        <f>SUM(B13:B37)</f>
        <v>67</v>
      </c>
      <c r="C11" s="140">
        <v>19</v>
      </c>
      <c r="D11" s="55" t="s">
        <v>265</v>
      </c>
      <c r="E11" s="140">
        <v>1</v>
      </c>
      <c r="F11" s="55" t="s">
        <v>263</v>
      </c>
    </row>
    <row r="12" spans="1:7" ht="15.75" x14ac:dyDescent="0.25">
      <c r="A12" s="55"/>
      <c r="B12" s="149"/>
      <c r="C12" s="140"/>
      <c r="D12" s="55"/>
      <c r="E12" s="140"/>
      <c r="F12" s="55"/>
    </row>
    <row r="13" spans="1:7" ht="15.75" x14ac:dyDescent="0.25">
      <c r="A13" s="130" t="s">
        <v>13</v>
      </c>
      <c r="B13" s="150">
        <v>11</v>
      </c>
      <c r="C13" s="64">
        <v>18</v>
      </c>
      <c r="D13" s="64" t="s">
        <v>260</v>
      </c>
      <c r="E13" s="64">
        <v>0</v>
      </c>
      <c r="F13" s="64" t="s">
        <v>261</v>
      </c>
    </row>
    <row r="14" spans="1:7" ht="15.75" x14ac:dyDescent="0.25">
      <c r="A14" s="130" t="s">
        <v>16</v>
      </c>
      <c r="B14" s="150">
        <v>5</v>
      </c>
      <c r="C14" s="142">
        <v>29</v>
      </c>
      <c r="D14" s="64" t="s">
        <v>260</v>
      </c>
      <c r="E14" s="64">
        <v>2</v>
      </c>
      <c r="F14" s="64" t="s">
        <v>261</v>
      </c>
    </row>
    <row r="15" spans="1:7" ht="15.75" x14ac:dyDescent="0.25">
      <c r="A15" s="130" t="s">
        <v>19</v>
      </c>
      <c r="B15" s="150">
        <v>2</v>
      </c>
      <c r="C15" s="142">
        <v>16</v>
      </c>
      <c r="D15" s="64" t="s">
        <v>260</v>
      </c>
      <c r="E15" s="64">
        <v>2</v>
      </c>
      <c r="F15" s="64" t="s">
        <v>261</v>
      </c>
    </row>
    <row r="16" spans="1:7" ht="15.75" x14ac:dyDescent="0.25">
      <c r="A16" s="130" t="s">
        <v>20</v>
      </c>
      <c r="B16" s="150">
        <v>3</v>
      </c>
      <c r="C16" s="142">
        <v>16</v>
      </c>
      <c r="D16" s="64" t="s">
        <v>260</v>
      </c>
      <c r="E16" s="64">
        <v>1</v>
      </c>
      <c r="F16" s="64" t="s">
        <v>263</v>
      </c>
    </row>
    <row r="17" spans="1:6" ht="15.75" x14ac:dyDescent="0.25">
      <c r="A17" s="130" t="s">
        <v>22</v>
      </c>
      <c r="B17" s="150">
        <v>5</v>
      </c>
      <c r="C17" s="142">
        <v>10</v>
      </c>
      <c r="D17" s="64" t="s">
        <v>260</v>
      </c>
      <c r="E17" s="64">
        <v>1</v>
      </c>
      <c r="F17" s="64" t="s">
        <v>263</v>
      </c>
    </row>
    <row r="18" spans="1:6" ht="15.75" x14ac:dyDescent="0.25">
      <c r="A18" s="130" t="s">
        <v>25</v>
      </c>
      <c r="B18" s="150">
        <v>2</v>
      </c>
      <c r="C18" s="142">
        <v>8</v>
      </c>
      <c r="D18" s="64" t="s">
        <v>260</v>
      </c>
      <c r="E18" s="64">
        <v>0</v>
      </c>
      <c r="F18" s="64" t="s">
        <v>261</v>
      </c>
    </row>
    <row r="19" spans="1:6" ht="18.75" x14ac:dyDescent="0.25">
      <c r="A19" s="130" t="s">
        <v>287</v>
      </c>
      <c r="B19" s="150">
        <v>2</v>
      </c>
      <c r="C19" s="142">
        <v>17</v>
      </c>
      <c r="D19" s="64" t="s">
        <v>260</v>
      </c>
      <c r="E19" s="64">
        <v>0</v>
      </c>
      <c r="F19" s="64" t="s">
        <v>261</v>
      </c>
    </row>
    <row r="20" spans="1:6" ht="15.75" x14ac:dyDescent="0.25">
      <c r="A20" s="130" t="s">
        <v>30</v>
      </c>
      <c r="B20" s="151">
        <v>1</v>
      </c>
      <c r="C20" s="142">
        <v>2</v>
      </c>
      <c r="D20" s="64" t="s">
        <v>260</v>
      </c>
      <c r="E20" s="64">
        <v>0</v>
      </c>
      <c r="F20" s="64" t="s">
        <v>261</v>
      </c>
    </row>
    <row r="21" spans="1:6" ht="15.75" x14ac:dyDescent="0.25">
      <c r="A21" s="130" t="s">
        <v>32</v>
      </c>
      <c r="B21" s="150">
        <v>2</v>
      </c>
      <c r="C21" s="142">
        <v>17</v>
      </c>
      <c r="D21" s="64" t="s">
        <v>260</v>
      </c>
      <c r="E21" s="64">
        <v>0</v>
      </c>
      <c r="F21" s="64" t="s">
        <v>261</v>
      </c>
    </row>
    <row r="22" spans="1:6" ht="15.75" x14ac:dyDescent="0.25">
      <c r="A22" s="130" t="s">
        <v>34</v>
      </c>
      <c r="B22" s="151" t="s">
        <v>288</v>
      </c>
      <c r="C22" s="142" t="s">
        <v>288</v>
      </c>
      <c r="D22" s="142" t="s">
        <v>288</v>
      </c>
      <c r="E22" s="142" t="s">
        <v>288</v>
      </c>
      <c r="F22" s="142" t="s">
        <v>288</v>
      </c>
    </row>
    <row r="23" spans="1:6" ht="15.75" x14ac:dyDescent="0.25">
      <c r="A23" s="130" t="s">
        <v>36</v>
      </c>
      <c r="B23" s="150">
        <v>7</v>
      </c>
      <c r="C23" s="64">
        <v>24</v>
      </c>
      <c r="D23" s="64" t="s">
        <v>260</v>
      </c>
      <c r="E23" s="64">
        <v>3</v>
      </c>
      <c r="F23" s="64" t="s">
        <v>261</v>
      </c>
    </row>
    <row r="24" spans="1:6" ht="18.75" x14ac:dyDescent="0.25">
      <c r="A24" s="130" t="s">
        <v>289</v>
      </c>
      <c r="B24" s="151">
        <v>2</v>
      </c>
      <c r="C24" s="142">
        <v>14</v>
      </c>
      <c r="D24" s="64" t="s">
        <v>260</v>
      </c>
      <c r="E24" s="64">
        <v>0</v>
      </c>
      <c r="F24" s="64" t="s">
        <v>261</v>
      </c>
    </row>
    <row r="25" spans="1:6" ht="15.75" x14ac:dyDescent="0.25">
      <c r="A25" s="130" t="s">
        <v>40</v>
      </c>
      <c r="B25" s="150">
        <v>2</v>
      </c>
      <c r="C25" s="64">
        <v>19</v>
      </c>
      <c r="D25" s="64" t="s">
        <v>260</v>
      </c>
      <c r="E25" s="64">
        <v>0</v>
      </c>
      <c r="F25" s="64" t="s">
        <v>261</v>
      </c>
    </row>
    <row r="26" spans="1:6" ht="15.75" x14ac:dyDescent="0.25">
      <c r="A26" s="130" t="s">
        <v>42</v>
      </c>
      <c r="B26" s="150">
        <v>2</v>
      </c>
      <c r="C26" s="142">
        <v>12</v>
      </c>
      <c r="D26" s="64" t="s">
        <v>260</v>
      </c>
      <c r="E26" s="64">
        <v>0</v>
      </c>
      <c r="F26" s="64" t="s">
        <v>261</v>
      </c>
    </row>
    <row r="27" spans="1:6" ht="15.75" x14ac:dyDescent="0.25">
      <c r="A27" s="130" t="s">
        <v>44</v>
      </c>
      <c r="B27" s="150">
        <v>1</v>
      </c>
      <c r="C27" s="142">
        <v>11</v>
      </c>
      <c r="D27" s="64" t="s">
        <v>260</v>
      </c>
      <c r="E27" s="64">
        <v>0</v>
      </c>
      <c r="F27" s="64" t="s">
        <v>261</v>
      </c>
    </row>
    <row r="28" spans="1:6" ht="15.75" x14ac:dyDescent="0.25">
      <c r="A28" s="130" t="s">
        <v>45</v>
      </c>
      <c r="B28" s="151" t="s">
        <v>288</v>
      </c>
      <c r="C28" s="142" t="s">
        <v>288</v>
      </c>
      <c r="D28" s="142" t="s">
        <v>288</v>
      </c>
      <c r="E28" s="142" t="s">
        <v>288</v>
      </c>
      <c r="F28" s="142" t="s">
        <v>288</v>
      </c>
    </row>
    <row r="29" spans="1:6" ht="15.75" x14ac:dyDescent="0.25">
      <c r="A29" s="130" t="s">
        <v>48</v>
      </c>
      <c r="B29" s="150">
        <v>3</v>
      </c>
      <c r="C29" s="142">
        <v>12</v>
      </c>
      <c r="D29" s="64" t="s">
        <v>260</v>
      </c>
      <c r="E29" s="64">
        <v>1</v>
      </c>
      <c r="F29" s="64" t="s">
        <v>263</v>
      </c>
    </row>
    <row r="30" spans="1:6" ht="18.75" x14ac:dyDescent="0.25">
      <c r="A30" s="25" t="s">
        <v>290</v>
      </c>
      <c r="B30" s="150">
        <v>2</v>
      </c>
      <c r="C30" s="142">
        <v>59</v>
      </c>
      <c r="D30" s="64" t="s">
        <v>260</v>
      </c>
      <c r="E30" s="64">
        <v>2</v>
      </c>
      <c r="F30" s="64" t="s">
        <v>261</v>
      </c>
    </row>
    <row r="31" spans="1:6" ht="15.75" x14ac:dyDescent="0.25">
      <c r="A31" s="130" t="s">
        <v>52</v>
      </c>
      <c r="B31" s="150">
        <v>4</v>
      </c>
      <c r="C31" s="64">
        <v>14</v>
      </c>
      <c r="D31" s="64" t="s">
        <v>260</v>
      </c>
      <c r="E31" s="64">
        <v>3</v>
      </c>
      <c r="F31" s="64" t="s">
        <v>261</v>
      </c>
    </row>
    <row r="32" spans="1:6" ht="18.75" x14ac:dyDescent="0.25">
      <c r="A32" s="130" t="s">
        <v>291</v>
      </c>
      <c r="B32" s="151">
        <v>1</v>
      </c>
      <c r="C32" s="142">
        <v>17</v>
      </c>
      <c r="D32" s="64" t="s">
        <v>260</v>
      </c>
      <c r="E32" s="64">
        <v>0</v>
      </c>
      <c r="F32" s="64" t="s">
        <v>261</v>
      </c>
    </row>
    <row r="33" spans="1:6" ht="15.75" x14ac:dyDescent="0.25">
      <c r="A33" s="130" t="s">
        <v>56</v>
      </c>
      <c r="B33" s="151" t="s">
        <v>288</v>
      </c>
      <c r="C33" s="142" t="s">
        <v>288</v>
      </c>
      <c r="D33" s="142" t="s">
        <v>288</v>
      </c>
      <c r="E33" s="142" t="s">
        <v>288</v>
      </c>
      <c r="F33" s="142" t="s">
        <v>288</v>
      </c>
    </row>
    <row r="34" spans="1:6" ht="18.75" x14ac:dyDescent="0.25">
      <c r="A34" s="130" t="s">
        <v>292</v>
      </c>
      <c r="B34" s="150">
        <v>2</v>
      </c>
      <c r="C34" s="142">
        <v>38</v>
      </c>
      <c r="D34" s="64" t="s">
        <v>260</v>
      </c>
      <c r="E34" s="64">
        <v>2</v>
      </c>
      <c r="F34" s="64" t="s">
        <v>261</v>
      </c>
    </row>
    <row r="35" spans="1:6" ht="15.75" x14ac:dyDescent="0.25">
      <c r="A35" s="130" t="s">
        <v>60</v>
      </c>
      <c r="B35" s="151" t="s">
        <v>288</v>
      </c>
      <c r="C35" s="142" t="s">
        <v>288</v>
      </c>
      <c r="D35" s="142" t="s">
        <v>288</v>
      </c>
      <c r="E35" s="142" t="s">
        <v>288</v>
      </c>
      <c r="F35" s="142" t="s">
        <v>288</v>
      </c>
    </row>
    <row r="36" spans="1:6" ht="15.75" x14ac:dyDescent="0.25">
      <c r="A36" s="130" t="s">
        <v>63</v>
      </c>
      <c r="B36" s="151">
        <v>6</v>
      </c>
      <c r="C36" s="142">
        <v>22</v>
      </c>
      <c r="D36" s="64" t="s">
        <v>260</v>
      </c>
      <c r="E36" s="64">
        <v>0</v>
      </c>
      <c r="F36" s="64" t="s">
        <v>261</v>
      </c>
    </row>
    <row r="37" spans="1:6" ht="15.75" x14ac:dyDescent="0.25">
      <c r="A37" s="130" t="s">
        <v>264</v>
      </c>
      <c r="B37" s="151">
        <v>2</v>
      </c>
      <c r="C37" s="142">
        <v>3</v>
      </c>
      <c r="D37" s="64" t="s">
        <v>260</v>
      </c>
      <c r="E37" s="64">
        <v>0</v>
      </c>
      <c r="F37" s="64" t="s">
        <v>261</v>
      </c>
    </row>
    <row r="38" spans="1:6" ht="15.75" x14ac:dyDescent="0.25">
      <c r="A38" s="62" t="s">
        <v>270</v>
      </c>
      <c r="B38" s="144"/>
      <c r="C38" s="145"/>
      <c r="D38" s="60"/>
      <c r="E38" s="152"/>
      <c r="F38" s="60"/>
    </row>
    <row r="39" spans="1:6" ht="18.75" x14ac:dyDescent="0.3">
      <c r="A39" s="57" t="s">
        <v>293</v>
      </c>
      <c r="B39" s="153"/>
      <c r="C39" s="154"/>
      <c r="D39" s="154"/>
      <c r="E39" s="155"/>
      <c r="F39" s="154"/>
    </row>
    <row r="40" spans="1:6" ht="18.75" x14ac:dyDescent="0.3">
      <c r="A40" s="2" t="s">
        <v>66</v>
      </c>
      <c r="B40" s="153"/>
      <c r="C40" s="153"/>
      <c r="D40" s="153"/>
      <c r="E40" s="153"/>
      <c r="F40" s="153"/>
    </row>
  </sheetData>
  <mergeCells count="5">
    <mergeCell ref="C8:F8"/>
    <mergeCell ref="A8:A9"/>
    <mergeCell ref="B8:B9"/>
    <mergeCell ref="C9:F9"/>
    <mergeCell ref="B1:C1"/>
  </mergeCells>
  <hyperlinks>
    <hyperlink ref="B1" location="Índice!A1" display="Volver al índice" xr:uid="{F862F6DC-8036-472F-A123-98E7C183FF2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E085E-96C2-4F4E-8218-F1E975B26561}">
  <dimension ref="A1:R24"/>
  <sheetViews>
    <sheetView zoomScale="80" zoomScaleNormal="80" workbookViewId="0">
      <pane ySplit="9" topLeftCell="A10" activePane="bottomLeft" state="frozen"/>
      <selection pane="bottomLeft"/>
    </sheetView>
  </sheetViews>
  <sheetFormatPr baseColWidth="10" defaultColWidth="0" defaultRowHeight="15" zeroHeight="1" x14ac:dyDescent="0.25"/>
  <cols>
    <col min="1" max="1" width="25.7109375" style="259" customWidth="1"/>
    <col min="2" max="2" width="16.5703125" style="259" customWidth="1"/>
    <col min="3" max="3" width="5.7109375" style="259" customWidth="1"/>
    <col min="4" max="4" width="10.7109375" style="259" customWidth="1"/>
    <col min="5" max="5" width="5.7109375" style="259" customWidth="1"/>
    <col min="6" max="6" width="10.7109375" style="259" customWidth="1"/>
    <col min="7" max="7" width="5.7109375" style="259" customWidth="1"/>
    <col min="8" max="8" width="10.7109375" style="259" customWidth="1"/>
    <col min="9" max="9" width="5.7109375" style="259" customWidth="1"/>
    <col min="10" max="10" width="10.7109375" style="259" customWidth="1"/>
    <col min="11" max="11" width="5.7109375" style="259" customWidth="1"/>
    <col min="12" max="12" width="10.7109375" style="259" customWidth="1"/>
    <col min="13" max="13" width="5.7109375" style="259" customWidth="1"/>
    <col min="14" max="14" width="10.7109375" style="259" customWidth="1"/>
    <col min="15" max="15" width="5.7109375" style="259" customWidth="1"/>
    <col min="16" max="16" width="10.7109375" style="259" customWidth="1"/>
    <col min="17" max="17" width="5.7109375" style="259" customWidth="1"/>
    <col min="18" max="18" width="10.7109375" style="259" customWidth="1"/>
    <col min="19" max="16384" width="11.42578125" style="259" hidden="1"/>
  </cols>
  <sheetData>
    <row r="1" spans="1:18" ht="15.75" x14ac:dyDescent="0.25">
      <c r="A1" s="291" t="s">
        <v>294</v>
      </c>
      <c r="B1" s="414" t="s">
        <v>786</v>
      </c>
      <c r="C1" s="414"/>
      <c r="E1" s="275"/>
      <c r="F1" s="276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</row>
    <row r="2" spans="1:18" ht="15.75" x14ac:dyDescent="0.25">
      <c r="A2" s="291"/>
      <c r="C2" s="275"/>
      <c r="E2" s="275"/>
      <c r="F2" s="276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</row>
    <row r="3" spans="1:18" ht="15.75" x14ac:dyDescent="0.25">
      <c r="A3" s="292" t="s">
        <v>250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</row>
    <row r="4" spans="1:18" ht="15.75" x14ac:dyDescent="0.25">
      <c r="A4" s="292" t="s">
        <v>295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</row>
    <row r="5" spans="1:18" ht="15.75" x14ac:dyDescent="0.25">
      <c r="A5" s="292" t="s">
        <v>252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</row>
    <row r="6" spans="1:18" ht="15.75" x14ac:dyDescent="0.25">
      <c r="A6" s="292" t="s">
        <v>2</v>
      </c>
      <c r="B6" s="292"/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</row>
    <row r="7" spans="1:18" ht="15.75" x14ac:dyDescent="0.25">
      <c r="A7" s="275"/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</row>
    <row r="8" spans="1:18" ht="15.75" x14ac:dyDescent="0.25">
      <c r="A8" s="488" t="s">
        <v>296</v>
      </c>
      <c r="B8" s="490" t="s">
        <v>254</v>
      </c>
      <c r="C8" s="492" t="s">
        <v>275</v>
      </c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93"/>
      <c r="Q8" s="493"/>
      <c r="R8" s="493"/>
    </row>
    <row r="9" spans="1:18" ht="21.75" customHeight="1" x14ac:dyDescent="0.25">
      <c r="A9" s="489"/>
      <c r="B9" s="491"/>
      <c r="C9" s="492" t="s">
        <v>80</v>
      </c>
      <c r="D9" s="493"/>
      <c r="E9" s="493"/>
      <c r="F9" s="494"/>
      <c r="G9" s="495" t="s">
        <v>276</v>
      </c>
      <c r="H9" s="496"/>
      <c r="I9" s="496"/>
      <c r="J9" s="497"/>
      <c r="K9" s="495" t="s">
        <v>277</v>
      </c>
      <c r="L9" s="496"/>
      <c r="M9" s="496"/>
      <c r="N9" s="497"/>
      <c r="O9" s="492" t="s">
        <v>258</v>
      </c>
      <c r="P9" s="493"/>
      <c r="Q9" s="493"/>
      <c r="R9" s="493"/>
    </row>
    <row r="10" spans="1:18" ht="15.75" x14ac:dyDescent="0.25">
      <c r="A10" s="275"/>
      <c r="B10" s="293"/>
      <c r="C10" s="275"/>
      <c r="D10" s="275"/>
      <c r="E10" s="275"/>
      <c r="F10" s="275"/>
      <c r="G10" s="294"/>
      <c r="H10" s="295"/>
      <c r="I10" s="295"/>
      <c r="J10" s="296"/>
      <c r="K10" s="294"/>
      <c r="L10" s="295"/>
      <c r="M10" s="295"/>
      <c r="N10" s="296"/>
      <c r="O10" s="275"/>
      <c r="P10" s="275"/>
      <c r="Q10" s="275"/>
      <c r="R10" s="275"/>
    </row>
    <row r="11" spans="1:18" ht="15.75" x14ac:dyDescent="0.25">
      <c r="A11" s="297" t="s">
        <v>8</v>
      </c>
      <c r="B11" s="298">
        <f>SUM(B15,B19)</f>
        <v>13916</v>
      </c>
      <c r="C11" s="299">
        <v>25</v>
      </c>
      <c r="D11" s="299" t="s">
        <v>260</v>
      </c>
      <c r="E11" s="299">
        <v>2</v>
      </c>
      <c r="F11" s="299" t="s">
        <v>261</v>
      </c>
      <c r="G11" s="300">
        <v>7</v>
      </c>
      <c r="H11" s="299" t="s">
        <v>260</v>
      </c>
      <c r="I11" s="299">
        <v>3</v>
      </c>
      <c r="J11" s="299" t="s">
        <v>261</v>
      </c>
      <c r="K11" s="300">
        <v>4</v>
      </c>
      <c r="L11" s="299" t="s">
        <v>260</v>
      </c>
      <c r="M11" s="299">
        <v>3</v>
      </c>
      <c r="N11" s="299" t="s">
        <v>261</v>
      </c>
      <c r="O11" s="300">
        <v>13</v>
      </c>
      <c r="P11" s="299" t="s">
        <v>260</v>
      </c>
      <c r="Q11" s="299">
        <v>0</v>
      </c>
      <c r="R11" s="299" t="s">
        <v>261</v>
      </c>
    </row>
    <row r="12" spans="1:18" ht="15.75" x14ac:dyDescent="0.25">
      <c r="A12" s="275" t="s">
        <v>297</v>
      </c>
      <c r="B12" s="301">
        <v>9798</v>
      </c>
      <c r="C12" s="276">
        <v>22</v>
      </c>
      <c r="D12" s="276" t="s">
        <v>260</v>
      </c>
      <c r="E12" s="276">
        <v>0</v>
      </c>
      <c r="F12" s="276" t="s">
        <v>261</v>
      </c>
      <c r="G12" s="302">
        <v>6</v>
      </c>
      <c r="H12" s="276" t="s">
        <v>260</v>
      </c>
      <c r="I12" s="276">
        <v>3</v>
      </c>
      <c r="J12" s="303" t="s">
        <v>261</v>
      </c>
      <c r="K12" s="302">
        <v>4</v>
      </c>
      <c r="L12" s="276" t="s">
        <v>260</v>
      </c>
      <c r="M12" s="276">
        <v>1</v>
      </c>
      <c r="N12" s="276" t="s">
        <v>263</v>
      </c>
      <c r="O12" s="302">
        <v>17</v>
      </c>
      <c r="P12" s="276" t="s">
        <v>260</v>
      </c>
      <c r="Q12" s="276">
        <v>0</v>
      </c>
      <c r="R12" s="276" t="s">
        <v>261</v>
      </c>
    </row>
    <row r="13" spans="1:18" ht="15.75" x14ac:dyDescent="0.25">
      <c r="A13" s="275" t="s">
        <v>298</v>
      </c>
      <c r="B13" s="301">
        <v>4118</v>
      </c>
      <c r="C13" s="276">
        <v>34</v>
      </c>
      <c r="D13" s="276" t="s">
        <v>260</v>
      </c>
      <c r="E13" s="276">
        <v>3</v>
      </c>
      <c r="F13" s="276" t="s">
        <v>261</v>
      </c>
      <c r="G13" s="302">
        <v>10</v>
      </c>
      <c r="H13" s="276" t="s">
        <v>260</v>
      </c>
      <c r="I13" s="276">
        <v>2</v>
      </c>
      <c r="J13" s="303" t="s">
        <v>261</v>
      </c>
      <c r="K13" s="302">
        <v>5</v>
      </c>
      <c r="L13" s="276" t="s">
        <v>260</v>
      </c>
      <c r="M13" s="276">
        <v>3</v>
      </c>
      <c r="N13" s="276" t="s">
        <v>261</v>
      </c>
      <c r="O13" s="302">
        <v>10</v>
      </c>
      <c r="P13" s="276" t="s">
        <v>260</v>
      </c>
      <c r="Q13" s="276">
        <v>0</v>
      </c>
      <c r="R13" s="276" t="s">
        <v>261</v>
      </c>
    </row>
    <row r="14" spans="1:18" ht="15.75" x14ac:dyDescent="0.25">
      <c r="A14" s="275"/>
      <c r="B14" s="301"/>
      <c r="C14" s="276"/>
      <c r="D14" s="276"/>
      <c r="E14" s="276"/>
      <c r="F14" s="276"/>
      <c r="G14" s="302"/>
      <c r="H14" s="276"/>
      <c r="I14" s="276"/>
      <c r="J14" s="303"/>
      <c r="K14" s="302"/>
      <c r="L14" s="276"/>
      <c r="M14" s="276"/>
      <c r="N14" s="276"/>
      <c r="O14" s="302"/>
      <c r="P14" s="276"/>
      <c r="Q14" s="276"/>
      <c r="R14" s="276"/>
    </row>
    <row r="15" spans="1:18" ht="15.75" x14ac:dyDescent="0.25">
      <c r="A15" s="304" t="s">
        <v>248</v>
      </c>
      <c r="B15" s="298">
        <f>SUM(B16:B17)</f>
        <v>10350</v>
      </c>
      <c r="C15" s="299">
        <v>32</v>
      </c>
      <c r="D15" s="299" t="s">
        <v>260</v>
      </c>
      <c r="E15" s="299">
        <v>0</v>
      </c>
      <c r="F15" s="299" t="s">
        <v>261</v>
      </c>
      <c r="G15" s="300">
        <v>10</v>
      </c>
      <c r="H15" s="299" t="s">
        <v>260</v>
      </c>
      <c r="I15" s="299">
        <v>3</v>
      </c>
      <c r="J15" s="299" t="s">
        <v>261</v>
      </c>
      <c r="K15" s="300">
        <v>6</v>
      </c>
      <c r="L15" s="299" t="s">
        <v>260</v>
      </c>
      <c r="M15" s="299">
        <v>0</v>
      </c>
      <c r="N15" s="299" t="s">
        <v>261</v>
      </c>
      <c r="O15" s="300">
        <v>16</v>
      </c>
      <c r="P15" s="299" t="s">
        <v>260</v>
      </c>
      <c r="Q15" s="299">
        <v>1</v>
      </c>
      <c r="R15" s="299" t="s">
        <v>263</v>
      </c>
    </row>
    <row r="16" spans="1:18" ht="15.75" x14ac:dyDescent="0.25">
      <c r="A16" s="275" t="s">
        <v>297</v>
      </c>
      <c r="B16" s="301">
        <v>6714</v>
      </c>
      <c r="C16" s="276">
        <v>30</v>
      </c>
      <c r="D16" s="276" t="s">
        <v>260</v>
      </c>
      <c r="E16" s="276">
        <v>0</v>
      </c>
      <c r="F16" s="276" t="s">
        <v>261</v>
      </c>
      <c r="G16" s="302">
        <v>10</v>
      </c>
      <c r="H16" s="276" t="s">
        <v>260</v>
      </c>
      <c r="I16" s="276">
        <v>0</v>
      </c>
      <c r="J16" s="303" t="s">
        <v>261</v>
      </c>
      <c r="K16" s="302">
        <v>6</v>
      </c>
      <c r="L16" s="276" t="s">
        <v>260</v>
      </c>
      <c r="M16" s="276">
        <v>0</v>
      </c>
      <c r="N16" s="276" t="s">
        <v>261</v>
      </c>
      <c r="O16" s="302">
        <v>14</v>
      </c>
      <c r="P16" s="276" t="s">
        <v>260</v>
      </c>
      <c r="Q16" s="276">
        <v>0</v>
      </c>
      <c r="R16" s="276" t="s">
        <v>261</v>
      </c>
    </row>
    <row r="17" spans="1:18" ht="15.75" x14ac:dyDescent="0.25">
      <c r="A17" s="275" t="s">
        <v>298</v>
      </c>
      <c r="B17" s="301">
        <v>3636</v>
      </c>
      <c r="C17" s="276">
        <v>38</v>
      </c>
      <c r="D17" s="276" t="s">
        <v>260</v>
      </c>
      <c r="E17" s="276">
        <v>1</v>
      </c>
      <c r="F17" s="276" t="s">
        <v>263</v>
      </c>
      <c r="G17" s="302">
        <v>12</v>
      </c>
      <c r="H17" s="276" t="s">
        <v>260</v>
      </c>
      <c r="I17" s="276">
        <v>0</v>
      </c>
      <c r="J17" s="303" t="s">
        <v>261</v>
      </c>
      <c r="K17" s="302">
        <v>6</v>
      </c>
      <c r="L17" s="276" t="s">
        <v>260</v>
      </c>
      <c r="M17" s="276">
        <v>1</v>
      </c>
      <c r="N17" s="276" t="s">
        <v>263</v>
      </c>
      <c r="O17" s="302">
        <v>20</v>
      </c>
      <c r="P17" s="276" t="s">
        <v>260</v>
      </c>
      <c r="Q17" s="276">
        <v>0</v>
      </c>
      <c r="R17" s="276" t="s">
        <v>261</v>
      </c>
    </row>
    <row r="18" spans="1:18" ht="15.75" x14ac:dyDescent="0.25">
      <c r="A18" s="275"/>
      <c r="B18" s="301"/>
      <c r="C18" s="276"/>
      <c r="D18" s="276"/>
      <c r="E18" s="276"/>
      <c r="F18" s="276"/>
      <c r="G18" s="302"/>
      <c r="H18" s="276"/>
      <c r="I18" s="276"/>
      <c r="J18" s="303"/>
      <c r="K18" s="302"/>
      <c r="L18" s="276"/>
      <c r="M18" s="276"/>
      <c r="N18" s="276"/>
      <c r="O18" s="302"/>
      <c r="P18" s="276"/>
      <c r="Q18" s="276"/>
      <c r="R18" s="276"/>
    </row>
    <row r="19" spans="1:18" ht="15.75" x14ac:dyDescent="0.25">
      <c r="A19" s="304" t="s">
        <v>243</v>
      </c>
      <c r="B19" s="298">
        <f>SUM(B20:B21)</f>
        <v>3566</v>
      </c>
      <c r="C19" s="299">
        <v>6</v>
      </c>
      <c r="D19" s="299" t="s">
        <v>260</v>
      </c>
      <c r="E19" s="299">
        <v>2</v>
      </c>
      <c r="F19" s="299" t="s">
        <v>261</v>
      </c>
      <c r="G19" s="300">
        <v>0</v>
      </c>
      <c r="H19" s="299" t="s">
        <v>260</v>
      </c>
      <c r="I19" s="299">
        <v>2</v>
      </c>
      <c r="J19" s="299" t="s">
        <v>261</v>
      </c>
      <c r="K19" s="300">
        <v>1</v>
      </c>
      <c r="L19" s="299" t="s">
        <v>266</v>
      </c>
      <c r="M19" s="299">
        <v>0</v>
      </c>
      <c r="N19" s="299" t="s">
        <v>263</v>
      </c>
      <c r="O19" s="300">
        <v>5</v>
      </c>
      <c r="P19" s="299" t="s">
        <v>260</v>
      </c>
      <c r="Q19" s="299">
        <v>1</v>
      </c>
      <c r="R19" s="299" t="s">
        <v>263</v>
      </c>
    </row>
    <row r="20" spans="1:18" ht="15.75" x14ac:dyDescent="0.25">
      <c r="A20" s="275" t="s">
        <v>297</v>
      </c>
      <c r="B20" s="301">
        <v>3084</v>
      </c>
      <c r="C20" s="276">
        <v>5</v>
      </c>
      <c r="D20" s="276" t="s">
        <v>260</v>
      </c>
      <c r="E20" s="276">
        <v>3</v>
      </c>
      <c r="F20" s="276" t="s">
        <v>261</v>
      </c>
      <c r="G20" s="302">
        <v>0</v>
      </c>
      <c r="H20" s="276" t="s">
        <v>260</v>
      </c>
      <c r="I20" s="276">
        <v>3</v>
      </c>
      <c r="J20" s="303" t="s">
        <v>261</v>
      </c>
      <c r="K20" s="302">
        <v>0</v>
      </c>
      <c r="L20" s="276" t="s">
        <v>266</v>
      </c>
      <c r="M20" s="276">
        <v>3</v>
      </c>
      <c r="N20" s="276" t="s">
        <v>261</v>
      </c>
      <c r="O20" s="302">
        <v>4</v>
      </c>
      <c r="P20" s="276" t="s">
        <v>260</v>
      </c>
      <c r="Q20" s="276">
        <v>3</v>
      </c>
      <c r="R20" s="276" t="s">
        <v>261</v>
      </c>
    </row>
    <row r="21" spans="1:18" ht="15.75" x14ac:dyDescent="0.25">
      <c r="A21" s="275" t="s">
        <v>298</v>
      </c>
      <c r="B21" s="301">
        <v>482</v>
      </c>
      <c r="C21" s="276">
        <v>10</v>
      </c>
      <c r="D21" s="276" t="s">
        <v>260</v>
      </c>
      <c r="E21" s="276">
        <v>3</v>
      </c>
      <c r="F21" s="276" t="s">
        <v>261</v>
      </c>
      <c r="G21" s="302">
        <v>0</v>
      </c>
      <c r="H21" s="276" t="s">
        <v>260</v>
      </c>
      <c r="I21" s="276">
        <v>1</v>
      </c>
      <c r="J21" s="303" t="s">
        <v>263</v>
      </c>
      <c r="K21" s="302">
        <v>2</v>
      </c>
      <c r="L21" s="276" t="s">
        <v>260</v>
      </c>
      <c r="M21" s="276">
        <v>1</v>
      </c>
      <c r="N21" s="276" t="s">
        <v>263</v>
      </c>
      <c r="O21" s="302">
        <v>7</v>
      </c>
      <c r="P21" s="276" t="s">
        <v>260</v>
      </c>
      <c r="Q21" s="276">
        <v>3</v>
      </c>
      <c r="R21" s="276" t="s">
        <v>263</v>
      </c>
    </row>
    <row r="22" spans="1:18" ht="15.75" x14ac:dyDescent="0.25">
      <c r="A22" s="305"/>
      <c r="B22" s="306"/>
      <c r="C22" s="305"/>
      <c r="D22" s="305"/>
      <c r="E22" s="305"/>
      <c r="F22" s="305"/>
      <c r="G22" s="307"/>
      <c r="H22" s="305"/>
      <c r="I22" s="305"/>
      <c r="J22" s="308"/>
      <c r="K22" s="307"/>
      <c r="L22" s="305"/>
      <c r="M22" s="305"/>
      <c r="N22" s="308"/>
      <c r="O22" s="305"/>
      <c r="P22" s="305"/>
      <c r="Q22" s="305"/>
      <c r="R22" s="305"/>
    </row>
    <row r="23" spans="1:18" ht="15.75" x14ac:dyDescent="0.25">
      <c r="A23" s="487" t="s">
        <v>279</v>
      </c>
      <c r="B23" s="487"/>
      <c r="C23" s="487"/>
      <c r="D23" s="487"/>
      <c r="E23" s="487"/>
      <c r="F23" s="487"/>
      <c r="G23" s="487"/>
      <c r="H23" s="487"/>
      <c r="I23" s="487"/>
      <c r="J23" s="487"/>
      <c r="K23" s="487"/>
      <c r="L23" s="487"/>
      <c r="M23" s="487"/>
      <c r="N23" s="487"/>
      <c r="O23" s="487"/>
      <c r="P23" s="487"/>
      <c r="Q23" s="487"/>
      <c r="R23" s="487"/>
    </row>
    <row r="24" spans="1:18" ht="15.75" x14ac:dyDescent="0.25">
      <c r="A24" s="277" t="s">
        <v>66</v>
      </c>
      <c r="B24" s="275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</row>
  </sheetData>
  <mergeCells count="9">
    <mergeCell ref="B1:C1"/>
    <mergeCell ref="A23:R23"/>
    <mergeCell ref="A8:A9"/>
    <mergeCell ref="B8:B9"/>
    <mergeCell ref="C8:R8"/>
    <mergeCell ref="C9:F9"/>
    <mergeCell ref="G9:J9"/>
    <mergeCell ref="K9:N9"/>
    <mergeCell ref="O9:R9"/>
  </mergeCells>
  <phoneticPr fontId="23" type="noConversion"/>
  <hyperlinks>
    <hyperlink ref="B1" location="Índice!A1" display="Volver al índice" xr:uid="{C1C11E01-F632-422C-836F-49F6FCEA0408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D8BFC-362A-4991-9EDA-B30DF5621BAF}">
  <dimension ref="A1:F36"/>
  <sheetViews>
    <sheetView zoomScale="80" zoomScaleNormal="80" workbookViewId="0">
      <pane ySplit="9" topLeftCell="A10" activePane="bottomLeft" state="frozen"/>
      <selection pane="bottomLeft"/>
    </sheetView>
  </sheetViews>
  <sheetFormatPr baseColWidth="10" defaultColWidth="0" defaultRowHeight="15" zeroHeight="1" x14ac:dyDescent="0.25"/>
  <cols>
    <col min="1" max="1" width="33" customWidth="1"/>
    <col min="2" max="5" width="14.7109375" customWidth="1"/>
    <col min="6" max="6" width="0" style="233" hidden="1" customWidth="1"/>
    <col min="7" max="16384" width="11.42578125" hidden="1"/>
  </cols>
  <sheetData>
    <row r="1" spans="1:5" ht="15.75" x14ac:dyDescent="0.25">
      <c r="A1" s="56" t="s">
        <v>299</v>
      </c>
      <c r="B1" s="414" t="s">
        <v>786</v>
      </c>
      <c r="C1" s="414"/>
      <c r="E1" s="404"/>
    </row>
    <row r="2" spans="1:5" ht="15.75" x14ac:dyDescent="0.25">
      <c r="A2" s="54"/>
      <c r="B2" s="156"/>
      <c r="C2" s="156"/>
      <c r="D2" s="156"/>
      <c r="E2" s="404"/>
    </row>
    <row r="3" spans="1:5" ht="15.75" x14ac:dyDescent="0.25">
      <c r="A3" s="157" t="s">
        <v>300</v>
      </c>
      <c r="B3" s="157"/>
      <c r="C3" s="157"/>
      <c r="D3" s="157"/>
      <c r="E3" s="157"/>
    </row>
    <row r="4" spans="1:5" ht="15.75" x14ac:dyDescent="0.25">
      <c r="A4" s="157" t="s">
        <v>704</v>
      </c>
      <c r="B4" s="157"/>
      <c r="C4" s="157"/>
      <c r="D4" s="157"/>
      <c r="E4" s="157"/>
    </row>
    <row r="5" spans="1:5" ht="15.75" x14ac:dyDescent="0.25">
      <c r="A5" s="157" t="s">
        <v>329</v>
      </c>
      <c r="B5" s="157"/>
      <c r="C5" s="157"/>
      <c r="D5" s="157"/>
      <c r="E5" s="157"/>
    </row>
    <row r="6" spans="1:5" ht="15.75" x14ac:dyDescent="0.25">
      <c r="A6" s="157" t="s">
        <v>2</v>
      </c>
      <c r="B6" s="157"/>
      <c r="C6" s="157"/>
      <c r="D6" s="157"/>
      <c r="E6" s="157"/>
    </row>
    <row r="7" spans="1:5" ht="15.75" x14ac:dyDescent="0.25">
      <c r="A7" s="285"/>
      <c r="B7" s="62"/>
      <c r="C7" s="62"/>
      <c r="D7" s="62"/>
      <c r="E7" s="60"/>
    </row>
    <row r="8" spans="1:5" ht="15.75" x14ac:dyDescent="0.25">
      <c r="A8" s="161" t="s">
        <v>302</v>
      </c>
      <c r="B8" s="161" t="s">
        <v>301</v>
      </c>
      <c r="C8" s="486" t="s">
        <v>224</v>
      </c>
      <c r="D8" s="480"/>
      <c r="E8" s="480"/>
    </row>
    <row r="9" spans="1:5" ht="15.75" x14ac:dyDescent="0.25">
      <c r="A9" s="309" t="s">
        <v>703</v>
      </c>
      <c r="B9" s="309" t="s">
        <v>303</v>
      </c>
      <c r="C9" s="159" t="s">
        <v>226</v>
      </c>
      <c r="D9" s="160" t="s">
        <v>227</v>
      </c>
      <c r="E9" s="278" t="s">
        <v>103</v>
      </c>
    </row>
    <row r="10" spans="1:5" ht="15.75" x14ac:dyDescent="0.25">
      <c r="A10" s="126"/>
      <c r="B10" s="162"/>
      <c r="C10" s="123"/>
      <c r="D10" s="109"/>
      <c r="E10" s="165"/>
    </row>
    <row r="11" spans="1:5" ht="15.75" x14ac:dyDescent="0.25">
      <c r="A11" s="129" t="s">
        <v>8</v>
      </c>
      <c r="B11" s="149">
        <f>SUM(B13:B34)</f>
        <v>13916</v>
      </c>
      <c r="C11" s="149">
        <f t="shared" ref="C11:E11" si="0">SUM(C13:C34)</f>
        <v>4062</v>
      </c>
      <c r="D11" s="149">
        <f t="shared" si="0"/>
        <v>4567</v>
      </c>
      <c r="E11" s="169">
        <f t="shared" si="0"/>
        <v>5287</v>
      </c>
    </row>
    <row r="12" spans="1:5" ht="15.75" x14ac:dyDescent="0.25">
      <c r="A12" s="129"/>
      <c r="B12" s="149"/>
      <c r="C12" s="149"/>
      <c r="D12" s="169"/>
      <c r="E12" s="169"/>
    </row>
    <row r="13" spans="1:5" ht="15.75" x14ac:dyDescent="0.25">
      <c r="A13" s="57" t="s">
        <v>304</v>
      </c>
      <c r="B13" s="150">
        <f>SUM(C13:E13)</f>
        <v>2236</v>
      </c>
      <c r="C13" s="150">
        <v>225</v>
      </c>
      <c r="D13" s="170">
        <v>564</v>
      </c>
      <c r="E13" s="170">
        <v>1447</v>
      </c>
    </row>
    <row r="14" spans="1:5" ht="15.75" x14ac:dyDescent="0.25">
      <c r="A14" s="57" t="s">
        <v>305</v>
      </c>
      <c r="B14" s="150">
        <f t="shared" ref="B14:B34" si="1">SUM(C14:E14)</f>
        <v>1000</v>
      </c>
      <c r="C14" s="150">
        <v>182</v>
      </c>
      <c r="D14" s="170">
        <v>259</v>
      </c>
      <c r="E14" s="170">
        <v>559</v>
      </c>
    </row>
    <row r="15" spans="1:5" ht="15.75" x14ac:dyDescent="0.25">
      <c r="A15" s="57" t="s">
        <v>306</v>
      </c>
      <c r="B15" s="150">
        <f t="shared" si="1"/>
        <v>1529</v>
      </c>
      <c r="C15" s="150">
        <v>340</v>
      </c>
      <c r="D15" s="170">
        <v>343</v>
      </c>
      <c r="E15" s="170">
        <v>846</v>
      </c>
    </row>
    <row r="16" spans="1:5" ht="15.75" x14ac:dyDescent="0.25">
      <c r="A16" s="57" t="s">
        <v>307</v>
      </c>
      <c r="B16" s="150">
        <f t="shared" si="1"/>
        <v>1154</v>
      </c>
      <c r="C16" s="150">
        <v>272</v>
      </c>
      <c r="D16" s="170">
        <v>365</v>
      </c>
      <c r="E16" s="170">
        <v>517</v>
      </c>
    </row>
    <row r="17" spans="1:5" ht="15.75" x14ac:dyDescent="0.25">
      <c r="A17" s="57" t="s">
        <v>308</v>
      </c>
      <c r="B17" s="150">
        <f t="shared" si="1"/>
        <v>1039</v>
      </c>
      <c r="C17" s="150">
        <v>224</v>
      </c>
      <c r="D17" s="170">
        <v>447</v>
      </c>
      <c r="E17" s="170">
        <v>368</v>
      </c>
    </row>
    <row r="18" spans="1:5" ht="15.75" x14ac:dyDescent="0.25">
      <c r="A18" s="57" t="s">
        <v>309</v>
      </c>
      <c r="B18" s="150">
        <f t="shared" si="1"/>
        <v>923</v>
      </c>
      <c r="C18" s="150">
        <v>195</v>
      </c>
      <c r="D18" s="170">
        <v>452</v>
      </c>
      <c r="E18" s="170">
        <v>276</v>
      </c>
    </row>
    <row r="19" spans="1:5" ht="15.75" x14ac:dyDescent="0.25">
      <c r="A19" s="57" t="s">
        <v>310</v>
      </c>
      <c r="B19" s="150">
        <f t="shared" si="1"/>
        <v>942</v>
      </c>
      <c r="C19" s="150">
        <v>273</v>
      </c>
      <c r="D19" s="170">
        <v>442</v>
      </c>
      <c r="E19" s="170">
        <v>227</v>
      </c>
    </row>
    <row r="20" spans="1:5" ht="15.75" x14ac:dyDescent="0.25">
      <c r="A20" s="57" t="s">
        <v>311</v>
      </c>
      <c r="B20" s="150">
        <f t="shared" si="1"/>
        <v>848</v>
      </c>
      <c r="C20" s="150">
        <v>284</v>
      </c>
      <c r="D20" s="170">
        <v>398</v>
      </c>
      <c r="E20" s="170">
        <v>166</v>
      </c>
    </row>
    <row r="21" spans="1:5" ht="15.75" x14ac:dyDescent="0.25">
      <c r="A21" s="57" t="s">
        <v>312</v>
      </c>
      <c r="B21" s="150">
        <f t="shared" si="1"/>
        <v>696</v>
      </c>
      <c r="C21" s="150">
        <v>241</v>
      </c>
      <c r="D21" s="170">
        <v>290</v>
      </c>
      <c r="E21" s="170">
        <v>165</v>
      </c>
    </row>
    <row r="22" spans="1:5" ht="15.75" x14ac:dyDescent="0.25">
      <c r="A22" s="57" t="s">
        <v>313</v>
      </c>
      <c r="B22" s="150">
        <f t="shared" si="1"/>
        <v>598</v>
      </c>
      <c r="C22" s="150">
        <v>235</v>
      </c>
      <c r="D22" s="170">
        <v>241</v>
      </c>
      <c r="E22" s="170">
        <v>122</v>
      </c>
    </row>
    <row r="23" spans="1:5" ht="15.75" x14ac:dyDescent="0.25">
      <c r="A23" s="57" t="s">
        <v>314</v>
      </c>
      <c r="B23" s="150">
        <f t="shared" si="1"/>
        <v>534</v>
      </c>
      <c r="C23" s="150">
        <v>219</v>
      </c>
      <c r="D23" s="170">
        <v>213</v>
      </c>
      <c r="E23" s="170">
        <v>102</v>
      </c>
    </row>
    <row r="24" spans="1:5" ht="15.75" x14ac:dyDescent="0.25">
      <c r="A24" s="57" t="s">
        <v>315</v>
      </c>
      <c r="B24" s="150">
        <f t="shared" si="1"/>
        <v>426</v>
      </c>
      <c r="C24" s="150">
        <v>200</v>
      </c>
      <c r="D24" s="170">
        <v>139</v>
      </c>
      <c r="E24" s="170">
        <v>87</v>
      </c>
    </row>
    <row r="25" spans="1:5" ht="15.75" x14ac:dyDescent="0.25">
      <c r="A25" s="57" t="s">
        <v>316</v>
      </c>
      <c r="B25" s="150">
        <f t="shared" si="1"/>
        <v>342</v>
      </c>
      <c r="C25" s="150">
        <v>182</v>
      </c>
      <c r="D25" s="170">
        <v>98</v>
      </c>
      <c r="E25" s="170">
        <v>62</v>
      </c>
    </row>
    <row r="26" spans="1:5" ht="15.75" x14ac:dyDescent="0.25">
      <c r="A26" s="57" t="s">
        <v>317</v>
      </c>
      <c r="B26" s="150">
        <f t="shared" si="1"/>
        <v>302</v>
      </c>
      <c r="C26" s="150">
        <v>144</v>
      </c>
      <c r="D26" s="170">
        <v>90</v>
      </c>
      <c r="E26" s="170">
        <v>68</v>
      </c>
    </row>
    <row r="27" spans="1:5" ht="15.75" x14ac:dyDescent="0.25">
      <c r="A27" s="57" t="s">
        <v>318</v>
      </c>
      <c r="B27" s="150">
        <f t="shared" si="1"/>
        <v>298</v>
      </c>
      <c r="C27" s="150">
        <v>163</v>
      </c>
      <c r="D27" s="170">
        <v>74</v>
      </c>
      <c r="E27" s="170">
        <v>61</v>
      </c>
    </row>
    <row r="28" spans="1:5" ht="15.75" x14ac:dyDescent="0.25">
      <c r="A28" s="57" t="s">
        <v>319</v>
      </c>
      <c r="B28" s="150">
        <f t="shared" si="1"/>
        <v>225</v>
      </c>
      <c r="C28" s="150">
        <v>124</v>
      </c>
      <c r="D28" s="170">
        <v>44</v>
      </c>
      <c r="E28" s="170">
        <v>57</v>
      </c>
    </row>
    <row r="29" spans="1:5" ht="15.75" x14ac:dyDescent="0.25">
      <c r="A29" s="57" t="s">
        <v>320</v>
      </c>
      <c r="B29" s="150">
        <f t="shared" si="1"/>
        <v>200</v>
      </c>
      <c r="C29" s="150">
        <v>123</v>
      </c>
      <c r="D29" s="170">
        <v>31</v>
      </c>
      <c r="E29" s="170">
        <v>46</v>
      </c>
    </row>
    <row r="30" spans="1:5" ht="15.75" x14ac:dyDescent="0.25">
      <c r="A30" s="57" t="s">
        <v>321</v>
      </c>
      <c r="B30" s="150">
        <f t="shared" si="1"/>
        <v>155</v>
      </c>
      <c r="C30" s="150">
        <v>98</v>
      </c>
      <c r="D30" s="170">
        <v>20</v>
      </c>
      <c r="E30" s="170">
        <v>37</v>
      </c>
    </row>
    <row r="31" spans="1:5" ht="15.75" x14ac:dyDescent="0.25">
      <c r="A31" s="57" t="s">
        <v>322</v>
      </c>
      <c r="B31" s="150">
        <f t="shared" si="1"/>
        <v>127</v>
      </c>
      <c r="C31" s="150">
        <v>94</v>
      </c>
      <c r="D31" s="170">
        <v>13</v>
      </c>
      <c r="E31" s="170">
        <v>20</v>
      </c>
    </row>
    <row r="32" spans="1:5" ht="15.75" x14ac:dyDescent="0.25">
      <c r="A32" s="57" t="s">
        <v>323</v>
      </c>
      <c r="B32" s="150">
        <f t="shared" si="1"/>
        <v>91</v>
      </c>
      <c r="C32" s="150">
        <v>55</v>
      </c>
      <c r="D32" s="170">
        <v>19</v>
      </c>
      <c r="E32" s="170">
        <v>17</v>
      </c>
    </row>
    <row r="33" spans="1:5" ht="15.75" x14ac:dyDescent="0.25">
      <c r="A33" s="57" t="s">
        <v>324</v>
      </c>
      <c r="B33" s="150">
        <f t="shared" si="1"/>
        <v>68</v>
      </c>
      <c r="C33" s="150">
        <v>55</v>
      </c>
      <c r="D33" s="170">
        <v>6</v>
      </c>
      <c r="E33" s="170">
        <v>7</v>
      </c>
    </row>
    <row r="34" spans="1:5" ht="15.75" x14ac:dyDescent="0.25">
      <c r="A34" s="57" t="s">
        <v>325</v>
      </c>
      <c r="B34" s="150">
        <f t="shared" si="1"/>
        <v>183</v>
      </c>
      <c r="C34" s="150">
        <v>134</v>
      </c>
      <c r="D34" s="170">
        <v>19</v>
      </c>
      <c r="E34" s="170">
        <v>30</v>
      </c>
    </row>
    <row r="35" spans="1:5" ht="15.75" x14ac:dyDescent="0.25">
      <c r="A35" s="163"/>
      <c r="B35" s="134"/>
      <c r="C35" s="134"/>
      <c r="D35" s="145"/>
      <c r="E35" s="147"/>
    </row>
    <row r="36" spans="1:5" ht="15.75" x14ac:dyDescent="0.25">
      <c r="A36" s="2" t="s">
        <v>66</v>
      </c>
      <c r="B36" s="57"/>
      <c r="C36" s="57"/>
      <c r="D36" s="57"/>
      <c r="E36" s="64"/>
    </row>
  </sheetData>
  <mergeCells count="2">
    <mergeCell ref="C8:E8"/>
    <mergeCell ref="B1:C1"/>
  </mergeCells>
  <hyperlinks>
    <hyperlink ref="B1" location="Índice!A1" display="Volver al índice" xr:uid="{68CA1C98-DA34-42B8-9ECD-F4EFC4B86CD7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0FEEB-1625-4D52-9834-C7928A0C0B47}">
  <dimension ref="A1:F37"/>
  <sheetViews>
    <sheetView zoomScale="80" zoomScaleNormal="80" workbookViewId="0">
      <pane ySplit="10" topLeftCell="A11" activePane="bottomLeft" state="frozen"/>
      <selection pane="bottomLeft"/>
    </sheetView>
  </sheetViews>
  <sheetFormatPr baseColWidth="10" defaultColWidth="0" defaultRowHeight="15" zeroHeight="1" x14ac:dyDescent="0.25"/>
  <cols>
    <col min="1" max="1" width="31.5703125" customWidth="1"/>
    <col min="2" max="2" width="16.42578125" customWidth="1"/>
    <col min="3" max="5" width="14.7109375" customWidth="1"/>
    <col min="6" max="6" width="0" style="233" hidden="1" customWidth="1"/>
    <col min="7" max="16384" width="11.42578125" hidden="1"/>
  </cols>
  <sheetData>
    <row r="1" spans="1:5" ht="15.75" x14ac:dyDescent="0.25">
      <c r="A1" s="56" t="s">
        <v>326</v>
      </c>
      <c r="B1" s="414" t="s">
        <v>786</v>
      </c>
      <c r="C1" s="414"/>
      <c r="E1" s="404"/>
    </row>
    <row r="2" spans="1:5" ht="15.75" x14ac:dyDescent="0.25">
      <c r="A2" s="54"/>
      <c r="B2" s="156"/>
      <c r="C2" s="156"/>
      <c r="D2" s="156"/>
      <c r="E2" s="156"/>
    </row>
    <row r="3" spans="1:5" ht="15.75" x14ac:dyDescent="0.25">
      <c r="A3" s="157" t="s">
        <v>300</v>
      </c>
      <c r="B3" s="157"/>
      <c r="C3" s="157"/>
      <c r="D3" s="157"/>
      <c r="E3" s="157"/>
    </row>
    <row r="4" spans="1:5" ht="15.75" x14ac:dyDescent="0.25">
      <c r="A4" s="157" t="s">
        <v>704</v>
      </c>
      <c r="B4" s="157"/>
      <c r="C4" s="157"/>
      <c r="D4" s="157"/>
      <c r="E4" s="157"/>
    </row>
    <row r="5" spans="1:5" ht="15.75" x14ac:dyDescent="0.25">
      <c r="A5" s="157" t="s">
        <v>329</v>
      </c>
      <c r="B5" s="157"/>
      <c r="C5" s="157"/>
      <c r="D5" s="157"/>
      <c r="E5" s="157"/>
    </row>
    <row r="6" spans="1:5" ht="15.75" x14ac:dyDescent="0.25">
      <c r="A6" s="157" t="s">
        <v>2</v>
      </c>
      <c r="B6" s="157"/>
      <c r="C6" s="157"/>
      <c r="D6" s="157"/>
      <c r="E6" s="157"/>
    </row>
    <row r="7" spans="1:5" ht="15.75" x14ac:dyDescent="0.25">
      <c r="A7" s="157" t="s">
        <v>327</v>
      </c>
      <c r="B7" s="157"/>
      <c r="C7" s="157"/>
      <c r="D7" s="157"/>
      <c r="E7" s="157"/>
    </row>
    <row r="8" spans="1:5" ht="15.75" x14ac:dyDescent="0.25">
      <c r="A8" s="62"/>
      <c r="B8" s="62"/>
      <c r="C8" s="62"/>
      <c r="D8" s="62"/>
      <c r="E8" s="60"/>
    </row>
    <row r="9" spans="1:5" ht="15.75" x14ac:dyDescent="0.25">
      <c r="A9" s="482" t="s">
        <v>705</v>
      </c>
      <c r="B9" s="484" t="s">
        <v>254</v>
      </c>
      <c r="C9" s="486" t="s">
        <v>224</v>
      </c>
      <c r="D9" s="480"/>
      <c r="E9" s="480"/>
    </row>
    <row r="10" spans="1:5" ht="15.75" x14ac:dyDescent="0.25">
      <c r="A10" s="483"/>
      <c r="B10" s="485"/>
      <c r="C10" s="159" t="s">
        <v>226</v>
      </c>
      <c r="D10" s="160" t="s">
        <v>227</v>
      </c>
      <c r="E10" s="278" t="s">
        <v>103</v>
      </c>
    </row>
    <row r="11" spans="1:5" ht="15.75" x14ac:dyDescent="0.25">
      <c r="A11" s="161"/>
      <c r="B11" s="164"/>
      <c r="C11" s="123"/>
      <c r="D11" s="165"/>
      <c r="E11" s="165"/>
    </row>
    <row r="12" spans="1:5" ht="15.75" x14ac:dyDescent="0.25">
      <c r="A12" s="310" t="s">
        <v>8</v>
      </c>
      <c r="B12" s="149">
        <f>SUM(B14:B35)</f>
        <v>10350</v>
      </c>
      <c r="C12" s="149">
        <f t="shared" ref="C12:E12" si="0">SUM(C14:C35)</f>
        <v>3680</v>
      </c>
      <c r="D12" s="149">
        <f t="shared" si="0"/>
        <v>3378</v>
      </c>
      <c r="E12" s="169">
        <f t="shared" si="0"/>
        <v>3292</v>
      </c>
    </row>
    <row r="13" spans="1:5" ht="15.75" x14ac:dyDescent="0.25">
      <c r="A13" s="129"/>
      <c r="B13" s="150"/>
      <c r="C13" s="150"/>
      <c r="D13" s="170"/>
      <c r="E13" s="170"/>
    </row>
    <row r="14" spans="1:5" ht="15.75" x14ac:dyDescent="0.25">
      <c r="A14" s="57" t="s">
        <v>304</v>
      </c>
      <c r="B14" s="150">
        <f>SUM(C14:E14)</f>
        <v>161</v>
      </c>
      <c r="C14" s="150">
        <v>12</v>
      </c>
      <c r="D14" s="170">
        <v>18</v>
      </c>
      <c r="E14" s="170">
        <v>131</v>
      </c>
    </row>
    <row r="15" spans="1:5" ht="15.75" x14ac:dyDescent="0.25">
      <c r="A15" s="57" t="s">
        <v>305</v>
      </c>
      <c r="B15" s="150">
        <f t="shared" ref="B15:B35" si="1">SUM(C15:E15)</f>
        <v>521</v>
      </c>
      <c r="C15" s="150">
        <v>108</v>
      </c>
      <c r="D15" s="170">
        <v>70</v>
      </c>
      <c r="E15" s="170">
        <v>343</v>
      </c>
    </row>
    <row r="16" spans="1:5" ht="15.75" x14ac:dyDescent="0.25">
      <c r="A16" s="57" t="s">
        <v>306</v>
      </c>
      <c r="B16" s="150">
        <f t="shared" si="1"/>
        <v>1146</v>
      </c>
      <c r="C16" s="150">
        <v>295</v>
      </c>
      <c r="D16" s="170">
        <v>194</v>
      </c>
      <c r="E16" s="170">
        <v>657</v>
      </c>
    </row>
    <row r="17" spans="1:5" ht="15.75" x14ac:dyDescent="0.25">
      <c r="A17" s="57" t="s">
        <v>307</v>
      </c>
      <c r="B17" s="150">
        <f t="shared" si="1"/>
        <v>960</v>
      </c>
      <c r="C17" s="150">
        <v>256</v>
      </c>
      <c r="D17" s="170">
        <v>289</v>
      </c>
      <c r="E17" s="170">
        <v>415</v>
      </c>
    </row>
    <row r="18" spans="1:5" ht="15.75" x14ac:dyDescent="0.25">
      <c r="A18" s="57" t="s">
        <v>308</v>
      </c>
      <c r="B18" s="150">
        <f t="shared" si="1"/>
        <v>913</v>
      </c>
      <c r="C18" s="150">
        <v>209</v>
      </c>
      <c r="D18" s="170">
        <v>393</v>
      </c>
      <c r="E18" s="170">
        <v>311</v>
      </c>
    </row>
    <row r="19" spans="1:5" ht="15.75" x14ac:dyDescent="0.25">
      <c r="A19" s="57" t="s">
        <v>309</v>
      </c>
      <c r="B19" s="150">
        <f t="shared" si="1"/>
        <v>802</v>
      </c>
      <c r="C19" s="150">
        <v>190</v>
      </c>
      <c r="D19" s="170">
        <v>393</v>
      </c>
      <c r="E19" s="170">
        <v>219</v>
      </c>
    </row>
    <row r="20" spans="1:5" ht="15.75" x14ac:dyDescent="0.25">
      <c r="A20" s="57" t="s">
        <v>310</v>
      </c>
      <c r="B20" s="150">
        <f t="shared" si="1"/>
        <v>884</v>
      </c>
      <c r="C20" s="150">
        <v>271</v>
      </c>
      <c r="D20" s="170">
        <v>414</v>
      </c>
      <c r="E20" s="170">
        <v>199</v>
      </c>
    </row>
    <row r="21" spans="1:5" ht="15.75" x14ac:dyDescent="0.25">
      <c r="A21" s="57" t="s">
        <v>311</v>
      </c>
      <c r="B21" s="150">
        <f t="shared" si="1"/>
        <v>815</v>
      </c>
      <c r="C21" s="150">
        <v>282</v>
      </c>
      <c r="D21" s="170">
        <v>377</v>
      </c>
      <c r="E21" s="170">
        <v>156</v>
      </c>
    </row>
    <row r="22" spans="1:5" ht="15.75" x14ac:dyDescent="0.25">
      <c r="A22" s="57" t="s">
        <v>312</v>
      </c>
      <c r="B22" s="150">
        <f t="shared" si="1"/>
        <v>663</v>
      </c>
      <c r="C22" s="150">
        <v>238</v>
      </c>
      <c r="D22" s="170">
        <v>269</v>
      </c>
      <c r="E22" s="170">
        <v>156</v>
      </c>
    </row>
    <row r="23" spans="1:5" ht="15.75" x14ac:dyDescent="0.25">
      <c r="A23" s="57" t="s">
        <v>313</v>
      </c>
      <c r="B23" s="150">
        <f t="shared" si="1"/>
        <v>577</v>
      </c>
      <c r="C23" s="150">
        <v>235</v>
      </c>
      <c r="D23" s="170">
        <v>226</v>
      </c>
      <c r="E23" s="170">
        <v>116</v>
      </c>
    </row>
    <row r="24" spans="1:5" ht="15.75" x14ac:dyDescent="0.25">
      <c r="A24" s="57" t="s">
        <v>314</v>
      </c>
      <c r="B24" s="150">
        <f t="shared" si="1"/>
        <v>521</v>
      </c>
      <c r="C24" s="150">
        <v>218</v>
      </c>
      <c r="D24" s="170">
        <v>203</v>
      </c>
      <c r="E24" s="170">
        <v>100</v>
      </c>
    </row>
    <row r="25" spans="1:5" ht="15.75" x14ac:dyDescent="0.25">
      <c r="A25" s="57" t="s">
        <v>315</v>
      </c>
      <c r="B25" s="150">
        <f t="shared" si="1"/>
        <v>423</v>
      </c>
      <c r="C25" s="150">
        <v>199</v>
      </c>
      <c r="D25" s="170">
        <v>137</v>
      </c>
      <c r="E25" s="170">
        <v>87</v>
      </c>
    </row>
    <row r="26" spans="1:5" ht="15.75" x14ac:dyDescent="0.25">
      <c r="A26" s="57" t="s">
        <v>316</v>
      </c>
      <c r="B26" s="150">
        <f t="shared" si="1"/>
        <v>334</v>
      </c>
      <c r="C26" s="150">
        <v>181</v>
      </c>
      <c r="D26" s="170">
        <v>92</v>
      </c>
      <c r="E26" s="170">
        <v>61</v>
      </c>
    </row>
    <row r="27" spans="1:5" ht="15.75" x14ac:dyDescent="0.25">
      <c r="A27" s="57" t="s">
        <v>317</v>
      </c>
      <c r="B27" s="150">
        <f t="shared" si="1"/>
        <v>295</v>
      </c>
      <c r="C27" s="150">
        <v>143</v>
      </c>
      <c r="D27" s="170">
        <v>85</v>
      </c>
      <c r="E27" s="170">
        <v>67</v>
      </c>
    </row>
    <row r="28" spans="1:5" ht="15.75" x14ac:dyDescent="0.25">
      <c r="A28" s="57" t="s">
        <v>318</v>
      </c>
      <c r="B28" s="150">
        <f t="shared" si="1"/>
        <v>293</v>
      </c>
      <c r="C28" s="150">
        <v>162</v>
      </c>
      <c r="D28" s="170">
        <v>70</v>
      </c>
      <c r="E28" s="170">
        <v>61</v>
      </c>
    </row>
    <row r="29" spans="1:5" ht="15.75" x14ac:dyDescent="0.25">
      <c r="A29" s="57" t="s">
        <v>319</v>
      </c>
      <c r="B29" s="150">
        <f t="shared" si="1"/>
        <v>224</v>
      </c>
      <c r="C29" s="150">
        <v>124</v>
      </c>
      <c r="D29" s="170">
        <v>44</v>
      </c>
      <c r="E29" s="170">
        <v>56</v>
      </c>
    </row>
    <row r="30" spans="1:5" ht="15.75" x14ac:dyDescent="0.25">
      <c r="A30" s="57" t="s">
        <v>320</v>
      </c>
      <c r="B30" s="150">
        <f t="shared" si="1"/>
        <v>200</v>
      </c>
      <c r="C30" s="150">
        <v>123</v>
      </c>
      <c r="D30" s="170">
        <v>31</v>
      </c>
      <c r="E30" s="170">
        <v>46</v>
      </c>
    </row>
    <row r="31" spans="1:5" ht="15.75" x14ac:dyDescent="0.25">
      <c r="A31" s="57" t="s">
        <v>321</v>
      </c>
      <c r="B31" s="150">
        <f t="shared" si="1"/>
        <v>154</v>
      </c>
      <c r="C31" s="150">
        <v>97</v>
      </c>
      <c r="D31" s="170">
        <v>20</v>
      </c>
      <c r="E31" s="170">
        <v>37</v>
      </c>
    </row>
    <row r="32" spans="1:5" ht="15.75" x14ac:dyDescent="0.25">
      <c r="A32" s="57" t="s">
        <v>322</v>
      </c>
      <c r="B32" s="150">
        <f t="shared" si="1"/>
        <v>125</v>
      </c>
      <c r="C32" s="150">
        <v>93</v>
      </c>
      <c r="D32" s="170">
        <v>12</v>
      </c>
      <c r="E32" s="170">
        <v>20</v>
      </c>
    </row>
    <row r="33" spans="1:5" ht="15.75" x14ac:dyDescent="0.25">
      <c r="A33" s="57" t="s">
        <v>323</v>
      </c>
      <c r="B33" s="150">
        <f t="shared" si="1"/>
        <v>89</v>
      </c>
      <c r="C33" s="150">
        <v>55</v>
      </c>
      <c r="D33" s="170">
        <v>17</v>
      </c>
      <c r="E33" s="170">
        <v>17</v>
      </c>
    </row>
    <row r="34" spans="1:5" ht="15.75" x14ac:dyDescent="0.25">
      <c r="A34" s="57" t="s">
        <v>324</v>
      </c>
      <c r="B34" s="150">
        <f t="shared" si="1"/>
        <v>68</v>
      </c>
      <c r="C34" s="150">
        <v>55</v>
      </c>
      <c r="D34" s="170">
        <v>6</v>
      </c>
      <c r="E34" s="170">
        <v>7</v>
      </c>
    </row>
    <row r="35" spans="1:5" ht="15.75" x14ac:dyDescent="0.25">
      <c r="A35" s="57" t="s">
        <v>325</v>
      </c>
      <c r="B35" s="150">
        <f t="shared" si="1"/>
        <v>182</v>
      </c>
      <c r="C35" s="150">
        <v>134</v>
      </c>
      <c r="D35" s="170">
        <v>18</v>
      </c>
      <c r="E35" s="170">
        <v>30</v>
      </c>
    </row>
    <row r="36" spans="1:5" ht="15.75" x14ac:dyDescent="0.25">
      <c r="A36" s="163"/>
      <c r="B36" s="134"/>
      <c r="C36" s="134"/>
      <c r="D36" s="145"/>
      <c r="E36" s="147"/>
    </row>
    <row r="37" spans="1:5" ht="15.75" x14ac:dyDescent="0.25">
      <c r="A37" s="2" t="s">
        <v>66</v>
      </c>
      <c r="B37" s="57"/>
      <c r="C37" s="57"/>
      <c r="D37" s="57"/>
      <c r="E37" s="64"/>
    </row>
  </sheetData>
  <mergeCells count="4">
    <mergeCell ref="A9:A10"/>
    <mergeCell ref="B9:B10"/>
    <mergeCell ref="C9:E9"/>
    <mergeCell ref="B1:C1"/>
  </mergeCells>
  <hyperlinks>
    <hyperlink ref="B1" location="Índice!A1" display="Volver al índice" xr:uid="{5E4CF425-E339-41DC-8DAE-7164CA1C0678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5FD8C-8B31-43BA-8F73-99E48AABACAA}">
  <dimension ref="A1:F27"/>
  <sheetViews>
    <sheetView zoomScale="80" zoomScaleNormal="80" workbookViewId="0">
      <pane ySplit="10" topLeftCell="A11" activePane="bottomLeft" state="frozen"/>
      <selection pane="bottomLeft"/>
    </sheetView>
  </sheetViews>
  <sheetFormatPr baseColWidth="10" defaultColWidth="0" defaultRowHeight="15" zeroHeight="1" x14ac:dyDescent="0.25"/>
  <cols>
    <col min="1" max="1" width="31.7109375" customWidth="1"/>
    <col min="2" max="2" width="16.42578125" customWidth="1"/>
    <col min="3" max="5" width="14.7109375" customWidth="1"/>
    <col min="6" max="6" width="0" style="233" hidden="1" customWidth="1"/>
    <col min="7" max="16384" width="11.42578125" hidden="1"/>
  </cols>
  <sheetData>
    <row r="1" spans="1:5" ht="15.75" x14ac:dyDescent="0.25">
      <c r="A1" s="56" t="s">
        <v>328</v>
      </c>
      <c r="B1" s="414" t="s">
        <v>786</v>
      </c>
      <c r="C1" s="414"/>
      <c r="E1" s="404"/>
    </row>
    <row r="2" spans="1:5" ht="15.75" x14ac:dyDescent="0.25">
      <c r="A2" s="54"/>
      <c r="B2" s="156"/>
      <c r="C2" s="156"/>
      <c r="D2" s="156"/>
      <c r="E2" s="156"/>
    </row>
    <row r="3" spans="1:5" ht="15.75" x14ac:dyDescent="0.25">
      <c r="A3" s="157" t="s">
        <v>300</v>
      </c>
      <c r="B3" s="157"/>
      <c r="C3" s="157"/>
      <c r="D3" s="157"/>
      <c r="E3" s="157"/>
    </row>
    <row r="4" spans="1:5" ht="15.75" x14ac:dyDescent="0.25">
      <c r="A4" s="157" t="s">
        <v>704</v>
      </c>
      <c r="B4" s="157"/>
      <c r="C4" s="157"/>
      <c r="D4" s="157"/>
      <c r="E4" s="157"/>
    </row>
    <row r="5" spans="1:5" ht="15.75" x14ac:dyDescent="0.25">
      <c r="A5" s="157" t="s">
        <v>329</v>
      </c>
      <c r="B5" s="157"/>
      <c r="C5" s="157"/>
      <c r="D5" s="157"/>
      <c r="E5" s="157"/>
    </row>
    <row r="6" spans="1:5" ht="15.75" x14ac:dyDescent="0.25">
      <c r="A6" s="157" t="s">
        <v>2</v>
      </c>
      <c r="B6" s="157"/>
      <c r="C6" s="157"/>
      <c r="D6" s="157"/>
      <c r="E6" s="157"/>
    </row>
    <row r="7" spans="1:5" ht="15.75" x14ac:dyDescent="0.25">
      <c r="A7" s="157" t="s">
        <v>330</v>
      </c>
      <c r="B7" s="157"/>
      <c r="C7" s="157"/>
      <c r="D7" s="157"/>
      <c r="E7" s="157"/>
    </row>
    <row r="8" spans="1:5" ht="15.75" x14ac:dyDescent="0.25">
      <c r="A8" s="62"/>
      <c r="B8" s="62"/>
      <c r="C8" s="62"/>
      <c r="D8" s="62"/>
      <c r="E8" s="60"/>
    </row>
    <row r="9" spans="1:5" ht="15.75" x14ac:dyDescent="0.25">
      <c r="A9" s="482" t="s">
        <v>705</v>
      </c>
      <c r="B9" s="484" t="s">
        <v>254</v>
      </c>
      <c r="C9" s="166" t="s">
        <v>224</v>
      </c>
      <c r="D9" s="167"/>
      <c r="E9" s="167"/>
    </row>
    <row r="10" spans="1:5" ht="15.75" x14ac:dyDescent="0.25">
      <c r="A10" s="483"/>
      <c r="B10" s="485"/>
      <c r="C10" s="159" t="s">
        <v>226</v>
      </c>
      <c r="D10" s="160" t="s">
        <v>227</v>
      </c>
      <c r="E10" s="278" t="s">
        <v>103</v>
      </c>
    </row>
    <row r="11" spans="1:5" ht="15.75" x14ac:dyDescent="0.25">
      <c r="A11" s="161"/>
      <c r="B11" s="168"/>
      <c r="C11" s="123"/>
      <c r="D11" s="165"/>
      <c r="E11" s="165"/>
    </row>
    <row r="12" spans="1:5" ht="15.75" x14ac:dyDescent="0.25">
      <c r="A12" s="129" t="s">
        <v>8</v>
      </c>
      <c r="B12" s="149">
        <f>SUM(B14:B25)</f>
        <v>3566</v>
      </c>
      <c r="C12" s="149">
        <f t="shared" ref="C12:E12" si="0">SUM(C14:C25)</f>
        <v>382</v>
      </c>
      <c r="D12" s="149">
        <f t="shared" si="0"/>
        <v>1189</v>
      </c>
      <c r="E12" s="169">
        <f t="shared" si="0"/>
        <v>1995</v>
      </c>
    </row>
    <row r="13" spans="1:5" ht="15.75" x14ac:dyDescent="0.25">
      <c r="A13" s="129"/>
      <c r="B13" s="149"/>
      <c r="C13" s="149"/>
      <c r="D13" s="169"/>
      <c r="E13" s="169"/>
    </row>
    <row r="14" spans="1:5" ht="15.75" x14ac:dyDescent="0.25">
      <c r="A14" s="57" t="s">
        <v>304</v>
      </c>
      <c r="B14" s="150">
        <f>SUM(C14:E14)</f>
        <v>2075</v>
      </c>
      <c r="C14" s="150">
        <v>213</v>
      </c>
      <c r="D14" s="170">
        <v>546</v>
      </c>
      <c r="E14" s="170">
        <v>1316</v>
      </c>
    </row>
    <row r="15" spans="1:5" ht="15.75" x14ac:dyDescent="0.25">
      <c r="A15" s="57" t="s">
        <v>305</v>
      </c>
      <c r="B15" s="150">
        <f t="shared" ref="B15:B25" si="1">SUM(C15:E15)</f>
        <v>479</v>
      </c>
      <c r="C15" s="150">
        <v>74</v>
      </c>
      <c r="D15" s="170">
        <v>189</v>
      </c>
      <c r="E15" s="170">
        <v>216</v>
      </c>
    </row>
    <row r="16" spans="1:5" ht="15.75" x14ac:dyDescent="0.25">
      <c r="A16" s="57" t="s">
        <v>306</v>
      </c>
      <c r="B16" s="150">
        <f t="shared" si="1"/>
        <v>383</v>
      </c>
      <c r="C16" s="150">
        <v>45</v>
      </c>
      <c r="D16" s="170">
        <v>149</v>
      </c>
      <c r="E16" s="170">
        <v>189</v>
      </c>
    </row>
    <row r="17" spans="1:5" ht="15.75" x14ac:dyDescent="0.25">
      <c r="A17" s="57" t="s">
        <v>307</v>
      </c>
      <c r="B17" s="150">
        <f t="shared" si="1"/>
        <v>194</v>
      </c>
      <c r="C17" s="150">
        <v>16</v>
      </c>
      <c r="D17" s="170">
        <v>76</v>
      </c>
      <c r="E17" s="170">
        <v>102</v>
      </c>
    </row>
    <row r="18" spans="1:5" ht="15.75" x14ac:dyDescent="0.25">
      <c r="A18" s="57" t="s">
        <v>308</v>
      </c>
      <c r="B18" s="150">
        <f t="shared" si="1"/>
        <v>126</v>
      </c>
      <c r="C18" s="150">
        <v>15</v>
      </c>
      <c r="D18" s="170">
        <v>54</v>
      </c>
      <c r="E18" s="170">
        <v>57</v>
      </c>
    </row>
    <row r="19" spans="1:5" ht="15.75" x14ac:dyDescent="0.25">
      <c r="A19" s="57" t="s">
        <v>309</v>
      </c>
      <c r="B19" s="150">
        <f t="shared" si="1"/>
        <v>121</v>
      </c>
      <c r="C19" s="150">
        <v>5</v>
      </c>
      <c r="D19" s="170">
        <v>59</v>
      </c>
      <c r="E19" s="170">
        <v>57</v>
      </c>
    </row>
    <row r="20" spans="1:5" ht="15.75" x14ac:dyDescent="0.25">
      <c r="A20" s="57" t="s">
        <v>310</v>
      </c>
      <c r="B20" s="150">
        <f t="shared" si="1"/>
        <v>58</v>
      </c>
      <c r="C20" s="150">
        <v>2</v>
      </c>
      <c r="D20" s="170">
        <v>28</v>
      </c>
      <c r="E20" s="170">
        <v>28</v>
      </c>
    </row>
    <row r="21" spans="1:5" ht="15.75" x14ac:dyDescent="0.25">
      <c r="A21" s="57" t="s">
        <v>311</v>
      </c>
      <c r="B21" s="150">
        <f t="shared" si="1"/>
        <v>33</v>
      </c>
      <c r="C21" s="150">
        <v>2</v>
      </c>
      <c r="D21" s="170">
        <v>21</v>
      </c>
      <c r="E21" s="170">
        <v>10</v>
      </c>
    </row>
    <row r="22" spans="1:5" ht="15.75" x14ac:dyDescent="0.25">
      <c r="A22" s="57" t="s">
        <v>312</v>
      </c>
      <c r="B22" s="150">
        <f t="shared" si="1"/>
        <v>33</v>
      </c>
      <c r="C22" s="150">
        <v>3</v>
      </c>
      <c r="D22" s="170">
        <v>21</v>
      </c>
      <c r="E22" s="170">
        <v>9</v>
      </c>
    </row>
    <row r="23" spans="1:5" ht="15.75" x14ac:dyDescent="0.25">
      <c r="A23" s="57" t="s">
        <v>313</v>
      </c>
      <c r="B23" s="150">
        <f t="shared" si="1"/>
        <v>21</v>
      </c>
      <c r="C23" s="150">
        <v>0</v>
      </c>
      <c r="D23" s="170">
        <v>15</v>
      </c>
      <c r="E23" s="170">
        <v>6</v>
      </c>
    </row>
    <row r="24" spans="1:5" ht="15.75" x14ac:dyDescent="0.25">
      <c r="A24" s="57" t="s">
        <v>314</v>
      </c>
      <c r="B24" s="150">
        <f t="shared" si="1"/>
        <v>13</v>
      </c>
      <c r="C24" s="150">
        <v>1</v>
      </c>
      <c r="D24" s="170">
        <v>10</v>
      </c>
      <c r="E24" s="170">
        <v>2</v>
      </c>
    </row>
    <row r="25" spans="1:5" ht="15.75" x14ac:dyDescent="0.25">
      <c r="A25" s="2" t="s">
        <v>331</v>
      </c>
      <c r="B25" s="150">
        <f t="shared" si="1"/>
        <v>30</v>
      </c>
      <c r="C25" s="150">
        <v>6</v>
      </c>
      <c r="D25" s="170">
        <v>21</v>
      </c>
      <c r="E25" s="170">
        <v>3</v>
      </c>
    </row>
    <row r="26" spans="1:5" ht="15.75" x14ac:dyDescent="0.25">
      <c r="A26" s="62"/>
      <c r="B26" s="134"/>
      <c r="C26" s="134"/>
      <c r="D26" s="145"/>
      <c r="E26" s="147"/>
    </row>
    <row r="27" spans="1:5" ht="15.75" x14ac:dyDescent="0.25">
      <c r="A27" s="2" t="s">
        <v>66</v>
      </c>
      <c r="B27" s="57"/>
      <c r="C27" s="57"/>
      <c r="D27" s="57"/>
      <c r="E27" s="64"/>
    </row>
  </sheetData>
  <mergeCells count="3">
    <mergeCell ref="A9:A10"/>
    <mergeCell ref="B9:B10"/>
    <mergeCell ref="B1:C1"/>
  </mergeCells>
  <hyperlinks>
    <hyperlink ref="B1" location="Índice!A1" display="Volver al índice" xr:uid="{86FFB122-B668-47CF-BF35-928624B5F4B9}"/>
  </hyperlinks>
  <pageMargins left="0.7" right="0.7" top="0.75" bottom="0.75" header="0.3" footer="0.3"/>
  <pageSetup orientation="portrait" horizontalDpi="4294967294" vertic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AD107-9EFC-435C-8404-12C92572840C}">
  <dimension ref="A1:C52"/>
  <sheetViews>
    <sheetView zoomScale="80" zoomScaleNormal="80" workbookViewId="0">
      <pane ySplit="8" topLeftCell="A9" activePane="bottomLeft" state="frozen"/>
      <selection pane="bottomLeft"/>
    </sheetView>
  </sheetViews>
  <sheetFormatPr baseColWidth="10" defaultColWidth="0" defaultRowHeight="15" zeroHeight="1" x14ac:dyDescent="0.25"/>
  <cols>
    <col min="1" max="1" width="42.7109375" customWidth="1"/>
    <col min="2" max="2" width="24.5703125" customWidth="1"/>
    <col min="3" max="3" width="30.42578125" customWidth="1"/>
    <col min="4" max="16384" width="11.42578125" hidden="1"/>
  </cols>
  <sheetData>
    <row r="1" spans="1:3" ht="15.75" x14ac:dyDescent="0.25">
      <c r="A1" s="54" t="s">
        <v>332</v>
      </c>
      <c r="B1" s="365" t="s">
        <v>786</v>
      </c>
      <c r="C1" s="276"/>
    </row>
    <row r="2" spans="1:3" ht="15.75" x14ac:dyDescent="0.25">
      <c r="A2" s="55"/>
      <c r="B2" s="55"/>
      <c r="C2" s="55"/>
    </row>
    <row r="3" spans="1:3" ht="15.75" x14ac:dyDescent="0.25">
      <c r="A3" s="171" t="s">
        <v>333</v>
      </c>
      <c r="B3" s="171"/>
      <c r="C3" s="171"/>
    </row>
    <row r="4" spans="1:3" ht="15.75" x14ac:dyDescent="0.25">
      <c r="A4" s="171" t="s">
        <v>334</v>
      </c>
      <c r="B4" s="171"/>
      <c r="C4" s="171"/>
    </row>
    <row r="5" spans="1:3" ht="15.75" x14ac:dyDescent="0.25">
      <c r="A5" s="171" t="s">
        <v>2</v>
      </c>
      <c r="B5" s="171"/>
      <c r="C5" s="171"/>
    </row>
    <row r="6" spans="1:3" ht="15.75" x14ac:dyDescent="0.25">
      <c r="A6" s="55"/>
      <c r="B6" s="55"/>
      <c r="C6" s="55"/>
    </row>
    <row r="7" spans="1:3" ht="15.75" x14ac:dyDescent="0.25">
      <c r="A7" s="482" t="s">
        <v>179</v>
      </c>
      <c r="B7" s="158" t="s">
        <v>335</v>
      </c>
      <c r="C7" s="498" t="s">
        <v>275</v>
      </c>
    </row>
    <row r="8" spans="1:3" ht="15.75" x14ac:dyDescent="0.25">
      <c r="A8" s="483"/>
      <c r="B8" s="119" t="s">
        <v>336</v>
      </c>
      <c r="C8" s="499"/>
    </row>
    <row r="9" spans="1:3" ht="15.75" x14ac:dyDescent="0.25">
      <c r="A9" s="55"/>
      <c r="B9" s="172"/>
      <c r="C9" s="55"/>
    </row>
    <row r="10" spans="1:3" ht="15.75" x14ac:dyDescent="0.25">
      <c r="A10" s="287" t="s">
        <v>8</v>
      </c>
      <c r="B10" s="311">
        <f>SUM(B12:B31)</f>
        <v>24518</v>
      </c>
      <c r="C10" s="128" t="s">
        <v>815</v>
      </c>
    </row>
    <row r="11" spans="1:3" ht="15.75" x14ac:dyDescent="0.25">
      <c r="A11" s="55"/>
      <c r="B11" s="311"/>
      <c r="C11" s="55"/>
    </row>
    <row r="12" spans="1:3" ht="15.75" x14ac:dyDescent="0.25">
      <c r="A12" s="65" t="s">
        <v>184</v>
      </c>
      <c r="B12" s="273">
        <v>8</v>
      </c>
      <c r="C12" s="173" t="s">
        <v>358</v>
      </c>
    </row>
    <row r="13" spans="1:3" ht="15.75" x14ac:dyDescent="0.25">
      <c r="A13" s="65" t="s">
        <v>344</v>
      </c>
      <c r="B13" s="273">
        <v>901</v>
      </c>
      <c r="C13" s="173" t="s">
        <v>822</v>
      </c>
    </row>
    <row r="14" spans="1:3" ht="15.75" x14ac:dyDescent="0.25">
      <c r="A14" s="65" t="s">
        <v>339</v>
      </c>
      <c r="B14" s="273">
        <v>12</v>
      </c>
      <c r="C14" s="173" t="s">
        <v>340</v>
      </c>
    </row>
    <row r="15" spans="1:3" ht="15.75" x14ac:dyDescent="0.25">
      <c r="A15" s="65" t="s">
        <v>352</v>
      </c>
      <c r="B15" s="273">
        <v>11</v>
      </c>
      <c r="C15" s="173" t="s">
        <v>823</v>
      </c>
    </row>
    <row r="16" spans="1:3" ht="15.75" x14ac:dyDescent="0.25">
      <c r="A16" s="65" t="s">
        <v>186</v>
      </c>
      <c r="B16" s="273">
        <v>3</v>
      </c>
      <c r="C16" s="173" t="s">
        <v>361</v>
      </c>
    </row>
    <row r="17" spans="1:3" ht="15.75" x14ac:dyDescent="0.25">
      <c r="A17" s="65" t="s">
        <v>185</v>
      </c>
      <c r="B17" s="273">
        <v>4</v>
      </c>
      <c r="C17" s="173" t="s">
        <v>360</v>
      </c>
    </row>
    <row r="18" spans="1:3" ht="15.75" x14ac:dyDescent="0.25">
      <c r="A18" s="65" t="s">
        <v>183</v>
      </c>
      <c r="B18" s="273">
        <v>220</v>
      </c>
      <c r="C18" s="173" t="s">
        <v>341</v>
      </c>
    </row>
    <row r="19" spans="1:3" ht="15.75" x14ac:dyDescent="0.25">
      <c r="A19" s="65" t="s">
        <v>355</v>
      </c>
      <c r="B19" s="273">
        <v>222</v>
      </c>
      <c r="C19" s="173" t="s">
        <v>356</v>
      </c>
    </row>
    <row r="20" spans="1:3" ht="15.75" x14ac:dyDescent="0.25">
      <c r="A20" s="65" t="s">
        <v>357</v>
      </c>
      <c r="B20" s="273">
        <v>22</v>
      </c>
      <c r="C20" s="173" t="s">
        <v>338</v>
      </c>
    </row>
    <row r="21" spans="1:3" ht="15.75" x14ac:dyDescent="0.25">
      <c r="A21" s="65" t="s">
        <v>342</v>
      </c>
      <c r="B21" s="273">
        <v>1828</v>
      </c>
      <c r="C21" s="173" t="s">
        <v>343</v>
      </c>
    </row>
    <row r="22" spans="1:3" ht="15.75" x14ac:dyDescent="0.25">
      <c r="A22" s="65" t="s">
        <v>706</v>
      </c>
      <c r="B22" s="273">
        <v>4</v>
      </c>
      <c r="C22" s="173" t="s">
        <v>359</v>
      </c>
    </row>
    <row r="23" spans="1:3" ht="15.75" x14ac:dyDescent="0.25">
      <c r="A23" s="65" t="s">
        <v>345</v>
      </c>
      <c r="B23" s="273">
        <v>263</v>
      </c>
      <c r="C23" s="173" t="s">
        <v>823</v>
      </c>
    </row>
    <row r="24" spans="1:3" ht="15.75" x14ac:dyDescent="0.25">
      <c r="A24" s="65" t="s">
        <v>346</v>
      </c>
      <c r="B24" s="273">
        <v>63</v>
      </c>
      <c r="C24" s="173" t="s">
        <v>347</v>
      </c>
    </row>
    <row r="25" spans="1:3" ht="15.75" x14ac:dyDescent="0.25">
      <c r="A25" s="65" t="s">
        <v>824</v>
      </c>
      <c r="B25" s="273">
        <v>397</v>
      </c>
      <c r="C25" s="173" t="s">
        <v>351</v>
      </c>
    </row>
    <row r="26" spans="1:3" ht="15.75" x14ac:dyDescent="0.25">
      <c r="A26" s="65" t="s">
        <v>348</v>
      </c>
      <c r="B26" s="273">
        <v>144</v>
      </c>
      <c r="C26" s="173" t="s">
        <v>349</v>
      </c>
    </row>
    <row r="27" spans="1:3" ht="15.75" x14ac:dyDescent="0.25">
      <c r="A27" s="65" t="s">
        <v>350</v>
      </c>
      <c r="B27" s="273">
        <v>15</v>
      </c>
      <c r="C27" s="173" t="s">
        <v>338</v>
      </c>
    </row>
    <row r="28" spans="1:3" ht="18.75" x14ac:dyDescent="0.25">
      <c r="A28" s="65" t="s">
        <v>816</v>
      </c>
      <c r="B28" s="150">
        <v>13916</v>
      </c>
      <c r="C28" s="405" t="s">
        <v>814</v>
      </c>
    </row>
    <row r="29" spans="1:3" ht="15.75" x14ac:dyDescent="0.25">
      <c r="A29" s="65" t="s">
        <v>353</v>
      </c>
      <c r="B29" s="273">
        <v>2</v>
      </c>
      <c r="C29" s="173" t="s">
        <v>354</v>
      </c>
    </row>
    <row r="30" spans="1:3" ht="15.75" x14ac:dyDescent="0.25">
      <c r="A30" s="65" t="s">
        <v>337</v>
      </c>
      <c r="B30" s="273">
        <v>6324</v>
      </c>
      <c r="C30" s="173" t="s">
        <v>338</v>
      </c>
    </row>
    <row r="31" spans="1:3" ht="15.75" x14ac:dyDescent="0.25">
      <c r="A31" s="65" t="s">
        <v>362</v>
      </c>
      <c r="B31" s="273">
        <v>159</v>
      </c>
      <c r="C31" s="173" t="s">
        <v>363</v>
      </c>
    </row>
    <row r="32" spans="1:3" ht="15.75" x14ac:dyDescent="0.25">
      <c r="A32" s="61"/>
      <c r="B32" s="174"/>
      <c r="C32" s="175"/>
    </row>
    <row r="33" spans="1:3" ht="15.75" x14ac:dyDescent="0.25">
      <c r="A33" s="65" t="s">
        <v>820</v>
      </c>
      <c r="B33" s="406"/>
      <c r="C33" s="406"/>
    </row>
    <row r="34" spans="1:3" ht="15.75" x14ac:dyDescent="0.25">
      <c r="A34" s="65" t="s">
        <v>821</v>
      </c>
      <c r="B34" s="406"/>
      <c r="C34" s="406"/>
    </row>
    <row r="35" spans="1:3" ht="15.75" x14ac:dyDescent="0.25">
      <c r="A35" s="407" t="s">
        <v>817</v>
      </c>
      <c r="B35" s="406"/>
      <c r="C35" s="406"/>
    </row>
    <row r="36" spans="1:3" ht="15.75" x14ac:dyDescent="0.25">
      <c r="A36" s="407" t="s">
        <v>818</v>
      </c>
      <c r="B36" s="406"/>
      <c r="C36" s="406"/>
    </row>
    <row r="37" spans="1:3" ht="15.75" x14ac:dyDescent="0.25">
      <c r="A37" s="407" t="s">
        <v>819</v>
      </c>
      <c r="B37" s="406"/>
      <c r="C37" s="406"/>
    </row>
    <row r="38" spans="1:3" ht="15.75" x14ac:dyDescent="0.25">
      <c r="A38" s="2" t="s">
        <v>66</v>
      </c>
      <c r="B38" s="57"/>
      <c r="C38" s="57"/>
    </row>
    <row r="39" spans="1:3" hidden="1" x14ac:dyDescent="0.25"/>
    <row r="40" spans="1:3" hidden="1" x14ac:dyDescent="0.25"/>
    <row r="41" spans="1:3" hidden="1" x14ac:dyDescent="0.25"/>
    <row r="42" spans="1:3" hidden="1" x14ac:dyDescent="0.25"/>
    <row r="43" spans="1:3" hidden="1" x14ac:dyDescent="0.25"/>
    <row r="44" spans="1:3" hidden="1" x14ac:dyDescent="0.25"/>
    <row r="45" spans="1:3" hidden="1" x14ac:dyDescent="0.25"/>
    <row r="46" spans="1:3" hidden="1" x14ac:dyDescent="0.25"/>
    <row r="47" spans="1:3" hidden="1" x14ac:dyDescent="0.25"/>
    <row r="48" spans="1:3" hidden="1" x14ac:dyDescent="0.25"/>
    <row r="49" hidden="1" x14ac:dyDescent="0.25"/>
    <row r="50" hidden="1" x14ac:dyDescent="0.25"/>
    <row r="51" hidden="1" x14ac:dyDescent="0.25"/>
    <row r="52" hidden="1" x14ac:dyDescent="0.25"/>
  </sheetData>
  <sortState xmlns:xlrd2="http://schemas.microsoft.com/office/spreadsheetml/2017/richdata2" ref="A12:C30">
    <sortCondition ref="A12:A30"/>
  </sortState>
  <mergeCells count="2">
    <mergeCell ref="A7:A8"/>
    <mergeCell ref="C7:C8"/>
  </mergeCells>
  <hyperlinks>
    <hyperlink ref="B1" location="Índice!A1" display="Volver al índice" xr:uid="{9E1B61F8-D3E5-415F-8E50-B0975EA02F4B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2E6B-85B6-459F-9E17-690C93043750}">
  <dimension ref="A1:C23"/>
  <sheetViews>
    <sheetView zoomScale="80" zoomScaleNormal="80" workbookViewId="0">
      <pane ySplit="8" topLeftCell="A9" activePane="bottomLeft" state="frozen"/>
      <selection pane="bottomLeft"/>
    </sheetView>
  </sheetViews>
  <sheetFormatPr baseColWidth="10" defaultColWidth="0" defaultRowHeight="15" customHeight="1" zeroHeight="1" x14ac:dyDescent="0.2"/>
  <cols>
    <col min="1" max="1" width="66.28515625" style="370" customWidth="1"/>
    <col min="2" max="2" width="20.7109375" style="370" customWidth="1"/>
    <col min="3" max="3" width="30.7109375" style="370" customWidth="1"/>
    <col min="4" max="16384" width="11.42578125" style="370" hidden="1"/>
  </cols>
  <sheetData>
    <row r="1" spans="1:3" ht="15.75" x14ac:dyDescent="0.25">
      <c r="A1" s="54" t="s">
        <v>789</v>
      </c>
      <c r="B1" s="369" t="s">
        <v>786</v>
      </c>
      <c r="C1" s="276"/>
    </row>
    <row r="2" spans="1:3" ht="15.75" x14ac:dyDescent="0.25">
      <c r="A2" s="55"/>
      <c r="B2" s="55"/>
      <c r="C2" s="55"/>
    </row>
    <row r="3" spans="1:3" ht="15.75" x14ac:dyDescent="0.25">
      <c r="A3" s="171" t="s">
        <v>800</v>
      </c>
      <c r="B3" s="171"/>
      <c r="C3" s="171"/>
    </row>
    <row r="4" spans="1:3" ht="15.75" x14ac:dyDescent="0.25">
      <c r="A4" s="171" t="s">
        <v>801</v>
      </c>
      <c r="B4" s="171"/>
      <c r="C4" s="171"/>
    </row>
    <row r="5" spans="1:3" ht="15.75" x14ac:dyDescent="0.25">
      <c r="A5" s="171" t="s">
        <v>2</v>
      </c>
      <c r="B5" s="171"/>
      <c r="C5" s="171"/>
    </row>
    <row r="6" spans="1:3" ht="15.75" x14ac:dyDescent="0.25">
      <c r="A6" s="55"/>
      <c r="B6" s="55"/>
      <c r="C6" s="55"/>
    </row>
    <row r="7" spans="1:3" ht="15.75" x14ac:dyDescent="0.25">
      <c r="A7" s="482" t="s">
        <v>694</v>
      </c>
      <c r="B7" s="158" t="s">
        <v>335</v>
      </c>
      <c r="C7" s="498" t="s">
        <v>275</v>
      </c>
    </row>
    <row r="8" spans="1:3" ht="15.75" x14ac:dyDescent="0.25">
      <c r="A8" s="483"/>
      <c r="B8" s="119" t="s">
        <v>336</v>
      </c>
      <c r="C8" s="499"/>
    </row>
    <row r="9" spans="1:3" ht="15.75" x14ac:dyDescent="0.25">
      <c r="A9" s="55"/>
      <c r="B9" s="172"/>
      <c r="C9" s="55"/>
    </row>
    <row r="10" spans="1:3" ht="15.75" x14ac:dyDescent="0.25">
      <c r="A10" s="54" t="s">
        <v>8</v>
      </c>
      <c r="B10" s="311">
        <f>SUM(B12:B21)</f>
        <v>6324</v>
      </c>
      <c r="C10" s="55" t="s">
        <v>338</v>
      </c>
    </row>
    <row r="11" spans="1:3" ht="15.75" x14ac:dyDescent="0.25">
      <c r="A11" s="55"/>
      <c r="B11" s="311"/>
      <c r="C11" s="55"/>
    </row>
    <row r="12" spans="1:3" ht="15.75" x14ac:dyDescent="0.25">
      <c r="A12" s="65" t="s">
        <v>811</v>
      </c>
      <c r="B12" s="273">
        <v>911</v>
      </c>
      <c r="C12" s="173" t="s">
        <v>790</v>
      </c>
    </row>
    <row r="13" spans="1:3" ht="15.75" x14ac:dyDescent="0.25">
      <c r="A13" s="65" t="s">
        <v>802</v>
      </c>
      <c r="B13" s="273">
        <v>2751</v>
      </c>
      <c r="C13" s="173" t="s">
        <v>791</v>
      </c>
    </row>
    <row r="14" spans="1:3" ht="15.75" x14ac:dyDescent="0.25">
      <c r="A14" s="65" t="s">
        <v>803</v>
      </c>
      <c r="B14" s="273">
        <v>613</v>
      </c>
      <c r="C14" s="173" t="s">
        <v>792</v>
      </c>
    </row>
    <row r="15" spans="1:3" ht="15.75" x14ac:dyDescent="0.25">
      <c r="A15" s="65" t="s">
        <v>804</v>
      </c>
      <c r="B15" s="273">
        <v>2</v>
      </c>
      <c r="C15" s="173" t="s">
        <v>793</v>
      </c>
    </row>
    <row r="16" spans="1:3" ht="15.75" x14ac:dyDescent="0.25">
      <c r="A16" s="65" t="s">
        <v>805</v>
      </c>
      <c r="B16" s="273">
        <v>315</v>
      </c>
      <c r="C16" s="173" t="s">
        <v>794</v>
      </c>
    </row>
    <row r="17" spans="1:3" ht="15.75" x14ac:dyDescent="0.25">
      <c r="A17" s="65" t="s">
        <v>806</v>
      </c>
      <c r="B17" s="273">
        <v>222</v>
      </c>
      <c r="C17" s="173" t="s">
        <v>795</v>
      </c>
    </row>
    <row r="18" spans="1:3" ht="15.75" x14ac:dyDescent="0.25">
      <c r="A18" s="65" t="s">
        <v>807</v>
      </c>
      <c r="B18" s="273">
        <v>1262</v>
      </c>
      <c r="C18" s="173" t="s">
        <v>796</v>
      </c>
    </row>
    <row r="19" spans="1:3" ht="15.75" x14ac:dyDescent="0.25">
      <c r="A19" s="65" t="s">
        <v>808</v>
      </c>
      <c r="B19" s="273">
        <v>13</v>
      </c>
      <c r="C19" s="173" t="s">
        <v>797</v>
      </c>
    </row>
    <row r="20" spans="1:3" ht="15.75" x14ac:dyDescent="0.25">
      <c r="A20" s="65" t="s">
        <v>809</v>
      </c>
      <c r="B20" s="273">
        <v>9</v>
      </c>
      <c r="C20" s="173" t="s">
        <v>798</v>
      </c>
    </row>
    <row r="21" spans="1:3" ht="15.75" x14ac:dyDescent="0.25">
      <c r="A21" s="65" t="s">
        <v>810</v>
      </c>
      <c r="B21" s="273">
        <v>226</v>
      </c>
      <c r="C21" s="173" t="s">
        <v>799</v>
      </c>
    </row>
    <row r="22" spans="1:3" ht="15.75" x14ac:dyDescent="0.25">
      <c r="A22" s="61"/>
      <c r="B22" s="174"/>
      <c r="C22" s="175"/>
    </row>
    <row r="23" spans="1:3" ht="15.75" x14ac:dyDescent="0.25">
      <c r="A23" s="57" t="s">
        <v>66</v>
      </c>
      <c r="B23" s="57"/>
      <c r="C23" s="57"/>
    </row>
  </sheetData>
  <mergeCells count="2">
    <mergeCell ref="A7:A8"/>
    <mergeCell ref="C7:C8"/>
  </mergeCells>
  <hyperlinks>
    <hyperlink ref="B1" location="Índice!A1" display="Volver al índice" xr:uid="{2BD9F35A-B56F-499A-A6D2-1F339E0BEEC7}"/>
  </hyperlink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8DF7F-65EA-4F95-9476-32903EA8CCB2}">
  <dimension ref="A1:AP147"/>
  <sheetViews>
    <sheetView zoomScale="80" zoomScaleNormal="80" workbookViewId="0">
      <pane xSplit="2" ySplit="11" topLeftCell="C12" activePane="bottomRight" state="frozen"/>
      <selection pane="topRight"/>
      <selection pane="bottomLeft"/>
      <selection pane="bottomRight"/>
    </sheetView>
  </sheetViews>
  <sheetFormatPr baseColWidth="10" defaultColWidth="0" defaultRowHeight="15" zeroHeight="1" x14ac:dyDescent="0.25"/>
  <cols>
    <col min="1" max="1" width="58.28515625" customWidth="1"/>
    <col min="2" max="2" width="12.28515625" customWidth="1"/>
    <col min="3" max="3" width="13" customWidth="1"/>
    <col min="4" max="4" width="13.85546875" customWidth="1"/>
    <col min="5" max="5" width="11.7109375" customWidth="1"/>
    <col min="6" max="6" width="12.7109375" customWidth="1"/>
    <col min="7" max="7" width="12.140625" customWidth="1"/>
    <col min="8" max="8" width="13.140625" customWidth="1"/>
    <col min="9" max="9" width="11.42578125" customWidth="1"/>
    <col min="10" max="10" width="14" customWidth="1"/>
    <col min="11" max="11" width="13.28515625" customWidth="1"/>
    <col min="12" max="12" width="13.7109375" customWidth="1"/>
    <col min="13" max="13" width="13.5703125" customWidth="1"/>
    <col min="14" max="14" width="14.42578125" customWidth="1"/>
    <col min="15" max="15" width="12.7109375" customWidth="1"/>
    <col min="16" max="16" width="13.7109375" customWidth="1"/>
    <col min="17" max="17" width="11.42578125" customWidth="1"/>
    <col min="18" max="18" width="13.140625" customWidth="1"/>
    <col min="19" max="19" width="13.7109375" customWidth="1"/>
    <col min="20" max="20" width="14.7109375" customWidth="1"/>
    <col min="21" max="21" width="12.140625" customWidth="1"/>
    <col min="22" max="22" width="13.5703125" customWidth="1"/>
    <col min="23" max="23" width="14.28515625" customWidth="1"/>
    <col min="24" max="24" width="12.5703125" customWidth="1"/>
    <col min="25" max="25" width="14.42578125" customWidth="1"/>
    <col min="26" max="28" width="11.42578125" customWidth="1"/>
    <col min="29" max="29" width="13.7109375" customWidth="1"/>
    <col min="30" max="30" width="16.42578125" customWidth="1"/>
    <col min="31" max="31" width="16.28515625" customWidth="1"/>
    <col min="32" max="32" width="13.42578125" customWidth="1"/>
    <col min="33" max="33" width="13" customWidth="1"/>
    <col min="34" max="34" width="11.42578125" customWidth="1"/>
    <col min="35" max="35" width="12.85546875" customWidth="1"/>
    <col min="36" max="36" width="13.28515625" customWidth="1"/>
    <col min="37" max="39" width="15" customWidth="1"/>
    <col min="40" max="40" width="15.5703125" customWidth="1"/>
    <col min="41" max="41" width="14" customWidth="1"/>
    <col min="42" max="42" width="0" style="233" hidden="1" customWidth="1"/>
    <col min="43" max="16384" width="11.42578125" hidden="1"/>
  </cols>
  <sheetData>
    <row r="1" spans="1:41" ht="15.75" x14ac:dyDescent="0.25">
      <c r="A1" s="297" t="s">
        <v>530</v>
      </c>
      <c r="B1" s="414" t="s">
        <v>786</v>
      </c>
      <c r="C1" s="414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</row>
    <row r="2" spans="1:41" ht="15.75" x14ac:dyDescent="0.25">
      <c r="A2" s="57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  <c r="AD2" s="316"/>
      <c r="AE2" s="316"/>
      <c r="AF2" s="316"/>
      <c r="AG2" s="316"/>
      <c r="AH2" s="316"/>
      <c r="AI2" s="316"/>
      <c r="AJ2" s="316"/>
      <c r="AK2" s="316"/>
      <c r="AL2" s="316"/>
      <c r="AM2" s="316"/>
      <c r="AN2" s="316"/>
      <c r="AO2" s="316"/>
    </row>
    <row r="3" spans="1:41" ht="15.75" x14ac:dyDescent="0.25">
      <c r="A3" s="249" t="s">
        <v>364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</row>
    <row r="4" spans="1:41" ht="15.75" x14ac:dyDescent="0.25">
      <c r="A4" s="249" t="s">
        <v>365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</row>
    <row r="5" spans="1:41" ht="15.75" x14ac:dyDescent="0.25">
      <c r="A5" s="249" t="s">
        <v>728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</row>
    <row r="6" spans="1:41" ht="15.75" x14ac:dyDescent="0.25">
      <c r="A6" s="249" t="s">
        <v>2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</row>
    <row r="7" spans="1:41" ht="15.75" x14ac:dyDescent="0.25">
      <c r="A7" s="57"/>
      <c r="B7" s="57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</row>
    <row r="8" spans="1:41" ht="15.75" x14ac:dyDescent="0.25">
      <c r="A8" s="500" t="s">
        <v>366</v>
      </c>
      <c r="B8" s="502" t="s">
        <v>80</v>
      </c>
      <c r="C8" s="504" t="s">
        <v>286</v>
      </c>
      <c r="D8" s="505"/>
      <c r="E8" s="505"/>
      <c r="F8" s="505"/>
      <c r="G8" s="505"/>
      <c r="H8" s="505"/>
      <c r="I8" s="505"/>
      <c r="J8" s="505"/>
      <c r="K8" s="505"/>
      <c r="L8" s="505"/>
      <c r="M8" s="505"/>
      <c r="N8" s="505"/>
      <c r="O8" s="505"/>
      <c r="P8" s="505"/>
      <c r="Q8" s="505"/>
      <c r="R8" s="505"/>
      <c r="S8" s="505"/>
      <c r="T8" s="505"/>
      <c r="U8" s="505"/>
      <c r="V8" s="505"/>
      <c r="W8" s="505"/>
      <c r="X8" s="505"/>
      <c r="Y8" s="505"/>
      <c r="Z8" s="505"/>
      <c r="AA8" s="505"/>
      <c r="AB8" s="505"/>
      <c r="AC8" s="505"/>
      <c r="AD8" s="505"/>
      <c r="AE8" s="505"/>
      <c r="AF8" s="505"/>
      <c r="AG8" s="505"/>
      <c r="AH8" s="505"/>
      <c r="AI8" s="505"/>
      <c r="AJ8" s="505"/>
      <c r="AK8" s="505"/>
      <c r="AL8" s="505"/>
      <c r="AM8" s="505"/>
      <c r="AN8" s="505"/>
      <c r="AO8" s="505"/>
    </row>
    <row r="9" spans="1:41" ht="63" x14ac:dyDescent="0.25">
      <c r="A9" s="501"/>
      <c r="B9" s="503"/>
      <c r="C9" s="177" t="s">
        <v>367</v>
      </c>
      <c r="D9" s="177" t="s">
        <v>368</v>
      </c>
      <c r="E9" s="177" t="s">
        <v>369</v>
      </c>
      <c r="F9" s="177" t="s">
        <v>370</v>
      </c>
      <c r="G9" s="177" t="s">
        <v>371</v>
      </c>
      <c r="H9" s="177" t="s">
        <v>372</v>
      </c>
      <c r="I9" s="177" t="s">
        <v>373</v>
      </c>
      <c r="J9" s="177" t="s">
        <v>374</v>
      </c>
      <c r="K9" s="177" t="s">
        <v>375</v>
      </c>
      <c r="L9" s="177" t="s">
        <v>376</v>
      </c>
      <c r="M9" s="177" t="s">
        <v>377</v>
      </c>
      <c r="N9" s="177" t="s">
        <v>378</v>
      </c>
      <c r="O9" s="177" t="s">
        <v>379</v>
      </c>
      <c r="P9" s="177" t="s">
        <v>380</v>
      </c>
      <c r="Q9" s="177" t="s">
        <v>381</v>
      </c>
      <c r="R9" s="177" t="s">
        <v>382</v>
      </c>
      <c r="S9" s="177" t="s">
        <v>383</v>
      </c>
      <c r="T9" s="177" t="s">
        <v>384</v>
      </c>
      <c r="U9" s="178" t="s">
        <v>385</v>
      </c>
      <c r="V9" s="179" t="s">
        <v>386</v>
      </c>
      <c r="W9" s="180" t="s">
        <v>387</v>
      </c>
      <c r="X9" s="177" t="s">
        <v>388</v>
      </c>
      <c r="Y9" s="177" t="s">
        <v>389</v>
      </c>
      <c r="Z9" s="177" t="s">
        <v>390</v>
      </c>
      <c r="AA9" s="177" t="s">
        <v>391</v>
      </c>
      <c r="AB9" s="177" t="s">
        <v>392</v>
      </c>
      <c r="AC9" s="181" t="s">
        <v>393</v>
      </c>
      <c r="AD9" s="177" t="s">
        <v>394</v>
      </c>
      <c r="AE9" s="177" t="s">
        <v>395</v>
      </c>
      <c r="AF9" s="178" t="s">
        <v>396</v>
      </c>
      <c r="AG9" s="179" t="s">
        <v>397</v>
      </c>
      <c r="AH9" s="180" t="s">
        <v>398</v>
      </c>
      <c r="AI9" s="177" t="s">
        <v>399</v>
      </c>
      <c r="AJ9" s="178" t="s">
        <v>400</v>
      </c>
      <c r="AK9" s="178" t="s">
        <v>401</v>
      </c>
      <c r="AL9" s="178" t="s">
        <v>402</v>
      </c>
      <c r="AM9" s="182" t="s">
        <v>403</v>
      </c>
      <c r="AN9" s="182" t="s">
        <v>404</v>
      </c>
      <c r="AO9" s="183" t="s">
        <v>405</v>
      </c>
    </row>
    <row r="10" spans="1:41" ht="15.75" x14ac:dyDescent="0.25">
      <c r="A10" s="184"/>
      <c r="B10" s="185"/>
      <c r="C10" s="158"/>
      <c r="D10" s="55"/>
      <c r="E10" s="158"/>
      <c r="F10" s="55"/>
      <c r="G10" s="158"/>
      <c r="H10" s="55"/>
      <c r="I10" s="158"/>
      <c r="J10" s="55"/>
      <c r="K10" s="158"/>
      <c r="L10" s="55"/>
      <c r="M10" s="158"/>
      <c r="N10" s="55"/>
      <c r="O10" s="158"/>
      <c r="P10" s="55"/>
      <c r="Q10" s="158"/>
      <c r="R10" s="55"/>
      <c r="S10" s="158"/>
      <c r="T10" s="55"/>
      <c r="U10" s="158"/>
      <c r="V10" s="55"/>
      <c r="W10" s="158"/>
      <c r="X10" s="55"/>
      <c r="Y10" s="158"/>
      <c r="Z10" s="55"/>
      <c r="AA10" s="158"/>
      <c r="AB10" s="55"/>
      <c r="AC10" s="158"/>
      <c r="AD10" s="55"/>
      <c r="AE10" s="158"/>
      <c r="AF10" s="55"/>
      <c r="AG10" s="158"/>
      <c r="AH10" s="55"/>
      <c r="AI10" s="158"/>
      <c r="AJ10" s="55"/>
      <c r="AK10" s="158"/>
      <c r="AL10" s="55"/>
      <c r="AM10" s="158"/>
      <c r="AN10" s="59"/>
      <c r="AO10" s="116"/>
    </row>
    <row r="11" spans="1:41" ht="15.75" x14ac:dyDescent="0.25">
      <c r="A11" s="315" t="s">
        <v>8</v>
      </c>
      <c r="B11" s="317">
        <f>SUM(B13,B78,B123)</f>
        <v>7810</v>
      </c>
      <c r="C11" s="317">
        <f t="shared" ref="C11:AO11" si="0">SUM(C13,C78,C123)</f>
        <v>857</v>
      </c>
      <c r="D11" s="317">
        <f t="shared" si="0"/>
        <v>0</v>
      </c>
      <c r="E11" s="317">
        <f t="shared" si="0"/>
        <v>61</v>
      </c>
      <c r="F11" s="317">
        <f t="shared" si="0"/>
        <v>0</v>
      </c>
      <c r="G11" s="317">
        <f t="shared" si="0"/>
        <v>289</v>
      </c>
      <c r="H11" s="317">
        <f t="shared" si="0"/>
        <v>0</v>
      </c>
      <c r="I11" s="317">
        <f t="shared" si="0"/>
        <v>124</v>
      </c>
      <c r="J11" s="317">
        <f t="shared" si="0"/>
        <v>108</v>
      </c>
      <c r="K11" s="317">
        <f t="shared" si="0"/>
        <v>404</v>
      </c>
      <c r="L11" s="317">
        <f t="shared" si="0"/>
        <v>7</v>
      </c>
      <c r="M11" s="317">
        <f t="shared" si="0"/>
        <v>373</v>
      </c>
      <c r="N11" s="317">
        <f t="shared" si="0"/>
        <v>323</v>
      </c>
      <c r="O11" s="317">
        <f t="shared" si="0"/>
        <v>101</v>
      </c>
      <c r="P11" s="317">
        <f t="shared" si="0"/>
        <v>0</v>
      </c>
      <c r="Q11" s="317">
        <f t="shared" si="0"/>
        <v>38</v>
      </c>
      <c r="R11" s="317">
        <f t="shared" si="0"/>
        <v>364</v>
      </c>
      <c r="S11" s="317">
        <f t="shared" si="0"/>
        <v>0</v>
      </c>
      <c r="T11" s="317">
        <f t="shared" si="0"/>
        <v>96</v>
      </c>
      <c r="U11" s="317">
        <f t="shared" si="0"/>
        <v>447</v>
      </c>
      <c r="V11" s="317">
        <f t="shared" si="0"/>
        <v>0</v>
      </c>
      <c r="W11" s="317">
        <f t="shared" si="0"/>
        <v>131</v>
      </c>
      <c r="X11" s="317">
        <f t="shared" si="0"/>
        <v>178</v>
      </c>
      <c r="Y11" s="317">
        <f t="shared" si="0"/>
        <v>50</v>
      </c>
      <c r="Z11" s="317">
        <f t="shared" si="0"/>
        <v>163</v>
      </c>
      <c r="AA11" s="317">
        <f t="shared" si="0"/>
        <v>228</v>
      </c>
      <c r="AB11" s="317">
        <f t="shared" si="0"/>
        <v>564</v>
      </c>
      <c r="AC11" s="317">
        <f t="shared" si="0"/>
        <v>0</v>
      </c>
      <c r="AD11" s="317">
        <f t="shared" si="0"/>
        <v>347</v>
      </c>
      <c r="AE11" s="317">
        <f t="shared" si="0"/>
        <v>5</v>
      </c>
      <c r="AF11" s="317">
        <f t="shared" si="0"/>
        <v>87</v>
      </c>
      <c r="AG11" s="317">
        <f t="shared" si="0"/>
        <v>84</v>
      </c>
      <c r="AH11" s="317">
        <f t="shared" si="0"/>
        <v>219</v>
      </c>
      <c r="AI11" s="317">
        <f t="shared" si="0"/>
        <v>437</v>
      </c>
      <c r="AJ11" s="317">
        <f t="shared" si="0"/>
        <v>110</v>
      </c>
      <c r="AK11" s="317">
        <f t="shared" si="0"/>
        <v>1004</v>
      </c>
      <c r="AL11" s="317">
        <f t="shared" si="0"/>
        <v>0</v>
      </c>
      <c r="AM11" s="317">
        <f t="shared" si="0"/>
        <v>383</v>
      </c>
      <c r="AN11" s="317">
        <f t="shared" si="0"/>
        <v>163</v>
      </c>
      <c r="AO11" s="318">
        <f t="shared" si="0"/>
        <v>65</v>
      </c>
    </row>
    <row r="12" spans="1:41" ht="15.75" x14ac:dyDescent="0.25">
      <c r="A12" s="186"/>
      <c r="B12" s="250"/>
      <c r="C12" s="149"/>
      <c r="D12" s="250"/>
      <c r="E12" s="149"/>
      <c r="F12" s="250"/>
      <c r="G12" s="149"/>
      <c r="H12" s="250"/>
      <c r="I12" s="149"/>
      <c r="J12" s="250"/>
      <c r="K12" s="149"/>
      <c r="L12" s="250"/>
      <c r="M12" s="149"/>
      <c r="N12" s="250"/>
      <c r="O12" s="149"/>
      <c r="P12" s="250"/>
      <c r="Q12" s="149"/>
      <c r="R12" s="250"/>
      <c r="S12" s="149"/>
      <c r="T12" s="250"/>
      <c r="U12" s="149"/>
      <c r="V12" s="250"/>
      <c r="W12" s="149"/>
      <c r="X12" s="250"/>
      <c r="Y12" s="149"/>
      <c r="Z12" s="250"/>
      <c r="AA12" s="149"/>
      <c r="AB12" s="250"/>
      <c r="AC12" s="149"/>
      <c r="AD12" s="250"/>
      <c r="AE12" s="149"/>
      <c r="AF12" s="250"/>
      <c r="AG12" s="149"/>
      <c r="AH12" s="250"/>
      <c r="AI12" s="149"/>
      <c r="AJ12" s="250"/>
      <c r="AK12" s="149"/>
      <c r="AL12" s="250"/>
      <c r="AM12" s="149"/>
      <c r="AN12" s="250"/>
      <c r="AO12" s="169"/>
    </row>
    <row r="13" spans="1:41" ht="15.75" x14ac:dyDescent="0.25">
      <c r="A13" s="313" t="s">
        <v>406</v>
      </c>
      <c r="B13" s="319">
        <f>SUM(B15,B56,B60)</f>
        <v>2822</v>
      </c>
      <c r="C13" s="319">
        <f t="shared" ref="C13:AO13" si="1">SUM(C15,C56,C60)</f>
        <v>281</v>
      </c>
      <c r="D13" s="319">
        <f t="shared" si="1"/>
        <v>0</v>
      </c>
      <c r="E13" s="319">
        <f t="shared" si="1"/>
        <v>20</v>
      </c>
      <c r="F13" s="319">
        <f t="shared" si="1"/>
        <v>0</v>
      </c>
      <c r="G13" s="319">
        <f t="shared" si="1"/>
        <v>82</v>
      </c>
      <c r="H13" s="319">
        <f t="shared" si="1"/>
        <v>0</v>
      </c>
      <c r="I13" s="319">
        <f t="shared" si="1"/>
        <v>52</v>
      </c>
      <c r="J13" s="319">
        <f t="shared" si="1"/>
        <v>17</v>
      </c>
      <c r="K13" s="319">
        <f t="shared" si="1"/>
        <v>42</v>
      </c>
      <c r="L13" s="319">
        <f t="shared" si="1"/>
        <v>4</v>
      </c>
      <c r="M13" s="319">
        <f t="shared" si="1"/>
        <v>143</v>
      </c>
      <c r="N13" s="319">
        <f t="shared" si="1"/>
        <v>257</v>
      </c>
      <c r="O13" s="319">
        <f t="shared" si="1"/>
        <v>33</v>
      </c>
      <c r="P13" s="319">
        <f t="shared" si="1"/>
        <v>0</v>
      </c>
      <c r="Q13" s="319">
        <f t="shared" si="1"/>
        <v>12</v>
      </c>
      <c r="R13" s="319">
        <f t="shared" si="1"/>
        <v>196</v>
      </c>
      <c r="S13" s="319">
        <f t="shared" si="1"/>
        <v>0</v>
      </c>
      <c r="T13" s="319">
        <f t="shared" si="1"/>
        <v>68</v>
      </c>
      <c r="U13" s="319">
        <f t="shared" si="1"/>
        <v>55</v>
      </c>
      <c r="V13" s="319">
        <f t="shared" si="1"/>
        <v>0</v>
      </c>
      <c r="W13" s="319">
        <f t="shared" si="1"/>
        <v>91</v>
      </c>
      <c r="X13" s="319">
        <f t="shared" si="1"/>
        <v>26</v>
      </c>
      <c r="Y13" s="319">
        <f t="shared" si="1"/>
        <v>5</v>
      </c>
      <c r="Z13" s="319">
        <f t="shared" si="1"/>
        <v>25</v>
      </c>
      <c r="AA13" s="319">
        <f t="shared" si="1"/>
        <v>25</v>
      </c>
      <c r="AB13" s="319">
        <f t="shared" si="1"/>
        <v>148</v>
      </c>
      <c r="AC13" s="319">
        <f t="shared" si="1"/>
        <v>0</v>
      </c>
      <c r="AD13" s="319">
        <f t="shared" si="1"/>
        <v>172</v>
      </c>
      <c r="AE13" s="319">
        <f t="shared" si="1"/>
        <v>1</v>
      </c>
      <c r="AF13" s="319">
        <f t="shared" si="1"/>
        <v>31</v>
      </c>
      <c r="AG13" s="319">
        <f t="shared" si="1"/>
        <v>19</v>
      </c>
      <c r="AH13" s="319">
        <f t="shared" si="1"/>
        <v>103</v>
      </c>
      <c r="AI13" s="319">
        <f t="shared" si="1"/>
        <v>127</v>
      </c>
      <c r="AJ13" s="319">
        <f t="shared" si="1"/>
        <v>66</v>
      </c>
      <c r="AK13" s="319">
        <f t="shared" si="1"/>
        <v>546</v>
      </c>
      <c r="AL13" s="319">
        <f t="shared" si="1"/>
        <v>0</v>
      </c>
      <c r="AM13" s="319">
        <f t="shared" si="1"/>
        <v>132</v>
      </c>
      <c r="AN13" s="319">
        <f t="shared" si="1"/>
        <v>30</v>
      </c>
      <c r="AO13" s="319">
        <f t="shared" si="1"/>
        <v>13</v>
      </c>
    </row>
    <row r="14" spans="1:41" ht="15.75" x14ac:dyDescent="0.25">
      <c r="A14" s="127"/>
      <c r="B14" s="250"/>
      <c r="C14" s="149"/>
      <c r="D14" s="250"/>
      <c r="E14" s="149"/>
      <c r="F14" s="250"/>
      <c r="G14" s="149"/>
      <c r="H14" s="250"/>
      <c r="I14" s="149"/>
      <c r="J14" s="250"/>
      <c r="K14" s="149"/>
      <c r="L14" s="250"/>
      <c r="M14" s="149"/>
      <c r="N14" s="250"/>
      <c r="O14" s="149"/>
      <c r="P14" s="250"/>
      <c r="Q14" s="149"/>
      <c r="R14" s="250"/>
      <c r="S14" s="149"/>
      <c r="T14" s="250"/>
      <c r="U14" s="149"/>
      <c r="V14" s="250"/>
      <c r="W14" s="149"/>
      <c r="X14" s="250"/>
      <c r="Y14" s="149"/>
      <c r="Z14" s="250"/>
      <c r="AA14" s="149"/>
      <c r="AB14" s="250"/>
      <c r="AC14" s="149"/>
      <c r="AD14" s="250"/>
      <c r="AE14" s="149"/>
      <c r="AF14" s="250"/>
      <c r="AG14" s="149"/>
      <c r="AH14" s="250"/>
      <c r="AI14" s="149"/>
      <c r="AJ14" s="250"/>
      <c r="AK14" s="149"/>
      <c r="AL14" s="250"/>
      <c r="AM14" s="149"/>
      <c r="AN14" s="250"/>
      <c r="AO14" s="169"/>
    </row>
    <row r="15" spans="1:41" ht="15.75" x14ac:dyDescent="0.25">
      <c r="A15" s="312" t="s">
        <v>407</v>
      </c>
      <c r="B15" s="169">
        <f>SUM(B16:B54)</f>
        <v>2246</v>
      </c>
      <c r="C15" s="169">
        <f t="shared" ref="C15:AO15" si="2">SUM(C16:C54)</f>
        <v>213</v>
      </c>
      <c r="D15" s="169">
        <f t="shared" si="2"/>
        <v>0</v>
      </c>
      <c r="E15" s="169">
        <f t="shared" si="2"/>
        <v>15</v>
      </c>
      <c r="F15" s="169">
        <f t="shared" si="2"/>
        <v>0</v>
      </c>
      <c r="G15" s="169">
        <f t="shared" si="2"/>
        <v>58</v>
      </c>
      <c r="H15" s="169">
        <f t="shared" si="2"/>
        <v>0</v>
      </c>
      <c r="I15" s="169">
        <f t="shared" si="2"/>
        <v>47</v>
      </c>
      <c r="J15" s="169">
        <f t="shared" si="2"/>
        <v>10</v>
      </c>
      <c r="K15" s="169">
        <f t="shared" si="2"/>
        <v>34</v>
      </c>
      <c r="L15" s="169">
        <f t="shared" si="2"/>
        <v>3</v>
      </c>
      <c r="M15" s="169">
        <f t="shared" si="2"/>
        <v>130</v>
      </c>
      <c r="N15" s="169">
        <f t="shared" si="2"/>
        <v>248</v>
      </c>
      <c r="O15" s="169">
        <f t="shared" si="2"/>
        <v>17</v>
      </c>
      <c r="P15" s="169">
        <f t="shared" si="2"/>
        <v>0</v>
      </c>
      <c r="Q15" s="169">
        <f t="shared" si="2"/>
        <v>9</v>
      </c>
      <c r="R15" s="169">
        <f t="shared" si="2"/>
        <v>173</v>
      </c>
      <c r="S15" s="169">
        <f t="shared" si="2"/>
        <v>0</v>
      </c>
      <c r="T15" s="169">
        <f t="shared" si="2"/>
        <v>57</v>
      </c>
      <c r="U15" s="169">
        <f t="shared" si="2"/>
        <v>39</v>
      </c>
      <c r="V15" s="169">
        <f t="shared" si="2"/>
        <v>0</v>
      </c>
      <c r="W15" s="169">
        <f t="shared" si="2"/>
        <v>84</v>
      </c>
      <c r="X15" s="169">
        <f t="shared" si="2"/>
        <v>22</v>
      </c>
      <c r="Y15" s="169">
        <f t="shared" si="2"/>
        <v>5</v>
      </c>
      <c r="Z15" s="169">
        <f t="shared" si="2"/>
        <v>17</v>
      </c>
      <c r="AA15" s="169">
        <f t="shared" si="2"/>
        <v>12</v>
      </c>
      <c r="AB15" s="169">
        <f t="shared" si="2"/>
        <v>130</v>
      </c>
      <c r="AC15" s="169">
        <f t="shared" si="2"/>
        <v>0</v>
      </c>
      <c r="AD15" s="169">
        <f t="shared" si="2"/>
        <v>150</v>
      </c>
      <c r="AE15" s="169">
        <f t="shared" si="2"/>
        <v>0</v>
      </c>
      <c r="AF15" s="169">
        <f t="shared" si="2"/>
        <v>27</v>
      </c>
      <c r="AG15" s="169">
        <f t="shared" si="2"/>
        <v>13</v>
      </c>
      <c r="AH15" s="169">
        <f t="shared" si="2"/>
        <v>87</v>
      </c>
      <c r="AI15" s="169">
        <f t="shared" si="2"/>
        <v>108</v>
      </c>
      <c r="AJ15" s="169">
        <f t="shared" si="2"/>
        <v>59</v>
      </c>
      <c r="AK15" s="169">
        <f t="shared" si="2"/>
        <v>365</v>
      </c>
      <c r="AL15" s="169">
        <f t="shared" si="2"/>
        <v>0</v>
      </c>
      <c r="AM15" s="169">
        <f t="shared" si="2"/>
        <v>84</v>
      </c>
      <c r="AN15" s="169">
        <f t="shared" si="2"/>
        <v>23</v>
      </c>
      <c r="AO15" s="169">
        <f t="shared" si="2"/>
        <v>7</v>
      </c>
    </row>
    <row r="16" spans="1:41" ht="15.75" x14ac:dyDescent="0.25">
      <c r="A16" s="187" t="s">
        <v>408</v>
      </c>
      <c r="B16" s="156">
        <f>SUM(C16:AO16)</f>
        <v>1</v>
      </c>
      <c r="C16" s="150">
        <v>0</v>
      </c>
      <c r="D16" s="150">
        <v>0</v>
      </c>
      <c r="E16" s="150">
        <v>0</v>
      </c>
      <c r="F16" s="150">
        <v>0</v>
      </c>
      <c r="G16" s="150">
        <v>0</v>
      </c>
      <c r="H16" s="150">
        <v>0</v>
      </c>
      <c r="I16" s="150">
        <v>0</v>
      </c>
      <c r="J16" s="150">
        <v>0</v>
      </c>
      <c r="K16" s="150">
        <v>0</v>
      </c>
      <c r="L16" s="150">
        <v>0</v>
      </c>
      <c r="M16" s="150">
        <v>0</v>
      </c>
      <c r="N16" s="150">
        <v>0</v>
      </c>
      <c r="O16" s="150">
        <v>0</v>
      </c>
      <c r="P16" s="150">
        <v>0</v>
      </c>
      <c r="Q16" s="150">
        <v>0</v>
      </c>
      <c r="R16" s="150">
        <v>0</v>
      </c>
      <c r="S16" s="150">
        <v>0</v>
      </c>
      <c r="T16" s="150">
        <v>0</v>
      </c>
      <c r="U16" s="150">
        <v>0</v>
      </c>
      <c r="V16" s="150">
        <v>0</v>
      </c>
      <c r="W16" s="150">
        <v>0</v>
      </c>
      <c r="X16" s="150">
        <v>0</v>
      </c>
      <c r="Y16" s="150">
        <v>0</v>
      </c>
      <c r="Z16" s="150">
        <v>0</v>
      </c>
      <c r="AA16" s="150">
        <v>0</v>
      </c>
      <c r="AB16" s="150">
        <v>1</v>
      </c>
      <c r="AC16" s="150">
        <v>0</v>
      </c>
      <c r="AD16" s="150">
        <v>0</v>
      </c>
      <c r="AE16" s="150">
        <v>0</v>
      </c>
      <c r="AF16" s="150">
        <v>0</v>
      </c>
      <c r="AG16" s="150">
        <v>0</v>
      </c>
      <c r="AH16" s="150">
        <v>0</v>
      </c>
      <c r="AI16" s="150">
        <v>0</v>
      </c>
      <c r="AJ16" s="150">
        <v>0</v>
      </c>
      <c r="AK16" s="150">
        <v>0</v>
      </c>
      <c r="AL16" s="150">
        <v>0</v>
      </c>
      <c r="AM16" s="150">
        <v>0</v>
      </c>
      <c r="AN16" s="150">
        <v>0</v>
      </c>
      <c r="AO16" s="170">
        <v>0</v>
      </c>
    </row>
    <row r="17" spans="1:41" ht="15.75" x14ac:dyDescent="0.25">
      <c r="A17" s="187" t="s">
        <v>409</v>
      </c>
      <c r="B17" s="156">
        <f t="shared" ref="B17:B54" si="3">SUM(C17:AO17)</f>
        <v>128</v>
      </c>
      <c r="C17" s="150">
        <v>1</v>
      </c>
      <c r="D17" s="150">
        <v>0</v>
      </c>
      <c r="E17" s="150">
        <v>3</v>
      </c>
      <c r="F17" s="150">
        <v>0</v>
      </c>
      <c r="G17" s="150">
        <v>0</v>
      </c>
      <c r="H17" s="150">
        <v>0</v>
      </c>
      <c r="I17" s="150">
        <v>1</v>
      </c>
      <c r="J17" s="150">
        <v>0</v>
      </c>
      <c r="K17" s="150">
        <v>13</v>
      </c>
      <c r="L17" s="150">
        <v>0</v>
      </c>
      <c r="M17" s="150">
        <v>1</v>
      </c>
      <c r="N17" s="150">
        <v>0</v>
      </c>
      <c r="O17" s="150">
        <v>0</v>
      </c>
      <c r="P17" s="150">
        <v>0</v>
      </c>
      <c r="Q17" s="150">
        <v>0</v>
      </c>
      <c r="R17" s="150">
        <v>0</v>
      </c>
      <c r="S17" s="150">
        <v>0</v>
      </c>
      <c r="T17" s="150">
        <v>0</v>
      </c>
      <c r="U17" s="150">
        <v>0</v>
      </c>
      <c r="V17" s="150">
        <v>0</v>
      </c>
      <c r="W17" s="150">
        <v>2</v>
      </c>
      <c r="X17" s="150">
        <v>10</v>
      </c>
      <c r="Y17" s="150">
        <v>0</v>
      </c>
      <c r="Z17" s="150">
        <v>0</v>
      </c>
      <c r="AA17" s="150">
        <v>3</v>
      </c>
      <c r="AB17" s="150">
        <v>48</v>
      </c>
      <c r="AC17" s="150">
        <v>0</v>
      </c>
      <c r="AD17" s="150">
        <v>0</v>
      </c>
      <c r="AE17" s="150">
        <v>0</v>
      </c>
      <c r="AF17" s="150">
        <v>0</v>
      </c>
      <c r="AG17" s="150">
        <v>0</v>
      </c>
      <c r="AH17" s="150">
        <v>0</v>
      </c>
      <c r="AI17" s="150">
        <v>0</v>
      </c>
      <c r="AJ17" s="150">
        <v>0</v>
      </c>
      <c r="AK17" s="150">
        <v>44</v>
      </c>
      <c r="AL17" s="150">
        <v>0</v>
      </c>
      <c r="AM17" s="150">
        <v>2</v>
      </c>
      <c r="AN17" s="150">
        <v>0</v>
      </c>
      <c r="AO17" s="170">
        <v>0</v>
      </c>
    </row>
    <row r="18" spans="1:41" ht="15.75" x14ac:dyDescent="0.25">
      <c r="A18" s="187" t="s">
        <v>410</v>
      </c>
      <c r="B18" s="156">
        <f t="shared" si="3"/>
        <v>189</v>
      </c>
      <c r="C18" s="150">
        <v>27</v>
      </c>
      <c r="D18" s="150">
        <v>0</v>
      </c>
      <c r="E18" s="150">
        <v>1</v>
      </c>
      <c r="F18" s="150">
        <v>0</v>
      </c>
      <c r="G18" s="150">
        <v>3</v>
      </c>
      <c r="H18" s="150">
        <v>0</v>
      </c>
      <c r="I18" s="150">
        <v>2</v>
      </c>
      <c r="J18" s="150">
        <v>0</v>
      </c>
      <c r="K18" s="150">
        <v>7</v>
      </c>
      <c r="L18" s="150">
        <v>2</v>
      </c>
      <c r="M18" s="150">
        <v>12</v>
      </c>
      <c r="N18" s="150">
        <v>5</v>
      </c>
      <c r="O18" s="150">
        <v>4</v>
      </c>
      <c r="P18" s="150">
        <v>0</v>
      </c>
      <c r="Q18" s="150">
        <v>7</v>
      </c>
      <c r="R18" s="150">
        <v>10</v>
      </c>
      <c r="S18" s="150">
        <v>0</v>
      </c>
      <c r="T18" s="150">
        <v>3</v>
      </c>
      <c r="U18" s="150">
        <v>3</v>
      </c>
      <c r="V18" s="150">
        <v>0</v>
      </c>
      <c r="W18" s="150">
        <v>6</v>
      </c>
      <c r="X18" s="150">
        <v>4</v>
      </c>
      <c r="Y18" s="150">
        <v>0</v>
      </c>
      <c r="Z18" s="150">
        <v>4</v>
      </c>
      <c r="AA18" s="150">
        <v>1</v>
      </c>
      <c r="AB18" s="150">
        <v>6</v>
      </c>
      <c r="AC18" s="150">
        <v>0</v>
      </c>
      <c r="AD18" s="150">
        <v>27</v>
      </c>
      <c r="AE18" s="150">
        <v>0</v>
      </c>
      <c r="AF18" s="150">
        <v>5</v>
      </c>
      <c r="AG18" s="150">
        <v>5</v>
      </c>
      <c r="AH18" s="150">
        <v>1</v>
      </c>
      <c r="AI18" s="150">
        <v>6</v>
      </c>
      <c r="AJ18" s="150">
        <v>8</v>
      </c>
      <c r="AK18" s="150">
        <v>10</v>
      </c>
      <c r="AL18" s="150">
        <v>0</v>
      </c>
      <c r="AM18" s="150">
        <v>14</v>
      </c>
      <c r="AN18" s="150">
        <v>6</v>
      </c>
      <c r="AO18" s="170">
        <v>0</v>
      </c>
    </row>
    <row r="19" spans="1:41" ht="15.75" x14ac:dyDescent="0.25">
      <c r="A19" s="187" t="s">
        <v>411</v>
      </c>
      <c r="B19" s="156">
        <f t="shared" si="3"/>
        <v>0</v>
      </c>
      <c r="C19" s="150">
        <v>0</v>
      </c>
      <c r="D19" s="150">
        <v>0</v>
      </c>
      <c r="E19" s="150">
        <v>0</v>
      </c>
      <c r="F19" s="150">
        <v>0</v>
      </c>
      <c r="G19" s="150">
        <v>0</v>
      </c>
      <c r="H19" s="150">
        <v>0</v>
      </c>
      <c r="I19" s="150">
        <v>0</v>
      </c>
      <c r="J19" s="150">
        <v>0</v>
      </c>
      <c r="K19" s="150">
        <v>0</v>
      </c>
      <c r="L19" s="150">
        <v>0</v>
      </c>
      <c r="M19" s="150">
        <v>0</v>
      </c>
      <c r="N19" s="150">
        <v>0</v>
      </c>
      <c r="O19" s="150">
        <v>0</v>
      </c>
      <c r="P19" s="150">
        <v>0</v>
      </c>
      <c r="Q19" s="150">
        <v>0</v>
      </c>
      <c r="R19" s="150">
        <v>0</v>
      </c>
      <c r="S19" s="150">
        <v>0</v>
      </c>
      <c r="T19" s="150">
        <v>0</v>
      </c>
      <c r="U19" s="150">
        <v>0</v>
      </c>
      <c r="V19" s="150">
        <v>0</v>
      </c>
      <c r="W19" s="150">
        <v>0</v>
      </c>
      <c r="X19" s="150">
        <v>0</v>
      </c>
      <c r="Y19" s="150">
        <v>0</v>
      </c>
      <c r="Z19" s="150">
        <v>0</v>
      </c>
      <c r="AA19" s="150">
        <v>0</v>
      </c>
      <c r="AB19" s="150">
        <v>0</v>
      </c>
      <c r="AC19" s="150">
        <v>0</v>
      </c>
      <c r="AD19" s="150">
        <v>0</v>
      </c>
      <c r="AE19" s="150">
        <v>0</v>
      </c>
      <c r="AF19" s="150">
        <v>0</v>
      </c>
      <c r="AG19" s="150">
        <v>0</v>
      </c>
      <c r="AH19" s="150">
        <v>0</v>
      </c>
      <c r="AI19" s="150">
        <v>0</v>
      </c>
      <c r="AJ19" s="150">
        <v>0</v>
      </c>
      <c r="AK19" s="150">
        <v>0</v>
      </c>
      <c r="AL19" s="150">
        <v>0</v>
      </c>
      <c r="AM19" s="150">
        <v>0</v>
      </c>
      <c r="AN19" s="150">
        <v>0</v>
      </c>
      <c r="AO19" s="170">
        <v>0</v>
      </c>
    </row>
    <row r="20" spans="1:41" ht="15.75" x14ac:dyDescent="0.25">
      <c r="A20" s="187" t="s">
        <v>412</v>
      </c>
      <c r="B20" s="156">
        <f t="shared" si="3"/>
        <v>0</v>
      </c>
      <c r="C20" s="150">
        <v>0</v>
      </c>
      <c r="D20" s="150">
        <v>0</v>
      </c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0">
        <v>0</v>
      </c>
      <c r="T20" s="150">
        <v>0</v>
      </c>
      <c r="U20" s="150">
        <v>0</v>
      </c>
      <c r="V20" s="150">
        <v>0</v>
      </c>
      <c r="W20" s="150">
        <v>0</v>
      </c>
      <c r="X20" s="150">
        <v>0</v>
      </c>
      <c r="Y20" s="150">
        <v>0</v>
      </c>
      <c r="Z20" s="150">
        <v>0</v>
      </c>
      <c r="AA20" s="150">
        <v>0</v>
      </c>
      <c r="AB20" s="150">
        <v>0</v>
      </c>
      <c r="AC20" s="150">
        <v>0</v>
      </c>
      <c r="AD20" s="150">
        <v>0</v>
      </c>
      <c r="AE20" s="150">
        <v>0</v>
      </c>
      <c r="AF20" s="150">
        <v>0</v>
      </c>
      <c r="AG20" s="150">
        <v>0</v>
      </c>
      <c r="AH20" s="150">
        <v>0</v>
      </c>
      <c r="AI20" s="150">
        <v>0</v>
      </c>
      <c r="AJ20" s="150">
        <v>0</v>
      </c>
      <c r="AK20" s="150">
        <v>0</v>
      </c>
      <c r="AL20" s="150">
        <v>0</v>
      </c>
      <c r="AM20" s="150">
        <v>0</v>
      </c>
      <c r="AN20" s="150">
        <v>0</v>
      </c>
      <c r="AO20" s="170">
        <v>0</v>
      </c>
    </row>
    <row r="21" spans="1:41" ht="15.75" x14ac:dyDescent="0.25">
      <c r="A21" s="187" t="s">
        <v>413</v>
      </c>
      <c r="B21" s="156">
        <f t="shared" si="3"/>
        <v>0</v>
      </c>
      <c r="C21" s="150">
        <v>0</v>
      </c>
      <c r="D21" s="150">
        <v>0</v>
      </c>
      <c r="E21" s="150">
        <v>0</v>
      </c>
      <c r="F21" s="150">
        <v>0</v>
      </c>
      <c r="G21" s="150">
        <v>0</v>
      </c>
      <c r="H21" s="150">
        <v>0</v>
      </c>
      <c r="I21" s="150">
        <v>0</v>
      </c>
      <c r="J21" s="150">
        <v>0</v>
      </c>
      <c r="K21" s="150">
        <v>0</v>
      </c>
      <c r="L21" s="150">
        <v>0</v>
      </c>
      <c r="M21" s="150">
        <v>0</v>
      </c>
      <c r="N21" s="150">
        <v>0</v>
      </c>
      <c r="O21" s="150">
        <v>0</v>
      </c>
      <c r="P21" s="150">
        <v>0</v>
      </c>
      <c r="Q21" s="150">
        <v>0</v>
      </c>
      <c r="R21" s="150">
        <v>0</v>
      </c>
      <c r="S21" s="150">
        <v>0</v>
      </c>
      <c r="T21" s="150">
        <v>0</v>
      </c>
      <c r="U21" s="150">
        <v>0</v>
      </c>
      <c r="V21" s="150">
        <v>0</v>
      </c>
      <c r="W21" s="150">
        <v>0</v>
      </c>
      <c r="X21" s="150">
        <v>0</v>
      </c>
      <c r="Y21" s="150">
        <v>0</v>
      </c>
      <c r="Z21" s="150">
        <v>0</v>
      </c>
      <c r="AA21" s="150">
        <v>0</v>
      </c>
      <c r="AB21" s="150">
        <v>0</v>
      </c>
      <c r="AC21" s="150">
        <v>0</v>
      </c>
      <c r="AD21" s="150">
        <v>0</v>
      </c>
      <c r="AE21" s="150">
        <v>0</v>
      </c>
      <c r="AF21" s="150">
        <v>0</v>
      </c>
      <c r="AG21" s="150">
        <v>0</v>
      </c>
      <c r="AH21" s="150">
        <v>0</v>
      </c>
      <c r="AI21" s="150">
        <v>0</v>
      </c>
      <c r="AJ21" s="150">
        <v>0</v>
      </c>
      <c r="AK21" s="150">
        <v>0</v>
      </c>
      <c r="AL21" s="150">
        <v>0</v>
      </c>
      <c r="AM21" s="150">
        <v>0</v>
      </c>
      <c r="AN21" s="150">
        <v>0</v>
      </c>
      <c r="AO21" s="170">
        <v>0</v>
      </c>
    </row>
    <row r="22" spans="1:41" ht="15.75" x14ac:dyDescent="0.25">
      <c r="A22" s="132" t="s">
        <v>414</v>
      </c>
      <c r="B22" s="156">
        <f t="shared" si="3"/>
        <v>6</v>
      </c>
      <c r="C22" s="150">
        <v>0</v>
      </c>
      <c r="D22" s="150">
        <v>0</v>
      </c>
      <c r="E22" s="150">
        <v>1</v>
      </c>
      <c r="F22" s="150">
        <v>0</v>
      </c>
      <c r="G22" s="150">
        <v>1</v>
      </c>
      <c r="H22" s="150">
        <v>0</v>
      </c>
      <c r="I22" s="150">
        <v>0</v>
      </c>
      <c r="J22" s="150">
        <v>0</v>
      </c>
      <c r="K22" s="150">
        <v>1</v>
      </c>
      <c r="L22" s="150">
        <v>0</v>
      </c>
      <c r="M22" s="150">
        <v>0</v>
      </c>
      <c r="N22" s="150">
        <v>0</v>
      </c>
      <c r="O22" s="150">
        <v>0</v>
      </c>
      <c r="P22" s="150">
        <v>0</v>
      </c>
      <c r="Q22" s="150">
        <v>0</v>
      </c>
      <c r="R22" s="150">
        <v>1</v>
      </c>
      <c r="S22" s="150">
        <v>0</v>
      </c>
      <c r="T22" s="150">
        <v>0</v>
      </c>
      <c r="U22" s="150">
        <v>1</v>
      </c>
      <c r="V22" s="150">
        <v>0</v>
      </c>
      <c r="W22" s="150">
        <v>0</v>
      </c>
      <c r="X22" s="150">
        <v>0</v>
      </c>
      <c r="Y22" s="150">
        <v>0</v>
      </c>
      <c r="Z22" s="150">
        <v>0</v>
      </c>
      <c r="AA22" s="150">
        <v>0</v>
      </c>
      <c r="AB22" s="150">
        <v>0</v>
      </c>
      <c r="AC22" s="150">
        <v>0</v>
      </c>
      <c r="AD22" s="150">
        <v>0</v>
      </c>
      <c r="AE22" s="150">
        <v>0</v>
      </c>
      <c r="AF22" s="150">
        <v>0</v>
      </c>
      <c r="AG22" s="150">
        <v>0</v>
      </c>
      <c r="AH22" s="150">
        <v>0</v>
      </c>
      <c r="AI22" s="150">
        <v>1</v>
      </c>
      <c r="AJ22" s="150">
        <v>0</v>
      </c>
      <c r="AK22" s="150">
        <v>0</v>
      </c>
      <c r="AL22" s="150">
        <v>0</v>
      </c>
      <c r="AM22" s="150">
        <v>0</v>
      </c>
      <c r="AN22" s="150">
        <v>0</v>
      </c>
      <c r="AO22" s="170">
        <v>0</v>
      </c>
    </row>
    <row r="23" spans="1:41" ht="15.75" x14ac:dyDescent="0.25">
      <c r="A23" s="187" t="s">
        <v>415</v>
      </c>
      <c r="B23" s="156">
        <f t="shared" si="3"/>
        <v>65</v>
      </c>
      <c r="C23" s="150">
        <v>8</v>
      </c>
      <c r="D23" s="150">
        <v>0</v>
      </c>
      <c r="E23" s="150">
        <v>3</v>
      </c>
      <c r="F23" s="150">
        <v>0</v>
      </c>
      <c r="G23" s="150">
        <v>10</v>
      </c>
      <c r="H23" s="150">
        <v>0</v>
      </c>
      <c r="I23" s="150">
        <v>0</v>
      </c>
      <c r="J23" s="150">
        <v>1</v>
      </c>
      <c r="K23" s="150">
        <v>1</v>
      </c>
      <c r="L23" s="150">
        <v>1</v>
      </c>
      <c r="M23" s="150">
        <v>0</v>
      </c>
      <c r="N23" s="150">
        <v>0</v>
      </c>
      <c r="O23" s="150">
        <v>0</v>
      </c>
      <c r="P23" s="150">
        <v>0</v>
      </c>
      <c r="Q23" s="150">
        <v>0</v>
      </c>
      <c r="R23" s="150">
        <v>1</v>
      </c>
      <c r="S23" s="150">
        <v>0</v>
      </c>
      <c r="T23" s="150">
        <v>0</v>
      </c>
      <c r="U23" s="150">
        <v>10</v>
      </c>
      <c r="V23" s="150">
        <v>0</v>
      </c>
      <c r="W23" s="150">
        <v>0</v>
      </c>
      <c r="X23" s="150">
        <v>0</v>
      </c>
      <c r="Y23" s="150">
        <v>0</v>
      </c>
      <c r="Z23" s="150">
        <v>1</v>
      </c>
      <c r="AA23" s="150">
        <v>0</v>
      </c>
      <c r="AB23" s="150">
        <v>4</v>
      </c>
      <c r="AC23" s="150">
        <v>0</v>
      </c>
      <c r="AD23" s="150">
        <v>1</v>
      </c>
      <c r="AE23" s="150">
        <v>0</v>
      </c>
      <c r="AF23" s="150">
        <v>0</v>
      </c>
      <c r="AG23" s="150">
        <v>3</v>
      </c>
      <c r="AH23" s="150">
        <v>2</v>
      </c>
      <c r="AI23" s="150">
        <v>18</v>
      </c>
      <c r="AJ23" s="150">
        <v>0</v>
      </c>
      <c r="AK23" s="150">
        <v>1</v>
      </c>
      <c r="AL23" s="150">
        <v>0</v>
      </c>
      <c r="AM23" s="150">
        <v>0</v>
      </c>
      <c r="AN23" s="150">
        <v>0</v>
      </c>
      <c r="AO23" s="170">
        <v>0</v>
      </c>
    </row>
    <row r="24" spans="1:41" ht="15.75" x14ac:dyDescent="0.25">
      <c r="A24" s="187" t="s">
        <v>416</v>
      </c>
      <c r="B24" s="156">
        <f t="shared" si="3"/>
        <v>0</v>
      </c>
      <c r="C24" s="150">
        <v>0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50">
        <v>0</v>
      </c>
      <c r="J24" s="150">
        <v>0</v>
      </c>
      <c r="K24" s="150">
        <v>0</v>
      </c>
      <c r="L24" s="150">
        <v>0</v>
      </c>
      <c r="M24" s="150">
        <v>0</v>
      </c>
      <c r="N24" s="150">
        <v>0</v>
      </c>
      <c r="O24" s="150">
        <v>0</v>
      </c>
      <c r="P24" s="150">
        <v>0</v>
      </c>
      <c r="Q24" s="150">
        <v>0</v>
      </c>
      <c r="R24" s="150">
        <v>0</v>
      </c>
      <c r="S24" s="150">
        <v>0</v>
      </c>
      <c r="T24" s="150">
        <v>0</v>
      </c>
      <c r="U24" s="150">
        <v>0</v>
      </c>
      <c r="V24" s="150">
        <v>0</v>
      </c>
      <c r="W24" s="150">
        <v>0</v>
      </c>
      <c r="X24" s="150">
        <v>0</v>
      </c>
      <c r="Y24" s="150">
        <v>0</v>
      </c>
      <c r="Z24" s="150">
        <v>0</v>
      </c>
      <c r="AA24" s="150">
        <v>0</v>
      </c>
      <c r="AB24" s="150">
        <v>0</v>
      </c>
      <c r="AC24" s="150">
        <v>0</v>
      </c>
      <c r="AD24" s="150">
        <v>0</v>
      </c>
      <c r="AE24" s="150">
        <v>0</v>
      </c>
      <c r="AF24" s="150">
        <v>0</v>
      </c>
      <c r="AG24" s="150">
        <v>0</v>
      </c>
      <c r="AH24" s="150">
        <v>0</v>
      </c>
      <c r="AI24" s="150">
        <v>0</v>
      </c>
      <c r="AJ24" s="150">
        <v>0</v>
      </c>
      <c r="AK24" s="150">
        <v>0</v>
      </c>
      <c r="AL24" s="150">
        <v>0</v>
      </c>
      <c r="AM24" s="150">
        <v>0</v>
      </c>
      <c r="AN24" s="150">
        <v>0</v>
      </c>
      <c r="AO24" s="170">
        <v>0</v>
      </c>
    </row>
    <row r="25" spans="1:41" ht="15.75" x14ac:dyDescent="0.25">
      <c r="A25" s="187" t="s">
        <v>417</v>
      </c>
      <c r="B25" s="156">
        <f t="shared" si="3"/>
        <v>0</v>
      </c>
      <c r="C25" s="150">
        <v>0</v>
      </c>
      <c r="D25" s="150">
        <v>0</v>
      </c>
      <c r="E25" s="150">
        <v>0</v>
      </c>
      <c r="F25" s="150">
        <v>0</v>
      </c>
      <c r="G25" s="150">
        <v>0</v>
      </c>
      <c r="H25" s="150">
        <v>0</v>
      </c>
      <c r="I25" s="150">
        <v>0</v>
      </c>
      <c r="J25" s="150">
        <v>0</v>
      </c>
      <c r="K25" s="150">
        <v>0</v>
      </c>
      <c r="L25" s="150">
        <v>0</v>
      </c>
      <c r="M25" s="150">
        <v>0</v>
      </c>
      <c r="N25" s="150">
        <v>0</v>
      </c>
      <c r="O25" s="150">
        <v>0</v>
      </c>
      <c r="P25" s="150">
        <v>0</v>
      </c>
      <c r="Q25" s="150">
        <v>0</v>
      </c>
      <c r="R25" s="150">
        <v>0</v>
      </c>
      <c r="S25" s="150">
        <v>0</v>
      </c>
      <c r="T25" s="150">
        <v>0</v>
      </c>
      <c r="U25" s="150">
        <v>0</v>
      </c>
      <c r="V25" s="150">
        <v>0</v>
      </c>
      <c r="W25" s="150">
        <v>0</v>
      </c>
      <c r="X25" s="150">
        <v>0</v>
      </c>
      <c r="Y25" s="150">
        <v>0</v>
      </c>
      <c r="Z25" s="150">
        <v>0</v>
      </c>
      <c r="AA25" s="150">
        <v>0</v>
      </c>
      <c r="AB25" s="150">
        <v>0</v>
      </c>
      <c r="AC25" s="150">
        <v>0</v>
      </c>
      <c r="AD25" s="150">
        <v>0</v>
      </c>
      <c r="AE25" s="150">
        <v>0</v>
      </c>
      <c r="AF25" s="150">
        <v>0</v>
      </c>
      <c r="AG25" s="150">
        <v>0</v>
      </c>
      <c r="AH25" s="150">
        <v>0</v>
      </c>
      <c r="AI25" s="150">
        <v>0</v>
      </c>
      <c r="AJ25" s="150">
        <v>0</v>
      </c>
      <c r="AK25" s="150">
        <v>0</v>
      </c>
      <c r="AL25" s="150">
        <v>0</v>
      </c>
      <c r="AM25" s="150">
        <v>0</v>
      </c>
      <c r="AN25" s="150">
        <v>0</v>
      </c>
      <c r="AO25" s="170">
        <v>0</v>
      </c>
    </row>
    <row r="26" spans="1:41" ht="15.75" x14ac:dyDescent="0.25">
      <c r="A26" s="187" t="s">
        <v>418</v>
      </c>
      <c r="B26" s="156">
        <f t="shared" si="3"/>
        <v>7</v>
      </c>
      <c r="C26" s="150">
        <v>0</v>
      </c>
      <c r="D26" s="150">
        <v>0</v>
      </c>
      <c r="E26" s="150">
        <v>0</v>
      </c>
      <c r="F26" s="150">
        <v>0</v>
      </c>
      <c r="G26" s="150">
        <v>0</v>
      </c>
      <c r="H26" s="150">
        <v>0</v>
      </c>
      <c r="I26" s="150">
        <v>0</v>
      </c>
      <c r="J26" s="150">
        <v>0</v>
      </c>
      <c r="K26" s="150">
        <v>0</v>
      </c>
      <c r="L26" s="150">
        <v>0</v>
      </c>
      <c r="M26" s="150">
        <v>0</v>
      </c>
      <c r="N26" s="150">
        <v>0</v>
      </c>
      <c r="O26" s="150">
        <v>0</v>
      </c>
      <c r="P26" s="150">
        <v>0</v>
      </c>
      <c r="Q26" s="150">
        <v>0</v>
      </c>
      <c r="R26" s="150">
        <v>0</v>
      </c>
      <c r="S26" s="150">
        <v>0</v>
      </c>
      <c r="T26" s="150">
        <v>0</v>
      </c>
      <c r="U26" s="150">
        <v>0</v>
      </c>
      <c r="V26" s="150">
        <v>0</v>
      </c>
      <c r="W26" s="150">
        <v>0</v>
      </c>
      <c r="X26" s="150">
        <v>0</v>
      </c>
      <c r="Y26" s="150">
        <v>0</v>
      </c>
      <c r="Z26" s="150">
        <v>2</v>
      </c>
      <c r="AA26" s="150">
        <v>0</v>
      </c>
      <c r="AB26" s="150">
        <v>0</v>
      </c>
      <c r="AC26" s="150">
        <v>0</v>
      </c>
      <c r="AD26" s="150">
        <v>0</v>
      </c>
      <c r="AE26" s="150">
        <v>0</v>
      </c>
      <c r="AF26" s="150">
        <v>0</v>
      </c>
      <c r="AG26" s="150">
        <v>0</v>
      </c>
      <c r="AH26" s="150">
        <v>0</v>
      </c>
      <c r="AI26" s="150">
        <v>0</v>
      </c>
      <c r="AJ26" s="150">
        <v>1</v>
      </c>
      <c r="AK26" s="150">
        <v>3</v>
      </c>
      <c r="AL26" s="150">
        <v>0</v>
      </c>
      <c r="AM26" s="150">
        <v>1</v>
      </c>
      <c r="AN26" s="150">
        <v>0</v>
      </c>
      <c r="AO26" s="170">
        <v>0</v>
      </c>
    </row>
    <row r="27" spans="1:41" ht="15.75" x14ac:dyDescent="0.25">
      <c r="A27" s="187" t="s">
        <v>419</v>
      </c>
      <c r="B27" s="156">
        <f t="shared" si="3"/>
        <v>0</v>
      </c>
      <c r="C27" s="150">
        <v>0</v>
      </c>
      <c r="D27" s="150">
        <v>0</v>
      </c>
      <c r="E27" s="150">
        <v>0</v>
      </c>
      <c r="F27" s="150">
        <v>0</v>
      </c>
      <c r="G27" s="150">
        <v>0</v>
      </c>
      <c r="H27" s="150">
        <v>0</v>
      </c>
      <c r="I27" s="150">
        <v>0</v>
      </c>
      <c r="J27" s="150">
        <v>0</v>
      </c>
      <c r="K27" s="150">
        <v>0</v>
      </c>
      <c r="L27" s="150">
        <v>0</v>
      </c>
      <c r="M27" s="150">
        <v>0</v>
      </c>
      <c r="N27" s="150">
        <v>0</v>
      </c>
      <c r="O27" s="150">
        <v>0</v>
      </c>
      <c r="P27" s="150">
        <v>0</v>
      </c>
      <c r="Q27" s="150">
        <v>0</v>
      </c>
      <c r="R27" s="150">
        <v>0</v>
      </c>
      <c r="S27" s="150">
        <v>0</v>
      </c>
      <c r="T27" s="150">
        <v>0</v>
      </c>
      <c r="U27" s="150">
        <v>0</v>
      </c>
      <c r="V27" s="150">
        <v>0</v>
      </c>
      <c r="W27" s="150">
        <v>0</v>
      </c>
      <c r="X27" s="150">
        <v>0</v>
      </c>
      <c r="Y27" s="150">
        <v>0</v>
      </c>
      <c r="Z27" s="150">
        <v>0</v>
      </c>
      <c r="AA27" s="150">
        <v>0</v>
      </c>
      <c r="AB27" s="150">
        <v>0</v>
      </c>
      <c r="AC27" s="150">
        <v>0</v>
      </c>
      <c r="AD27" s="150">
        <v>0</v>
      </c>
      <c r="AE27" s="150">
        <v>0</v>
      </c>
      <c r="AF27" s="150">
        <v>0</v>
      </c>
      <c r="AG27" s="150">
        <v>0</v>
      </c>
      <c r="AH27" s="150">
        <v>0</v>
      </c>
      <c r="AI27" s="150">
        <v>0</v>
      </c>
      <c r="AJ27" s="150">
        <v>0</v>
      </c>
      <c r="AK27" s="150">
        <v>0</v>
      </c>
      <c r="AL27" s="150">
        <v>0</v>
      </c>
      <c r="AM27" s="150">
        <v>0</v>
      </c>
      <c r="AN27" s="150">
        <v>0</v>
      </c>
      <c r="AO27" s="170">
        <v>0</v>
      </c>
    </row>
    <row r="28" spans="1:41" ht="15.75" x14ac:dyDescent="0.25">
      <c r="A28" s="188" t="s">
        <v>420</v>
      </c>
      <c r="B28" s="156">
        <f t="shared" si="3"/>
        <v>13</v>
      </c>
      <c r="C28" s="150">
        <v>0</v>
      </c>
      <c r="D28" s="150">
        <v>0</v>
      </c>
      <c r="E28" s="150">
        <v>0</v>
      </c>
      <c r="F28" s="150">
        <v>0</v>
      </c>
      <c r="G28" s="150">
        <v>0</v>
      </c>
      <c r="H28" s="150">
        <v>0</v>
      </c>
      <c r="I28" s="150">
        <v>0</v>
      </c>
      <c r="J28" s="150">
        <v>0</v>
      </c>
      <c r="K28" s="150">
        <v>1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>
        <v>0</v>
      </c>
      <c r="W28" s="150">
        <v>0</v>
      </c>
      <c r="X28" s="150">
        <v>0</v>
      </c>
      <c r="Y28" s="150">
        <v>0</v>
      </c>
      <c r="Z28" s="150">
        <v>0</v>
      </c>
      <c r="AA28" s="150">
        <v>0</v>
      </c>
      <c r="AB28" s="150">
        <v>4</v>
      </c>
      <c r="AC28" s="150">
        <v>0</v>
      </c>
      <c r="AD28" s="150">
        <v>8</v>
      </c>
      <c r="AE28" s="150">
        <v>0</v>
      </c>
      <c r="AF28" s="150">
        <v>0</v>
      </c>
      <c r="AG28" s="150">
        <v>0</v>
      </c>
      <c r="AH28" s="150">
        <v>0</v>
      </c>
      <c r="AI28" s="150">
        <v>0</v>
      </c>
      <c r="AJ28" s="150">
        <v>0</v>
      </c>
      <c r="AK28" s="150">
        <v>0</v>
      </c>
      <c r="AL28" s="150">
        <v>0</v>
      </c>
      <c r="AM28" s="150">
        <v>0</v>
      </c>
      <c r="AN28" s="150">
        <v>0</v>
      </c>
      <c r="AO28" s="170">
        <v>0</v>
      </c>
    </row>
    <row r="29" spans="1:41" ht="15.75" x14ac:dyDescent="0.25">
      <c r="A29" s="187" t="s">
        <v>421</v>
      </c>
      <c r="B29" s="156">
        <f t="shared" si="3"/>
        <v>0</v>
      </c>
      <c r="C29" s="150">
        <v>0</v>
      </c>
      <c r="D29" s="150">
        <v>0</v>
      </c>
      <c r="E29" s="150">
        <v>0</v>
      </c>
      <c r="F29" s="150">
        <v>0</v>
      </c>
      <c r="G29" s="150">
        <v>0</v>
      </c>
      <c r="H29" s="150">
        <v>0</v>
      </c>
      <c r="I29" s="150">
        <v>0</v>
      </c>
      <c r="J29" s="150">
        <v>0</v>
      </c>
      <c r="K29" s="150">
        <v>0</v>
      </c>
      <c r="L29" s="150">
        <v>0</v>
      </c>
      <c r="M29" s="150">
        <v>0</v>
      </c>
      <c r="N29" s="150">
        <v>0</v>
      </c>
      <c r="O29" s="150">
        <v>0</v>
      </c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>
        <v>0</v>
      </c>
      <c r="W29" s="150">
        <v>0</v>
      </c>
      <c r="X29" s="150">
        <v>0</v>
      </c>
      <c r="Y29" s="150">
        <v>0</v>
      </c>
      <c r="Z29" s="150">
        <v>0</v>
      </c>
      <c r="AA29" s="150">
        <v>0</v>
      </c>
      <c r="AB29" s="150">
        <v>0</v>
      </c>
      <c r="AC29" s="150">
        <v>0</v>
      </c>
      <c r="AD29" s="150">
        <v>0</v>
      </c>
      <c r="AE29" s="150">
        <v>0</v>
      </c>
      <c r="AF29" s="150">
        <v>0</v>
      </c>
      <c r="AG29" s="150">
        <v>0</v>
      </c>
      <c r="AH29" s="150">
        <v>0</v>
      </c>
      <c r="AI29" s="150">
        <v>0</v>
      </c>
      <c r="AJ29" s="150">
        <v>0</v>
      </c>
      <c r="AK29" s="150">
        <v>0</v>
      </c>
      <c r="AL29" s="150">
        <v>0</v>
      </c>
      <c r="AM29" s="150">
        <v>0</v>
      </c>
      <c r="AN29" s="150">
        <v>0</v>
      </c>
      <c r="AO29" s="170">
        <v>0</v>
      </c>
    </row>
    <row r="30" spans="1:41" ht="15.75" x14ac:dyDescent="0.25">
      <c r="A30" s="187" t="s">
        <v>422</v>
      </c>
      <c r="B30" s="156">
        <f t="shared" si="3"/>
        <v>1350</v>
      </c>
      <c r="C30" s="150">
        <v>131</v>
      </c>
      <c r="D30" s="150">
        <v>0</v>
      </c>
      <c r="E30" s="150">
        <v>6</v>
      </c>
      <c r="F30" s="150">
        <v>0</v>
      </c>
      <c r="G30" s="150">
        <v>7</v>
      </c>
      <c r="H30" s="150">
        <v>0</v>
      </c>
      <c r="I30" s="150">
        <v>40</v>
      </c>
      <c r="J30" s="150">
        <v>3</v>
      </c>
      <c r="K30" s="150">
        <v>0</v>
      </c>
      <c r="L30" s="150">
        <v>0</v>
      </c>
      <c r="M30" s="150">
        <v>100</v>
      </c>
      <c r="N30" s="150">
        <v>231</v>
      </c>
      <c r="O30" s="150">
        <v>2</v>
      </c>
      <c r="P30" s="150">
        <v>0</v>
      </c>
      <c r="Q30" s="150">
        <v>1</v>
      </c>
      <c r="R30" s="150">
        <v>146</v>
      </c>
      <c r="S30" s="150">
        <v>0</v>
      </c>
      <c r="T30" s="150">
        <v>44</v>
      </c>
      <c r="U30" s="150">
        <v>0</v>
      </c>
      <c r="V30" s="150">
        <v>0</v>
      </c>
      <c r="W30" s="150">
        <v>65</v>
      </c>
      <c r="X30" s="150">
        <v>7</v>
      </c>
      <c r="Y30" s="150">
        <v>0</v>
      </c>
      <c r="Z30" s="150">
        <v>2</v>
      </c>
      <c r="AA30" s="150">
        <v>0</v>
      </c>
      <c r="AB30" s="150">
        <v>36</v>
      </c>
      <c r="AC30" s="150">
        <v>0</v>
      </c>
      <c r="AD30" s="150">
        <v>100</v>
      </c>
      <c r="AE30" s="150">
        <v>0</v>
      </c>
      <c r="AF30" s="150">
        <v>11</v>
      </c>
      <c r="AG30" s="150">
        <v>1</v>
      </c>
      <c r="AH30" s="150">
        <v>77</v>
      </c>
      <c r="AI30" s="150">
        <v>55</v>
      </c>
      <c r="AJ30" s="150">
        <v>50</v>
      </c>
      <c r="AK30" s="150">
        <v>202</v>
      </c>
      <c r="AL30" s="150">
        <v>0</v>
      </c>
      <c r="AM30" s="150">
        <v>17</v>
      </c>
      <c r="AN30" s="150">
        <v>10</v>
      </c>
      <c r="AO30" s="170">
        <v>6</v>
      </c>
    </row>
    <row r="31" spans="1:41" ht="15.75" x14ac:dyDescent="0.25">
      <c r="A31" s="187" t="s">
        <v>423</v>
      </c>
      <c r="B31" s="156">
        <f t="shared" si="3"/>
        <v>33</v>
      </c>
      <c r="C31" s="150">
        <v>1</v>
      </c>
      <c r="D31" s="150">
        <v>0</v>
      </c>
      <c r="E31" s="150">
        <v>0</v>
      </c>
      <c r="F31" s="150">
        <v>0</v>
      </c>
      <c r="G31" s="150">
        <v>2</v>
      </c>
      <c r="H31" s="150">
        <v>0</v>
      </c>
      <c r="I31" s="150">
        <v>0</v>
      </c>
      <c r="J31" s="150">
        <v>2</v>
      </c>
      <c r="K31" s="150">
        <v>0</v>
      </c>
      <c r="L31" s="150">
        <v>0</v>
      </c>
      <c r="M31" s="150">
        <v>0</v>
      </c>
      <c r="N31" s="150">
        <v>0</v>
      </c>
      <c r="O31" s="150">
        <v>0</v>
      </c>
      <c r="P31" s="150">
        <v>0</v>
      </c>
      <c r="Q31" s="150">
        <v>0</v>
      </c>
      <c r="R31" s="150">
        <v>1</v>
      </c>
      <c r="S31" s="150">
        <v>0</v>
      </c>
      <c r="T31" s="150">
        <v>2</v>
      </c>
      <c r="U31" s="150">
        <v>0</v>
      </c>
      <c r="V31" s="150">
        <v>0</v>
      </c>
      <c r="W31" s="150">
        <v>0</v>
      </c>
      <c r="X31" s="150">
        <v>1</v>
      </c>
      <c r="Y31" s="150">
        <v>5</v>
      </c>
      <c r="Z31" s="150">
        <v>0</v>
      </c>
      <c r="AA31" s="150">
        <v>0</v>
      </c>
      <c r="AB31" s="150">
        <v>1</v>
      </c>
      <c r="AC31" s="150">
        <v>0</v>
      </c>
      <c r="AD31" s="150">
        <v>2</v>
      </c>
      <c r="AE31" s="150">
        <v>0</v>
      </c>
      <c r="AF31" s="150">
        <v>0</v>
      </c>
      <c r="AG31" s="150">
        <v>0</v>
      </c>
      <c r="AH31" s="150">
        <v>0</v>
      </c>
      <c r="AI31" s="150">
        <v>0</v>
      </c>
      <c r="AJ31" s="150">
        <v>0</v>
      </c>
      <c r="AK31" s="150">
        <v>0</v>
      </c>
      <c r="AL31" s="150">
        <v>0</v>
      </c>
      <c r="AM31" s="150">
        <v>13</v>
      </c>
      <c r="AN31" s="150">
        <v>3</v>
      </c>
      <c r="AO31" s="170">
        <v>0</v>
      </c>
    </row>
    <row r="32" spans="1:41" ht="15.75" x14ac:dyDescent="0.25">
      <c r="A32" s="187" t="s">
        <v>424</v>
      </c>
      <c r="B32" s="156">
        <f t="shared" si="3"/>
        <v>6</v>
      </c>
      <c r="C32" s="150">
        <v>3</v>
      </c>
      <c r="D32" s="150">
        <v>0</v>
      </c>
      <c r="E32" s="150">
        <v>0</v>
      </c>
      <c r="F32" s="150">
        <v>0</v>
      </c>
      <c r="G32" s="150">
        <v>0</v>
      </c>
      <c r="H32" s="150">
        <v>0</v>
      </c>
      <c r="I32" s="150">
        <v>0</v>
      </c>
      <c r="J32" s="150">
        <v>0</v>
      </c>
      <c r="K32" s="150">
        <v>0</v>
      </c>
      <c r="L32" s="150">
        <v>0</v>
      </c>
      <c r="M32" s="150">
        <v>0</v>
      </c>
      <c r="N32" s="150">
        <v>0</v>
      </c>
      <c r="O32" s="150">
        <v>0</v>
      </c>
      <c r="P32" s="150">
        <v>0</v>
      </c>
      <c r="Q32" s="150">
        <v>0</v>
      </c>
      <c r="R32" s="150">
        <v>0</v>
      </c>
      <c r="S32" s="150">
        <v>0</v>
      </c>
      <c r="T32" s="150">
        <v>0</v>
      </c>
      <c r="U32" s="150">
        <v>0</v>
      </c>
      <c r="V32" s="150">
        <v>0</v>
      </c>
      <c r="W32" s="150">
        <v>0</v>
      </c>
      <c r="X32" s="150">
        <v>0</v>
      </c>
      <c r="Y32" s="150">
        <v>0</v>
      </c>
      <c r="Z32" s="150">
        <v>0</v>
      </c>
      <c r="AA32" s="150">
        <v>0</v>
      </c>
      <c r="AB32" s="150">
        <v>0</v>
      </c>
      <c r="AC32" s="150">
        <v>0</v>
      </c>
      <c r="AD32" s="150">
        <v>0</v>
      </c>
      <c r="AE32" s="150">
        <v>0</v>
      </c>
      <c r="AF32" s="150">
        <v>1</v>
      </c>
      <c r="AG32" s="150">
        <v>0</v>
      </c>
      <c r="AH32" s="150">
        <v>0</v>
      </c>
      <c r="AI32" s="150">
        <v>0</v>
      </c>
      <c r="AJ32" s="150">
        <v>0</v>
      </c>
      <c r="AK32" s="150">
        <v>2</v>
      </c>
      <c r="AL32" s="150">
        <v>0</v>
      </c>
      <c r="AM32" s="150">
        <v>0</v>
      </c>
      <c r="AN32" s="150">
        <v>0</v>
      </c>
      <c r="AO32" s="170">
        <v>0</v>
      </c>
    </row>
    <row r="33" spans="1:41" ht="15.75" x14ac:dyDescent="0.25">
      <c r="A33" s="187" t="s">
        <v>425</v>
      </c>
      <c r="B33" s="156">
        <f t="shared" si="3"/>
        <v>15</v>
      </c>
      <c r="C33" s="150">
        <v>0</v>
      </c>
      <c r="D33" s="150">
        <v>0</v>
      </c>
      <c r="E33" s="150">
        <v>0</v>
      </c>
      <c r="F33" s="150">
        <v>0</v>
      </c>
      <c r="G33" s="150">
        <v>0</v>
      </c>
      <c r="H33" s="150">
        <v>0</v>
      </c>
      <c r="I33" s="150">
        <v>0</v>
      </c>
      <c r="J33" s="150">
        <v>0</v>
      </c>
      <c r="K33" s="150">
        <v>0</v>
      </c>
      <c r="L33" s="150">
        <v>0</v>
      </c>
      <c r="M33" s="150">
        <v>0</v>
      </c>
      <c r="N33" s="150">
        <v>0</v>
      </c>
      <c r="O33" s="150">
        <v>0</v>
      </c>
      <c r="P33" s="150">
        <v>0</v>
      </c>
      <c r="Q33" s="150">
        <v>0</v>
      </c>
      <c r="R33" s="150">
        <v>0</v>
      </c>
      <c r="S33" s="150">
        <v>0</v>
      </c>
      <c r="T33" s="150">
        <v>0</v>
      </c>
      <c r="U33" s="150">
        <v>2</v>
      </c>
      <c r="V33" s="150">
        <v>0</v>
      </c>
      <c r="W33" s="150">
        <v>0</v>
      </c>
      <c r="X33" s="150">
        <v>0</v>
      </c>
      <c r="Y33" s="150">
        <v>0</v>
      </c>
      <c r="Z33" s="150">
        <v>1</v>
      </c>
      <c r="AA33" s="150">
        <v>0</v>
      </c>
      <c r="AB33" s="150">
        <v>4</v>
      </c>
      <c r="AC33" s="150">
        <v>0</v>
      </c>
      <c r="AD33" s="150">
        <v>0</v>
      </c>
      <c r="AE33" s="150">
        <v>0</v>
      </c>
      <c r="AF33" s="150">
        <v>0</v>
      </c>
      <c r="AG33" s="150">
        <v>0</v>
      </c>
      <c r="AH33" s="150">
        <v>0</v>
      </c>
      <c r="AI33" s="150">
        <v>4</v>
      </c>
      <c r="AJ33" s="150">
        <v>0</v>
      </c>
      <c r="AK33" s="150">
        <v>1</v>
      </c>
      <c r="AL33" s="150">
        <v>0</v>
      </c>
      <c r="AM33" s="150">
        <v>3</v>
      </c>
      <c r="AN33" s="150">
        <v>0</v>
      </c>
      <c r="AO33" s="170">
        <v>0</v>
      </c>
    </row>
    <row r="34" spans="1:41" ht="15.75" x14ac:dyDescent="0.25">
      <c r="A34" s="187" t="s">
        <v>426</v>
      </c>
      <c r="B34" s="156">
        <f t="shared" si="3"/>
        <v>0</v>
      </c>
      <c r="C34" s="150">
        <v>0</v>
      </c>
      <c r="D34" s="150">
        <v>0</v>
      </c>
      <c r="E34" s="150">
        <v>0</v>
      </c>
      <c r="F34" s="150">
        <v>0</v>
      </c>
      <c r="G34" s="150">
        <v>0</v>
      </c>
      <c r="H34" s="150">
        <v>0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0</v>
      </c>
      <c r="P34" s="150">
        <v>0</v>
      </c>
      <c r="Q34" s="150">
        <v>0</v>
      </c>
      <c r="R34" s="150">
        <v>0</v>
      </c>
      <c r="S34" s="150">
        <v>0</v>
      </c>
      <c r="T34" s="150">
        <v>0</v>
      </c>
      <c r="U34" s="150">
        <v>0</v>
      </c>
      <c r="V34" s="150">
        <v>0</v>
      </c>
      <c r="W34" s="150">
        <v>0</v>
      </c>
      <c r="X34" s="150">
        <v>0</v>
      </c>
      <c r="Y34" s="150">
        <v>0</v>
      </c>
      <c r="Z34" s="150">
        <v>0</v>
      </c>
      <c r="AA34" s="150">
        <v>0</v>
      </c>
      <c r="AB34" s="150">
        <v>0</v>
      </c>
      <c r="AC34" s="150">
        <v>0</v>
      </c>
      <c r="AD34" s="150">
        <v>0</v>
      </c>
      <c r="AE34" s="150">
        <v>0</v>
      </c>
      <c r="AF34" s="150">
        <v>0</v>
      </c>
      <c r="AG34" s="150">
        <v>0</v>
      </c>
      <c r="AH34" s="150">
        <v>0</v>
      </c>
      <c r="AI34" s="150">
        <v>0</v>
      </c>
      <c r="AJ34" s="150">
        <v>0</v>
      </c>
      <c r="AK34" s="150">
        <v>0</v>
      </c>
      <c r="AL34" s="150">
        <v>0</v>
      </c>
      <c r="AM34" s="150">
        <v>0</v>
      </c>
      <c r="AN34" s="150">
        <v>0</v>
      </c>
      <c r="AO34" s="170">
        <v>0</v>
      </c>
    </row>
    <row r="35" spans="1:41" ht="15.75" x14ac:dyDescent="0.25">
      <c r="A35" s="187" t="s">
        <v>427</v>
      </c>
      <c r="B35" s="156">
        <f t="shared" si="3"/>
        <v>0</v>
      </c>
      <c r="C35" s="150">
        <v>0</v>
      </c>
      <c r="D35" s="150">
        <v>0</v>
      </c>
      <c r="E35" s="150">
        <v>0</v>
      </c>
      <c r="F35" s="150">
        <v>0</v>
      </c>
      <c r="G35" s="150">
        <v>0</v>
      </c>
      <c r="H35" s="150">
        <v>0</v>
      </c>
      <c r="I35" s="150">
        <v>0</v>
      </c>
      <c r="J35" s="150">
        <v>0</v>
      </c>
      <c r="K35" s="150">
        <v>0</v>
      </c>
      <c r="L35" s="150">
        <v>0</v>
      </c>
      <c r="M35" s="150">
        <v>0</v>
      </c>
      <c r="N35" s="150">
        <v>0</v>
      </c>
      <c r="O35" s="150">
        <v>0</v>
      </c>
      <c r="P35" s="150">
        <v>0</v>
      </c>
      <c r="Q35" s="150">
        <v>0</v>
      </c>
      <c r="R35" s="150">
        <v>0</v>
      </c>
      <c r="S35" s="150">
        <v>0</v>
      </c>
      <c r="T35" s="150">
        <v>0</v>
      </c>
      <c r="U35" s="150">
        <v>0</v>
      </c>
      <c r="V35" s="150">
        <v>0</v>
      </c>
      <c r="W35" s="150">
        <v>0</v>
      </c>
      <c r="X35" s="150">
        <v>0</v>
      </c>
      <c r="Y35" s="150">
        <v>0</v>
      </c>
      <c r="Z35" s="150">
        <v>0</v>
      </c>
      <c r="AA35" s="150">
        <v>0</v>
      </c>
      <c r="AB35" s="150">
        <v>0</v>
      </c>
      <c r="AC35" s="150">
        <v>0</v>
      </c>
      <c r="AD35" s="150">
        <v>0</v>
      </c>
      <c r="AE35" s="150">
        <v>0</v>
      </c>
      <c r="AF35" s="150">
        <v>0</v>
      </c>
      <c r="AG35" s="150">
        <v>0</v>
      </c>
      <c r="AH35" s="150">
        <v>0</v>
      </c>
      <c r="AI35" s="150">
        <v>0</v>
      </c>
      <c r="AJ35" s="150">
        <v>0</v>
      </c>
      <c r="AK35" s="150">
        <v>0</v>
      </c>
      <c r="AL35" s="150">
        <v>0</v>
      </c>
      <c r="AM35" s="150">
        <v>0</v>
      </c>
      <c r="AN35" s="150">
        <v>0</v>
      </c>
      <c r="AO35" s="170">
        <v>0</v>
      </c>
    </row>
    <row r="36" spans="1:41" ht="15.75" x14ac:dyDescent="0.25">
      <c r="A36" s="187" t="s">
        <v>428</v>
      </c>
      <c r="B36" s="156">
        <f t="shared" si="3"/>
        <v>0</v>
      </c>
      <c r="C36" s="150">
        <v>0</v>
      </c>
      <c r="D36" s="150">
        <v>0</v>
      </c>
      <c r="E36" s="150">
        <v>0</v>
      </c>
      <c r="F36" s="150">
        <v>0</v>
      </c>
      <c r="G36" s="150">
        <v>0</v>
      </c>
      <c r="H36" s="150">
        <v>0</v>
      </c>
      <c r="I36" s="150">
        <v>0</v>
      </c>
      <c r="J36" s="150">
        <v>0</v>
      </c>
      <c r="K36" s="150">
        <v>0</v>
      </c>
      <c r="L36" s="150">
        <v>0</v>
      </c>
      <c r="M36" s="150">
        <v>0</v>
      </c>
      <c r="N36" s="150">
        <v>0</v>
      </c>
      <c r="O36" s="150">
        <v>0</v>
      </c>
      <c r="P36" s="150">
        <v>0</v>
      </c>
      <c r="Q36" s="150">
        <v>0</v>
      </c>
      <c r="R36" s="150">
        <v>0</v>
      </c>
      <c r="S36" s="150">
        <v>0</v>
      </c>
      <c r="T36" s="150">
        <v>0</v>
      </c>
      <c r="U36" s="150">
        <v>0</v>
      </c>
      <c r="V36" s="150">
        <v>0</v>
      </c>
      <c r="W36" s="150">
        <v>0</v>
      </c>
      <c r="X36" s="150">
        <v>0</v>
      </c>
      <c r="Y36" s="150">
        <v>0</v>
      </c>
      <c r="Z36" s="150">
        <v>0</v>
      </c>
      <c r="AA36" s="150">
        <v>0</v>
      </c>
      <c r="AB36" s="150">
        <v>0</v>
      </c>
      <c r="AC36" s="150">
        <v>0</v>
      </c>
      <c r="AD36" s="150">
        <v>0</v>
      </c>
      <c r="AE36" s="150">
        <v>0</v>
      </c>
      <c r="AF36" s="150">
        <v>0</v>
      </c>
      <c r="AG36" s="150">
        <v>0</v>
      </c>
      <c r="AH36" s="150">
        <v>0</v>
      </c>
      <c r="AI36" s="150">
        <v>0</v>
      </c>
      <c r="AJ36" s="150">
        <v>0</v>
      </c>
      <c r="AK36" s="150">
        <v>0</v>
      </c>
      <c r="AL36" s="150">
        <v>0</v>
      </c>
      <c r="AM36" s="150">
        <v>0</v>
      </c>
      <c r="AN36" s="150">
        <v>0</v>
      </c>
      <c r="AO36" s="170">
        <v>0</v>
      </c>
    </row>
    <row r="37" spans="1:41" ht="15.75" x14ac:dyDescent="0.25">
      <c r="A37" s="187" t="s">
        <v>429</v>
      </c>
      <c r="B37" s="156">
        <f t="shared" si="3"/>
        <v>1</v>
      </c>
      <c r="C37" s="150">
        <v>0</v>
      </c>
      <c r="D37" s="150">
        <v>0</v>
      </c>
      <c r="E37" s="150">
        <v>0</v>
      </c>
      <c r="F37" s="150">
        <v>0</v>
      </c>
      <c r="G37" s="150">
        <v>0</v>
      </c>
      <c r="H37" s="150">
        <v>0</v>
      </c>
      <c r="I37" s="150">
        <v>0</v>
      </c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50">
        <v>0</v>
      </c>
      <c r="Q37" s="150">
        <v>0</v>
      </c>
      <c r="R37" s="150">
        <v>1</v>
      </c>
      <c r="S37" s="150">
        <v>0</v>
      </c>
      <c r="T37" s="150">
        <v>0</v>
      </c>
      <c r="U37" s="150">
        <v>0</v>
      </c>
      <c r="V37" s="150">
        <v>0</v>
      </c>
      <c r="W37" s="150">
        <v>0</v>
      </c>
      <c r="X37" s="150">
        <v>0</v>
      </c>
      <c r="Y37" s="150">
        <v>0</v>
      </c>
      <c r="Z37" s="150">
        <v>0</v>
      </c>
      <c r="AA37" s="150">
        <v>0</v>
      </c>
      <c r="AB37" s="150">
        <v>0</v>
      </c>
      <c r="AC37" s="150">
        <v>0</v>
      </c>
      <c r="AD37" s="150">
        <v>0</v>
      </c>
      <c r="AE37" s="150">
        <v>0</v>
      </c>
      <c r="AF37" s="150">
        <v>0</v>
      </c>
      <c r="AG37" s="150">
        <v>0</v>
      </c>
      <c r="AH37" s="150">
        <v>0</v>
      </c>
      <c r="AI37" s="150">
        <v>0</v>
      </c>
      <c r="AJ37" s="150">
        <v>0</v>
      </c>
      <c r="AK37" s="150">
        <v>0</v>
      </c>
      <c r="AL37" s="150">
        <v>0</v>
      </c>
      <c r="AM37" s="150">
        <v>0</v>
      </c>
      <c r="AN37" s="150">
        <v>0</v>
      </c>
      <c r="AO37" s="170">
        <v>0</v>
      </c>
    </row>
    <row r="38" spans="1:41" ht="15.75" x14ac:dyDescent="0.25">
      <c r="A38" s="187" t="s">
        <v>430</v>
      </c>
      <c r="B38" s="156">
        <f t="shared" si="3"/>
        <v>68</v>
      </c>
      <c r="C38" s="150">
        <v>6</v>
      </c>
      <c r="D38" s="150">
        <v>0</v>
      </c>
      <c r="E38" s="150">
        <v>0</v>
      </c>
      <c r="F38" s="150">
        <v>0</v>
      </c>
      <c r="G38" s="150">
        <v>3</v>
      </c>
      <c r="H38" s="150">
        <v>0</v>
      </c>
      <c r="I38" s="150">
        <v>0</v>
      </c>
      <c r="J38" s="150">
        <v>0</v>
      </c>
      <c r="K38" s="150">
        <v>0</v>
      </c>
      <c r="L38" s="150">
        <v>0</v>
      </c>
      <c r="M38" s="150">
        <v>0</v>
      </c>
      <c r="N38" s="150">
        <v>3</v>
      </c>
      <c r="O38" s="150">
        <v>0</v>
      </c>
      <c r="P38" s="150">
        <v>0</v>
      </c>
      <c r="Q38" s="150">
        <v>0</v>
      </c>
      <c r="R38" s="150">
        <v>1</v>
      </c>
      <c r="S38" s="150">
        <v>0</v>
      </c>
      <c r="T38" s="150">
        <v>1</v>
      </c>
      <c r="U38" s="150">
        <v>3</v>
      </c>
      <c r="V38" s="150">
        <v>0</v>
      </c>
      <c r="W38" s="150">
        <v>3</v>
      </c>
      <c r="X38" s="150">
        <v>0</v>
      </c>
      <c r="Y38" s="150">
        <v>0</v>
      </c>
      <c r="Z38" s="150">
        <v>6</v>
      </c>
      <c r="AA38" s="150">
        <v>0</v>
      </c>
      <c r="AB38" s="150">
        <v>1</v>
      </c>
      <c r="AC38" s="150">
        <v>0</v>
      </c>
      <c r="AD38" s="150">
        <v>1</v>
      </c>
      <c r="AE38" s="150">
        <v>0</v>
      </c>
      <c r="AF38" s="150">
        <v>2</v>
      </c>
      <c r="AG38" s="150">
        <v>0</v>
      </c>
      <c r="AH38" s="150">
        <v>1</v>
      </c>
      <c r="AI38" s="150">
        <v>1</v>
      </c>
      <c r="AJ38" s="150">
        <v>0</v>
      </c>
      <c r="AK38" s="150">
        <v>25</v>
      </c>
      <c r="AL38" s="150">
        <v>0</v>
      </c>
      <c r="AM38" s="150">
        <v>11</v>
      </c>
      <c r="AN38" s="150">
        <v>0</v>
      </c>
      <c r="AO38" s="170">
        <v>0</v>
      </c>
    </row>
    <row r="39" spans="1:41" ht="15.75" x14ac:dyDescent="0.25">
      <c r="A39" s="187" t="s">
        <v>431</v>
      </c>
      <c r="B39" s="156">
        <f t="shared" si="3"/>
        <v>3</v>
      </c>
      <c r="C39" s="150">
        <v>0</v>
      </c>
      <c r="D39" s="150">
        <v>0</v>
      </c>
      <c r="E39" s="150">
        <v>0</v>
      </c>
      <c r="F39" s="150">
        <v>0</v>
      </c>
      <c r="G39" s="150">
        <v>0</v>
      </c>
      <c r="H39" s="150">
        <v>0</v>
      </c>
      <c r="I39" s="150">
        <v>0</v>
      </c>
      <c r="J39" s="150">
        <v>0</v>
      </c>
      <c r="K39" s="150">
        <v>0</v>
      </c>
      <c r="L39" s="150">
        <v>0</v>
      </c>
      <c r="M39" s="150">
        <v>0</v>
      </c>
      <c r="N39" s="150">
        <v>1</v>
      </c>
      <c r="O39" s="150">
        <v>0</v>
      </c>
      <c r="P39" s="150">
        <v>0</v>
      </c>
      <c r="Q39" s="150">
        <v>0</v>
      </c>
      <c r="R39" s="150">
        <v>0</v>
      </c>
      <c r="S39" s="150">
        <v>0</v>
      </c>
      <c r="T39" s="150">
        <v>0</v>
      </c>
      <c r="U39" s="150">
        <v>0</v>
      </c>
      <c r="V39" s="150">
        <v>0</v>
      </c>
      <c r="W39" s="150">
        <v>0</v>
      </c>
      <c r="X39" s="150">
        <v>0</v>
      </c>
      <c r="Y39" s="150">
        <v>0</v>
      </c>
      <c r="Z39" s="150">
        <v>0</v>
      </c>
      <c r="AA39" s="150">
        <v>0</v>
      </c>
      <c r="AB39" s="150">
        <v>0</v>
      </c>
      <c r="AC39" s="150">
        <v>0</v>
      </c>
      <c r="AD39" s="150">
        <v>0</v>
      </c>
      <c r="AE39" s="150">
        <v>0</v>
      </c>
      <c r="AF39" s="150">
        <v>0</v>
      </c>
      <c r="AG39" s="150">
        <v>0</v>
      </c>
      <c r="AH39" s="150">
        <v>0</v>
      </c>
      <c r="AI39" s="150">
        <v>0</v>
      </c>
      <c r="AJ39" s="150">
        <v>0</v>
      </c>
      <c r="AK39" s="150">
        <v>2</v>
      </c>
      <c r="AL39" s="150">
        <v>0</v>
      </c>
      <c r="AM39" s="150">
        <v>0</v>
      </c>
      <c r="AN39" s="150">
        <v>0</v>
      </c>
      <c r="AO39" s="170">
        <v>0</v>
      </c>
    </row>
    <row r="40" spans="1:41" ht="15.75" x14ac:dyDescent="0.25">
      <c r="A40" s="187" t="s">
        <v>432</v>
      </c>
      <c r="B40" s="156">
        <f t="shared" si="3"/>
        <v>81</v>
      </c>
      <c r="C40" s="150">
        <v>6</v>
      </c>
      <c r="D40" s="150">
        <v>0</v>
      </c>
      <c r="E40" s="150">
        <v>0</v>
      </c>
      <c r="F40" s="150">
        <v>0</v>
      </c>
      <c r="G40" s="150">
        <v>3</v>
      </c>
      <c r="H40" s="150">
        <v>0</v>
      </c>
      <c r="I40" s="150">
        <v>1</v>
      </c>
      <c r="J40" s="150">
        <v>0</v>
      </c>
      <c r="K40" s="150">
        <v>4</v>
      </c>
      <c r="L40" s="150">
        <v>0</v>
      </c>
      <c r="M40" s="150">
        <v>2</v>
      </c>
      <c r="N40" s="150">
        <v>0</v>
      </c>
      <c r="O40" s="150">
        <v>4</v>
      </c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3</v>
      </c>
      <c r="V40" s="150">
        <v>0</v>
      </c>
      <c r="W40" s="150">
        <v>0</v>
      </c>
      <c r="X40" s="150">
        <v>0</v>
      </c>
      <c r="Y40" s="150">
        <v>0</v>
      </c>
      <c r="Z40" s="150">
        <v>1</v>
      </c>
      <c r="AA40" s="150">
        <v>2</v>
      </c>
      <c r="AB40" s="150">
        <v>16</v>
      </c>
      <c r="AC40" s="150">
        <v>0</v>
      </c>
      <c r="AD40" s="150">
        <v>0</v>
      </c>
      <c r="AE40" s="150">
        <v>0</v>
      </c>
      <c r="AF40" s="150">
        <v>0</v>
      </c>
      <c r="AG40" s="150">
        <v>0</v>
      </c>
      <c r="AH40" s="150">
        <v>1</v>
      </c>
      <c r="AI40" s="150">
        <v>3</v>
      </c>
      <c r="AJ40" s="150">
        <v>0</v>
      </c>
      <c r="AK40" s="150">
        <v>33</v>
      </c>
      <c r="AL40" s="150">
        <v>0</v>
      </c>
      <c r="AM40" s="150">
        <v>2</v>
      </c>
      <c r="AN40" s="150">
        <v>0</v>
      </c>
      <c r="AO40" s="170">
        <v>0</v>
      </c>
    </row>
    <row r="41" spans="1:41" ht="15.75" x14ac:dyDescent="0.25">
      <c r="A41" s="187" t="s">
        <v>433</v>
      </c>
      <c r="B41" s="156">
        <f t="shared" si="3"/>
        <v>8</v>
      </c>
      <c r="C41" s="150">
        <v>1</v>
      </c>
      <c r="D41" s="150">
        <v>0</v>
      </c>
      <c r="E41" s="150">
        <v>0</v>
      </c>
      <c r="F41" s="150">
        <v>0</v>
      </c>
      <c r="G41" s="150">
        <v>1</v>
      </c>
      <c r="H41" s="150">
        <v>0</v>
      </c>
      <c r="I41" s="150">
        <v>0</v>
      </c>
      <c r="J41" s="150">
        <v>0</v>
      </c>
      <c r="K41" s="150">
        <v>1</v>
      </c>
      <c r="L41" s="150">
        <v>0</v>
      </c>
      <c r="M41" s="150">
        <v>0</v>
      </c>
      <c r="N41" s="150">
        <v>0</v>
      </c>
      <c r="O41" s="150">
        <v>0</v>
      </c>
      <c r="P41" s="150">
        <v>0</v>
      </c>
      <c r="Q41" s="150">
        <v>0</v>
      </c>
      <c r="R41" s="150">
        <v>0</v>
      </c>
      <c r="S41" s="150">
        <v>0</v>
      </c>
      <c r="T41" s="150">
        <v>0</v>
      </c>
      <c r="U41" s="150">
        <v>0</v>
      </c>
      <c r="V41" s="150">
        <v>0</v>
      </c>
      <c r="W41" s="150">
        <v>0</v>
      </c>
      <c r="X41" s="150">
        <v>0</v>
      </c>
      <c r="Y41" s="150">
        <v>0</v>
      </c>
      <c r="Z41" s="150">
        <v>0</v>
      </c>
      <c r="AA41" s="150">
        <v>0</v>
      </c>
      <c r="AB41" s="150">
        <v>0</v>
      </c>
      <c r="AC41" s="150">
        <v>0</v>
      </c>
      <c r="AD41" s="150">
        <v>0</v>
      </c>
      <c r="AE41" s="150">
        <v>0</v>
      </c>
      <c r="AF41" s="150">
        <v>0</v>
      </c>
      <c r="AG41" s="150">
        <v>0</v>
      </c>
      <c r="AH41" s="150">
        <v>0</v>
      </c>
      <c r="AI41" s="150">
        <v>0</v>
      </c>
      <c r="AJ41" s="150">
        <v>0</v>
      </c>
      <c r="AK41" s="150">
        <v>4</v>
      </c>
      <c r="AL41" s="150">
        <v>0</v>
      </c>
      <c r="AM41" s="150">
        <v>1</v>
      </c>
      <c r="AN41" s="150">
        <v>0</v>
      </c>
      <c r="AO41" s="170">
        <v>0</v>
      </c>
    </row>
    <row r="42" spans="1:41" ht="15.75" x14ac:dyDescent="0.25">
      <c r="A42" s="187" t="s">
        <v>434</v>
      </c>
      <c r="B42" s="156">
        <f t="shared" si="3"/>
        <v>16</v>
      </c>
      <c r="C42" s="150">
        <v>0</v>
      </c>
      <c r="D42" s="150">
        <v>0</v>
      </c>
      <c r="E42" s="150">
        <v>0</v>
      </c>
      <c r="F42" s="150">
        <v>0</v>
      </c>
      <c r="G42" s="150">
        <v>2</v>
      </c>
      <c r="H42" s="150">
        <v>0</v>
      </c>
      <c r="I42" s="150">
        <v>0</v>
      </c>
      <c r="J42" s="150">
        <v>0</v>
      </c>
      <c r="K42" s="150">
        <v>1</v>
      </c>
      <c r="L42" s="150">
        <v>0</v>
      </c>
      <c r="M42" s="150">
        <v>2</v>
      </c>
      <c r="N42" s="150">
        <v>0</v>
      </c>
      <c r="O42" s="150">
        <v>1</v>
      </c>
      <c r="P42" s="150">
        <v>0</v>
      </c>
      <c r="Q42" s="150">
        <v>0</v>
      </c>
      <c r="R42" s="150">
        <v>0</v>
      </c>
      <c r="S42" s="150">
        <v>0</v>
      </c>
      <c r="T42" s="150">
        <v>0</v>
      </c>
      <c r="U42" s="150">
        <v>0</v>
      </c>
      <c r="V42" s="150">
        <v>0</v>
      </c>
      <c r="W42" s="150">
        <v>0</v>
      </c>
      <c r="X42" s="150">
        <v>0</v>
      </c>
      <c r="Y42" s="150">
        <v>0</v>
      </c>
      <c r="Z42" s="150">
        <v>0</v>
      </c>
      <c r="AA42" s="150">
        <v>0</v>
      </c>
      <c r="AB42" s="150">
        <v>1</v>
      </c>
      <c r="AC42" s="150">
        <v>0</v>
      </c>
      <c r="AD42" s="150">
        <v>0</v>
      </c>
      <c r="AE42" s="150">
        <v>0</v>
      </c>
      <c r="AF42" s="150">
        <v>1</v>
      </c>
      <c r="AG42" s="150">
        <v>0</v>
      </c>
      <c r="AH42" s="150">
        <v>0</v>
      </c>
      <c r="AI42" s="150">
        <v>0</v>
      </c>
      <c r="AJ42" s="150">
        <v>0</v>
      </c>
      <c r="AK42" s="150">
        <v>4</v>
      </c>
      <c r="AL42" s="150">
        <v>0</v>
      </c>
      <c r="AM42" s="150">
        <v>3</v>
      </c>
      <c r="AN42" s="150">
        <v>1</v>
      </c>
      <c r="AO42" s="170">
        <v>0</v>
      </c>
    </row>
    <row r="43" spans="1:41" ht="15.75" x14ac:dyDescent="0.25">
      <c r="A43" s="187" t="s">
        <v>435</v>
      </c>
      <c r="B43" s="156">
        <f t="shared" si="3"/>
        <v>5</v>
      </c>
      <c r="C43" s="150">
        <v>0</v>
      </c>
      <c r="D43" s="150">
        <v>0</v>
      </c>
      <c r="E43" s="150">
        <v>0</v>
      </c>
      <c r="F43" s="150">
        <v>0</v>
      </c>
      <c r="G43" s="150">
        <v>1</v>
      </c>
      <c r="H43" s="150">
        <v>0</v>
      </c>
      <c r="I43" s="150">
        <v>0</v>
      </c>
      <c r="J43" s="150">
        <v>0</v>
      </c>
      <c r="K43" s="150">
        <v>0</v>
      </c>
      <c r="L43" s="150">
        <v>0</v>
      </c>
      <c r="M43" s="150">
        <v>0</v>
      </c>
      <c r="N43" s="150">
        <v>0</v>
      </c>
      <c r="O43" s="150">
        <v>0</v>
      </c>
      <c r="P43" s="150">
        <v>0</v>
      </c>
      <c r="Q43" s="150">
        <v>0</v>
      </c>
      <c r="R43" s="150">
        <v>0</v>
      </c>
      <c r="S43" s="150">
        <v>0</v>
      </c>
      <c r="T43" s="150">
        <v>1</v>
      </c>
      <c r="U43" s="150">
        <v>0</v>
      </c>
      <c r="V43" s="150">
        <v>0</v>
      </c>
      <c r="W43" s="150">
        <v>0</v>
      </c>
      <c r="X43" s="150">
        <v>0</v>
      </c>
      <c r="Y43" s="150">
        <v>0</v>
      </c>
      <c r="Z43" s="150">
        <v>0</v>
      </c>
      <c r="AA43" s="150">
        <v>0</v>
      </c>
      <c r="AB43" s="150">
        <v>0</v>
      </c>
      <c r="AC43" s="150">
        <v>0</v>
      </c>
      <c r="AD43" s="150">
        <v>0</v>
      </c>
      <c r="AE43" s="150">
        <v>0</v>
      </c>
      <c r="AF43" s="150">
        <v>0</v>
      </c>
      <c r="AG43" s="150">
        <v>0</v>
      </c>
      <c r="AH43" s="150">
        <v>0</v>
      </c>
      <c r="AI43" s="150">
        <v>1</v>
      </c>
      <c r="AJ43" s="150">
        <v>0</v>
      </c>
      <c r="AK43" s="150">
        <v>2</v>
      </c>
      <c r="AL43" s="150">
        <v>0</v>
      </c>
      <c r="AM43" s="150">
        <v>0</v>
      </c>
      <c r="AN43" s="150">
        <v>0</v>
      </c>
      <c r="AO43" s="170">
        <v>0</v>
      </c>
    </row>
    <row r="44" spans="1:41" ht="15.75" x14ac:dyDescent="0.25">
      <c r="A44" s="187" t="s">
        <v>436</v>
      </c>
      <c r="B44" s="156">
        <f t="shared" si="3"/>
        <v>144</v>
      </c>
      <c r="C44" s="150">
        <v>13</v>
      </c>
      <c r="D44" s="150">
        <v>0</v>
      </c>
      <c r="E44" s="150">
        <v>0</v>
      </c>
      <c r="F44" s="150">
        <v>0</v>
      </c>
      <c r="G44" s="150">
        <v>11</v>
      </c>
      <c r="H44" s="150">
        <v>0</v>
      </c>
      <c r="I44" s="150">
        <v>2</v>
      </c>
      <c r="J44" s="150">
        <v>4</v>
      </c>
      <c r="K44" s="150">
        <v>4</v>
      </c>
      <c r="L44" s="150">
        <v>0</v>
      </c>
      <c r="M44" s="150">
        <v>12</v>
      </c>
      <c r="N44" s="150">
        <v>1</v>
      </c>
      <c r="O44" s="150">
        <v>6</v>
      </c>
      <c r="P44" s="150">
        <v>0</v>
      </c>
      <c r="Q44" s="150">
        <v>1</v>
      </c>
      <c r="R44" s="150">
        <v>6</v>
      </c>
      <c r="S44" s="150">
        <v>0</v>
      </c>
      <c r="T44" s="150">
        <v>1</v>
      </c>
      <c r="U44" s="150">
        <v>11</v>
      </c>
      <c r="V44" s="150">
        <v>0</v>
      </c>
      <c r="W44" s="150">
        <v>4</v>
      </c>
      <c r="X44" s="150">
        <v>0</v>
      </c>
      <c r="Y44" s="150">
        <v>0</v>
      </c>
      <c r="Z44" s="150">
        <v>0</v>
      </c>
      <c r="AA44" s="150">
        <v>5</v>
      </c>
      <c r="AB44" s="150">
        <v>6</v>
      </c>
      <c r="AC44" s="150">
        <v>0</v>
      </c>
      <c r="AD44" s="150">
        <v>8</v>
      </c>
      <c r="AE44" s="150">
        <v>0</v>
      </c>
      <c r="AF44" s="150">
        <v>4</v>
      </c>
      <c r="AG44" s="150">
        <v>0</v>
      </c>
      <c r="AH44" s="150">
        <v>2</v>
      </c>
      <c r="AI44" s="150">
        <v>16</v>
      </c>
      <c r="AJ44" s="150">
        <v>0</v>
      </c>
      <c r="AK44" s="150">
        <v>20</v>
      </c>
      <c r="AL44" s="150">
        <v>0</v>
      </c>
      <c r="AM44" s="150">
        <v>4</v>
      </c>
      <c r="AN44" s="150">
        <v>2</v>
      </c>
      <c r="AO44" s="170">
        <v>1</v>
      </c>
    </row>
    <row r="45" spans="1:41" ht="15.75" x14ac:dyDescent="0.25">
      <c r="A45" s="187" t="s">
        <v>437</v>
      </c>
      <c r="B45" s="156">
        <f t="shared" si="3"/>
        <v>15</v>
      </c>
      <c r="C45" s="150">
        <v>7</v>
      </c>
      <c r="D45" s="150">
        <v>0</v>
      </c>
      <c r="E45" s="150">
        <v>0</v>
      </c>
      <c r="F45" s="150">
        <v>0</v>
      </c>
      <c r="G45" s="150">
        <v>1</v>
      </c>
      <c r="H45" s="150">
        <v>0</v>
      </c>
      <c r="I45" s="150">
        <v>0</v>
      </c>
      <c r="J45" s="150">
        <v>0</v>
      </c>
      <c r="K45" s="150">
        <v>0</v>
      </c>
      <c r="L45" s="150">
        <v>0</v>
      </c>
      <c r="M45" s="150">
        <v>1</v>
      </c>
      <c r="N45" s="150">
        <v>0</v>
      </c>
      <c r="O45" s="150">
        <v>0</v>
      </c>
      <c r="P45" s="150">
        <v>0</v>
      </c>
      <c r="Q45" s="150">
        <v>0</v>
      </c>
      <c r="R45" s="150">
        <v>0</v>
      </c>
      <c r="S45" s="150">
        <v>0</v>
      </c>
      <c r="T45" s="150">
        <v>0</v>
      </c>
      <c r="U45" s="150">
        <v>0</v>
      </c>
      <c r="V45" s="150">
        <v>0</v>
      </c>
      <c r="W45" s="150">
        <v>0</v>
      </c>
      <c r="X45" s="150">
        <v>0</v>
      </c>
      <c r="Y45" s="150">
        <v>0</v>
      </c>
      <c r="Z45" s="150">
        <v>0</v>
      </c>
      <c r="AA45" s="150">
        <v>1</v>
      </c>
      <c r="AB45" s="150">
        <v>0</v>
      </c>
      <c r="AC45" s="150">
        <v>0</v>
      </c>
      <c r="AD45" s="150">
        <v>1</v>
      </c>
      <c r="AE45" s="150">
        <v>0</v>
      </c>
      <c r="AF45" s="150">
        <v>0</v>
      </c>
      <c r="AG45" s="150">
        <v>0</v>
      </c>
      <c r="AH45" s="150">
        <v>0</v>
      </c>
      <c r="AI45" s="150">
        <v>1</v>
      </c>
      <c r="AJ45" s="150">
        <v>0</v>
      </c>
      <c r="AK45" s="150">
        <v>2</v>
      </c>
      <c r="AL45" s="150">
        <v>0</v>
      </c>
      <c r="AM45" s="150">
        <v>1</v>
      </c>
      <c r="AN45" s="150">
        <v>0</v>
      </c>
      <c r="AO45" s="170">
        <v>0</v>
      </c>
    </row>
    <row r="46" spans="1:41" ht="15.75" x14ac:dyDescent="0.25">
      <c r="A46" s="187" t="s">
        <v>438</v>
      </c>
      <c r="B46" s="156">
        <f t="shared" si="3"/>
        <v>0</v>
      </c>
      <c r="C46" s="150">
        <v>0</v>
      </c>
      <c r="D46" s="150">
        <v>0</v>
      </c>
      <c r="E46" s="150">
        <v>0</v>
      </c>
      <c r="F46" s="150">
        <v>0</v>
      </c>
      <c r="G46" s="150">
        <v>0</v>
      </c>
      <c r="H46" s="150">
        <v>0</v>
      </c>
      <c r="I46" s="150">
        <v>0</v>
      </c>
      <c r="J46" s="150">
        <v>0</v>
      </c>
      <c r="K46" s="150">
        <v>0</v>
      </c>
      <c r="L46" s="150">
        <v>0</v>
      </c>
      <c r="M46" s="150">
        <v>0</v>
      </c>
      <c r="N46" s="150">
        <v>0</v>
      </c>
      <c r="O46" s="150">
        <v>0</v>
      </c>
      <c r="P46" s="150">
        <v>0</v>
      </c>
      <c r="Q46" s="150">
        <v>0</v>
      </c>
      <c r="R46" s="150">
        <v>0</v>
      </c>
      <c r="S46" s="150">
        <v>0</v>
      </c>
      <c r="T46" s="150">
        <v>0</v>
      </c>
      <c r="U46" s="150">
        <v>0</v>
      </c>
      <c r="V46" s="150">
        <v>0</v>
      </c>
      <c r="W46" s="150">
        <v>0</v>
      </c>
      <c r="X46" s="150">
        <v>0</v>
      </c>
      <c r="Y46" s="150">
        <v>0</v>
      </c>
      <c r="Z46" s="150">
        <v>0</v>
      </c>
      <c r="AA46" s="150">
        <v>0</v>
      </c>
      <c r="AB46" s="150">
        <v>0</v>
      </c>
      <c r="AC46" s="150">
        <v>0</v>
      </c>
      <c r="AD46" s="150">
        <v>0</v>
      </c>
      <c r="AE46" s="150">
        <v>0</v>
      </c>
      <c r="AF46" s="150">
        <v>0</v>
      </c>
      <c r="AG46" s="150">
        <v>0</v>
      </c>
      <c r="AH46" s="150">
        <v>0</v>
      </c>
      <c r="AI46" s="150">
        <v>0</v>
      </c>
      <c r="AJ46" s="150">
        <v>0</v>
      </c>
      <c r="AK46" s="150">
        <v>0</v>
      </c>
      <c r="AL46" s="150">
        <v>0</v>
      </c>
      <c r="AM46" s="150">
        <v>0</v>
      </c>
      <c r="AN46" s="150">
        <v>0</v>
      </c>
      <c r="AO46" s="170">
        <v>0</v>
      </c>
    </row>
    <row r="47" spans="1:41" ht="15.75" x14ac:dyDescent="0.25">
      <c r="A47" s="187" t="s">
        <v>439</v>
      </c>
      <c r="B47" s="156">
        <f t="shared" si="3"/>
        <v>8</v>
      </c>
      <c r="C47" s="150">
        <v>1</v>
      </c>
      <c r="D47" s="150">
        <v>0</v>
      </c>
      <c r="E47" s="150">
        <v>0</v>
      </c>
      <c r="F47" s="150">
        <v>0</v>
      </c>
      <c r="G47" s="150">
        <v>0</v>
      </c>
      <c r="H47" s="150">
        <v>0</v>
      </c>
      <c r="I47" s="150">
        <v>1</v>
      </c>
      <c r="J47" s="150">
        <v>0</v>
      </c>
      <c r="K47" s="150">
        <v>0</v>
      </c>
      <c r="L47" s="150">
        <v>0</v>
      </c>
      <c r="M47" s="150">
        <v>0</v>
      </c>
      <c r="N47" s="150">
        <v>0</v>
      </c>
      <c r="O47" s="150">
        <v>0</v>
      </c>
      <c r="P47" s="150">
        <v>0</v>
      </c>
      <c r="Q47" s="150">
        <v>0</v>
      </c>
      <c r="R47" s="150">
        <v>0</v>
      </c>
      <c r="S47" s="150">
        <v>0</v>
      </c>
      <c r="T47" s="150">
        <v>0</v>
      </c>
      <c r="U47" s="150">
        <v>0</v>
      </c>
      <c r="V47" s="150">
        <v>0</v>
      </c>
      <c r="W47" s="150">
        <v>0</v>
      </c>
      <c r="X47" s="150">
        <v>0</v>
      </c>
      <c r="Y47" s="150">
        <v>0</v>
      </c>
      <c r="Z47" s="150">
        <v>0</v>
      </c>
      <c r="AA47" s="150">
        <v>0</v>
      </c>
      <c r="AB47" s="150">
        <v>2</v>
      </c>
      <c r="AC47" s="150">
        <v>0</v>
      </c>
      <c r="AD47" s="150">
        <v>0</v>
      </c>
      <c r="AE47" s="150">
        <v>0</v>
      </c>
      <c r="AF47" s="150">
        <v>0</v>
      </c>
      <c r="AG47" s="150">
        <v>0</v>
      </c>
      <c r="AH47" s="150">
        <v>0</v>
      </c>
      <c r="AI47" s="150">
        <v>0</v>
      </c>
      <c r="AJ47" s="150">
        <v>0</v>
      </c>
      <c r="AK47" s="150">
        <v>3</v>
      </c>
      <c r="AL47" s="150">
        <v>0</v>
      </c>
      <c r="AM47" s="150">
        <v>1</v>
      </c>
      <c r="AN47" s="150">
        <v>0</v>
      </c>
      <c r="AO47" s="170">
        <v>0</v>
      </c>
    </row>
    <row r="48" spans="1:41" ht="15.75" x14ac:dyDescent="0.25">
      <c r="A48" s="187" t="s">
        <v>440</v>
      </c>
      <c r="B48" s="156">
        <f t="shared" si="3"/>
        <v>0</v>
      </c>
      <c r="C48" s="150">
        <v>0</v>
      </c>
      <c r="D48" s="150">
        <v>0</v>
      </c>
      <c r="E48" s="150">
        <v>0</v>
      </c>
      <c r="F48" s="150">
        <v>0</v>
      </c>
      <c r="G48" s="150">
        <v>0</v>
      </c>
      <c r="H48" s="150">
        <v>0</v>
      </c>
      <c r="I48" s="150">
        <v>0</v>
      </c>
      <c r="J48" s="150">
        <v>0</v>
      </c>
      <c r="K48" s="150">
        <v>0</v>
      </c>
      <c r="L48" s="150">
        <v>0</v>
      </c>
      <c r="M48" s="150">
        <v>0</v>
      </c>
      <c r="N48" s="150">
        <v>0</v>
      </c>
      <c r="O48" s="150">
        <v>0</v>
      </c>
      <c r="P48" s="150">
        <v>0</v>
      </c>
      <c r="Q48" s="150">
        <v>0</v>
      </c>
      <c r="R48" s="150">
        <v>0</v>
      </c>
      <c r="S48" s="150">
        <v>0</v>
      </c>
      <c r="T48" s="150">
        <v>0</v>
      </c>
      <c r="U48" s="150">
        <v>0</v>
      </c>
      <c r="V48" s="150">
        <v>0</v>
      </c>
      <c r="W48" s="150">
        <v>0</v>
      </c>
      <c r="X48" s="150">
        <v>0</v>
      </c>
      <c r="Y48" s="150">
        <v>0</v>
      </c>
      <c r="Z48" s="150">
        <v>0</v>
      </c>
      <c r="AA48" s="150">
        <v>0</v>
      </c>
      <c r="AB48" s="150">
        <v>0</v>
      </c>
      <c r="AC48" s="150">
        <v>0</v>
      </c>
      <c r="AD48" s="150">
        <v>0</v>
      </c>
      <c r="AE48" s="150">
        <v>0</v>
      </c>
      <c r="AF48" s="150">
        <v>0</v>
      </c>
      <c r="AG48" s="150">
        <v>0</v>
      </c>
      <c r="AH48" s="150">
        <v>0</v>
      </c>
      <c r="AI48" s="150">
        <v>0</v>
      </c>
      <c r="AJ48" s="150">
        <v>0</v>
      </c>
      <c r="AK48" s="150">
        <v>0</v>
      </c>
      <c r="AL48" s="150">
        <v>0</v>
      </c>
      <c r="AM48" s="150">
        <v>0</v>
      </c>
      <c r="AN48" s="150">
        <v>0</v>
      </c>
      <c r="AO48" s="170">
        <v>0</v>
      </c>
    </row>
    <row r="49" spans="1:41" ht="15.75" x14ac:dyDescent="0.25">
      <c r="A49" s="187" t="s">
        <v>441</v>
      </c>
      <c r="B49" s="156">
        <f t="shared" si="3"/>
        <v>6</v>
      </c>
      <c r="C49" s="150">
        <v>6</v>
      </c>
      <c r="D49" s="150">
        <v>0</v>
      </c>
      <c r="E49" s="150">
        <v>0</v>
      </c>
      <c r="F49" s="150">
        <v>0</v>
      </c>
      <c r="G49" s="150">
        <v>0</v>
      </c>
      <c r="H49" s="150">
        <v>0</v>
      </c>
      <c r="I49" s="150">
        <v>0</v>
      </c>
      <c r="J49" s="150">
        <v>0</v>
      </c>
      <c r="K49" s="150">
        <v>0</v>
      </c>
      <c r="L49" s="150">
        <v>0</v>
      </c>
      <c r="M49" s="150">
        <v>0</v>
      </c>
      <c r="N49" s="150">
        <v>0</v>
      </c>
      <c r="O49" s="150">
        <v>0</v>
      </c>
      <c r="P49" s="150">
        <v>0</v>
      </c>
      <c r="Q49" s="150">
        <v>0</v>
      </c>
      <c r="R49" s="150">
        <v>0</v>
      </c>
      <c r="S49" s="150">
        <v>0</v>
      </c>
      <c r="T49" s="150">
        <v>0</v>
      </c>
      <c r="U49" s="150">
        <v>0</v>
      </c>
      <c r="V49" s="150">
        <v>0</v>
      </c>
      <c r="W49" s="150">
        <v>0</v>
      </c>
      <c r="X49" s="150">
        <v>0</v>
      </c>
      <c r="Y49" s="150">
        <v>0</v>
      </c>
      <c r="Z49" s="150">
        <v>0</v>
      </c>
      <c r="AA49" s="150">
        <v>0</v>
      </c>
      <c r="AB49" s="150">
        <v>0</v>
      </c>
      <c r="AC49" s="150">
        <v>0</v>
      </c>
      <c r="AD49" s="150">
        <v>0</v>
      </c>
      <c r="AE49" s="150">
        <v>0</v>
      </c>
      <c r="AF49" s="150">
        <v>0</v>
      </c>
      <c r="AG49" s="150">
        <v>0</v>
      </c>
      <c r="AH49" s="150">
        <v>0</v>
      </c>
      <c r="AI49" s="150">
        <v>0</v>
      </c>
      <c r="AJ49" s="150">
        <v>0</v>
      </c>
      <c r="AK49" s="150">
        <v>0</v>
      </c>
      <c r="AL49" s="150">
        <v>0</v>
      </c>
      <c r="AM49" s="150">
        <v>0</v>
      </c>
      <c r="AN49" s="150">
        <v>0</v>
      </c>
      <c r="AO49" s="170">
        <v>0</v>
      </c>
    </row>
    <row r="50" spans="1:41" ht="15.75" x14ac:dyDescent="0.25">
      <c r="A50" s="187" t="s">
        <v>442</v>
      </c>
      <c r="B50" s="156">
        <f t="shared" si="3"/>
        <v>49</v>
      </c>
      <c r="C50" s="150">
        <v>1</v>
      </c>
      <c r="D50" s="150">
        <v>0</v>
      </c>
      <c r="E50" s="150">
        <v>1</v>
      </c>
      <c r="F50" s="150">
        <v>0</v>
      </c>
      <c r="G50" s="150">
        <v>11</v>
      </c>
      <c r="H50" s="150">
        <v>0</v>
      </c>
      <c r="I50" s="150">
        <v>0</v>
      </c>
      <c r="J50" s="150">
        <v>0</v>
      </c>
      <c r="K50" s="150">
        <v>1</v>
      </c>
      <c r="L50" s="150">
        <v>0</v>
      </c>
      <c r="M50" s="150">
        <v>0</v>
      </c>
      <c r="N50" s="150">
        <v>7</v>
      </c>
      <c r="O50" s="150">
        <v>0</v>
      </c>
      <c r="P50" s="150">
        <v>0</v>
      </c>
      <c r="Q50" s="150">
        <v>0</v>
      </c>
      <c r="R50" s="150">
        <v>6</v>
      </c>
      <c r="S50" s="150">
        <v>0</v>
      </c>
      <c r="T50" s="150">
        <v>5</v>
      </c>
      <c r="U50" s="150">
        <v>2</v>
      </c>
      <c r="V50" s="150">
        <v>0</v>
      </c>
      <c r="W50" s="150">
        <v>0</v>
      </c>
      <c r="X50" s="150">
        <v>0</v>
      </c>
      <c r="Y50" s="150">
        <v>0</v>
      </c>
      <c r="Z50" s="150">
        <v>0</v>
      </c>
      <c r="AA50" s="150">
        <v>0</v>
      </c>
      <c r="AB50" s="150">
        <v>0</v>
      </c>
      <c r="AC50" s="150">
        <v>0</v>
      </c>
      <c r="AD50" s="150">
        <v>1</v>
      </c>
      <c r="AE50" s="150">
        <v>0</v>
      </c>
      <c r="AF50" s="150">
        <v>3</v>
      </c>
      <c r="AG50" s="150">
        <v>4</v>
      </c>
      <c r="AH50" s="150">
        <v>0</v>
      </c>
      <c r="AI50" s="150">
        <v>2</v>
      </c>
      <c r="AJ50" s="150">
        <v>0</v>
      </c>
      <c r="AK50" s="150">
        <v>2</v>
      </c>
      <c r="AL50" s="150">
        <v>0</v>
      </c>
      <c r="AM50" s="150">
        <v>3</v>
      </c>
      <c r="AN50" s="150">
        <v>0</v>
      </c>
      <c r="AO50" s="170">
        <v>0</v>
      </c>
    </row>
    <row r="51" spans="1:41" ht="15.75" x14ac:dyDescent="0.25">
      <c r="A51" s="188" t="s">
        <v>443</v>
      </c>
      <c r="B51" s="156">
        <f t="shared" si="3"/>
        <v>27</v>
      </c>
      <c r="C51" s="150">
        <v>1</v>
      </c>
      <c r="D51" s="150">
        <v>0</v>
      </c>
      <c r="E51" s="150">
        <v>0</v>
      </c>
      <c r="F51" s="150">
        <v>0</v>
      </c>
      <c r="G51" s="150">
        <v>2</v>
      </c>
      <c r="H51" s="150">
        <v>0</v>
      </c>
      <c r="I51" s="150">
        <v>0</v>
      </c>
      <c r="J51" s="150">
        <v>0</v>
      </c>
      <c r="K51" s="150">
        <v>0</v>
      </c>
      <c r="L51" s="150">
        <v>0</v>
      </c>
      <c r="M51" s="150">
        <v>0</v>
      </c>
      <c r="N51" s="150">
        <v>0</v>
      </c>
      <c r="O51" s="150">
        <v>0</v>
      </c>
      <c r="P51" s="150">
        <v>0</v>
      </c>
      <c r="Q51" s="150">
        <v>0</v>
      </c>
      <c r="R51" s="150">
        <v>0</v>
      </c>
      <c r="S51" s="150">
        <v>0</v>
      </c>
      <c r="T51" s="150">
        <v>0</v>
      </c>
      <c r="U51" s="150">
        <v>3</v>
      </c>
      <c r="V51" s="150">
        <v>0</v>
      </c>
      <c r="W51" s="150">
        <v>4</v>
      </c>
      <c r="X51" s="150">
        <v>0</v>
      </c>
      <c r="Y51" s="150">
        <v>0</v>
      </c>
      <c r="Z51" s="150">
        <v>0</v>
      </c>
      <c r="AA51" s="150">
        <v>0</v>
      </c>
      <c r="AB51" s="150">
        <v>0</v>
      </c>
      <c r="AC51" s="150">
        <v>0</v>
      </c>
      <c r="AD51" s="150">
        <v>0</v>
      </c>
      <c r="AE51" s="150">
        <v>0</v>
      </c>
      <c r="AF51" s="150">
        <v>0</v>
      </c>
      <c r="AG51" s="150">
        <v>0</v>
      </c>
      <c r="AH51" s="150">
        <v>3</v>
      </c>
      <c r="AI51" s="150">
        <v>0</v>
      </c>
      <c r="AJ51" s="150">
        <v>0</v>
      </c>
      <c r="AK51" s="150">
        <v>5</v>
      </c>
      <c r="AL51" s="150">
        <v>0</v>
      </c>
      <c r="AM51" s="150">
        <v>8</v>
      </c>
      <c r="AN51" s="150">
        <v>1</v>
      </c>
      <c r="AO51" s="170">
        <v>0</v>
      </c>
    </row>
    <row r="52" spans="1:41" ht="15.75" x14ac:dyDescent="0.25">
      <c r="A52" s="188" t="s">
        <v>444</v>
      </c>
      <c r="B52" s="156">
        <f t="shared" si="3"/>
        <v>2</v>
      </c>
      <c r="C52" s="150">
        <v>0</v>
      </c>
      <c r="D52" s="150">
        <v>0</v>
      </c>
      <c r="E52" s="150">
        <v>0</v>
      </c>
      <c r="F52" s="150">
        <v>0</v>
      </c>
      <c r="G52" s="150">
        <v>0</v>
      </c>
      <c r="H52" s="150">
        <v>0</v>
      </c>
      <c r="I52" s="150">
        <v>0</v>
      </c>
      <c r="J52" s="150">
        <v>0</v>
      </c>
      <c r="K52" s="150">
        <v>0</v>
      </c>
      <c r="L52" s="150">
        <v>0</v>
      </c>
      <c r="M52" s="150">
        <v>0</v>
      </c>
      <c r="N52" s="150">
        <v>0</v>
      </c>
      <c r="O52" s="150">
        <v>0</v>
      </c>
      <c r="P52" s="150">
        <v>0</v>
      </c>
      <c r="Q52" s="150">
        <v>0</v>
      </c>
      <c r="R52" s="150">
        <v>0</v>
      </c>
      <c r="S52" s="150">
        <v>0</v>
      </c>
      <c r="T52" s="150">
        <v>0</v>
      </c>
      <c r="U52" s="150">
        <v>1</v>
      </c>
      <c r="V52" s="150">
        <v>0</v>
      </c>
      <c r="W52" s="150">
        <v>0</v>
      </c>
      <c r="X52" s="150">
        <v>0</v>
      </c>
      <c r="Y52" s="150">
        <v>0</v>
      </c>
      <c r="Z52" s="150">
        <v>0</v>
      </c>
      <c r="AA52" s="150">
        <v>0</v>
      </c>
      <c r="AB52" s="150">
        <v>0</v>
      </c>
      <c r="AC52" s="150">
        <v>0</v>
      </c>
      <c r="AD52" s="150">
        <v>1</v>
      </c>
      <c r="AE52" s="150">
        <v>0</v>
      </c>
      <c r="AF52" s="150">
        <v>0</v>
      </c>
      <c r="AG52" s="150">
        <v>0</v>
      </c>
      <c r="AH52" s="150">
        <v>0</v>
      </c>
      <c r="AI52" s="150">
        <v>0</v>
      </c>
      <c r="AJ52" s="150">
        <v>0</v>
      </c>
      <c r="AK52" s="150">
        <v>0</v>
      </c>
      <c r="AL52" s="150">
        <v>0</v>
      </c>
      <c r="AM52" s="150">
        <v>0</v>
      </c>
      <c r="AN52" s="150">
        <v>0</v>
      </c>
      <c r="AO52" s="170">
        <v>0</v>
      </c>
    </row>
    <row r="53" spans="1:41" ht="15.75" x14ac:dyDescent="0.25">
      <c r="A53" s="188" t="s">
        <v>445</v>
      </c>
      <c r="B53" s="156">
        <f t="shared" si="3"/>
        <v>0</v>
      </c>
      <c r="C53" s="150">
        <v>0</v>
      </c>
      <c r="D53" s="150">
        <v>0</v>
      </c>
      <c r="E53" s="150">
        <v>0</v>
      </c>
      <c r="F53" s="150">
        <v>0</v>
      </c>
      <c r="G53" s="150">
        <v>0</v>
      </c>
      <c r="H53" s="150">
        <v>0</v>
      </c>
      <c r="I53" s="150">
        <v>0</v>
      </c>
      <c r="J53" s="150">
        <v>0</v>
      </c>
      <c r="K53" s="150">
        <v>0</v>
      </c>
      <c r="L53" s="150">
        <v>0</v>
      </c>
      <c r="M53" s="150">
        <v>0</v>
      </c>
      <c r="N53" s="150">
        <v>0</v>
      </c>
      <c r="O53" s="150">
        <v>0</v>
      </c>
      <c r="P53" s="150">
        <v>0</v>
      </c>
      <c r="Q53" s="150">
        <v>0</v>
      </c>
      <c r="R53" s="150">
        <v>0</v>
      </c>
      <c r="S53" s="150">
        <v>0</v>
      </c>
      <c r="T53" s="150">
        <v>0</v>
      </c>
      <c r="U53" s="150">
        <v>0</v>
      </c>
      <c r="V53" s="150">
        <v>0</v>
      </c>
      <c r="W53" s="150">
        <v>0</v>
      </c>
      <c r="X53" s="150">
        <v>0</v>
      </c>
      <c r="Y53" s="150">
        <v>0</v>
      </c>
      <c r="Z53" s="150">
        <v>0</v>
      </c>
      <c r="AA53" s="150">
        <v>0</v>
      </c>
      <c r="AB53" s="150">
        <v>0</v>
      </c>
      <c r="AC53" s="150">
        <v>0</v>
      </c>
      <c r="AD53" s="150">
        <v>0</v>
      </c>
      <c r="AE53" s="150">
        <v>0</v>
      </c>
      <c r="AF53" s="150">
        <v>0</v>
      </c>
      <c r="AG53" s="150">
        <v>0</v>
      </c>
      <c r="AH53" s="150">
        <v>0</v>
      </c>
      <c r="AI53" s="150">
        <v>0</v>
      </c>
      <c r="AJ53" s="150">
        <v>0</v>
      </c>
      <c r="AK53" s="150">
        <v>0</v>
      </c>
      <c r="AL53" s="150">
        <v>0</v>
      </c>
      <c r="AM53" s="150">
        <v>0</v>
      </c>
      <c r="AN53" s="150">
        <v>0</v>
      </c>
      <c r="AO53" s="170">
        <v>0</v>
      </c>
    </row>
    <row r="54" spans="1:41" ht="15.75" x14ac:dyDescent="0.25">
      <c r="A54" s="188" t="s">
        <v>446</v>
      </c>
      <c r="B54" s="156">
        <f t="shared" si="3"/>
        <v>0</v>
      </c>
      <c r="C54" s="150">
        <v>0</v>
      </c>
      <c r="D54" s="150">
        <v>0</v>
      </c>
      <c r="E54" s="150">
        <v>0</v>
      </c>
      <c r="F54" s="150">
        <v>0</v>
      </c>
      <c r="G54" s="150">
        <v>0</v>
      </c>
      <c r="H54" s="150">
        <v>0</v>
      </c>
      <c r="I54" s="150">
        <v>0</v>
      </c>
      <c r="J54" s="150">
        <v>0</v>
      </c>
      <c r="K54" s="150">
        <v>0</v>
      </c>
      <c r="L54" s="150">
        <v>0</v>
      </c>
      <c r="M54" s="150">
        <v>0</v>
      </c>
      <c r="N54" s="150">
        <v>0</v>
      </c>
      <c r="O54" s="150">
        <v>0</v>
      </c>
      <c r="P54" s="150">
        <v>0</v>
      </c>
      <c r="Q54" s="150">
        <v>0</v>
      </c>
      <c r="R54" s="150">
        <v>0</v>
      </c>
      <c r="S54" s="150">
        <v>0</v>
      </c>
      <c r="T54" s="150">
        <v>0</v>
      </c>
      <c r="U54" s="150">
        <v>0</v>
      </c>
      <c r="V54" s="150">
        <v>0</v>
      </c>
      <c r="W54" s="150">
        <v>0</v>
      </c>
      <c r="X54" s="150">
        <v>0</v>
      </c>
      <c r="Y54" s="150">
        <v>0</v>
      </c>
      <c r="Z54" s="150">
        <v>0</v>
      </c>
      <c r="AA54" s="150">
        <v>0</v>
      </c>
      <c r="AB54" s="150">
        <v>0</v>
      </c>
      <c r="AC54" s="150">
        <v>0</v>
      </c>
      <c r="AD54" s="150">
        <v>0</v>
      </c>
      <c r="AE54" s="150">
        <v>0</v>
      </c>
      <c r="AF54" s="150">
        <v>0</v>
      </c>
      <c r="AG54" s="150">
        <v>0</v>
      </c>
      <c r="AH54" s="150">
        <v>0</v>
      </c>
      <c r="AI54" s="150">
        <v>0</v>
      </c>
      <c r="AJ54" s="150">
        <v>0</v>
      </c>
      <c r="AK54" s="150">
        <v>0</v>
      </c>
      <c r="AL54" s="150">
        <v>0</v>
      </c>
      <c r="AM54" s="150">
        <v>0</v>
      </c>
      <c r="AN54" s="150">
        <v>0</v>
      </c>
      <c r="AO54" s="170">
        <v>0</v>
      </c>
    </row>
    <row r="55" spans="1:41" ht="15.75" x14ac:dyDescent="0.25">
      <c r="A55" s="132"/>
      <c r="B55" s="156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70"/>
    </row>
    <row r="56" spans="1:41" ht="15.75" x14ac:dyDescent="0.25">
      <c r="A56" s="312" t="s">
        <v>447</v>
      </c>
      <c r="B56" s="169">
        <f>SUM(B57:B58)</f>
        <v>70</v>
      </c>
      <c r="C56" s="169">
        <f t="shared" ref="C56:AO56" si="4">SUM(C57:C58)</f>
        <v>0</v>
      </c>
      <c r="D56" s="169">
        <f t="shared" si="4"/>
        <v>0</v>
      </c>
      <c r="E56" s="169">
        <f t="shared" si="4"/>
        <v>0</v>
      </c>
      <c r="F56" s="169">
        <f t="shared" si="4"/>
        <v>0</v>
      </c>
      <c r="G56" s="169">
        <f t="shared" si="4"/>
        <v>0</v>
      </c>
      <c r="H56" s="169">
        <f t="shared" si="4"/>
        <v>0</v>
      </c>
      <c r="I56" s="169">
        <f t="shared" si="4"/>
        <v>0</v>
      </c>
      <c r="J56" s="169">
        <f t="shared" si="4"/>
        <v>0</v>
      </c>
      <c r="K56" s="169">
        <f t="shared" si="4"/>
        <v>0</v>
      </c>
      <c r="L56" s="169">
        <f t="shared" si="4"/>
        <v>0</v>
      </c>
      <c r="M56" s="169">
        <f t="shared" si="4"/>
        <v>0</v>
      </c>
      <c r="N56" s="169">
        <f t="shared" si="4"/>
        <v>1</v>
      </c>
      <c r="O56" s="169">
        <f t="shared" si="4"/>
        <v>4</v>
      </c>
      <c r="P56" s="169">
        <f t="shared" si="4"/>
        <v>0</v>
      </c>
      <c r="Q56" s="169">
        <f t="shared" si="4"/>
        <v>0</v>
      </c>
      <c r="R56" s="169">
        <f t="shared" si="4"/>
        <v>1</v>
      </c>
      <c r="S56" s="169">
        <f t="shared" si="4"/>
        <v>0</v>
      </c>
      <c r="T56" s="169">
        <f t="shared" si="4"/>
        <v>5</v>
      </c>
      <c r="U56" s="169">
        <f t="shared" si="4"/>
        <v>0</v>
      </c>
      <c r="V56" s="169">
        <f t="shared" si="4"/>
        <v>0</v>
      </c>
      <c r="W56" s="169">
        <f t="shared" si="4"/>
        <v>0</v>
      </c>
      <c r="X56" s="169">
        <f t="shared" si="4"/>
        <v>0</v>
      </c>
      <c r="Y56" s="169">
        <f t="shared" si="4"/>
        <v>0</v>
      </c>
      <c r="Z56" s="169">
        <f t="shared" si="4"/>
        <v>0</v>
      </c>
      <c r="AA56" s="169">
        <f t="shared" si="4"/>
        <v>0</v>
      </c>
      <c r="AB56" s="169">
        <f t="shared" si="4"/>
        <v>1</v>
      </c>
      <c r="AC56" s="169">
        <f t="shared" si="4"/>
        <v>0</v>
      </c>
      <c r="AD56" s="169">
        <f t="shared" si="4"/>
        <v>7</v>
      </c>
      <c r="AE56" s="169">
        <f t="shared" si="4"/>
        <v>1</v>
      </c>
      <c r="AF56" s="169">
        <f t="shared" si="4"/>
        <v>0</v>
      </c>
      <c r="AG56" s="169">
        <f t="shared" si="4"/>
        <v>0</v>
      </c>
      <c r="AH56" s="169">
        <f t="shared" si="4"/>
        <v>11</v>
      </c>
      <c r="AI56" s="169">
        <f t="shared" si="4"/>
        <v>2</v>
      </c>
      <c r="AJ56" s="169">
        <f t="shared" si="4"/>
        <v>0</v>
      </c>
      <c r="AK56" s="169">
        <f t="shared" si="4"/>
        <v>21</v>
      </c>
      <c r="AL56" s="169">
        <f t="shared" si="4"/>
        <v>0</v>
      </c>
      <c r="AM56" s="169">
        <f t="shared" si="4"/>
        <v>12</v>
      </c>
      <c r="AN56" s="169">
        <f t="shared" si="4"/>
        <v>2</v>
      </c>
      <c r="AO56" s="169">
        <f t="shared" si="4"/>
        <v>2</v>
      </c>
    </row>
    <row r="57" spans="1:41" ht="15.75" x14ac:dyDescent="0.25">
      <c r="A57" s="187" t="s">
        <v>448</v>
      </c>
      <c r="B57" s="156">
        <f>SUM(C57:AO57)</f>
        <v>0</v>
      </c>
      <c r="C57" s="150">
        <v>0</v>
      </c>
      <c r="D57" s="150">
        <v>0</v>
      </c>
      <c r="E57" s="150">
        <v>0</v>
      </c>
      <c r="F57" s="150">
        <v>0</v>
      </c>
      <c r="G57" s="150">
        <v>0</v>
      </c>
      <c r="H57" s="150">
        <v>0</v>
      </c>
      <c r="I57" s="150">
        <v>0</v>
      </c>
      <c r="J57" s="150">
        <v>0</v>
      </c>
      <c r="K57" s="150">
        <v>0</v>
      </c>
      <c r="L57" s="150">
        <v>0</v>
      </c>
      <c r="M57" s="150">
        <v>0</v>
      </c>
      <c r="N57" s="150">
        <v>0</v>
      </c>
      <c r="O57" s="150">
        <v>0</v>
      </c>
      <c r="P57" s="150">
        <v>0</v>
      </c>
      <c r="Q57" s="150">
        <v>0</v>
      </c>
      <c r="R57" s="150">
        <v>0</v>
      </c>
      <c r="S57" s="150">
        <v>0</v>
      </c>
      <c r="T57" s="150">
        <v>0</v>
      </c>
      <c r="U57" s="150">
        <v>0</v>
      </c>
      <c r="V57" s="150">
        <v>0</v>
      </c>
      <c r="W57" s="150">
        <v>0</v>
      </c>
      <c r="X57" s="150">
        <v>0</v>
      </c>
      <c r="Y57" s="150">
        <v>0</v>
      </c>
      <c r="Z57" s="150">
        <v>0</v>
      </c>
      <c r="AA57" s="150">
        <v>0</v>
      </c>
      <c r="AB57" s="150">
        <v>0</v>
      </c>
      <c r="AC57" s="150">
        <v>0</v>
      </c>
      <c r="AD57" s="150">
        <v>0</v>
      </c>
      <c r="AE57" s="150">
        <v>0</v>
      </c>
      <c r="AF57" s="150">
        <v>0</v>
      </c>
      <c r="AG57" s="150">
        <v>0</v>
      </c>
      <c r="AH57" s="150">
        <v>0</v>
      </c>
      <c r="AI57" s="150">
        <v>0</v>
      </c>
      <c r="AJ57" s="150">
        <v>0</v>
      </c>
      <c r="AK57" s="150">
        <v>0</v>
      </c>
      <c r="AL57" s="150">
        <v>0</v>
      </c>
      <c r="AM57" s="150">
        <v>0</v>
      </c>
      <c r="AN57" s="150">
        <v>0</v>
      </c>
      <c r="AO57" s="170">
        <v>0</v>
      </c>
    </row>
    <row r="58" spans="1:41" ht="15.75" x14ac:dyDescent="0.25">
      <c r="A58" s="187" t="s">
        <v>449</v>
      </c>
      <c r="B58" s="156">
        <f>SUM(C58:AO58)</f>
        <v>70</v>
      </c>
      <c r="C58" s="150">
        <v>0</v>
      </c>
      <c r="D58" s="150">
        <v>0</v>
      </c>
      <c r="E58" s="150">
        <v>0</v>
      </c>
      <c r="F58" s="150">
        <v>0</v>
      </c>
      <c r="G58" s="150">
        <v>0</v>
      </c>
      <c r="H58" s="150">
        <v>0</v>
      </c>
      <c r="I58" s="150">
        <v>0</v>
      </c>
      <c r="J58" s="150">
        <v>0</v>
      </c>
      <c r="K58" s="150">
        <v>0</v>
      </c>
      <c r="L58" s="150">
        <v>0</v>
      </c>
      <c r="M58" s="150">
        <v>0</v>
      </c>
      <c r="N58" s="150">
        <v>1</v>
      </c>
      <c r="O58" s="150">
        <v>4</v>
      </c>
      <c r="P58" s="150">
        <v>0</v>
      </c>
      <c r="Q58" s="150">
        <v>0</v>
      </c>
      <c r="R58" s="150">
        <v>1</v>
      </c>
      <c r="S58" s="150">
        <v>0</v>
      </c>
      <c r="T58" s="150">
        <v>5</v>
      </c>
      <c r="U58" s="150">
        <v>0</v>
      </c>
      <c r="V58" s="150">
        <v>0</v>
      </c>
      <c r="W58" s="150">
        <v>0</v>
      </c>
      <c r="X58" s="150">
        <v>0</v>
      </c>
      <c r="Y58" s="150">
        <v>0</v>
      </c>
      <c r="Z58" s="150">
        <v>0</v>
      </c>
      <c r="AA58" s="150">
        <v>0</v>
      </c>
      <c r="AB58" s="150">
        <v>1</v>
      </c>
      <c r="AC58" s="150">
        <v>0</v>
      </c>
      <c r="AD58" s="150">
        <v>7</v>
      </c>
      <c r="AE58" s="150">
        <v>1</v>
      </c>
      <c r="AF58" s="150">
        <v>0</v>
      </c>
      <c r="AG58" s="150">
        <v>0</v>
      </c>
      <c r="AH58" s="150">
        <v>11</v>
      </c>
      <c r="AI58" s="150">
        <v>2</v>
      </c>
      <c r="AJ58" s="150">
        <v>0</v>
      </c>
      <c r="AK58" s="150">
        <v>21</v>
      </c>
      <c r="AL58" s="150">
        <v>0</v>
      </c>
      <c r="AM58" s="150">
        <v>12</v>
      </c>
      <c r="AN58" s="150">
        <v>2</v>
      </c>
      <c r="AO58" s="170">
        <v>2</v>
      </c>
    </row>
    <row r="59" spans="1:41" ht="15.75" x14ac:dyDescent="0.25">
      <c r="A59" s="187"/>
      <c r="B59" s="156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70"/>
    </row>
    <row r="60" spans="1:41" ht="15.75" x14ac:dyDescent="0.25">
      <c r="A60" s="312" t="s">
        <v>707</v>
      </c>
      <c r="B60" s="169">
        <f>SUM(B61:B76)</f>
        <v>506</v>
      </c>
      <c r="C60" s="169">
        <f t="shared" ref="C60:AO60" si="5">SUM(C61:C76)</f>
        <v>68</v>
      </c>
      <c r="D60" s="169">
        <f t="shared" si="5"/>
        <v>0</v>
      </c>
      <c r="E60" s="169">
        <f t="shared" si="5"/>
        <v>5</v>
      </c>
      <c r="F60" s="169">
        <f t="shared" si="5"/>
        <v>0</v>
      </c>
      <c r="G60" s="169">
        <f t="shared" si="5"/>
        <v>24</v>
      </c>
      <c r="H60" s="169">
        <f t="shared" si="5"/>
        <v>0</v>
      </c>
      <c r="I60" s="169">
        <f t="shared" si="5"/>
        <v>5</v>
      </c>
      <c r="J60" s="169">
        <f t="shared" si="5"/>
        <v>7</v>
      </c>
      <c r="K60" s="169">
        <f t="shared" si="5"/>
        <v>8</v>
      </c>
      <c r="L60" s="169">
        <f t="shared" si="5"/>
        <v>1</v>
      </c>
      <c r="M60" s="169">
        <f t="shared" si="5"/>
        <v>13</v>
      </c>
      <c r="N60" s="169">
        <f t="shared" si="5"/>
        <v>8</v>
      </c>
      <c r="O60" s="169">
        <f t="shared" si="5"/>
        <v>12</v>
      </c>
      <c r="P60" s="169">
        <f t="shared" si="5"/>
        <v>0</v>
      </c>
      <c r="Q60" s="169">
        <f t="shared" si="5"/>
        <v>3</v>
      </c>
      <c r="R60" s="169">
        <f t="shared" si="5"/>
        <v>22</v>
      </c>
      <c r="S60" s="169">
        <f t="shared" si="5"/>
        <v>0</v>
      </c>
      <c r="T60" s="169">
        <f t="shared" si="5"/>
        <v>6</v>
      </c>
      <c r="U60" s="169">
        <f t="shared" si="5"/>
        <v>16</v>
      </c>
      <c r="V60" s="169">
        <f t="shared" si="5"/>
        <v>0</v>
      </c>
      <c r="W60" s="169">
        <f t="shared" si="5"/>
        <v>7</v>
      </c>
      <c r="X60" s="169">
        <f t="shared" si="5"/>
        <v>4</v>
      </c>
      <c r="Y60" s="169">
        <f t="shared" si="5"/>
        <v>0</v>
      </c>
      <c r="Z60" s="169">
        <f t="shared" si="5"/>
        <v>8</v>
      </c>
      <c r="AA60" s="169">
        <f t="shared" si="5"/>
        <v>13</v>
      </c>
      <c r="AB60" s="169">
        <f t="shared" si="5"/>
        <v>17</v>
      </c>
      <c r="AC60" s="169">
        <f t="shared" si="5"/>
        <v>0</v>
      </c>
      <c r="AD60" s="169">
        <f t="shared" si="5"/>
        <v>15</v>
      </c>
      <c r="AE60" s="169">
        <f t="shared" si="5"/>
        <v>0</v>
      </c>
      <c r="AF60" s="169">
        <f t="shared" si="5"/>
        <v>4</v>
      </c>
      <c r="AG60" s="169">
        <f t="shared" si="5"/>
        <v>6</v>
      </c>
      <c r="AH60" s="169">
        <f t="shared" si="5"/>
        <v>5</v>
      </c>
      <c r="AI60" s="169">
        <f t="shared" si="5"/>
        <v>17</v>
      </c>
      <c r="AJ60" s="169">
        <f t="shared" si="5"/>
        <v>7</v>
      </c>
      <c r="AK60" s="169">
        <f t="shared" si="5"/>
        <v>160</v>
      </c>
      <c r="AL60" s="169">
        <f t="shared" si="5"/>
        <v>0</v>
      </c>
      <c r="AM60" s="169">
        <f t="shared" si="5"/>
        <v>36</v>
      </c>
      <c r="AN60" s="169">
        <f t="shared" si="5"/>
        <v>5</v>
      </c>
      <c r="AO60" s="169">
        <f t="shared" si="5"/>
        <v>4</v>
      </c>
    </row>
    <row r="61" spans="1:41" ht="15.75" x14ac:dyDescent="0.25">
      <c r="A61" s="132" t="s">
        <v>450</v>
      </c>
      <c r="B61" s="156">
        <f t="shared" ref="B61:B76" si="6">SUM(C61:AO61)</f>
        <v>7</v>
      </c>
      <c r="C61" s="150">
        <v>1</v>
      </c>
      <c r="D61" s="150">
        <v>0</v>
      </c>
      <c r="E61" s="150">
        <v>0</v>
      </c>
      <c r="F61" s="150">
        <v>0</v>
      </c>
      <c r="G61" s="150">
        <v>0</v>
      </c>
      <c r="H61" s="150">
        <v>0</v>
      </c>
      <c r="I61" s="150">
        <v>0</v>
      </c>
      <c r="J61" s="150">
        <v>0</v>
      </c>
      <c r="K61" s="150">
        <v>1</v>
      </c>
      <c r="L61" s="150">
        <v>0</v>
      </c>
      <c r="M61" s="150">
        <v>0</v>
      </c>
      <c r="N61" s="150">
        <v>0</v>
      </c>
      <c r="O61" s="150">
        <v>0</v>
      </c>
      <c r="P61" s="150">
        <v>0</v>
      </c>
      <c r="Q61" s="150">
        <v>0</v>
      </c>
      <c r="R61" s="150">
        <v>1</v>
      </c>
      <c r="S61" s="150">
        <v>0</v>
      </c>
      <c r="T61" s="150">
        <v>1</v>
      </c>
      <c r="U61" s="150">
        <v>0</v>
      </c>
      <c r="V61" s="150">
        <v>0</v>
      </c>
      <c r="W61" s="150">
        <v>0</v>
      </c>
      <c r="X61" s="150">
        <v>0</v>
      </c>
      <c r="Y61" s="150">
        <v>0</v>
      </c>
      <c r="Z61" s="150">
        <v>1</v>
      </c>
      <c r="AA61" s="150">
        <v>0</v>
      </c>
      <c r="AB61" s="150">
        <v>1</v>
      </c>
      <c r="AC61" s="150">
        <v>0</v>
      </c>
      <c r="AD61" s="150">
        <v>0</v>
      </c>
      <c r="AE61" s="150">
        <v>0</v>
      </c>
      <c r="AF61" s="150">
        <v>0</v>
      </c>
      <c r="AG61" s="150">
        <v>0</v>
      </c>
      <c r="AH61" s="150">
        <v>0</v>
      </c>
      <c r="AI61" s="150">
        <v>0</v>
      </c>
      <c r="AJ61" s="150">
        <v>0</v>
      </c>
      <c r="AK61" s="150">
        <v>1</v>
      </c>
      <c r="AL61" s="150">
        <v>0</v>
      </c>
      <c r="AM61" s="150">
        <v>0</v>
      </c>
      <c r="AN61" s="150">
        <v>0</v>
      </c>
      <c r="AO61" s="170">
        <v>0</v>
      </c>
    </row>
    <row r="62" spans="1:41" ht="15.75" x14ac:dyDescent="0.25">
      <c r="A62" s="132" t="s">
        <v>451</v>
      </c>
      <c r="B62" s="156">
        <f t="shared" si="6"/>
        <v>111</v>
      </c>
      <c r="C62" s="150">
        <v>43</v>
      </c>
      <c r="D62" s="150">
        <v>0</v>
      </c>
      <c r="E62" s="150">
        <v>2</v>
      </c>
      <c r="F62" s="150">
        <v>0</v>
      </c>
      <c r="G62" s="150">
        <v>3</v>
      </c>
      <c r="H62" s="150">
        <v>0</v>
      </c>
      <c r="I62" s="150">
        <v>2</v>
      </c>
      <c r="J62" s="150">
        <v>0</v>
      </c>
      <c r="K62" s="150">
        <v>0</v>
      </c>
      <c r="L62" s="150">
        <v>0</v>
      </c>
      <c r="M62" s="150">
        <v>1</v>
      </c>
      <c r="N62" s="150">
        <v>1</v>
      </c>
      <c r="O62" s="150">
        <v>1</v>
      </c>
      <c r="P62" s="150">
        <v>0</v>
      </c>
      <c r="Q62" s="150">
        <v>2</v>
      </c>
      <c r="R62" s="150">
        <v>1</v>
      </c>
      <c r="S62" s="150">
        <v>0</v>
      </c>
      <c r="T62" s="150">
        <v>3</v>
      </c>
      <c r="U62" s="150">
        <v>3</v>
      </c>
      <c r="V62" s="150">
        <v>0</v>
      </c>
      <c r="W62" s="150">
        <v>0</v>
      </c>
      <c r="X62" s="150">
        <v>0</v>
      </c>
      <c r="Y62" s="150">
        <v>0</v>
      </c>
      <c r="Z62" s="150">
        <v>1</v>
      </c>
      <c r="AA62" s="150">
        <v>6</v>
      </c>
      <c r="AB62" s="150">
        <v>0</v>
      </c>
      <c r="AC62" s="150">
        <v>0</v>
      </c>
      <c r="AD62" s="150">
        <v>6</v>
      </c>
      <c r="AE62" s="150">
        <v>0</v>
      </c>
      <c r="AF62" s="150">
        <v>0</v>
      </c>
      <c r="AG62" s="150">
        <v>0</v>
      </c>
      <c r="AH62" s="150">
        <v>0</v>
      </c>
      <c r="AI62" s="150">
        <v>0</v>
      </c>
      <c r="AJ62" s="150">
        <v>3</v>
      </c>
      <c r="AK62" s="150">
        <v>23</v>
      </c>
      <c r="AL62" s="150">
        <v>0</v>
      </c>
      <c r="AM62" s="150">
        <v>8</v>
      </c>
      <c r="AN62" s="150">
        <v>2</v>
      </c>
      <c r="AO62" s="170">
        <v>0</v>
      </c>
    </row>
    <row r="63" spans="1:41" ht="15.75" x14ac:dyDescent="0.25">
      <c r="A63" s="132" t="s">
        <v>452</v>
      </c>
      <c r="B63" s="156">
        <f t="shared" si="6"/>
        <v>15</v>
      </c>
      <c r="C63" s="150">
        <v>1</v>
      </c>
      <c r="D63" s="150">
        <v>0</v>
      </c>
      <c r="E63" s="150">
        <v>0</v>
      </c>
      <c r="F63" s="150">
        <v>0</v>
      </c>
      <c r="G63" s="150">
        <v>2</v>
      </c>
      <c r="H63" s="150">
        <v>0</v>
      </c>
      <c r="I63" s="150">
        <v>0</v>
      </c>
      <c r="J63" s="150">
        <v>0</v>
      </c>
      <c r="K63" s="150">
        <v>0</v>
      </c>
      <c r="L63" s="150">
        <v>0</v>
      </c>
      <c r="M63" s="150">
        <v>0</v>
      </c>
      <c r="N63" s="150">
        <v>0</v>
      </c>
      <c r="O63" s="150">
        <v>0</v>
      </c>
      <c r="P63" s="150">
        <v>0</v>
      </c>
      <c r="Q63" s="150">
        <v>0</v>
      </c>
      <c r="R63" s="150">
        <v>2</v>
      </c>
      <c r="S63" s="150">
        <v>0</v>
      </c>
      <c r="T63" s="150">
        <v>0</v>
      </c>
      <c r="U63" s="150">
        <v>0</v>
      </c>
      <c r="V63" s="150">
        <v>0</v>
      </c>
      <c r="W63" s="150">
        <v>0</v>
      </c>
      <c r="X63" s="150">
        <v>0</v>
      </c>
      <c r="Y63" s="150">
        <v>0</v>
      </c>
      <c r="Z63" s="150">
        <v>2</v>
      </c>
      <c r="AA63" s="150">
        <v>0</v>
      </c>
      <c r="AB63" s="150">
        <v>0</v>
      </c>
      <c r="AC63" s="150">
        <v>0</v>
      </c>
      <c r="AD63" s="150">
        <v>2</v>
      </c>
      <c r="AE63" s="150">
        <v>0</v>
      </c>
      <c r="AF63" s="150">
        <v>0</v>
      </c>
      <c r="AG63" s="150">
        <v>0</v>
      </c>
      <c r="AH63" s="150">
        <v>0</v>
      </c>
      <c r="AI63" s="150">
        <v>1</v>
      </c>
      <c r="AJ63" s="150">
        <v>0</v>
      </c>
      <c r="AK63" s="150">
        <v>1</v>
      </c>
      <c r="AL63" s="150">
        <v>0</v>
      </c>
      <c r="AM63" s="150">
        <v>4</v>
      </c>
      <c r="AN63" s="150">
        <v>0</v>
      </c>
      <c r="AO63" s="170">
        <v>0</v>
      </c>
    </row>
    <row r="64" spans="1:41" ht="15.75" x14ac:dyDescent="0.25">
      <c r="A64" s="132" t="s">
        <v>453</v>
      </c>
      <c r="B64" s="156">
        <f t="shared" si="6"/>
        <v>18</v>
      </c>
      <c r="C64" s="150">
        <v>0</v>
      </c>
      <c r="D64" s="150">
        <v>0</v>
      </c>
      <c r="E64" s="150">
        <v>0</v>
      </c>
      <c r="F64" s="150">
        <v>0</v>
      </c>
      <c r="G64" s="150">
        <v>0</v>
      </c>
      <c r="H64" s="150">
        <v>0</v>
      </c>
      <c r="I64" s="150">
        <v>0</v>
      </c>
      <c r="J64" s="150">
        <v>0</v>
      </c>
      <c r="K64" s="150">
        <v>1</v>
      </c>
      <c r="L64" s="150">
        <v>0</v>
      </c>
      <c r="M64" s="150">
        <v>0</v>
      </c>
      <c r="N64" s="150">
        <v>0</v>
      </c>
      <c r="O64" s="150">
        <v>0</v>
      </c>
      <c r="P64" s="150">
        <v>0</v>
      </c>
      <c r="Q64" s="150">
        <v>0</v>
      </c>
      <c r="R64" s="150">
        <v>1</v>
      </c>
      <c r="S64" s="150">
        <v>0</v>
      </c>
      <c r="T64" s="150">
        <v>1</v>
      </c>
      <c r="U64" s="150">
        <v>2</v>
      </c>
      <c r="V64" s="150">
        <v>0</v>
      </c>
      <c r="W64" s="150">
        <v>0</v>
      </c>
      <c r="X64" s="150">
        <v>0</v>
      </c>
      <c r="Y64" s="150">
        <v>0</v>
      </c>
      <c r="Z64" s="150">
        <v>0</v>
      </c>
      <c r="AA64" s="150">
        <v>1</v>
      </c>
      <c r="AB64" s="150">
        <v>0</v>
      </c>
      <c r="AC64" s="150">
        <v>0</v>
      </c>
      <c r="AD64" s="150">
        <v>2</v>
      </c>
      <c r="AE64" s="150">
        <v>0</v>
      </c>
      <c r="AF64" s="150">
        <v>0</v>
      </c>
      <c r="AG64" s="150">
        <v>0</v>
      </c>
      <c r="AH64" s="150">
        <v>0</v>
      </c>
      <c r="AI64" s="150">
        <v>1</v>
      </c>
      <c r="AJ64" s="150">
        <v>1</v>
      </c>
      <c r="AK64" s="150">
        <v>7</v>
      </c>
      <c r="AL64" s="150">
        <v>0</v>
      </c>
      <c r="AM64" s="150">
        <v>1</v>
      </c>
      <c r="AN64" s="150">
        <v>0</v>
      </c>
      <c r="AO64" s="170">
        <v>0</v>
      </c>
    </row>
    <row r="65" spans="1:41" ht="15.75" x14ac:dyDescent="0.25">
      <c r="A65" s="132" t="s">
        <v>454</v>
      </c>
      <c r="B65" s="156">
        <f t="shared" si="6"/>
        <v>3</v>
      </c>
      <c r="C65" s="150">
        <v>1</v>
      </c>
      <c r="D65" s="150">
        <v>0</v>
      </c>
      <c r="E65" s="150">
        <v>0</v>
      </c>
      <c r="F65" s="150">
        <v>0</v>
      </c>
      <c r="G65" s="150">
        <v>0</v>
      </c>
      <c r="H65" s="150">
        <v>0</v>
      </c>
      <c r="I65" s="150">
        <v>0</v>
      </c>
      <c r="J65" s="150">
        <v>0</v>
      </c>
      <c r="K65" s="150">
        <v>0</v>
      </c>
      <c r="L65" s="150">
        <v>0</v>
      </c>
      <c r="M65" s="150">
        <v>0</v>
      </c>
      <c r="N65" s="150">
        <v>0</v>
      </c>
      <c r="O65" s="150">
        <v>0</v>
      </c>
      <c r="P65" s="150">
        <v>0</v>
      </c>
      <c r="Q65" s="150">
        <v>0</v>
      </c>
      <c r="R65" s="150">
        <v>1</v>
      </c>
      <c r="S65" s="150">
        <v>0</v>
      </c>
      <c r="T65" s="150">
        <v>0</v>
      </c>
      <c r="U65" s="150">
        <v>0</v>
      </c>
      <c r="V65" s="150">
        <v>0</v>
      </c>
      <c r="W65" s="150">
        <v>0</v>
      </c>
      <c r="X65" s="150">
        <v>0</v>
      </c>
      <c r="Y65" s="150">
        <v>0</v>
      </c>
      <c r="Z65" s="150">
        <v>0</v>
      </c>
      <c r="AA65" s="150">
        <v>1</v>
      </c>
      <c r="AB65" s="150">
        <v>0</v>
      </c>
      <c r="AC65" s="150">
        <v>0</v>
      </c>
      <c r="AD65" s="150">
        <v>0</v>
      </c>
      <c r="AE65" s="150">
        <v>0</v>
      </c>
      <c r="AF65" s="150">
        <v>0</v>
      </c>
      <c r="AG65" s="150">
        <v>0</v>
      </c>
      <c r="AH65" s="150">
        <v>0</v>
      </c>
      <c r="AI65" s="150">
        <v>0</v>
      </c>
      <c r="AJ65" s="150">
        <v>0</v>
      </c>
      <c r="AK65" s="150">
        <v>0</v>
      </c>
      <c r="AL65" s="150">
        <v>0</v>
      </c>
      <c r="AM65" s="150">
        <v>0</v>
      </c>
      <c r="AN65" s="150">
        <v>0</v>
      </c>
      <c r="AO65" s="170">
        <v>0</v>
      </c>
    </row>
    <row r="66" spans="1:41" ht="15.75" x14ac:dyDescent="0.25">
      <c r="A66" s="132" t="s">
        <v>455</v>
      </c>
      <c r="B66" s="156">
        <f t="shared" si="6"/>
        <v>0</v>
      </c>
      <c r="C66" s="150">
        <v>0</v>
      </c>
      <c r="D66" s="150">
        <v>0</v>
      </c>
      <c r="E66" s="150">
        <v>0</v>
      </c>
      <c r="F66" s="150">
        <v>0</v>
      </c>
      <c r="G66" s="150">
        <v>0</v>
      </c>
      <c r="H66" s="150">
        <v>0</v>
      </c>
      <c r="I66" s="150">
        <v>0</v>
      </c>
      <c r="J66" s="150">
        <v>0</v>
      </c>
      <c r="K66" s="150">
        <v>0</v>
      </c>
      <c r="L66" s="150">
        <v>0</v>
      </c>
      <c r="M66" s="150">
        <v>0</v>
      </c>
      <c r="N66" s="150">
        <v>0</v>
      </c>
      <c r="O66" s="150">
        <v>0</v>
      </c>
      <c r="P66" s="150">
        <v>0</v>
      </c>
      <c r="Q66" s="150">
        <v>0</v>
      </c>
      <c r="R66" s="150">
        <v>0</v>
      </c>
      <c r="S66" s="150">
        <v>0</v>
      </c>
      <c r="T66" s="150">
        <v>0</v>
      </c>
      <c r="U66" s="150">
        <v>0</v>
      </c>
      <c r="V66" s="150">
        <v>0</v>
      </c>
      <c r="W66" s="150">
        <v>0</v>
      </c>
      <c r="X66" s="150">
        <v>0</v>
      </c>
      <c r="Y66" s="150">
        <v>0</v>
      </c>
      <c r="Z66" s="150">
        <v>0</v>
      </c>
      <c r="AA66" s="150">
        <v>0</v>
      </c>
      <c r="AB66" s="150">
        <v>0</v>
      </c>
      <c r="AC66" s="150">
        <v>0</v>
      </c>
      <c r="AD66" s="150">
        <v>0</v>
      </c>
      <c r="AE66" s="150">
        <v>0</v>
      </c>
      <c r="AF66" s="150">
        <v>0</v>
      </c>
      <c r="AG66" s="150">
        <v>0</v>
      </c>
      <c r="AH66" s="150">
        <v>0</v>
      </c>
      <c r="AI66" s="150">
        <v>0</v>
      </c>
      <c r="AJ66" s="150">
        <v>0</v>
      </c>
      <c r="AK66" s="150">
        <v>0</v>
      </c>
      <c r="AL66" s="150">
        <v>0</v>
      </c>
      <c r="AM66" s="150">
        <v>0</v>
      </c>
      <c r="AN66" s="150">
        <v>0</v>
      </c>
      <c r="AO66" s="170">
        <v>0</v>
      </c>
    </row>
    <row r="67" spans="1:41" ht="15.75" x14ac:dyDescent="0.25">
      <c r="A67" s="132" t="s">
        <v>456</v>
      </c>
      <c r="B67" s="156">
        <f t="shared" si="6"/>
        <v>95</v>
      </c>
      <c r="C67" s="150">
        <v>11</v>
      </c>
      <c r="D67" s="150">
        <v>0</v>
      </c>
      <c r="E67" s="150">
        <v>3</v>
      </c>
      <c r="F67" s="150">
        <v>0</v>
      </c>
      <c r="G67" s="150">
        <v>4</v>
      </c>
      <c r="H67" s="150">
        <v>0</v>
      </c>
      <c r="I67" s="150">
        <v>1</v>
      </c>
      <c r="J67" s="150">
        <v>0</v>
      </c>
      <c r="K67" s="150">
        <v>1</v>
      </c>
      <c r="L67" s="150">
        <v>0</v>
      </c>
      <c r="M67" s="150">
        <v>8</v>
      </c>
      <c r="N67" s="150">
        <v>0</v>
      </c>
      <c r="O67" s="150">
        <v>4</v>
      </c>
      <c r="P67" s="150">
        <v>0</v>
      </c>
      <c r="Q67" s="150">
        <v>0</v>
      </c>
      <c r="R67" s="150">
        <v>3</v>
      </c>
      <c r="S67" s="150">
        <v>0</v>
      </c>
      <c r="T67" s="150">
        <v>1</v>
      </c>
      <c r="U67" s="150">
        <v>4</v>
      </c>
      <c r="V67" s="150">
        <v>0</v>
      </c>
      <c r="W67" s="150">
        <v>0</v>
      </c>
      <c r="X67" s="150">
        <v>2</v>
      </c>
      <c r="Y67" s="150">
        <v>0</v>
      </c>
      <c r="Z67" s="150">
        <v>3</v>
      </c>
      <c r="AA67" s="150">
        <v>4</v>
      </c>
      <c r="AB67" s="150">
        <v>10</v>
      </c>
      <c r="AC67" s="150">
        <v>0</v>
      </c>
      <c r="AD67" s="150">
        <v>2</v>
      </c>
      <c r="AE67" s="150">
        <v>0</v>
      </c>
      <c r="AF67" s="150">
        <v>0</v>
      </c>
      <c r="AG67" s="150">
        <v>4</v>
      </c>
      <c r="AH67" s="150">
        <v>0</v>
      </c>
      <c r="AI67" s="150">
        <v>11</v>
      </c>
      <c r="AJ67" s="150">
        <v>1</v>
      </c>
      <c r="AK67" s="150">
        <v>13</v>
      </c>
      <c r="AL67" s="150">
        <v>0</v>
      </c>
      <c r="AM67" s="150">
        <v>5</v>
      </c>
      <c r="AN67" s="150">
        <v>0</v>
      </c>
      <c r="AO67" s="170">
        <v>0</v>
      </c>
    </row>
    <row r="68" spans="1:41" ht="15.75" x14ac:dyDescent="0.25">
      <c r="A68" s="132" t="s">
        <v>457</v>
      </c>
      <c r="B68" s="156">
        <f t="shared" si="6"/>
        <v>11</v>
      </c>
      <c r="C68" s="150">
        <v>0</v>
      </c>
      <c r="D68" s="150">
        <v>0</v>
      </c>
      <c r="E68" s="150">
        <v>0</v>
      </c>
      <c r="F68" s="150">
        <v>0</v>
      </c>
      <c r="G68" s="150">
        <v>0</v>
      </c>
      <c r="H68" s="150">
        <v>0</v>
      </c>
      <c r="I68" s="150">
        <v>0</v>
      </c>
      <c r="J68" s="150">
        <v>0</v>
      </c>
      <c r="K68" s="150">
        <v>0</v>
      </c>
      <c r="L68" s="150">
        <v>0</v>
      </c>
      <c r="M68" s="150">
        <v>0</v>
      </c>
      <c r="N68" s="150">
        <v>1</v>
      </c>
      <c r="O68" s="150">
        <v>0</v>
      </c>
      <c r="P68" s="150">
        <v>0</v>
      </c>
      <c r="Q68" s="150">
        <v>0</v>
      </c>
      <c r="R68" s="150">
        <v>1</v>
      </c>
      <c r="S68" s="150">
        <v>0</v>
      </c>
      <c r="T68" s="150">
        <v>0</v>
      </c>
      <c r="U68" s="150">
        <v>1</v>
      </c>
      <c r="V68" s="150">
        <v>0</v>
      </c>
      <c r="W68" s="150">
        <v>0</v>
      </c>
      <c r="X68" s="150">
        <v>1</v>
      </c>
      <c r="Y68" s="150">
        <v>0</v>
      </c>
      <c r="Z68" s="150">
        <v>0</v>
      </c>
      <c r="AA68" s="150">
        <v>0</v>
      </c>
      <c r="AB68" s="150">
        <v>1</v>
      </c>
      <c r="AC68" s="150">
        <v>0</v>
      </c>
      <c r="AD68" s="150">
        <v>0</v>
      </c>
      <c r="AE68" s="150">
        <v>0</v>
      </c>
      <c r="AF68" s="150">
        <v>0</v>
      </c>
      <c r="AG68" s="150">
        <v>0</v>
      </c>
      <c r="AH68" s="150">
        <v>0</v>
      </c>
      <c r="AI68" s="150">
        <v>0</v>
      </c>
      <c r="AJ68" s="150">
        <v>1</v>
      </c>
      <c r="AK68" s="150">
        <v>3</v>
      </c>
      <c r="AL68" s="150">
        <v>0</v>
      </c>
      <c r="AM68" s="150">
        <v>1</v>
      </c>
      <c r="AN68" s="150">
        <v>0</v>
      </c>
      <c r="AO68" s="170">
        <v>1</v>
      </c>
    </row>
    <row r="69" spans="1:41" ht="15.75" x14ac:dyDescent="0.25">
      <c r="A69" s="132" t="s">
        <v>458</v>
      </c>
      <c r="B69" s="156">
        <f t="shared" si="6"/>
        <v>3</v>
      </c>
      <c r="C69" s="150">
        <v>0</v>
      </c>
      <c r="D69" s="150">
        <v>0</v>
      </c>
      <c r="E69" s="150">
        <v>0</v>
      </c>
      <c r="F69" s="150">
        <v>0</v>
      </c>
      <c r="G69" s="150">
        <v>1</v>
      </c>
      <c r="H69" s="150">
        <v>0</v>
      </c>
      <c r="I69" s="150">
        <v>0</v>
      </c>
      <c r="J69" s="150">
        <v>0</v>
      </c>
      <c r="K69" s="150">
        <v>0</v>
      </c>
      <c r="L69" s="150">
        <v>0</v>
      </c>
      <c r="M69" s="150">
        <v>0</v>
      </c>
      <c r="N69" s="150">
        <v>0</v>
      </c>
      <c r="O69" s="150">
        <v>0</v>
      </c>
      <c r="P69" s="150">
        <v>0</v>
      </c>
      <c r="Q69" s="150">
        <v>0</v>
      </c>
      <c r="R69" s="150">
        <v>0</v>
      </c>
      <c r="S69" s="150">
        <v>0</v>
      </c>
      <c r="T69" s="150">
        <v>0</v>
      </c>
      <c r="U69" s="150">
        <v>0</v>
      </c>
      <c r="V69" s="150">
        <v>0</v>
      </c>
      <c r="W69" s="150">
        <v>0</v>
      </c>
      <c r="X69" s="150">
        <v>0</v>
      </c>
      <c r="Y69" s="150">
        <v>0</v>
      </c>
      <c r="Z69" s="150">
        <v>0</v>
      </c>
      <c r="AA69" s="150">
        <v>0</v>
      </c>
      <c r="AB69" s="150">
        <v>1</v>
      </c>
      <c r="AC69" s="150">
        <v>0</v>
      </c>
      <c r="AD69" s="150">
        <v>0</v>
      </c>
      <c r="AE69" s="150">
        <v>0</v>
      </c>
      <c r="AF69" s="150">
        <v>0</v>
      </c>
      <c r="AG69" s="150">
        <v>0</v>
      </c>
      <c r="AH69" s="150">
        <v>0</v>
      </c>
      <c r="AI69" s="150">
        <v>0</v>
      </c>
      <c r="AJ69" s="150">
        <v>0</v>
      </c>
      <c r="AK69" s="150">
        <v>0</v>
      </c>
      <c r="AL69" s="150">
        <v>0</v>
      </c>
      <c r="AM69" s="150">
        <v>1</v>
      </c>
      <c r="AN69" s="150">
        <v>0</v>
      </c>
      <c r="AO69" s="170">
        <v>0</v>
      </c>
    </row>
    <row r="70" spans="1:41" ht="15.75" x14ac:dyDescent="0.25">
      <c r="A70" s="132" t="s">
        <v>459</v>
      </c>
      <c r="B70" s="156">
        <f t="shared" si="6"/>
        <v>9</v>
      </c>
      <c r="C70" s="150">
        <v>0</v>
      </c>
      <c r="D70" s="150">
        <v>0</v>
      </c>
      <c r="E70" s="150">
        <v>0</v>
      </c>
      <c r="F70" s="150">
        <v>0</v>
      </c>
      <c r="G70" s="150">
        <v>0</v>
      </c>
      <c r="H70" s="150">
        <v>0</v>
      </c>
      <c r="I70" s="150">
        <v>1</v>
      </c>
      <c r="J70" s="150">
        <v>0</v>
      </c>
      <c r="K70" s="150">
        <v>1</v>
      </c>
      <c r="L70" s="150">
        <v>0</v>
      </c>
      <c r="M70" s="150">
        <v>0</v>
      </c>
      <c r="N70" s="150">
        <v>0</v>
      </c>
      <c r="O70" s="150">
        <v>0</v>
      </c>
      <c r="P70" s="150">
        <v>0</v>
      </c>
      <c r="Q70" s="150">
        <v>0</v>
      </c>
      <c r="R70" s="150">
        <v>1</v>
      </c>
      <c r="S70" s="150">
        <v>0</v>
      </c>
      <c r="T70" s="150">
        <v>0</v>
      </c>
      <c r="U70" s="150">
        <v>4</v>
      </c>
      <c r="V70" s="150">
        <v>0</v>
      </c>
      <c r="W70" s="150">
        <v>0</v>
      </c>
      <c r="X70" s="150">
        <v>0</v>
      </c>
      <c r="Y70" s="150">
        <v>0</v>
      </c>
      <c r="Z70" s="150">
        <v>0</v>
      </c>
      <c r="AA70" s="150">
        <v>0</v>
      </c>
      <c r="AB70" s="150">
        <v>1</v>
      </c>
      <c r="AC70" s="150">
        <v>0</v>
      </c>
      <c r="AD70" s="150">
        <v>0</v>
      </c>
      <c r="AE70" s="150">
        <v>0</v>
      </c>
      <c r="AF70" s="150">
        <v>0</v>
      </c>
      <c r="AG70" s="150">
        <v>0</v>
      </c>
      <c r="AH70" s="150">
        <v>0</v>
      </c>
      <c r="AI70" s="150">
        <v>0</v>
      </c>
      <c r="AJ70" s="150">
        <v>0</v>
      </c>
      <c r="AK70" s="150">
        <v>1</v>
      </c>
      <c r="AL70" s="150">
        <v>0</v>
      </c>
      <c r="AM70" s="150">
        <v>0</v>
      </c>
      <c r="AN70" s="150">
        <v>0</v>
      </c>
      <c r="AO70" s="170">
        <v>0</v>
      </c>
    </row>
    <row r="71" spans="1:41" ht="15.75" x14ac:dyDescent="0.25">
      <c r="A71" s="132" t="s">
        <v>460</v>
      </c>
      <c r="B71" s="156">
        <f t="shared" si="6"/>
        <v>87</v>
      </c>
      <c r="C71" s="150">
        <v>9</v>
      </c>
      <c r="D71" s="150">
        <v>0</v>
      </c>
      <c r="E71" s="150">
        <v>0</v>
      </c>
      <c r="F71" s="150">
        <v>0</v>
      </c>
      <c r="G71" s="150">
        <v>8</v>
      </c>
      <c r="H71" s="150">
        <v>0</v>
      </c>
      <c r="I71" s="150">
        <v>1</v>
      </c>
      <c r="J71" s="150">
        <v>2</v>
      </c>
      <c r="K71" s="150">
        <v>3</v>
      </c>
      <c r="L71" s="150">
        <v>0</v>
      </c>
      <c r="M71" s="150">
        <v>2</v>
      </c>
      <c r="N71" s="150">
        <v>6</v>
      </c>
      <c r="O71" s="150">
        <v>2</v>
      </c>
      <c r="P71" s="150">
        <v>0</v>
      </c>
      <c r="Q71" s="150">
        <v>1</v>
      </c>
      <c r="R71" s="150">
        <v>8</v>
      </c>
      <c r="S71" s="150">
        <v>0</v>
      </c>
      <c r="T71" s="150">
        <v>0</v>
      </c>
      <c r="U71" s="150">
        <v>1</v>
      </c>
      <c r="V71" s="150">
        <v>0</v>
      </c>
      <c r="W71" s="150">
        <v>4</v>
      </c>
      <c r="X71" s="150">
        <v>0</v>
      </c>
      <c r="Y71" s="150">
        <v>0</v>
      </c>
      <c r="Z71" s="150">
        <v>1</v>
      </c>
      <c r="AA71" s="150">
        <v>1</v>
      </c>
      <c r="AB71" s="150">
        <v>1</v>
      </c>
      <c r="AC71" s="150">
        <v>0</v>
      </c>
      <c r="AD71" s="150">
        <v>1</v>
      </c>
      <c r="AE71" s="150">
        <v>0</v>
      </c>
      <c r="AF71" s="150">
        <v>4</v>
      </c>
      <c r="AG71" s="150">
        <v>1</v>
      </c>
      <c r="AH71" s="150">
        <v>4</v>
      </c>
      <c r="AI71" s="150">
        <v>3</v>
      </c>
      <c r="AJ71" s="150">
        <v>1</v>
      </c>
      <c r="AK71" s="150">
        <v>14</v>
      </c>
      <c r="AL71" s="150">
        <v>0</v>
      </c>
      <c r="AM71" s="150">
        <v>9</v>
      </c>
      <c r="AN71" s="150">
        <v>0</v>
      </c>
      <c r="AO71" s="170">
        <v>0</v>
      </c>
    </row>
    <row r="72" spans="1:41" ht="15.75" x14ac:dyDescent="0.25">
      <c r="A72" s="132" t="s">
        <v>461</v>
      </c>
      <c r="B72" s="156">
        <f t="shared" si="6"/>
        <v>38</v>
      </c>
      <c r="C72" s="150">
        <v>2</v>
      </c>
      <c r="D72" s="150">
        <v>0</v>
      </c>
      <c r="E72" s="150">
        <v>0</v>
      </c>
      <c r="F72" s="150">
        <v>0</v>
      </c>
      <c r="G72" s="150">
        <v>3</v>
      </c>
      <c r="H72" s="150">
        <v>0</v>
      </c>
      <c r="I72" s="150">
        <v>0</v>
      </c>
      <c r="J72" s="150">
        <v>2</v>
      </c>
      <c r="K72" s="150">
        <v>1</v>
      </c>
      <c r="L72" s="150">
        <v>1</v>
      </c>
      <c r="M72" s="150">
        <v>2</v>
      </c>
      <c r="N72" s="150">
        <v>0</v>
      </c>
      <c r="O72" s="150">
        <v>5</v>
      </c>
      <c r="P72" s="150">
        <v>0</v>
      </c>
      <c r="Q72" s="150">
        <v>0</v>
      </c>
      <c r="R72" s="150">
        <v>3</v>
      </c>
      <c r="S72" s="150">
        <v>0</v>
      </c>
      <c r="T72" s="150">
        <v>0</v>
      </c>
      <c r="U72" s="150">
        <v>0</v>
      </c>
      <c r="V72" s="150">
        <v>0</v>
      </c>
      <c r="W72" s="150">
        <v>2</v>
      </c>
      <c r="X72" s="150">
        <v>0</v>
      </c>
      <c r="Y72" s="150">
        <v>0</v>
      </c>
      <c r="Z72" s="150">
        <v>0</v>
      </c>
      <c r="AA72" s="150">
        <v>0</v>
      </c>
      <c r="AB72" s="150">
        <v>1</v>
      </c>
      <c r="AC72" s="150">
        <v>0</v>
      </c>
      <c r="AD72" s="150">
        <v>1</v>
      </c>
      <c r="AE72" s="150">
        <v>0</v>
      </c>
      <c r="AF72" s="150">
        <v>0</v>
      </c>
      <c r="AG72" s="150">
        <v>1</v>
      </c>
      <c r="AH72" s="150">
        <v>0</v>
      </c>
      <c r="AI72" s="150">
        <v>1</v>
      </c>
      <c r="AJ72" s="150">
        <v>0</v>
      </c>
      <c r="AK72" s="150">
        <v>7</v>
      </c>
      <c r="AL72" s="150">
        <v>0</v>
      </c>
      <c r="AM72" s="150">
        <v>3</v>
      </c>
      <c r="AN72" s="150">
        <v>3</v>
      </c>
      <c r="AO72" s="170">
        <v>0</v>
      </c>
    </row>
    <row r="73" spans="1:41" ht="15.75" x14ac:dyDescent="0.25">
      <c r="A73" s="132" t="s">
        <v>462</v>
      </c>
      <c r="B73" s="156">
        <f t="shared" si="6"/>
        <v>109</v>
      </c>
      <c r="C73" s="150">
        <v>0</v>
      </c>
      <c r="D73" s="150">
        <v>0</v>
      </c>
      <c r="E73" s="150">
        <v>0</v>
      </c>
      <c r="F73" s="150">
        <v>0</v>
      </c>
      <c r="G73" s="150">
        <v>3</v>
      </c>
      <c r="H73" s="150">
        <v>0</v>
      </c>
      <c r="I73" s="150">
        <v>0</v>
      </c>
      <c r="J73" s="150">
        <v>3</v>
      </c>
      <c r="K73" s="150">
        <v>0</v>
      </c>
      <c r="L73" s="150">
        <v>0</v>
      </c>
      <c r="M73" s="150">
        <v>0</v>
      </c>
      <c r="N73" s="150">
        <v>0</v>
      </c>
      <c r="O73" s="150">
        <v>0</v>
      </c>
      <c r="P73" s="150">
        <v>0</v>
      </c>
      <c r="Q73" s="150">
        <v>0</v>
      </c>
      <c r="R73" s="150">
        <v>0</v>
      </c>
      <c r="S73" s="150">
        <v>0</v>
      </c>
      <c r="T73" s="150">
        <v>0</v>
      </c>
      <c r="U73" s="150">
        <v>1</v>
      </c>
      <c r="V73" s="150">
        <v>0</v>
      </c>
      <c r="W73" s="150">
        <v>1</v>
      </c>
      <c r="X73" s="150">
        <v>1</v>
      </c>
      <c r="Y73" s="150">
        <v>0</v>
      </c>
      <c r="Z73" s="150">
        <v>0</v>
      </c>
      <c r="AA73" s="150">
        <v>0</v>
      </c>
      <c r="AB73" s="150">
        <v>1</v>
      </c>
      <c r="AC73" s="150">
        <v>0</v>
      </c>
      <c r="AD73" s="150">
        <v>1</v>
      </c>
      <c r="AE73" s="150">
        <v>0</v>
      </c>
      <c r="AF73" s="150">
        <v>0</v>
      </c>
      <c r="AG73" s="150">
        <v>0</v>
      </c>
      <c r="AH73" s="150">
        <v>1</v>
      </c>
      <c r="AI73" s="150">
        <v>0</v>
      </c>
      <c r="AJ73" s="150">
        <v>0</v>
      </c>
      <c r="AK73" s="150">
        <v>90</v>
      </c>
      <c r="AL73" s="150">
        <v>0</v>
      </c>
      <c r="AM73" s="150">
        <v>4</v>
      </c>
      <c r="AN73" s="150">
        <v>0</v>
      </c>
      <c r="AO73" s="170">
        <v>3</v>
      </c>
    </row>
    <row r="74" spans="1:41" ht="15.75" x14ac:dyDescent="0.25">
      <c r="A74" s="132" t="s">
        <v>463</v>
      </c>
      <c r="B74" s="156">
        <f t="shared" si="6"/>
        <v>0</v>
      </c>
      <c r="C74" s="150">
        <v>0</v>
      </c>
      <c r="D74" s="150">
        <v>0</v>
      </c>
      <c r="E74" s="150">
        <v>0</v>
      </c>
      <c r="F74" s="150">
        <v>0</v>
      </c>
      <c r="G74" s="150">
        <v>0</v>
      </c>
      <c r="H74" s="150">
        <v>0</v>
      </c>
      <c r="I74" s="150">
        <v>0</v>
      </c>
      <c r="J74" s="150">
        <v>0</v>
      </c>
      <c r="K74" s="150">
        <v>0</v>
      </c>
      <c r="L74" s="150">
        <v>0</v>
      </c>
      <c r="M74" s="150">
        <v>0</v>
      </c>
      <c r="N74" s="150">
        <v>0</v>
      </c>
      <c r="O74" s="150">
        <v>0</v>
      </c>
      <c r="P74" s="150">
        <v>0</v>
      </c>
      <c r="Q74" s="150">
        <v>0</v>
      </c>
      <c r="R74" s="150">
        <v>0</v>
      </c>
      <c r="S74" s="150">
        <v>0</v>
      </c>
      <c r="T74" s="150">
        <v>0</v>
      </c>
      <c r="U74" s="150">
        <v>0</v>
      </c>
      <c r="V74" s="150">
        <v>0</v>
      </c>
      <c r="W74" s="150">
        <v>0</v>
      </c>
      <c r="X74" s="150">
        <v>0</v>
      </c>
      <c r="Y74" s="150">
        <v>0</v>
      </c>
      <c r="Z74" s="150">
        <v>0</v>
      </c>
      <c r="AA74" s="150">
        <v>0</v>
      </c>
      <c r="AB74" s="150">
        <v>0</v>
      </c>
      <c r="AC74" s="150">
        <v>0</v>
      </c>
      <c r="AD74" s="150">
        <v>0</v>
      </c>
      <c r="AE74" s="150">
        <v>0</v>
      </c>
      <c r="AF74" s="150">
        <v>0</v>
      </c>
      <c r="AG74" s="150">
        <v>0</v>
      </c>
      <c r="AH74" s="150">
        <v>0</v>
      </c>
      <c r="AI74" s="150">
        <v>0</v>
      </c>
      <c r="AJ74" s="150">
        <v>0</v>
      </c>
      <c r="AK74" s="150">
        <v>0</v>
      </c>
      <c r="AL74" s="150">
        <v>0</v>
      </c>
      <c r="AM74" s="150">
        <v>0</v>
      </c>
      <c r="AN74" s="150">
        <v>0</v>
      </c>
      <c r="AO74" s="170">
        <v>0</v>
      </c>
    </row>
    <row r="75" spans="1:41" ht="15.75" x14ac:dyDescent="0.25">
      <c r="A75" s="132" t="s">
        <v>464</v>
      </c>
      <c r="B75" s="156">
        <f t="shared" si="6"/>
        <v>0</v>
      </c>
      <c r="C75" s="150">
        <v>0</v>
      </c>
      <c r="D75" s="150">
        <v>0</v>
      </c>
      <c r="E75" s="150">
        <v>0</v>
      </c>
      <c r="F75" s="150">
        <v>0</v>
      </c>
      <c r="G75" s="150">
        <v>0</v>
      </c>
      <c r="H75" s="150">
        <v>0</v>
      </c>
      <c r="I75" s="150">
        <v>0</v>
      </c>
      <c r="J75" s="150">
        <v>0</v>
      </c>
      <c r="K75" s="150">
        <v>0</v>
      </c>
      <c r="L75" s="150">
        <v>0</v>
      </c>
      <c r="M75" s="150">
        <v>0</v>
      </c>
      <c r="N75" s="150">
        <v>0</v>
      </c>
      <c r="O75" s="150">
        <v>0</v>
      </c>
      <c r="P75" s="150">
        <v>0</v>
      </c>
      <c r="Q75" s="150">
        <v>0</v>
      </c>
      <c r="R75" s="150">
        <v>0</v>
      </c>
      <c r="S75" s="150">
        <v>0</v>
      </c>
      <c r="T75" s="150">
        <v>0</v>
      </c>
      <c r="U75" s="150">
        <v>0</v>
      </c>
      <c r="V75" s="150">
        <v>0</v>
      </c>
      <c r="W75" s="150">
        <v>0</v>
      </c>
      <c r="X75" s="150">
        <v>0</v>
      </c>
      <c r="Y75" s="150">
        <v>0</v>
      </c>
      <c r="Z75" s="150">
        <v>0</v>
      </c>
      <c r="AA75" s="150">
        <v>0</v>
      </c>
      <c r="AB75" s="150">
        <v>0</v>
      </c>
      <c r="AC75" s="150">
        <v>0</v>
      </c>
      <c r="AD75" s="150">
        <v>0</v>
      </c>
      <c r="AE75" s="150">
        <v>0</v>
      </c>
      <c r="AF75" s="150">
        <v>0</v>
      </c>
      <c r="AG75" s="150">
        <v>0</v>
      </c>
      <c r="AH75" s="150">
        <v>0</v>
      </c>
      <c r="AI75" s="150">
        <v>0</v>
      </c>
      <c r="AJ75" s="150">
        <v>0</v>
      </c>
      <c r="AK75" s="150">
        <v>0</v>
      </c>
      <c r="AL75" s="150">
        <v>0</v>
      </c>
      <c r="AM75" s="150">
        <v>0</v>
      </c>
      <c r="AN75" s="150">
        <v>0</v>
      </c>
      <c r="AO75" s="170">
        <v>0</v>
      </c>
    </row>
    <row r="76" spans="1:41" ht="15.75" x14ac:dyDescent="0.25">
      <c r="A76" s="132" t="s">
        <v>465</v>
      </c>
      <c r="B76" s="156">
        <f t="shared" si="6"/>
        <v>0</v>
      </c>
      <c r="C76" s="150">
        <v>0</v>
      </c>
      <c r="D76" s="150">
        <v>0</v>
      </c>
      <c r="E76" s="150">
        <v>0</v>
      </c>
      <c r="F76" s="150">
        <v>0</v>
      </c>
      <c r="G76" s="150">
        <v>0</v>
      </c>
      <c r="H76" s="150">
        <v>0</v>
      </c>
      <c r="I76" s="150">
        <v>0</v>
      </c>
      <c r="J76" s="150">
        <v>0</v>
      </c>
      <c r="K76" s="150">
        <v>0</v>
      </c>
      <c r="L76" s="150">
        <v>0</v>
      </c>
      <c r="M76" s="150">
        <v>0</v>
      </c>
      <c r="N76" s="150">
        <v>0</v>
      </c>
      <c r="O76" s="150">
        <v>0</v>
      </c>
      <c r="P76" s="150">
        <v>0</v>
      </c>
      <c r="Q76" s="150">
        <v>0</v>
      </c>
      <c r="R76" s="150">
        <v>0</v>
      </c>
      <c r="S76" s="150">
        <v>0</v>
      </c>
      <c r="T76" s="150">
        <v>0</v>
      </c>
      <c r="U76" s="150">
        <v>0</v>
      </c>
      <c r="V76" s="150">
        <v>0</v>
      </c>
      <c r="W76" s="150">
        <v>0</v>
      </c>
      <c r="X76" s="150">
        <v>0</v>
      </c>
      <c r="Y76" s="150">
        <v>0</v>
      </c>
      <c r="Z76" s="150">
        <v>0</v>
      </c>
      <c r="AA76" s="150">
        <v>0</v>
      </c>
      <c r="AB76" s="150">
        <v>0</v>
      </c>
      <c r="AC76" s="150">
        <v>0</v>
      </c>
      <c r="AD76" s="150">
        <v>0</v>
      </c>
      <c r="AE76" s="150">
        <v>0</v>
      </c>
      <c r="AF76" s="150">
        <v>0</v>
      </c>
      <c r="AG76" s="150">
        <v>0</v>
      </c>
      <c r="AH76" s="150">
        <v>0</v>
      </c>
      <c r="AI76" s="150">
        <v>0</v>
      </c>
      <c r="AJ76" s="150">
        <v>0</v>
      </c>
      <c r="AK76" s="150">
        <v>0</v>
      </c>
      <c r="AL76" s="150">
        <v>0</v>
      </c>
      <c r="AM76" s="150">
        <v>0</v>
      </c>
      <c r="AN76" s="150">
        <v>0</v>
      </c>
      <c r="AO76" s="170">
        <v>0</v>
      </c>
    </row>
    <row r="77" spans="1:41" ht="15.75" x14ac:dyDescent="0.25">
      <c r="A77" s="132"/>
      <c r="B77" s="156"/>
      <c r="C77" s="150"/>
      <c r="D77" s="156"/>
      <c r="E77" s="150"/>
      <c r="F77" s="156"/>
      <c r="G77" s="150"/>
      <c r="H77" s="156"/>
      <c r="I77" s="150"/>
      <c r="J77" s="156"/>
      <c r="K77" s="150"/>
      <c r="L77" s="156"/>
      <c r="M77" s="150"/>
      <c r="N77" s="156"/>
      <c r="O77" s="150"/>
      <c r="P77" s="156"/>
      <c r="Q77" s="150"/>
      <c r="R77" s="156"/>
      <c r="S77" s="150"/>
      <c r="T77" s="156"/>
      <c r="U77" s="150"/>
      <c r="V77" s="156"/>
      <c r="W77" s="150"/>
      <c r="X77" s="156"/>
      <c r="Y77" s="150"/>
      <c r="Z77" s="156"/>
      <c r="AA77" s="150"/>
      <c r="AB77" s="156"/>
      <c r="AC77" s="150"/>
      <c r="AD77" s="156"/>
      <c r="AE77" s="150"/>
      <c r="AF77" s="156"/>
      <c r="AG77" s="150"/>
      <c r="AH77" s="156"/>
      <c r="AI77" s="150"/>
      <c r="AJ77" s="156"/>
      <c r="AK77" s="150"/>
      <c r="AL77" s="156"/>
      <c r="AM77" s="150"/>
      <c r="AN77" s="156"/>
      <c r="AO77" s="170"/>
    </row>
    <row r="78" spans="1:41" ht="15.75" x14ac:dyDescent="0.25">
      <c r="A78" s="313" t="s">
        <v>466</v>
      </c>
      <c r="B78" s="319">
        <f>SUM(B79:B121)</f>
        <v>3148</v>
      </c>
      <c r="C78" s="319">
        <f t="shared" ref="C78:AO78" si="7">SUM(C79:C121)</f>
        <v>357</v>
      </c>
      <c r="D78" s="319">
        <f t="shared" si="7"/>
        <v>0</v>
      </c>
      <c r="E78" s="319">
        <f t="shared" si="7"/>
        <v>30</v>
      </c>
      <c r="F78" s="319">
        <f t="shared" si="7"/>
        <v>0</v>
      </c>
      <c r="G78" s="319">
        <f t="shared" si="7"/>
        <v>108</v>
      </c>
      <c r="H78" s="319">
        <f t="shared" si="7"/>
        <v>0</v>
      </c>
      <c r="I78" s="319">
        <f t="shared" si="7"/>
        <v>42</v>
      </c>
      <c r="J78" s="319">
        <f t="shared" si="7"/>
        <v>44</v>
      </c>
      <c r="K78" s="319">
        <f t="shared" si="7"/>
        <v>208</v>
      </c>
      <c r="L78" s="319">
        <f t="shared" si="7"/>
        <v>3</v>
      </c>
      <c r="M78" s="319">
        <f t="shared" si="7"/>
        <v>155</v>
      </c>
      <c r="N78" s="319">
        <f t="shared" si="7"/>
        <v>35</v>
      </c>
      <c r="O78" s="319">
        <f t="shared" si="7"/>
        <v>22</v>
      </c>
      <c r="P78" s="319">
        <f t="shared" si="7"/>
        <v>0</v>
      </c>
      <c r="Q78" s="319">
        <f t="shared" si="7"/>
        <v>19</v>
      </c>
      <c r="R78" s="319">
        <f t="shared" si="7"/>
        <v>108</v>
      </c>
      <c r="S78" s="319">
        <f t="shared" si="7"/>
        <v>0</v>
      </c>
      <c r="T78" s="319">
        <f t="shared" si="7"/>
        <v>23</v>
      </c>
      <c r="U78" s="319">
        <f t="shared" si="7"/>
        <v>147</v>
      </c>
      <c r="V78" s="319">
        <f t="shared" si="7"/>
        <v>0</v>
      </c>
      <c r="W78" s="319">
        <f t="shared" si="7"/>
        <v>32</v>
      </c>
      <c r="X78" s="319">
        <f t="shared" si="7"/>
        <v>139</v>
      </c>
      <c r="Y78" s="319">
        <f t="shared" si="7"/>
        <v>37</v>
      </c>
      <c r="Z78" s="319">
        <f t="shared" si="7"/>
        <v>121</v>
      </c>
      <c r="AA78" s="319">
        <f t="shared" si="7"/>
        <v>59</v>
      </c>
      <c r="AB78" s="319">
        <f t="shared" si="7"/>
        <v>259</v>
      </c>
      <c r="AC78" s="319">
        <f t="shared" si="7"/>
        <v>0</v>
      </c>
      <c r="AD78" s="319">
        <f t="shared" si="7"/>
        <v>120</v>
      </c>
      <c r="AE78" s="319">
        <f t="shared" si="7"/>
        <v>4</v>
      </c>
      <c r="AF78" s="319">
        <f t="shared" si="7"/>
        <v>26</v>
      </c>
      <c r="AG78" s="319">
        <f t="shared" si="7"/>
        <v>47</v>
      </c>
      <c r="AH78" s="319">
        <f t="shared" si="7"/>
        <v>54</v>
      </c>
      <c r="AI78" s="319">
        <f t="shared" si="7"/>
        <v>188</v>
      </c>
      <c r="AJ78" s="319">
        <f t="shared" si="7"/>
        <v>24</v>
      </c>
      <c r="AK78" s="319">
        <f t="shared" si="7"/>
        <v>399</v>
      </c>
      <c r="AL78" s="319">
        <f t="shared" si="7"/>
        <v>0</v>
      </c>
      <c r="AM78" s="319">
        <f t="shared" si="7"/>
        <v>201</v>
      </c>
      <c r="AN78" s="319">
        <f t="shared" si="7"/>
        <v>91</v>
      </c>
      <c r="AO78" s="319">
        <f t="shared" si="7"/>
        <v>46</v>
      </c>
    </row>
    <row r="79" spans="1:41" ht="15.75" x14ac:dyDescent="0.25">
      <c r="A79" s="132" t="s">
        <v>467</v>
      </c>
      <c r="B79" s="156">
        <f>SUM(C79:AO79)</f>
        <v>0</v>
      </c>
      <c r="C79" s="150">
        <v>0</v>
      </c>
      <c r="D79" s="150">
        <v>0</v>
      </c>
      <c r="E79" s="150">
        <v>0</v>
      </c>
      <c r="F79" s="150">
        <v>0</v>
      </c>
      <c r="G79" s="150">
        <v>0</v>
      </c>
      <c r="H79" s="150">
        <v>0</v>
      </c>
      <c r="I79" s="150">
        <v>0</v>
      </c>
      <c r="J79" s="150">
        <v>0</v>
      </c>
      <c r="K79" s="150">
        <v>0</v>
      </c>
      <c r="L79" s="150">
        <v>0</v>
      </c>
      <c r="M79" s="150">
        <v>0</v>
      </c>
      <c r="N79" s="150">
        <v>0</v>
      </c>
      <c r="O79" s="150">
        <v>0</v>
      </c>
      <c r="P79" s="150">
        <v>0</v>
      </c>
      <c r="Q79" s="150">
        <v>0</v>
      </c>
      <c r="R79" s="150">
        <v>0</v>
      </c>
      <c r="S79" s="150">
        <v>0</v>
      </c>
      <c r="T79" s="150">
        <v>0</v>
      </c>
      <c r="U79" s="150">
        <v>0</v>
      </c>
      <c r="V79" s="150">
        <v>0</v>
      </c>
      <c r="W79" s="150">
        <v>0</v>
      </c>
      <c r="X79" s="150">
        <v>0</v>
      </c>
      <c r="Y79" s="150">
        <v>0</v>
      </c>
      <c r="Z79" s="150">
        <v>0</v>
      </c>
      <c r="AA79" s="150">
        <v>0</v>
      </c>
      <c r="AB79" s="150">
        <v>0</v>
      </c>
      <c r="AC79" s="150">
        <v>0</v>
      </c>
      <c r="AD79" s="150">
        <v>0</v>
      </c>
      <c r="AE79" s="150">
        <v>0</v>
      </c>
      <c r="AF79" s="150">
        <v>0</v>
      </c>
      <c r="AG79" s="150">
        <v>0</v>
      </c>
      <c r="AH79" s="150">
        <v>0</v>
      </c>
      <c r="AI79" s="150">
        <v>0</v>
      </c>
      <c r="AJ79" s="150">
        <v>0</v>
      </c>
      <c r="AK79" s="150">
        <v>0</v>
      </c>
      <c r="AL79" s="150">
        <v>0</v>
      </c>
      <c r="AM79" s="150">
        <v>0</v>
      </c>
      <c r="AN79" s="150">
        <v>0</v>
      </c>
      <c r="AO79" s="170">
        <v>0</v>
      </c>
    </row>
    <row r="80" spans="1:41" ht="15.75" x14ac:dyDescent="0.25">
      <c r="A80" s="132" t="s">
        <v>468</v>
      </c>
      <c r="B80" s="156">
        <f>SUM(C80:AO80)</f>
        <v>60</v>
      </c>
      <c r="C80" s="150">
        <v>2</v>
      </c>
      <c r="D80" s="150">
        <v>0</v>
      </c>
      <c r="E80" s="150">
        <v>1</v>
      </c>
      <c r="F80" s="150">
        <v>0</v>
      </c>
      <c r="G80" s="150">
        <v>0</v>
      </c>
      <c r="H80" s="150">
        <v>0</v>
      </c>
      <c r="I80" s="150">
        <v>1</v>
      </c>
      <c r="J80" s="150">
        <v>1</v>
      </c>
      <c r="K80" s="150">
        <v>1</v>
      </c>
      <c r="L80" s="150">
        <v>0</v>
      </c>
      <c r="M80" s="150">
        <v>6</v>
      </c>
      <c r="N80" s="150">
        <v>0</v>
      </c>
      <c r="O80" s="150">
        <v>0</v>
      </c>
      <c r="P80" s="150">
        <v>0</v>
      </c>
      <c r="Q80" s="150">
        <v>0</v>
      </c>
      <c r="R80" s="150">
        <v>3</v>
      </c>
      <c r="S80" s="150">
        <v>0</v>
      </c>
      <c r="T80" s="150">
        <v>0</v>
      </c>
      <c r="U80" s="150">
        <v>1</v>
      </c>
      <c r="V80" s="150">
        <v>0</v>
      </c>
      <c r="W80" s="150">
        <v>0</v>
      </c>
      <c r="X80" s="150">
        <v>0</v>
      </c>
      <c r="Y80" s="150">
        <v>0</v>
      </c>
      <c r="Z80" s="150">
        <v>0</v>
      </c>
      <c r="AA80" s="150">
        <v>0</v>
      </c>
      <c r="AB80" s="150">
        <v>5</v>
      </c>
      <c r="AC80" s="150">
        <v>0</v>
      </c>
      <c r="AD80" s="150">
        <v>4</v>
      </c>
      <c r="AE80" s="150">
        <v>0</v>
      </c>
      <c r="AF80" s="150">
        <v>0</v>
      </c>
      <c r="AG80" s="150">
        <v>0</v>
      </c>
      <c r="AH80" s="150">
        <v>0</v>
      </c>
      <c r="AI80" s="150">
        <v>24</v>
      </c>
      <c r="AJ80" s="150">
        <v>0</v>
      </c>
      <c r="AK80" s="150">
        <v>7</v>
      </c>
      <c r="AL80" s="150">
        <v>0</v>
      </c>
      <c r="AM80" s="150">
        <v>4</v>
      </c>
      <c r="AN80" s="150">
        <v>0</v>
      </c>
      <c r="AO80" s="170">
        <v>0</v>
      </c>
    </row>
    <row r="81" spans="1:41" ht="15.75" x14ac:dyDescent="0.25">
      <c r="A81" s="132" t="s">
        <v>469</v>
      </c>
      <c r="B81" s="156">
        <f t="shared" ref="B81:B121" si="8">SUM(C81:AO81)</f>
        <v>12</v>
      </c>
      <c r="C81" s="150">
        <v>1</v>
      </c>
      <c r="D81" s="150">
        <v>0</v>
      </c>
      <c r="E81" s="150">
        <v>0</v>
      </c>
      <c r="F81" s="150">
        <v>0</v>
      </c>
      <c r="G81" s="150">
        <v>1</v>
      </c>
      <c r="H81" s="150">
        <v>0</v>
      </c>
      <c r="I81" s="150">
        <v>2</v>
      </c>
      <c r="J81" s="150">
        <v>0</v>
      </c>
      <c r="K81" s="150">
        <v>0</v>
      </c>
      <c r="L81" s="150">
        <v>0</v>
      </c>
      <c r="M81" s="150">
        <v>1</v>
      </c>
      <c r="N81" s="150">
        <v>0</v>
      </c>
      <c r="O81" s="150">
        <v>0</v>
      </c>
      <c r="P81" s="150">
        <v>0</v>
      </c>
      <c r="Q81" s="150">
        <v>0</v>
      </c>
      <c r="R81" s="150">
        <v>3</v>
      </c>
      <c r="S81" s="150">
        <v>0</v>
      </c>
      <c r="T81" s="150">
        <v>0</v>
      </c>
      <c r="U81" s="150">
        <v>0</v>
      </c>
      <c r="V81" s="150">
        <v>0</v>
      </c>
      <c r="W81" s="150">
        <v>0</v>
      </c>
      <c r="X81" s="150">
        <v>1</v>
      </c>
      <c r="Y81" s="150">
        <v>0</v>
      </c>
      <c r="Z81" s="150">
        <v>0</v>
      </c>
      <c r="AA81" s="150">
        <v>0</v>
      </c>
      <c r="AB81" s="150">
        <v>2</v>
      </c>
      <c r="AC81" s="150">
        <v>0</v>
      </c>
      <c r="AD81" s="150">
        <v>1</v>
      </c>
      <c r="AE81" s="150">
        <v>0</v>
      </c>
      <c r="AF81" s="150">
        <v>0</v>
      </c>
      <c r="AG81" s="150">
        <v>0</v>
      </c>
      <c r="AH81" s="150">
        <v>0</v>
      </c>
      <c r="AI81" s="150">
        <v>0</v>
      </c>
      <c r="AJ81" s="150">
        <v>0</v>
      </c>
      <c r="AK81" s="150">
        <v>0</v>
      </c>
      <c r="AL81" s="150">
        <v>0</v>
      </c>
      <c r="AM81" s="150">
        <v>0</v>
      </c>
      <c r="AN81" s="150">
        <v>0</v>
      </c>
      <c r="AO81" s="170">
        <v>0</v>
      </c>
    </row>
    <row r="82" spans="1:41" ht="15.75" x14ac:dyDescent="0.25">
      <c r="A82" s="132" t="s">
        <v>470</v>
      </c>
      <c r="B82" s="156">
        <f t="shared" si="8"/>
        <v>8</v>
      </c>
      <c r="C82" s="150">
        <v>0</v>
      </c>
      <c r="D82" s="150">
        <v>0</v>
      </c>
      <c r="E82" s="150">
        <v>0</v>
      </c>
      <c r="F82" s="150">
        <v>0</v>
      </c>
      <c r="G82" s="150">
        <v>0</v>
      </c>
      <c r="H82" s="150">
        <v>0</v>
      </c>
      <c r="I82" s="150">
        <v>0</v>
      </c>
      <c r="J82" s="150">
        <v>0</v>
      </c>
      <c r="K82" s="150">
        <v>0</v>
      </c>
      <c r="L82" s="150">
        <v>0</v>
      </c>
      <c r="M82" s="150">
        <v>0</v>
      </c>
      <c r="N82" s="150">
        <v>0</v>
      </c>
      <c r="O82" s="150">
        <v>0</v>
      </c>
      <c r="P82" s="150">
        <v>0</v>
      </c>
      <c r="Q82" s="150">
        <v>5</v>
      </c>
      <c r="R82" s="150">
        <v>0</v>
      </c>
      <c r="S82" s="150">
        <v>0</v>
      </c>
      <c r="T82" s="150">
        <v>0</v>
      </c>
      <c r="U82" s="150">
        <v>0</v>
      </c>
      <c r="V82" s="150">
        <v>0</v>
      </c>
      <c r="W82" s="150">
        <v>0</v>
      </c>
      <c r="X82" s="150">
        <v>0</v>
      </c>
      <c r="Y82" s="150">
        <v>0</v>
      </c>
      <c r="Z82" s="150">
        <v>1</v>
      </c>
      <c r="AA82" s="150">
        <v>0</v>
      </c>
      <c r="AB82" s="150">
        <v>0</v>
      </c>
      <c r="AC82" s="150">
        <v>0</v>
      </c>
      <c r="AD82" s="150">
        <v>0</v>
      </c>
      <c r="AE82" s="150">
        <v>0</v>
      </c>
      <c r="AF82" s="150">
        <v>0</v>
      </c>
      <c r="AG82" s="150">
        <v>0</v>
      </c>
      <c r="AH82" s="150">
        <v>0</v>
      </c>
      <c r="AI82" s="150">
        <v>0</v>
      </c>
      <c r="AJ82" s="150">
        <v>0</v>
      </c>
      <c r="AK82" s="150">
        <v>1</v>
      </c>
      <c r="AL82" s="150">
        <v>0</v>
      </c>
      <c r="AM82" s="150">
        <v>1</v>
      </c>
      <c r="AN82" s="150">
        <v>0</v>
      </c>
      <c r="AO82" s="170">
        <v>0</v>
      </c>
    </row>
    <row r="83" spans="1:41" ht="15.75" x14ac:dyDescent="0.25">
      <c r="A83" s="132" t="s">
        <v>471</v>
      </c>
      <c r="B83" s="156">
        <f t="shared" si="8"/>
        <v>31</v>
      </c>
      <c r="C83" s="150">
        <v>4</v>
      </c>
      <c r="D83" s="150">
        <v>0</v>
      </c>
      <c r="E83" s="150">
        <v>0</v>
      </c>
      <c r="F83" s="150">
        <v>0</v>
      </c>
      <c r="G83" s="150">
        <v>2</v>
      </c>
      <c r="H83" s="150">
        <v>0</v>
      </c>
      <c r="I83" s="150">
        <v>0</v>
      </c>
      <c r="J83" s="150">
        <v>0</v>
      </c>
      <c r="K83" s="150">
        <v>0</v>
      </c>
      <c r="L83" s="150">
        <v>0</v>
      </c>
      <c r="M83" s="150">
        <v>0</v>
      </c>
      <c r="N83" s="150">
        <v>1</v>
      </c>
      <c r="O83" s="150">
        <v>0</v>
      </c>
      <c r="P83" s="150">
        <v>0</v>
      </c>
      <c r="Q83" s="150">
        <v>1</v>
      </c>
      <c r="R83" s="150">
        <v>1</v>
      </c>
      <c r="S83" s="150">
        <v>0</v>
      </c>
      <c r="T83" s="150">
        <v>1</v>
      </c>
      <c r="U83" s="150">
        <v>4</v>
      </c>
      <c r="V83" s="150">
        <v>0</v>
      </c>
      <c r="W83" s="150">
        <v>0</v>
      </c>
      <c r="X83" s="150">
        <v>0</v>
      </c>
      <c r="Y83" s="150">
        <v>0</v>
      </c>
      <c r="Z83" s="150">
        <v>0</v>
      </c>
      <c r="AA83" s="150">
        <v>1</v>
      </c>
      <c r="AB83" s="150">
        <v>2</v>
      </c>
      <c r="AC83" s="150">
        <v>0</v>
      </c>
      <c r="AD83" s="150">
        <v>2</v>
      </c>
      <c r="AE83" s="150">
        <v>0</v>
      </c>
      <c r="AF83" s="150">
        <v>0</v>
      </c>
      <c r="AG83" s="150">
        <v>0</v>
      </c>
      <c r="AH83" s="150">
        <v>0</v>
      </c>
      <c r="AI83" s="150">
        <v>3</v>
      </c>
      <c r="AJ83" s="150">
        <v>0</v>
      </c>
      <c r="AK83" s="150">
        <v>7</v>
      </c>
      <c r="AL83" s="150">
        <v>0</v>
      </c>
      <c r="AM83" s="150">
        <v>1</v>
      </c>
      <c r="AN83" s="150">
        <v>0</v>
      </c>
      <c r="AO83" s="170">
        <v>1</v>
      </c>
    </row>
    <row r="84" spans="1:41" ht="15.75" x14ac:dyDescent="0.25">
      <c r="A84" s="132" t="s">
        <v>472</v>
      </c>
      <c r="B84" s="156">
        <f t="shared" si="8"/>
        <v>93</v>
      </c>
      <c r="C84" s="150">
        <v>4</v>
      </c>
      <c r="D84" s="150">
        <v>0</v>
      </c>
      <c r="E84" s="150">
        <v>1</v>
      </c>
      <c r="F84" s="150">
        <v>0</v>
      </c>
      <c r="G84" s="150">
        <v>3</v>
      </c>
      <c r="H84" s="150">
        <v>0</v>
      </c>
      <c r="I84" s="150">
        <v>3</v>
      </c>
      <c r="J84" s="150">
        <v>0</v>
      </c>
      <c r="K84" s="150">
        <v>4</v>
      </c>
      <c r="L84" s="150">
        <v>0</v>
      </c>
      <c r="M84" s="150">
        <v>4</v>
      </c>
      <c r="N84" s="150">
        <v>0</v>
      </c>
      <c r="O84" s="150">
        <v>0</v>
      </c>
      <c r="P84" s="150">
        <v>0</v>
      </c>
      <c r="Q84" s="150">
        <v>2</v>
      </c>
      <c r="R84" s="150">
        <v>4</v>
      </c>
      <c r="S84" s="150">
        <v>0</v>
      </c>
      <c r="T84" s="150">
        <v>0</v>
      </c>
      <c r="U84" s="150">
        <v>3</v>
      </c>
      <c r="V84" s="150">
        <v>0</v>
      </c>
      <c r="W84" s="150">
        <v>0</v>
      </c>
      <c r="X84" s="150">
        <v>1</v>
      </c>
      <c r="Y84" s="150">
        <v>0</v>
      </c>
      <c r="Z84" s="150">
        <v>2</v>
      </c>
      <c r="AA84" s="150">
        <v>3</v>
      </c>
      <c r="AB84" s="150">
        <v>0</v>
      </c>
      <c r="AC84" s="150">
        <v>0</v>
      </c>
      <c r="AD84" s="150">
        <v>4</v>
      </c>
      <c r="AE84" s="150">
        <v>0</v>
      </c>
      <c r="AF84" s="150">
        <v>0</v>
      </c>
      <c r="AG84" s="150">
        <v>26</v>
      </c>
      <c r="AH84" s="150">
        <v>1</v>
      </c>
      <c r="AI84" s="150">
        <v>7</v>
      </c>
      <c r="AJ84" s="150">
        <v>0</v>
      </c>
      <c r="AK84" s="150">
        <v>12</v>
      </c>
      <c r="AL84" s="150">
        <v>0</v>
      </c>
      <c r="AM84" s="150">
        <v>5</v>
      </c>
      <c r="AN84" s="150">
        <v>1</v>
      </c>
      <c r="AO84" s="170">
        <v>3</v>
      </c>
    </row>
    <row r="85" spans="1:41" ht="15.75" x14ac:dyDescent="0.25">
      <c r="A85" s="187" t="s">
        <v>473</v>
      </c>
      <c r="B85" s="156">
        <f t="shared" si="8"/>
        <v>3</v>
      </c>
      <c r="C85" s="150">
        <v>0</v>
      </c>
      <c r="D85" s="150">
        <v>0</v>
      </c>
      <c r="E85" s="150">
        <v>0</v>
      </c>
      <c r="F85" s="150">
        <v>0</v>
      </c>
      <c r="G85" s="150">
        <v>0</v>
      </c>
      <c r="H85" s="150">
        <v>0</v>
      </c>
      <c r="I85" s="150">
        <v>0</v>
      </c>
      <c r="J85" s="150">
        <v>0</v>
      </c>
      <c r="K85" s="150">
        <v>0</v>
      </c>
      <c r="L85" s="150">
        <v>0</v>
      </c>
      <c r="M85" s="150">
        <v>2</v>
      </c>
      <c r="N85" s="150">
        <v>0</v>
      </c>
      <c r="O85" s="150">
        <v>0</v>
      </c>
      <c r="P85" s="150">
        <v>0</v>
      </c>
      <c r="Q85" s="150">
        <v>0</v>
      </c>
      <c r="R85" s="150">
        <v>0</v>
      </c>
      <c r="S85" s="150">
        <v>0</v>
      </c>
      <c r="T85" s="150">
        <v>0</v>
      </c>
      <c r="U85" s="150">
        <v>0</v>
      </c>
      <c r="V85" s="150">
        <v>0</v>
      </c>
      <c r="W85" s="150">
        <v>0</v>
      </c>
      <c r="X85" s="150">
        <v>0</v>
      </c>
      <c r="Y85" s="150">
        <v>0</v>
      </c>
      <c r="Z85" s="150">
        <v>0</v>
      </c>
      <c r="AA85" s="150">
        <v>0</v>
      </c>
      <c r="AB85" s="150">
        <v>0</v>
      </c>
      <c r="AC85" s="150">
        <v>0</v>
      </c>
      <c r="AD85" s="150">
        <v>0</v>
      </c>
      <c r="AE85" s="150">
        <v>0</v>
      </c>
      <c r="AF85" s="150">
        <v>0</v>
      </c>
      <c r="AG85" s="150">
        <v>0</v>
      </c>
      <c r="AH85" s="150">
        <v>0</v>
      </c>
      <c r="AI85" s="150">
        <v>0</v>
      </c>
      <c r="AJ85" s="150">
        <v>0</v>
      </c>
      <c r="AK85" s="150">
        <v>1</v>
      </c>
      <c r="AL85" s="150">
        <v>0</v>
      </c>
      <c r="AM85" s="150">
        <v>0</v>
      </c>
      <c r="AN85" s="150">
        <v>0</v>
      </c>
      <c r="AO85" s="170">
        <v>0</v>
      </c>
    </row>
    <row r="86" spans="1:41" ht="15.75" x14ac:dyDescent="0.25">
      <c r="A86" s="132" t="s">
        <v>474</v>
      </c>
      <c r="B86" s="156">
        <f t="shared" si="8"/>
        <v>0</v>
      </c>
      <c r="C86" s="150">
        <v>0</v>
      </c>
      <c r="D86" s="150">
        <v>0</v>
      </c>
      <c r="E86" s="150">
        <v>0</v>
      </c>
      <c r="F86" s="150">
        <v>0</v>
      </c>
      <c r="G86" s="150">
        <v>0</v>
      </c>
      <c r="H86" s="150">
        <v>0</v>
      </c>
      <c r="I86" s="150">
        <v>0</v>
      </c>
      <c r="J86" s="150">
        <v>0</v>
      </c>
      <c r="K86" s="150">
        <v>0</v>
      </c>
      <c r="L86" s="150">
        <v>0</v>
      </c>
      <c r="M86" s="150">
        <v>0</v>
      </c>
      <c r="N86" s="150">
        <v>0</v>
      </c>
      <c r="O86" s="150">
        <v>0</v>
      </c>
      <c r="P86" s="150">
        <v>0</v>
      </c>
      <c r="Q86" s="150">
        <v>0</v>
      </c>
      <c r="R86" s="150">
        <v>0</v>
      </c>
      <c r="S86" s="150">
        <v>0</v>
      </c>
      <c r="T86" s="150">
        <v>0</v>
      </c>
      <c r="U86" s="150">
        <v>0</v>
      </c>
      <c r="V86" s="150">
        <v>0</v>
      </c>
      <c r="W86" s="150">
        <v>0</v>
      </c>
      <c r="X86" s="150">
        <v>0</v>
      </c>
      <c r="Y86" s="150">
        <v>0</v>
      </c>
      <c r="Z86" s="150">
        <v>0</v>
      </c>
      <c r="AA86" s="150">
        <v>0</v>
      </c>
      <c r="AB86" s="150">
        <v>0</v>
      </c>
      <c r="AC86" s="150">
        <v>0</v>
      </c>
      <c r="AD86" s="150">
        <v>0</v>
      </c>
      <c r="AE86" s="150">
        <v>0</v>
      </c>
      <c r="AF86" s="150">
        <v>0</v>
      </c>
      <c r="AG86" s="150">
        <v>0</v>
      </c>
      <c r="AH86" s="150">
        <v>0</v>
      </c>
      <c r="AI86" s="150">
        <v>0</v>
      </c>
      <c r="AJ86" s="150">
        <v>0</v>
      </c>
      <c r="AK86" s="150">
        <v>0</v>
      </c>
      <c r="AL86" s="150">
        <v>0</v>
      </c>
      <c r="AM86" s="150">
        <v>0</v>
      </c>
      <c r="AN86" s="150">
        <v>0</v>
      </c>
      <c r="AO86" s="170">
        <v>0</v>
      </c>
    </row>
    <row r="87" spans="1:41" ht="15.75" x14ac:dyDescent="0.25">
      <c r="A87" s="132" t="s">
        <v>475</v>
      </c>
      <c r="B87" s="156">
        <f t="shared" si="8"/>
        <v>393</v>
      </c>
      <c r="C87" s="150">
        <v>26</v>
      </c>
      <c r="D87" s="150">
        <v>0</v>
      </c>
      <c r="E87" s="150">
        <v>7</v>
      </c>
      <c r="F87" s="150">
        <v>0</v>
      </c>
      <c r="G87" s="150">
        <v>6</v>
      </c>
      <c r="H87" s="150">
        <v>0</v>
      </c>
      <c r="I87" s="150">
        <v>7</v>
      </c>
      <c r="J87" s="150">
        <v>26</v>
      </c>
      <c r="K87" s="150">
        <v>16</v>
      </c>
      <c r="L87" s="150">
        <v>0</v>
      </c>
      <c r="M87" s="150">
        <v>1</v>
      </c>
      <c r="N87" s="150">
        <v>5</v>
      </c>
      <c r="O87" s="150">
        <v>1</v>
      </c>
      <c r="P87" s="150">
        <v>0</v>
      </c>
      <c r="Q87" s="150">
        <v>1</v>
      </c>
      <c r="R87" s="150">
        <v>13</v>
      </c>
      <c r="S87" s="150">
        <v>0</v>
      </c>
      <c r="T87" s="150">
        <v>9</v>
      </c>
      <c r="U87" s="150">
        <v>16</v>
      </c>
      <c r="V87" s="150">
        <v>0</v>
      </c>
      <c r="W87" s="150">
        <v>1</v>
      </c>
      <c r="X87" s="150">
        <v>0</v>
      </c>
      <c r="Y87" s="150">
        <v>0</v>
      </c>
      <c r="Z87" s="150">
        <v>3</v>
      </c>
      <c r="AA87" s="150">
        <v>0</v>
      </c>
      <c r="AB87" s="150">
        <v>17</v>
      </c>
      <c r="AC87" s="150">
        <v>0</v>
      </c>
      <c r="AD87" s="150">
        <v>49</v>
      </c>
      <c r="AE87" s="150">
        <v>2</v>
      </c>
      <c r="AF87" s="150">
        <v>2</v>
      </c>
      <c r="AG87" s="150">
        <v>3</v>
      </c>
      <c r="AH87" s="150">
        <v>1</v>
      </c>
      <c r="AI87" s="150">
        <v>15</v>
      </c>
      <c r="AJ87" s="150">
        <v>7</v>
      </c>
      <c r="AK87" s="150">
        <v>45</v>
      </c>
      <c r="AL87" s="150">
        <v>0</v>
      </c>
      <c r="AM87" s="150">
        <v>40</v>
      </c>
      <c r="AN87" s="150">
        <v>74</v>
      </c>
      <c r="AO87" s="170">
        <v>0</v>
      </c>
    </row>
    <row r="88" spans="1:41" ht="15.75" x14ac:dyDescent="0.25">
      <c r="A88" s="132" t="s">
        <v>476</v>
      </c>
      <c r="B88" s="156">
        <f t="shared" si="8"/>
        <v>339</v>
      </c>
      <c r="C88" s="150">
        <v>37</v>
      </c>
      <c r="D88" s="150">
        <v>0</v>
      </c>
      <c r="E88" s="150">
        <v>7</v>
      </c>
      <c r="F88" s="150">
        <v>0</v>
      </c>
      <c r="G88" s="150">
        <v>7</v>
      </c>
      <c r="H88" s="150">
        <v>0</v>
      </c>
      <c r="I88" s="150">
        <v>4</v>
      </c>
      <c r="J88" s="150">
        <v>5</v>
      </c>
      <c r="K88" s="150">
        <v>22</v>
      </c>
      <c r="L88" s="150">
        <v>3</v>
      </c>
      <c r="M88" s="150">
        <v>12</v>
      </c>
      <c r="N88" s="150">
        <v>4</v>
      </c>
      <c r="O88" s="150">
        <v>0</v>
      </c>
      <c r="P88" s="150">
        <v>0</v>
      </c>
      <c r="Q88" s="150">
        <v>2</v>
      </c>
      <c r="R88" s="150">
        <v>17</v>
      </c>
      <c r="S88" s="150">
        <v>0</v>
      </c>
      <c r="T88" s="150">
        <v>5</v>
      </c>
      <c r="U88" s="150">
        <v>15</v>
      </c>
      <c r="V88" s="150">
        <v>0</v>
      </c>
      <c r="W88" s="150">
        <v>1</v>
      </c>
      <c r="X88" s="150">
        <v>1</v>
      </c>
      <c r="Y88" s="150">
        <v>3</v>
      </c>
      <c r="Z88" s="150">
        <v>11</v>
      </c>
      <c r="AA88" s="150">
        <v>16</v>
      </c>
      <c r="AB88" s="150">
        <v>15</v>
      </c>
      <c r="AC88" s="150">
        <v>0</v>
      </c>
      <c r="AD88" s="150">
        <v>13</v>
      </c>
      <c r="AE88" s="150">
        <v>1</v>
      </c>
      <c r="AF88" s="150">
        <v>2</v>
      </c>
      <c r="AG88" s="150">
        <v>1</v>
      </c>
      <c r="AH88" s="150">
        <v>2</v>
      </c>
      <c r="AI88" s="150">
        <v>30</v>
      </c>
      <c r="AJ88" s="150">
        <v>4</v>
      </c>
      <c r="AK88" s="150">
        <v>60</v>
      </c>
      <c r="AL88" s="150">
        <v>0</v>
      </c>
      <c r="AM88" s="150">
        <v>29</v>
      </c>
      <c r="AN88" s="150">
        <v>7</v>
      </c>
      <c r="AO88" s="170">
        <v>3</v>
      </c>
    </row>
    <row r="89" spans="1:41" ht="15.75" x14ac:dyDescent="0.25">
      <c r="A89" s="132" t="s">
        <v>477</v>
      </c>
      <c r="B89" s="156">
        <f t="shared" si="8"/>
        <v>20</v>
      </c>
      <c r="C89" s="150">
        <v>1</v>
      </c>
      <c r="D89" s="150">
        <v>0</v>
      </c>
      <c r="E89" s="150">
        <v>0</v>
      </c>
      <c r="F89" s="150">
        <v>0</v>
      </c>
      <c r="G89" s="150">
        <v>0</v>
      </c>
      <c r="H89" s="150">
        <v>0</v>
      </c>
      <c r="I89" s="150">
        <v>0</v>
      </c>
      <c r="J89" s="150">
        <v>1</v>
      </c>
      <c r="K89" s="150">
        <v>0</v>
      </c>
      <c r="L89" s="150">
        <v>0</v>
      </c>
      <c r="M89" s="150">
        <v>0</v>
      </c>
      <c r="N89" s="150">
        <v>0</v>
      </c>
      <c r="O89" s="150">
        <v>0</v>
      </c>
      <c r="P89" s="150">
        <v>0</v>
      </c>
      <c r="Q89" s="150">
        <v>1</v>
      </c>
      <c r="R89" s="150">
        <v>2</v>
      </c>
      <c r="S89" s="150">
        <v>0</v>
      </c>
      <c r="T89" s="150">
        <v>0</v>
      </c>
      <c r="U89" s="150">
        <v>2</v>
      </c>
      <c r="V89" s="150">
        <v>0</v>
      </c>
      <c r="W89" s="150">
        <v>2</v>
      </c>
      <c r="X89" s="150">
        <v>0</v>
      </c>
      <c r="Y89" s="150">
        <v>0</v>
      </c>
      <c r="Z89" s="150">
        <v>0</v>
      </c>
      <c r="AA89" s="150">
        <v>0</v>
      </c>
      <c r="AB89" s="150">
        <v>1</v>
      </c>
      <c r="AC89" s="150">
        <v>0</v>
      </c>
      <c r="AD89" s="150">
        <v>0</v>
      </c>
      <c r="AE89" s="150">
        <v>0</v>
      </c>
      <c r="AF89" s="150">
        <v>0</v>
      </c>
      <c r="AG89" s="150">
        <v>0</v>
      </c>
      <c r="AH89" s="150">
        <v>2</v>
      </c>
      <c r="AI89" s="150">
        <v>1</v>
      </c>
      <c r="AJ89" s="150">
        <v>0</v>
      </c>
      <c r="AK89" s="150">
        <v>4</v>
      </c>
      <c r="AL89" s="150">
        <v>0</v>
      </c>
      <c r="AM89" s="150">
        <v>3</v>
      </c>
      <c r="AN89" s="150">
        <v>0</v>
      </c>
      <c r="AO89" s="170">
        <v>0</v>
      </c>
    </row>
    <row r="90" spans="1:41" ht="15.75" x14ac:dyDescent="0.25">
      <c r="A90" s="132" t="s">
        <v>478</v>
      </c>
      <c r="B90" s="156">
        <f t="shared" si="8"/>
        <v>17</v>
      </c>
      <c r="C90" s="150">
        <v>0</v>
      </c>
      <c r="D90" s="150">
        <v>0</v>
      </c>
      <c r="E90" s="150">
        <v>0</v>
      </c>
      <c r="F90" s="150">
        <v>0</v>
      </c>
      <c r="G90" s="150">
        <v>2</v>
      </c>
      <c r="H90" s="150">
        <v>0</v>
      </c>
      <c r="I90" s="150">
        <v>0</v>
      </c>
      <c r="J90" s="150">
        <v>0</v>
      </c>
      <c r="K90" s="150">
        <v>0</v>
      </c>
      <c r="L90" s="150">
        <v>0</v>
      </c>
      <c r="M90" s="150">
        <v>0</v>
      </c>
      <c r="N90" s="150">
        <v>0</v>
      </c>
      <c r="O90" s="150">
        <v>0</v>
      </c>
      <c r="P90" s="150">
        <v>0</v>
      </c>
      <c r="Q90" s="150">
        <v>0</v>
      </c>
      <c r="R90" s="150">
        <v>0</v>
      </c>
      <c r="S90" s="150">
        <v>0</v>
      </c>
      <c r="T90" s="150">
        <v>2</v>
      </c>
      <c r="U90" s="150">
        <v>6</v>
      </c>
      <c r="V90" s="150">
        <v>0</v>
      </c>
      <c r="W90" s="150">
        <v>0</v>
      </c>
      <c r="X90" s="150">
        <v>0</v>
      </c>
      <c r="Y90" s="150">
        <v>0</v>
      </c>
      <c r="Z90" s="150">
        <v>0</v>
      </c>
      <c r="AA90" s="150">
        <v>0</v>
      </c>
      <c r="AB90" s="150">
        <v>0</v>
      </c>
      <c r="AC90" s="150">
        <v>0</v>
      </c>
      <c r="AD90" s="150">
        <v>0</v>
      </c>
      <c r="AE90" s="150">
        <v>0</v>
      </c>
      <c r="AF90" s="150">
        <v>0</v>
      </c>
      <c r="AG90" s="150">
        <v>0</v>
      </c>
      <c r="AH90" s="150">
        <v>1</v>
      </c>
      <c r="AI90" s="150">
        <v>3</v>
      </c>
      <c r="AJ90" s="150">
        <v>1</v>
      </c>
      <c r="AK90" s="150">
        <v>2</v>
      </c>
      <c r="AL90" s="150">
        <v>0</v>
      </c>
      <c r="AM90" s="150">
        <v>0</v>
      </c>
      <c r="AN90" s="150">
        <v>0</v>
      </c>
      <c r="AO90" s="170">
        <v>0</v>
      </c>
    </row>
    <row r="91" spans="1:41" ht="15.75" x14ac:dyDescent="0.25">
      <c r="A91" s="132" t="s">
        <v>479</v>
      </c>
      <c r="B91" s="156">
        <f t="shared" si="8"/>
        <v>41</v>
      </c>
      <c r="C91" s="150">
        <v>6</v>
      </c>
      <c r="D91" s="150">
        <v>0</v>
      </c>
      <c r="E91" s="150">
        <v>0</v>
      </c>
      <c r="F91" s="150">
        <v>0</v>
      </c>
      <c r="G91" s="150">
        <v>3</v>
      </c>
      <c r="H91" s="150">
        <v>0</v>
      </c>
      <c r="I91" s="150">
        <v>1</v>
      </c>
      <c r="J91" s="150">
        <v>0</v>
      </c>
      <c r="K91" s="150">
        <v>2</v>
      </c>
      <c r="L91" s="150">
        <v>0</v>
      </c>
      <c r="M91" s="150">
        <v>1</v>
      </c>
      <c r="N91" s="150">
        <v>1</v>
      </c>
      <c r="O91" s="150">
        <v>0</v>
      </c>
      <c r="P91" s="150">
        <v>0</v>
      </c>
      <c r="Q91" s="150">
        <v>0</v>
      </c>
      <c r="R91" s="150">
        <v>3</v>
      </c>
      <c r="S91" s="150">
        <v>0</v>
      </c>
      <c r="T91" s="150">
        <v>0</v>
      </c>
      <c r="U91" s="150">
        <v>2</v>
      </c>
      <c r="V91" s="150">
        <v>0</v>
      </c>
      <c r="W91" s="150">
        <v>0</v>
      </c>
      <c r="X91" s="150">
        <v>0</v>
      </c>
      <c r="Y91" s="150">
        <v>0</v>
      </c>
      <c r="Z91" s="150">
        <v>0</v>
      </c>
      <c r="AA91" s="150">
        <v>0</v>
      </c>
      <c r="AB91" s="150">
        <v>2</v>
      </c>
      <c r="AC91" s="150">
        <v>0</v>
      </c>
      <c r="AD91" s="150">
        <v>2</v>
      </c>
      <c r="AE91" s="150">
        <v>0</v>
      </c>
      <c r="AF91" s="150">
        <v>0</v>
      </c>
      <c r="AG91" s="150">
        <v>0</v>
      </c>
      <c r="AH91" s="150">
        <v>0</v>
      </c>
      <c r="AI91" s="150">
        <v>5</v>
      </c>
      <c r="AJ91" s="150">
        <v>1</v>
      </c>
      <c r="AK91" s="150">
        <v>8</v>
      </c>
      <c r="AL91" s="150">
        <v>0</v>
      </c>
      <c r="AM91" s="150">
        <v>4</v>
      </c>
      <c r="AN91" s="150">
        <v>0</v>
      </c>
      <c r="AO91" s="170">
        <v>0</v>
      </c>
    </row>
    <row r="92" spans="1:41" ht="15.75" x14ac:dyDescent="0.25">
      <c r="A92" s="132" t="s">
        <v>480</v>
      </c>
      <c r="B92" s="156">
        <f t="shared" si="8"/>
        <v>1</v>
      </c>
      <c r="C92" s="150">
        <v>0</v>
      </c>
      <c r="D92" s="150">
        <v>0</v>
      </c>
      <c r="E92" s="150">
        <v>0</v>
      </c>
      <c r="F92" s="150">
        <v>0</v>
      </c>
      <c r="G92" s="150">
        <v>0</v>
      </c>
      <c r="H92" s="150">
        <v>0</v>
      </c>
      <c r="I92" s="150">
        <v>0</v>
      </c>
      <c r="J92" s="150">
        <v>0</v>
      </c>
      <c r="K92" s="150">
        <v>0</v>
      </c>
      <c r="L92" s="150">
        <v>0</v>
      </c>
      <c r="M92" s="150">
        <v>0</v>
      </c>
      <c r="N92" s="150">
        <v>0</v>
      </c>
      <c r="O92" s="150">
        <v>0</v>
      </c>
      <c r="P92" s="150">
        <v>0</v>
      </c>
      <c r="Q92" s="150">
        <v>0</v>
      </c>
      <c r="R92" s="150">
        <v>0</v>
      </c>
      <c r="S92" s="150">
        <v>0</v>
      </c>
      <c r="T92" s="150">
        <v>0</v>
      </c>
      <c r="U92" s="150">
        <v>0</v>
      </c>
      <c r="V92" s="150">
        <v>0</v>
      </c>
      <c r="W92" s="150">
        <v>0</v>
      </c>
      <c r="X92" s="150">
        <v>0</v>
      </c>
      <c r="Y92" s="150">
        <v>0</v>
      </c>
      <c r="Z92" s="150">
        <v>0</v>
      </c>
      <c r="AA92" s="150">
        <v>0</v>
      </c>
      <c r="AB92" s="150">
        <v>0</v>
      </c>
      <c r="AC92" s="150">
        <v>0</v>
      </c>
      <c r="AD92" s="150">
        <v>0</v>
      </c>
      <c r="AE92" s="150">
        <v>0</v>
      </c>
      <c r="AF92" s="150">
        <v>0</v>
      </c>
      <c r="AG92" s="150">
        <v>0</v>
      </c>
      <c r="AH92" s="150">
        <v>0</v>
      </c>
      <c r="AI92" s="150">
        <v>0</v>
      </c>
      <c r="AJ92" s="150">
        <v>0</v>
      </c>
      <c r="AK92" s="150">
        <v>1</v>
      </c>
      <c r="AL92" s="150">
        <v>0</v>
      </c>
      <c r="AM92" s="150">
        <v>0</v>
      </c>
      <c r="AN92" s="150">
        <v>0</v>
      </c>
      <c r="AO92" s="170">
        <v>0</v>
      </c>
    </row>
    <row r="93" spans="1:41" ht="15.75" x14ac:dyDescent="0.25">
      <c r="A93" s="132" t="s">
        <v>481</v>
      </c>
      <c r="B93" s="156">
        <f t="shared" si="8"/>
        <v>7</v>
      </c>
      <c r="C93" s="150">
        <v>0</v>
      </c>
      <c r="D93" s="150">
        <v>0</v>
      </c>
      <c r="E93" s="150">
        <v>0</v>
      </c>
      <c r="F93" s="150">
        <v>0</v>
      </c>
      <c r="G93" s="150">
        <v>0</v>
      </c>
      <c r="H93" s="150">
        <v>0</v>
      </c>
      <c r="I93" s="150">
        <v>0</v>
      </c>
      <c r="J93" s="150">
        <v>0</v>
      </c>
      <c r="K93" s="150">
        <v>0</v>
      </c>
      <c r="L93" s="150">
        <v>0</v>
      </c>
      <c r="M93" s="150">
        <v>0</v>
      </c>
      <c r="N93" s="150">
        <v>1</v>
      </c>
      <c r="O93" s="150">
        <v>0</v>
      </c>
      <c r="P93" s="150">
        <v>0</v>
      </c>
      <c r="Q93" s="150">
        <v>0</v>
      </c>
      <c r="R93" s="150">
        <v>0</v>
      </c>
      <c r="S93" s="150">
        <v>0</v>
      </c>
      <c r="T93" s="150">
        <v>0</v>
      </c>
      <c r="U93" s="150">
        <v>0</v>
      </c>
      <c r="V93" s="150">
        <v>0</v>
      </c>
      <c r="W93" s="150">
        <v>0</v>
      </c>
      <c r="X93" s="150">
        <v>0</v>
      </c>
      <c r="Y93" s="150">
        <v>0</v>
      </c>
      <c r="Z93" s="150">
        <v>0</v>
      </c>
      <c r="AA93" s="150">
        <v>0</v>
      </c>
      <c r="AB93" s="150">
        <v>1</v>
      </c>
      <c r="AC93" s="150">
        <v>0</v>
      </c>
      <c r="AD93" s="150">
        <v>1</v>
      </c>
      <c r="AE93" s="150">
        <v>0</v>
      </c>
      <c r="AF93" s="150">
        <v>0</v>
      </c>
      <c r="AG93" s="150">
        <v>1</v>
      </c>
      <c r="AH93" s="150">
        <v>0</v>
      </c>
      <c r="AI93" s="150">
        <v>0</v>
      </c>
      <c r="AJ93" s="150">
        <v>0</v>
      </c>
      <c r="AK93" s="150">
        <v>2</v>
      </c>
      <c r="AL93" s="150">
        <v>0</v>
      </c>
      <c r="AM93" s="150">
        <v>1</v>
      </c>
      <c r="AN93" s="150">
        <v>0</v>
      </c>
      <c r="AO93" s="170">
        <v>0</v>
      </c>
    </row>
    <row r="94" spans="1:41" ht="15.75" x14ac:dyDescent="0.25">
      <c r="A94" s="132" t="s">
        <v>482</v>
      </c>
      <c r="B94" s="156">
        <f t="shared" si="8"/>
        <v>10</v>
      </c>
      <c r="C94" s="150">
        <v>1</v>
      </c>
      <c r="D94" s="150">
        <v>0</v>
      </c>
      <c r="E94" s="150">
        <v>0</v>
      </c>
      <c r="F94" s="150">
        <v>0</v>
      </c>
      <c r="G94" s="150">
        <v>1</v>
      </c>
      <c r="H94" s="150">
        <v>0</v>
      </c>
      <c r="I94" s="150">
        <v>0</v>
      </c>
      <c r="J94" s="150">
        <v>0</v>
      </c>
      <c r="K94" s="150">
        <v>0</v>
      </c>
      <c r="L94" s="150">
        <v>0</v>
      </c>
      <c r="M94" s="150">
        <v>0</v>
      </c>
      <c r="N94" s="150">
        <v>0</v>
      </c>
      <c r="O94" s="150">
        <v>0</v>
      </c>
      <c r="P94" s="150">
        <v>0</v>
      </c>
      <c r="Q94" s="150">
        <v>0</v>
      </c>
      <c r="R94" s="150">
        <v>0</v>
      </c>
      <c r="S94" s="150">
        <v>0</v>
      </c>
      <c r="T94" s="150">
        <v>0</v>
      </c>
      <c r="U94" s="150">
        <v>1</v>
      </c>
      <c r="V94" s="150">
        <v>0</v>
      </c>
      <c r="W94" s="150">
        <v>0</v>
      </c>
      <c r="X94" s="150">
        <v>0</v>
      </c>
      <c r="Y94" s="150">
        <v>0</v>
      </c>
      <c r="Z94" s="150">
        <v>0</v>
      </c>
      <c r="AA94" s="150">
        <v>1</v>
      </c>
      <c r="AB94" s="150">
        <v>0</v>
      </c>
      <c r="AC94" s="150">
        <v>0</v>
      </c>
      <c r="AD94" s="150">
        <v>0</v>
      </c>
      <c r="AE94" s="150">
        <v>0</v>
      </c>
      <c r="AF94" s="150">
        <v>0</v>
      </c>
      <c r="AG94" s="150">
        <v>0</v>
      </c>
      <c r="AH94" s="150">
        <v>0</v>
      </c>
      <c r="AI94" s="150">
        <v>2</v>
      </c>
      <c r="AJ94" s="150">
        <v>0</v>
      </c>
      <c r="AK94" s="150">
        <v>4</v>
      </c>
      <c r="AL94" s="150">
        <v>0</v>
      </c>
      <c r="AM94" s="150">
        <v>0</v>
      </c>
      <c r="AN94" s="150">
        <v>0</v>
      </c>
      <c r="AO94" s="170">
        <v>0</v>
      </c>
    </row>
    <row r="95" spans="1:41" ht="15.75" x14ac:dyDescent="0.25">
      <c r="A95" s="132" t="s">
        <v>483</v>
      </c>
      <c r="B95" s="156">
        <f t="shared" si="8"/>
        <v>2</v>
      </c>
      <c r="C95" s="150">
        <v>0</v>
      </c>
      <c r="D95" s="150">
        <v>0</v>
      </c>
      <c r="E95" s="150">
        <v>0</v>
      </c>
      <c r="F95" s="150">
        <v>0</v>
      </c>
      <c r="G95" s="150">
        <v>0</v>
      </c>
      <c r="H95" s="150">
        <v>0</v>
      </c>
      <c r="I95" s="150">
        <v>0</v>
      </c>
      <c r="J95" s="150">
        <v>0</v>
      </c>
      <c r="K95" s="150">
        <v>0</v>
      </c>
      <c r="L95" s="150">
        <v>0</v>
      </c>
      <c r="M95" s="150">
        <v>0</v>
      </c>
      <c r="N95" s="150">
        <v>0</v>
      </c>
      <c r="O95" s="150">
        <v>0</v>
      </c>
      <c r="P95" s="150">
        <v>0</v>
      </c>
      <c r="Q95" s="150">
        <v>0</v>
      </c>
      <c r="R95" s="150">
        <v>0</v>
      </c>
      <c r="S95" s="150">
        <v>0</v>
      </c>
      <c r="T95" s="150">
        <v>0</v>
      </c>
      <c r="U95" s="150">
        <v>0</v>
      </c>
      <c r="V95" s="150">
        <v>0</v>
      </c>
      <c r="W95" s="150">
        <v>0</v>
      </c>
      <c r="X95" s="150">
        <v>0</v>
      </c>
      <c r="Y95" s="150">
        <v>0</v>
      </c>
      <c r="Z95" s="150">
        <v>0</v>
      </c>
      <c r="AA95" s="150">
        <v>0</v>
      </c>
      <c r="AB95" s="150">
        <v>0</v>
      </c>
      <c r="AC95" s="150">
        <v>0</v>
      </c>
      <c r="AD95" s="150">
        <v>0</v>
      </c>
      <c r="AE95" s="150">
        <v>0</v>
      </c>
      <c r="AF95" s="150">
        <v>0</v>
      </c>
      <c r="AG95" s="150">
        <v>0</v>
      </c>
      <c r="AH95" s="150">
        <v>0</v>
      </c>
      <c r="AI95" s="150">
        <v>1</v>
      </c>
      <c r="AJ95" s="150">
        <v>0</v>
      </c>
      <c r="AK95" s="150">
        <v>0</v>
      </c>
      <c r="AL95" s="150">
        <v>0</v>
      </c>
      <c r="AM95" s="150">
        <v>1</v>
      </c>
      <c r="AN95" s="150">
        <v>0</v>
      </c>
      <c r="AO95" s="170">
        <v>0</v>
      </c>
    </row>
    <row r="96" spans="1:41" ht="15.75" x14ac:dyDescent="0.25">
      <c r="A96" s="132" t="s">
        <v>484</v>
      </c>
      <c r="B96" s="156">
        <f t="shared" si="8"/>
        <v>0</v>
      </c>
      <c r="C96" s="150">
        <v>0</v>
      </c>
      <c r="D96" s="150">
        <v>0</v>
      </c>
      <c r="E96" s="150">
        <v>0</v>
      </c>
      <c r="F96" s="150">
        <v>0</v>
      </c>
      <c r="G96" s="150">
        <v>0</v>
      </c>
      <c r="H96" s="150">
        <v>0</v>
      </c>
      <c r="I96" s="150">
        <v>0</v>
      </c>
      <c r="J96" s="150">
        <v>0</v>
      </c>
      <c r="K96" s="150">
        <v>0</v>
      </c>
      <c r="L96" s="150">
        <v>0</v>
      </c>
      <c r="M96" s="150">
        <v>0</v>
      </c>
      <c r="N96" s="150">
        <v>0</v>
      </c>
      <c r="O96" s="150">
        <v>0</v>
      </c>
      <c r="P96" s="150">
        <v>0</v>
      </c>
      <c r="Q96" s="150">
        <v>0</v>
      </c>
      <c r="R96" s="150">
        <v>0</v>
      </c>
      <c r="S96" s="150">
        <v>0</v>
      </c>
      <c r="T96" s="150">
        <v>0</v>
      </c>
      <c r="U96" s="150">
        <v>0</v>
      </c>
      <c r="V96" s="150">
        <v>0</v>
      </c>
      <c r="W96" s="150">
        <v>0</v>
      </c>
      <c r="X96" s="150">
        <v>0</v>
      </c>
      <c r="Y96" s="150">
        <v>0</v>
      </c>
      <c r="Z96" s="150">
        <v>0</v>
      </c>
      <c r="AA96" s="150">
        <v>0</v>
      </c>
      <c r="AB96" s="150">
        <v>0</v>
      </c>
      <c r="AC96" s="150">
        <v>0</v>
      </c>
      <c r="AD96" s="150">
        <v>0</v>
      </c>
      <c r="AE96" s="150">
        <v>0</v>
      </c>
      <c r="AF96" s="150">
        <v>0</v>
      </c>
      <c r="AG96" s="150">
        <v>0</v>
      </c>
      <c r="AH96" s="150">
        <v>0</v>
      </c>
      <c r="AI96" s="150">
        <v>0</v>
      </c>
      <c r="AJ96" s="150">
        <v>0</v>
      </c>
      <c r="AK96" s="150">
        <v>0</v>
      </c>
      <c r="AL96" s="150">
        <v>0</v>
      </c>
      <c r="AM96" s="150">
        <v>0</v>
      </c>
      <c r="AN96" s="150">
        <v>0</v>
      </c>
      <c r="AO96" s="170">
        <v>0</v>
      </c>
    </row>
    <row r="97" spans="1:41" ht="15.75" x14ac:dyDescent="0.25">
      <c r="A97" s="132" t="s">
        <v>485</v>
      </c>
      <c r="B97" s="156">
        <f t="shared" si="8"/>
        <v>2</v>
      </c>
      <c r="C97" s="150">
        <v>0</v>
      </c>
      <c r="D97" s="150">
        <v>0</v>
      </c>
      <c r="E97" s="150">
        <v>0</v>
      </c>
      <c r="F97" s="150">
        <v>0</v>
      </c>
      <c r="G97" s="150">
        <v>0</v>
      </c>
      <c r="H97" s="150">
        <v>0</v>
      </c>
      <c r="I97" s="150">
        <v>0</v>
      </c>
      <c r="J97" s="150">
        <v>0</v>
      </c>
      <c r="K97" s="150">
        <v>0</v>
      </c>
      <c r="L97" s="150">
        <v>0</v>
      </c>
      <c r="M97" s="150">
        <v>0</v>
      </c>
      <c r="N97" s="150">
        <v>0</v>
      </c>
      <c r="O97" s="150">
        <v>0</v>
      </c>
      <c r="P97" s="150">
        <v>0</v>
      </c>
      <c r="Q97" s="150">
        <v>0</v>
      </c>
      <c r="R97" s="150">
        <v>0</v>
      </c>
      <c r="S97" s="150">
        <v>0</v>
      </c>
      <c r="T97" s="150">
        <v>0</v>
      </c>
      <c r="U97" s="150">
        <v>1</v>
      </c>
      <c r="V97" s="150">
        <v>0</v>
      </c>
      <c r="W97" s="150">
        <v>0</v>
      </c>
      <c r="X97" s="150">
        <v>0</v>
      </c>
      <c r="Y97" s="150">
        <v>0</v>
      </c>
      <c r="Z97" s="150">
        <v>0</v>
      </c>
      <c r="AA97" s="150">
        <v>0</v>
      </c>
      <c r="AB97" s="150">
        <v>0</v>
      </c>
      <c r="AC97" s="150">
        <v>0</v>
      </c>
      <c r="AD97" s="150">
        <v>0</v>
      </c>
      <c r="AE97" s="150">
        <v>0</v>
      </c>
      <c r="AF97" s="150">
        <v>0</v>
      </c>
      <c r="AG97" s="150">
        <v>0</v>
      </c>
      <c r="AH97" s="150">
        <v>0</v>
      </c>
      <c r="AI97" s="150">
        <v>0</v>
      </c>
      <c r="AJ97" s="150">
        <v>0</v>
      </c>
      <c r="AK97" s="150">
        <v>0</v>
      </c>
      <c r="AL97" s="150">
        <v>0</v>
      </c>
      <c r="AM97" s="150">
        <v>1</v>
      </c>
      <c r="AN97" s="150">
        <v>0</v>
      </c>
      <c r="AO97" s="170">
        <v>0</v>
      </c>
    </row>
    <row r="98" spans="1:41" ht="15.75" x14ac:dyDescent="0.25">
      <c r="A98" s="132" t="s">
        <v>486</v>
      </c>
      <c r="B98" s="156">
        <f t="shared" si="8"/>
        <v>14</v>
      </c>
      <c r="C98" s="150">
        <v>1</v>
      </c>
      <c r="D98" s="150">
        <v>0</v>
      </c>
      <c r="E98" s="150">
        <v>0</v>
      </c>
      <c r="F98" s="150">
        <v>0</v>
      </c>
      <c r="G98" s="150">
        <v>1</v>
      </c>
      <c r="H98" s="150">
        <v>0</v>
      </c>
      <c r="I98" s="150">
        <v>0</v>
      </c>
      <c r="J98" s="150">
        <v>0</v>
      </c>
      <c r="K98" s="150">
        <v>1</v>
      </c>
      <c r="L98" s="150">
        <v>0</v>
      </c>
      <c r="M98" s="150">
        <v>2</v>
      </c>
      <c r="N98" s="150">
        <v>0</v>
      </c>
      <c r="O98" s="150">
        <v>0</v>
      </c>
      <c r="P98" s="150">
        <v>0</v>
      </c>
      <c r="Q98" s="150">
        <v>0</v>
      </c>
      <c r="R98" s="150">
        <v>0</v>
      </c>
      <c r="S98" s="150">
        <v>0</v>
      </c>
      <c r="T98" s="150">
        <v>0</v>
      </c>
      <c r="U98" s="150">
        <v>1</v>
      </c>
      <c r="V98" s="150">
        <v>0</v>
      </c>
      <c r="W98" s="150">
        <v>0</v>
      </c>
      <c r="X98" s="150">
        <v>0</v>
      </c>
      <c r="Y98" s="150">
        <v>0</v>
      </c>
      <c r="Z98" s="150">
        <v>0</v>
      </c>
      <c r="AA98" s="150">
        <v>1</v>
      </c>
      <c r="AB98" s="150">
        <v>0</v>
      </c>
      <c r="AC98" s="150">
        <v>0</v>
      </c>
      <c r="AD98" s="150">
        <v>0</v>
      </c>
      <c r="AE98" s="150">
        <v>0</v>
      </c>
      <c r="AF98" s="150">
        <v>0</v>
      </c>
      <c r="AG98" s="150">
        <v>0</v>
      </c>
      <c r="AH98" s="150">
        <v>0</v>
      </c>
      <c r="AI98" s="150">
        <v>2</v>
      </c>
      <c r="AJ98" s="150">
        <v>0</v>
      </c>
      <c r="AK98" s="150">
        <v>3</v>
      </c>
      <c r="AL98" s="150">
        <v>0</v>
      </c>
      <c r="AM98" s="150">
        <v>2</v>
      </c>
      <c r="AN98" s="150">
        <v>0</v>
      </c>
      <c r="AO98" s="170">
        <v>0</v>
      </c>
    </row>
    <row r="99" spans="1:41" ht="15.75" x14ac:dyDescent="0.25">
      <c r="A99" s="132" t="s">
        <v>487</v>
      </c>
      <c r="B99" s="156">
        <f t="shared" si="8"/>
        <v>14</v>
      </c>
      <c r="C99" s="150">
        <v>0</v>
      </c>
      <c r="D99" s="150">
        <v>0</v>
      </c>
      <c r="E99" s="150">
        <v>0</v>
      </c>
      <c r="F99" s="150">
        <v>0</v>
      </c>
      <c r="G99" s="150">
        <v>0</v>
      </c>
      <c r="H99" s="150">
        <v>0</v>
      </c>
      <c r="I99" s="150">
        <v>0</v>
      </c>
      <c r="J99" s="150">
        <v>0</v>
      </c>
      <c r="K99" s="150">
        <v>0</v>
      </c>
      <c r="L99" s="150">
        <v>0</v>
      </c>
      <c r="M99" s="150">
        <v>0</v>
      </c>
      <c r="N99" s="150">
        <v>3</v>
      </c>
      <c r="O99" s="150">
        <v>0</v>
      </c>
      <c r="P99" s="150">
        <v>0</v>
      </c>
      <c r="Q99" s="150">
        <v>0</v>
      </c>
      <c r="R99" s="150">
        <v>0</v>
      </c>
      <c r="S99" s="150">
        <v>0</v>
      </c>
      <c r="T99" s="150">
        <v>0</v>
      </c>
      <c r="U99" s="150">
        <v>0</v>
      </c>
      <c r="V99" s="150">
        <v>0</v>
      </c>
      <c r="W99" s="150">
        <v>0</v>
      </c>
      <c r="X99" s="150">
        <v>0</v>
      </c>
      <c r="Y99" s="150">
        <v>0</v>
      </c>
      <c r="Z99" s="150">
        <v>0</v>
      </c>
      <c r="AA99" s="150">
        <v>0</v>
      </c>
      <c r="AB99" s="150">
        <v>2</v>
      </c>
      <c r="AC99" s="150">
        <v>0</v>
      </c>
      <c r="AD99" s="150">
        <v>0</v>
      </c>
      <c r="AE99" s="150">
        <v>0</v>
      </c>
      <c r="AF99" s="150">
        <v>0</v>
      </c>
      <c r="AG99" s="150">
        <v>0</v>
      </c>
      <c r="AH99" s="150">
        <v>1</v>
      </c>
      <c r="AI99" s="150">
        <v>3</v>
      </c>
      <c r="AJ99" s="150">
        <v>0</v>
      </c>
      <c r="AK99" s="150">
        <v>3</v>
      </c>
      <c r="AL99" s="150">
        <v>0</v>
      </c>
      <c r="AM99" s="150">
        <v>1</v>
      </c>
      <c r="AN99" s="150">
        <v>0</v>
      </c>
      <c r="AO99" s="170">
        <v>1</v>
      </c>
    </row>
    <row r="100" spans="1:41" ht="15.75" x14ac:dyDescent="0.25">
      <c r="A100" s="132" t="s">
        <v>488</v>
      </c>
      <c r="B100" s="156">
        <f t="shared" si="8"/>
        <v>0</v>
      </c>
      <c r="C100" s="150">
        <v>0</v>
      </c>
      <c r="D100" s="150">
        <v>0</v>
      </c>
      <c r="E100" s="150">
        <v>0</v>
      </c>
      <c r="F100" s="150">
        <v>0</v>
      </c>
      <c r="G100" s="150">
        <v>0</v>
      </c>
      <c r="H100" s="150">
        <v>0</v>
      </c>
      <c r="I100" s="150">
        <v>0</v>
      </c>
      <c r="J100" s="150">
        <v>0</v>
      </c>
      <c r="K100" s="150">
        <v>0</v>
      </c>
      <c r="L100" s="150">
        <v>0</v>
      </c>
      <c r="M100" s="150">
        <v>0</v>
      </c>
      <c r="N100" s="150">
        <v>0</v>
      </c>
      <c r="O100" s="150">
        <v>0</v>
      </c>
      <c r="P100" s="150">
        <v>0</v>
      </c>
      <c r="Q100" s="150">
        <v>0</v>
      </c>
      <c r="R100" s="150">
        <v>0</v>
      </c>
      <c r="S100" s="150">
        <v>0</v>
      </c>
      <c r="T100" s="150">
        <v>0</v>
      </c>
      <c r="U100" s="150">
        <v>0</v>
      </c>
      <c r="V100" s="150">
        <v>0</v>
      </c>
      <c r="W100" s="150">
        <v>0</v>
      </c>
      <c r="X100" s="150">
        <v>0</v>
      </c>
      <c r="Y100" s="150">
        <v>0</v>
      </c>
      <c r="Z100" s="150">
        <v>0</v>
      </c>
      <c r="AA100" s="150">
        <v>0</v>
      </c>
      <c r="AB100" s="150">
        <v>0</v>
      </c>
      <c r="AC100" s="150">
        <v>0</v>
      </c>
      <c r="AD100" s="150">
        <v>0</v>
      </c>
      <c r="AE100" s="150">
        <v>0</v>
      </c>
      <c r="AF100" s="150">
        <v>0</v>
      </c>
      <c r="AG100" s="150">
        <v>0</v>
      </c>
      <c r="AH100" s="150">
        <v>0</v>
      </c>
      <c r="AI100" s="150">
        <v>0</v>
      </c>
      <c r="AJ100" s="150">
        <v>0</v>
      </c>
      <c r="AK100" s="150">
        <v>0</v>
      </c>
      <c r="AL100" s="150">
        <v>0</v>
      </c>
      <c r="AM100" s="150">
        <v>0</v>
      </c>
      <c r="AN100" s="150">
        <v>0</v>
      </c>
      <c r="AO100" s="170">
        <v>0</v>
      </c>
    </row>
    <row r="101" spans="1:41" ht="15.75" x14ac:dyDescent="0.25">
      <c r="A101" s="132" t="s">
        <v>489</v>
      </c>
      <c r="B101" s="156">
        <f t="shared" si="8"/>
        <v>5</v>
      </c>
      <c r="C101" s="150">
        <v>0</v>
      </c>
      <c r="D101" s="150">
        <v>0</v>
      </c>
      <c r="E101" s="150">
        <v>1</v>
      </c>
      <c r="F101" s="150">
        <v>0</v>
      </c>
      <c r="G101" s="150">
        <v>1</v>
      </c>
      <c r="H101" s="150">
        <v>0</v>
      </c>
      <c r="I101" s="150">
        <v>0</v>
      </c>
      <c r="J101" s="150">
        <v>0</v>
      </c>
      <c r="K101" s="150">
        <v>0</v>
      </c>
      <c r="L101" s="150">
        <v>0</v>
      </c>
      <c r="M101" s="150">
        <v>0</v>
      </c>
      <c r="N101" s="150">
        <v>0</v>
      </c>
      <c r="O101" s="150">
        <v>0</v>
      </c>
      <c r="P101" s="150">
        <v>0</v>
      </c>
      <c r="Q101" s="150">
        <v>0</v>
      </c>
      <c r="R101" s="150">
        <v>0</v>
      </c>
      <c r="S101" s="150">
        <v>0</v>
      </c>
      <c r="T101" s="150">
        <v>0</v>
      </c>
      <c r="U101" s="150">
        <v>0</v>
      </c>
      <c r="V101" s="150">
        <v>0</v>
      </c>
      <c r="W101" s="150">
        <v>0</v>
      </c>
      <c r="X101" s="150">
        <v>0</v>
      </c>
      <c r="Y101" s="150">
        <v>0</v>
      </c>
      <c r="Z101" s="150">
        <v>0</v>
      </c>
      <c r="AA101" s="150">
        <v>0</v>
      </c>
      <c r="AB101" s="150">
        <v>0</v>
      </c>
      <c r="AC101" s="150">
        <v>0</v>
      </c>
      <c r="AD101" s="150">
        <v>0</v>
      </c>
      <c r="AE101" s="150">
        <v>0</v>
      </c>
      <c r="AF101" s="150">
        <v>1</v>
      </c>
      <c r="AG101" s="150">
        <v>1</v>
      </c>
      <c r="AH101" s="150">
        <v>0</v>
      </c>
      <c r="AI101" s="150">
        <v>0</v>
      </c>
      <c r="AJ101" s="150">
        <v>0</v>
      </c>
      <c r="AK101" s="150">
        <v>1</v>
      </c>
      <c r="AL101" s="150">
        <v>0</v>
      </c>
      <c r="AM101" s="150">
        <v>0</v>
      </c>
      <c r="AN101" s="150">
        <v>0</v>
      </c>
      <c r="AO101" s="170">
        <v>0</v>
      </c>
    </row>
    <row r="102" spans="1:41" ht="15.75" x14ac:dyDescent="0.25">
      <c r="A102" s="132" t="s">
        <v>490</v>
      </c>
      <c r="B102" s="156">
        <f t="shared" si="8"/>
        <v>7</v>
      </c>
      <c r="C102" s="150">
        <v>0</v>
      </c>
      <c r="D102" s="150">
        <v>0</v>
      </c>
      <c r="E102" s="150">
        <v>0</v>
      </c>
      <c r="F102" s="150">
        <v>0</v>
      </c>
      <c r="G102" s="150">
        <v>0</v>
      </c>
      <c r="H102" s="150">
        <v>0</v>
      </c>
      <c r="I102" s="150">
        <v>0</v>
      </c>
      <c r="J102" s="150">
        <v>0</v>
      </c>
      <c r="K102" s="150">
        <v>1</v>
      </c>
      <c r="L102" s="150">
        <v>0</v>
      </c>
      <c r="M102" s="150">
        <v>0</v>
      </c>
      <c r="N102" s="150">
        <v>1</v>
      </c>
      <c r="O102" s="150">
        <v>0</v>
      </c>
      <c r="P102" s="150">
        <v>0</v>
      </c>
      <c r="Q102" s="150">
        <v>0</v>
      </c>
      <c r="R102" s="150">
        <v>1</v>
      </c>
      <c r="S102" s="150">
        <v>0</v>
      </c>
      <c r="T102" s="150">
        <v>0</v>
      </c>
      <c r="U102" s="150">
        <v>0</v>
      </c>
      <c r="V102" s="150">
        <v>0</v>
      </c>
      <c r="W102" s="150">
        <v>0</v>
      </c>
      <c r="X102" s="150">
        <v>0</v>
      </c>
      <c r="Y102" s="150">
        <v>0</v>
      </c>
      <c r="Z102" s="150">
        <v>0</v>
      </c>
      <c r="AA102" s="150">
        <v>1</v>
      </c>
      <c r="AB102" s="150">
        <v>1</v>
      </c>
      <c r="AC102" s="150">
        <v>0</v>
      </c>
      <c r="AD102" s="150">
        <v>0</v>
      </c>
      <c r="AE102" s="150">
        <v>0</v>
      </c>
      <c r="AF102" s="150">
        <v>0</v>
      </c>
      <c r="AG102" s="150">
        <v>0</v>
      </c>
      <c r="AH102" s="150">
        <v>0</v>
      </c>
      <c r="AI102" s="150">
        <v>0</v>
      </c>
      <c r="AJ102" s="150">
        <v>0</v>
      </c>
      <c r="AK102" s="150">
        <v>1</v>
      </c>
      <c r="AL102" s="150">
        <v>0</v>
      </c>
      <c r="AM102" s="150">
        <v>1</v>
      </c>
      <c r="AN102" s="150">
        <v>0</v>
      </c>
      <c r="AO102" s="170">
        <v>0</v>
      </c>
    </row>
    <row r="103" spans="1:41" ht="15.75" x14ac:dyDescent="0.25">
      <c r="A103" s="132" t="s">
        <v>491</v>
      </c>
      <c r="B103" s="156">
        <f t="shared" si="8"/>
        <v>0</v>
      </c>
      <c r="C103" s="150">
        <v>0</v>
      </c>
      <c r="D103" s="150">
        <v>0</v>
      </c>
      <c r="E103" s="150">
        <v>0</v>
      </c>
      <c r="F103" s="150">
        <v>0</v>
      </c>
      <c r="G103" s="150">
        <v>0</v>
      </c>
      <c r="H103" s="150">
        <v>0</v>
      </c>
      <c r="I103" s="150">
        <v>0</v>
      </c>
      <c r="J103" s="150">
        <v>0</v>
      </c>
      <c r="K103" s="150">
        <v>0</v>
      </c>
      <c r="L103" s="150">
        <v>0</v>
      </c>
      <c r="M103" s="150">
        <v>0</v>
      </c>
      <c r="N103" s="150">
        <v>0</v>
      </c>
      <c r="O103" s="150">
        <v>0</v>
      </c>
      <c r="P103" s="150">
        <v>0</v>
      </c>
      <c r="Q103" s="150">
        <v>0</v>
      </c>
      <c r="R103" s="150">
        <v>0</v>
      </c>
      <c r="S103" s="150">
        <v>0</v>
      </c>
      <c r="T103" s="150">
        <v>0</v>
      </c>
      <c r="U103" s="150">
        <v>0</v>
      </c>
      <c r="V103" s="150">
        <v>0</v>
      </c>
      <c r="W103" s="150">
        <v>0</v>
      </c>
      <c r="X103" s="150">
        <v>0</v>
      </c>
      <c r="Y103" s="150">
        <v>0</v>
      </c>
      <c r="Z103" s="150">
        <v>0</v>
      </c>
      <c r="AA103" s="150">
        <v>0</v>
      </c>
      <c r="AB103" s="150">
        <v>0</v>
      </c>
      <c r="AC103" s="150">
        <v>0</v>
      </c>
      <c r="AD103" s="150">
        <v>0</v>
      </c>
      <c r="AE103" s="150">
        <v>0</v>
      </c>
      <c r="AF103" s="150">
        <v>0</v>
      </c>
      <c r="AG103" s="150">
        <v>0</v>
      </c>
      <c r="AH103" s="150">
        <v>0</v>
      </c>
      <c r="AI103" s="150">
        <v>0</v>
      </c>
      <c r="AJ103" s="150">
        <v>0</v>
      </c>
      <c r="AK103" s="150">
        <v>0</v>
      </c>
      <c r="AL103" s="150">
        <v>0</v>
      </c>
      <c r="AM103" s="150">
        <v>0</v>
      </c>
      <c r="AN103" s="150">
        <v>0</v>
      </c>
      <c r="AO103" s="170">
        <v>0</v>
      </c>
    </row>
    <row r="104" spans="1:41" ht="15.75" x14ac:dyDescent="0.25">
      <c r="A104" s="132" t="s">
        <v>492</v>
      </c>
      <c r="B104" s="156">
        <f t="shared" si="8"/>
        <v>60</v>
      </c>
      <c r="C104" s="150">
        <v>3</v>
      </c>
      <c r="D104" s="150">
        <v>0</v>
      </c>
      <c r="E104" s="150">
        <v>0</v>
      </c>
      <c r="F104" s="150">
        <v>0</v>
      </c>
      <c r="G104" s="150">
        <v>3</v>
      </c>
      <c r="H104" s="150">
        <v>0</v>
      </c>
      <c r="I104" s="150">
        <v>1</v>
      </c>
      <c r="J104" s="150">
        <v>0</v>
      </c>
      <c r="K104" s="150">
        <v>2</v>
      </c>
      <c r="L104" s="150">
        <v>0</v>
      </c>
      <c r="M104" s="150">
        <v>0</v>
      </c>
      <c r="N104" s="150">
        <v>1</v>
      </c>
      <c r="O104" s="150">
        <v>1</v>
      </c>
      <c r="P104" s="150">
        <v>0</v>
      </c>
      <c r="Q104" s="150">
        <v>1</v>
      </c>
      <c r="R104" s="150">
        <v>2</v>
      </c>
      <c r="S104" s="150">
        <v>0</v>
      </c>
      <c r="T104" s="150">
        <v>0</v>
      </c>
      <c r="U104" s="150">
        <v>13</v>
      </c>
      <c r="V104" s="150">
        <v>0</v>
      </c>
      <c r="W104" s="150">
        <v>0</v>
      </c>
      <c r="X104" s="150">
        <v>0</v>
      </c>
      <c r="Y104" s="150">
        <v>1</v>
      </c>
      <c r="Z104" s="150">
        <v>2</v>
      </c>
      <c r="AA104" s="150">
        <v>1</v>
      </c>
      <c r="AB104" s="150">
        <v>9</v>
      </c>
      <c r="AC104" s="150">
        <v>0</v>
      </c>
      <c r="AD104" s="150">
        <v>2</v>
      </c>
      <c r="AE104" s="150">
        <v>0</v>
      </c>
      <c r="AF104" s="150">
        <v>0</v>
      </c>
      <c r="AG104" s="150">
        <v>0</v>
      </c>
      <c r="AH104" s="150">
        <v>0</v>
      </c>
      <c r="AI104" s="150">
        <v>6</v>
      </c>
      <c r="AJ104" s="150">
        <v>0</v>
      </c>
      <c r="AK104" s="150">
        <v>9</v>
      </c>
      <c r="AL104" s="150">
        <v>0</v>
      </c>
      <c r="AM104" s="150">
        <v>3</v>
      </c>
      <c r="AN104" s="150">
        <v>0</v>
      </c>
      <c r="AO104" s="170">
        <v>0</v>
      </c>
    </row>
    <row r="105" spans="1:41" ht="15.75" x14ac:dyDescent="0.25">
      <c r="A105" s="132" t="s">
        <v>493</v>
      </c>
      <c r="B105" s="156">
        <f t="shared" si="8"/>
        <v>221</v>
      </c>
      <c r="C105" s="150">
        <v>19</v>
      </c>
      <c r="D105" s="150">
        <v>0</v>
      </c>
      <c r="E105" s="150">
        <v>4</v>
      </c>
      <c r="F105" s="150">
        <v>0</v>
      </c>
      <c r="G105" s="150">
        <v>8</v>
      </c>
      <c r="H105" s="150">
        <v>0</v>
      </c>
      <c r="I105" s="150">
        <v>9</v>
      </c>
      <c r="J105" s="150">
        <v>0</v>
      </c>
      <c r="K105" s="150">
        <v>6</v>
      </c>
      <c r="L105" s="150">
        <v>0</v>
      </c>
      <c r="M105" s="150">
        <v>34</v>
      </c>
      <c r="N105" s="150">
        <v>2</v>
      </c>
      <c r="O105" s="150">
        <v>4</v>
      </c>
      <c r="P105" s="150">
        <v>0</v>
      </c>
      <c r="Q105" s="150">
        <v>0</v>
      </c>
      <c r="R105" s="150">
        <v>7</v>
      </c>
      <c r="S105" s="150">
        <v>0</v>
      </c>
      <c r="T105" s="150">
        <v>2</v>
      </c>
      <c r="U105" s="150">
        <v>6</v>
      </c>
      <c r="V105" s="150">
        <v>0</v>
      </c>
      <c r="W105" s="150">
        <v>1</v>
      </c>
      <c r="X105" s="150">
        <v>16</v>
      </c>
      <c r="Y105" s="150">
        <v>1</v>
      </c>
      <c r="Z105" s="150">
        <v>7</v>
      </c>
      <c r="AA105" s="150">
        <v>1</v>
      </c>
      <c r="AB105" s="150">
        <v>18</v>
      </c>
      <c r="AC105" s="150">
        <v>0</v>
      </c>
      <c r="AD105" s="150">
        <v>6</v>
      </c>
      <c r="AE105" s="150">
        <v>0</v>
      </c>
      <c r="AF105" s="150">
        <v>2</v>
      </c>
      <c r="AG105" s="150">
        <v>11</v>
      </c>
      <c r="AH105" s="150">
        <v>12</v>
      </c>
      <c r="AI105" s="150">
        <v>11</v>
      </c>
      <c r="AJ105" s="150">
        <v>0</v>
      </c>
      <c r="AK105" s="150">
        <v>26</v>
      </c>
      <c r="AL105" s="150">
        <v>0</v>
      </c>
      <c r="AM105" s="150">
        <v>5</v>
      </c>
      <c r="AN105" s="150">
        <v>0</v>
      </c>
      <c r="AO105" s="170">
        <v>3</v>
      </c>
    </row>
    <row r="106" spans="1:41" ht="15.75" x14ac:dyDescent="0.25">
      <c r="A106" s="132" t="s">
        <v>494</v>
      </c>
      <c r="B106" s="156">
        <f t="shared" si="8"/>
        <v>19</v>
      </c>
      <c r="C106" s="150">
        <v>0</v>
      </c>
      <c r="D106" s="150">
        <v>0</v>
      </c>
      <c r="E106" s="150">
        <v>1</v>
      </c>
      <c r="F106" s="150">
        <v>0</v>
      </c>
      <c r="G106" s="150">
        <v>0</v>
      </c>
      <c r="H106" s="150">
        <v>0</v>
      </c>
      <c r="I106" s="150">
        <v>0</v>
      </c>
      <c r="J106" s="150">
        <v>0</v>
      </c>
      <c r="K106" s="150">
        <v>0</v>
      </c>
      <c r="L106" s="150">
        <v>0</v>
      </c>
      <c r="M106" s="150">
        <v>5</v>
      </c>
      <c r="N106" s="150">
        <v>0</v>
      </c>
      <c r="O106" s="150">
        <v>0</v>
      </c>
      <c r="P106" s="150">
        <v>0</v>
      </c>
      <c r="Q106" s="150">
        <v>0</v>
      </c>
      <c r="R106" s="150">
        <v>0</v>
      </c>
      <c r="S106" s="150">
        <v>0</v>
      </c>
      <c r="T106" s="150">
        <v>0</v>
      </c>
      <c r="U106" s="150">
        <v>1</v>
      </c>
      <c r="V106" s="150">
        <v>0</v>
      </c>
      <c r="W106" s="150">
        <v>0</v>
      </c>
      <c r="X106" s="150">
        <v>0</v>
      </c>
      <c r="Y106" s="150">
        <v>0</v>
      </c>
      <c r="Z106" s="150">
        <v>0</v>
      </c>
      <c r="AA106" s="150">
        <v>0</v>
      </c>
      <c r="AB106" s="150">
        <v>0</v>
      </c>
      <c r="AC106" s="150">
        <v>0</v>
      </c>
      <c r="AD106" s="150">
        <v>1</v>
      </c>
      <c r="AE106" s="150">
        <v>0</v>
      </c>
      <c r="AF106" s="150">
        <v>0</v>
      </c>
      <c r="AG106" s="150">
        <v>0</v>
      </c>
      <c r="AH106" s="150">
        <v>5</v>
      </c>
      <c r="AI106" s="150">
        <v>0</v>
      </c>
      <c r="AJ106" s="150">
        <v>0</v>
      </c>
      <c r="AK106" s="150">
        <v>4</v>
      </c>
      <c r="AL106" s="150">
        <v>0</v>
      </c>
      <c r="AM106" s="150">
        <v>2</v>
      </c>
      <c r="AN106" s="150">
        <v>0</v>
      </c>
      <c r="AO106" s="170">
        <v>0</v>
      </c>
    </row>
    <row r="107" spans="1:41" ht="15.75" x14ac:dyDescent="0.25">
      <c r="A107" s="132" t="s">
        <v>495</v>
      </c>
      <c r="B107" s="156">
        <f t="shared" si="8"/>
        <v>174</v>
      </c>
      <c r="C107" s="150">
        <v>15</v>
      </c>
      <c r="D107" s="150">
        <v>0</v>
      </c>
      <c r="E107" s="150">
        <v>3</v>
      </c>
      <c r="F107" s="150">
        <v>0</v>
      </c>
      <c r="G107" s="150">
        <v>9</v>
      </c>
      <c r="H107" s="150">
        <v>0</v>
      </c>
      <c r="I107" s="150">
        <v>4</v>
      </c>
      <c r="J107" s="150">
        <v>0</v>
      </c>
      <c r="K107" s="150">
        <v>9</v>
      </c>
      <c r="L107" s="150">
        <v>0</v>
      </c>
      <c r="M107" s="150">
        <v>14</v>
      </c>
      <c r="N107" s="150">
        <v>0</v>
      </c>
      <c r="O107" s="150">
        <v>4</v>
      </c>
      <c r="P107" s="150">
        <v>0</v>
      </c>
      <c r="Q107" s="150">
        <v>1</v>
      </c>
      <c r="R107" s="150">
        <v>8</v>
      </c>
      <c r="S107" s="150">
        <v>0</v>
      </c>
      <c r="T107" s="150">
        <v>0</v>
      </c>
      <c r="U107" s="150">
        <v>14</v>
      </c>
      <c r="V107" s="150">
        <v>0</v>
      </c>
      <c r="W107" s="150">
        <v>1</v>
      </c>
      <c r="X107" s="150">
        <v>1</v>
      </c>
      <c r="Y107" s="150">
        <v>0</v>
      </c>
      <c r="Z107" s="150">
        <v>5</v>
      </c>
      <c r="AA107" s="150">
        <v>1</v>
      </c>
      <c r="AB107" s="150">
        <v>30</v>
      </c>
      <c r="AC107" s="150">
        <v>0</v>
      </c>
      <c r="AD107" s="150">
        <v>11</v>
      </c>
      <c r="AE107" s="150">
        <v>0</v>
      </c>
      <c r="AF107" s="150">
        <v>2</v>
      </c>
      <c r="AG107" s="150">
        <v>3</v>
      </c>
      <c r="AH107" s="150">
        <v>1</v>
      </c>
      <c r="AI107" s="150">
        <v>9</v>
      </c>
      <c r="AJ107" s="150">
        <v>2</v>
      </c>
      <c r="AK107" s="150">
        <v>11</v>
      </c>
      <c r="AL107" s="150">
        <v>0</v>
      </c>
      <c r="AM107" s="150">
        <v>9</v>
      </c>
      <c r="AN107" s="150">
        <v>0</v>
      </c>
      <c r="AO107" s="170">
        <v>7</v>
      </c>
    </row>
    <row r="108" spans="1:41" ht="15.75" x14ac:dyDescent="0.25">
      <c r="A108" s="132" t="s">
        <v>496</v>
      </c>
      <c r="B108" s="156">
        <f t="shared" si="8"/>
        <v>16</v>
      </c>
      <c r="C108" s="150">
        <v>1</v>
      </c>
      <c r="D108" s="150">
        <v>0</v>
      </c>
      <c r="E108" s="150">
        <v>0</v>
      </c>
      <c r="F108" s="150">
        <v>0</v>
      </c>
      <c r="G108" s="150">
        <v>1</v>
      </c>
      <c r="H108" s="150">
        <v>0</v>
      </c>
      <c r="I108" s="150">
        <v>0</v>
      </c>
      <c r="J108" s="150">
        <v>0</v>
      </c>
      <c r="K108" s="150">
        <v>0</v>
      </c>
      <c r="L108" s="150">
        <v>0</v>
      </c>
      <c r="M108" s="150">
        <v>1</v>
      </c>
      <c r="N108" s="150">
        <v>0</v>
      </c>
      <c r="O108" s="150">
        <v>0</v>
      </c>
      <c r="P108" s="150">
        <v>0</v>
      </c>
      <c r="Q108" s="150">
        <v>0</v>
      </c>
      <c r="R108" s="150">
        <v>1</v>
      </c>
      <c r="S108" s="150">
        <v>0</v>
      </c>
      <c r="T108" s="150">
        <v>0</v>
      </c>
      <c r="U108" s="150">
        <v>5</v>
      </c>
      <c r="V108" s="150">
        <v>0</v>
      </c>
      <c r="W108" s="150">
        <v>0</v>
      </c>
      <c r="X108" s="150">
        <v>0</v>
      </c>
      <c r="Y108" s="150">
        <v>0</v>
      </c>
      <c r="Z108" s="150">
        <v>0</v>
      </c>
      <c r="AA108" s="150">
        <v>0</v>
      </c>
      <c r="AB108" s="150">
        <v>2</v>
      </c>
      <c r="AC108" s="150">
        <v>0</v>
      </c>
      <c r="AD108" s="150">
        <v>1</v>
      </c>
      <c r="AE108" s="150">
        <v>0</v>
      </c>
      <c r="AF108" s="150">
        <v>1</v>
      </c>
      <c r="AG108" s="150">
        <v>0</v>
      </c>
      <c r="AH108" s="150">
        <v>0</v>
      </c>
      <c r="AI108" s="150">
        <v>1</v>
      </c>
      <c r="AJ108" s="150">
        <v>0</v>
      </c>
      <c r="AK108" s="150">
        <v>0</v>
      </c>
      <c r="AL108" s="150">
        <v>0</v>
      </c>
      <c r="AM108" s="150">
        <v>2</v>
      </c>
      <c r="AN108" s="150">
        <v>0</v>
      </c>
      <c r="AO108" s="170">
        <v>0</v>
      </c>
    </row>
    <row r="109" spans="1:41" ht="15.75" x14ac:dyDescent="0.25">
      <c r="A109" s="132" t="s">
        <v>497</v>
      </c>
      <c r="B109" s="156">
        <f t="shared" si="8"/>
        <v>12</v>
      </c>
      <c r="C109" s="150">
        <v>0</v>
      </c>
      <c r="D109" s="150">
        <v>0</v>
      </c>
      <c r="E109" s="150">
        <v>0</v>
      </c>
      <c r="F109" s="150">
        <v>0</v>
      </c>
      <c r="G109" s="150">
        <v>0</v>
      </c>
      <c r="H109" s="150">
        <v>0</v>
      </c>
      <c r="I109" s="150">
        <v>0</v>
      </c>
      <c r="J109" s="150">
        <v>0</v>
      </c>
      <c r="K109" s="150">
        <v>0</v>
      </c>
      <c r="L109" s="150">
        <v>0</v>
      </c>
      <c r="M109" s="150">
        <v>0</v>
      </c>
      <c r="N109" s="150">
        <v>0</v>
      </c>
      <c r="O109" s="150">
        <v>0</v>
      </c>
      <c r="P109" s="150">
        <v>0</v>
      </c>
      <c r="Q109" s="150">
        <v>0</v>
      </c>
      <c r="R109" s="150">
        <v>0</v>
      </c>
      <c r="S109" s="150">
        <v>0</v>
      </c>
      <c r="T109" s="150">
        <v>0</v>
      </c>
      <c r="U109" s="150">
        <v>0</v>
      </c>
      <c r="V109" s="150">
        <v>0</v>
      </c>
      <c r="W109" s="150">
        <v>1</v>
      </c>
      <c r="X109" s="150">
        <v>0</v>
      </c>
      <c r="Y109" s="150">
        <v>0</v>
      </c>
      <c r="Z109" s="150">
        <v>0</v>
      </c>
      <c r="AA109" s="150">
        <v>0</v>
      </c>
      <c r="AB109" s="150">
        <v>0</v>
      </c>
      <c r="AC109" s="150">
        <v>0</v>
      </c>
      <c r="AD109" s="150">
        <v>1</v>
      </c>
      <c r="AE109" s="150">
        <v>0</v>
      </c>
      <c r="AF109" s="150">
        <v>0</v>
      </c>
      <c r="AG109" s="150">
        <v>0</v>
      </c>
      <c r="AH109" s="150">
        <v>0</v>
      </c>
      <c r="AI109" s="150">
        <v>6</v>
      </c>
      <c r="AJ109" s="150">
        <v>0</v>
      </c>
      <c r="AK109" s="150">
        <v>3</v>
      </c>
      <c r="AL109" s="150">
        <v>0</v>
      </c>
      <c r="AM109" s="150">
        <v>1</v>
      </c>
      <c r="AN109" s="150">
        <v>0</v>
      </c>
      <c r="AO109" s="170">
        <v>0</v>
      </c>
    </row>
    <row r="110" spans="1:41" ht="15.75" x14ac:dyDescent="0.25">
      <c r="A110" s="132" t="s">
        <v>498</v>
      </c>
      <c r="B110" s="156">
        <f t="shared" si="8"/>
        <v>10</v>
      </c>
      <c r="C110" s="150">
        <v>0</v>
      </c>
      <c r="D110" s="150">
        <v>0</v>
      </c>
      <c r="E110" s="150">
        <v>0</v>
      </c>
      <c r="F110" s="150">
        <v>0</v>
      </c>
      <c r="G110" s="150">
        <v>1</v>
      </c>
      <c r="H110" s="150">
        <v>0</v>
      </c>
      <c r="I110" s="150">
        <v>0</v>
      </c>
      <c r="J110" s="150">
        <v>0</v>
      </c>
      <c r="K110" s="150">
        <v>0</v>
      </c>
      <c r="L110" s="150">
        <v>0</v>
      </c>
      <c r="M110" s="150">
        <v>0</v>
      </c>
      <c r="N110" s="150">
        <v>0</v>
      </c>
      <c r="O110" s="150">
        <v>0</v>
      </c>
      <c r="P110" s="150">
        <v>0</v>
      </c>
      <c r="Q110" s="150">
        <v>0</v>
      </c>
      <c r="R110" s="150">
        <v>0</v>
      </c>
      <c r="S110" s="150">
        <v>0</v>
      </c>
      <c r="T110" s="150">
        <v>0</v>
      </c>
      <c r="U110" s="150">
        <v>0</v>
      </c>
      <c r="V110" s="150">
        <v>0</v>
      </c>
      <c r="W110" s="150">
        <v>2</v>
      </c>
      <c r="X110" s="150">
        <v>0</v>
      </c>
      <c r="Y110" s="150">
        <v>0</v>
      </c>
      <c r="Z110" s="150">
        <v>0</v>
      </c>
      <c r="AA110" s="150">
        <v>0</v>
      </c>
      <c r="AB110" s="150">
        <v>0</v>
      </c>
      <c r="AC110" s="150">
        <v>0</v>
      </c>
      <c r="AD110" s="150">
        <v>0</v>
      </c>
      <c r="AE110" s="150">
        <v>0</v>
      </c>
      <c r="AF110" s="150">
        <v>0</v>
      </c>
      <c r="AG110" s="150">
        <v>0</v>
      </c>
      <c r="AH110" s="150">
        <v>2</v>
      </c>
      <c r="AI110" s="150">
        <v>0</v>
      </c>
      <c r="AJ110" s="150">
        <v>0</v>
      </c>
      <c r="AK110" s="150">
        <v>5</v>
      </c>
      <c r="AL110" s="150">
        <v>0</v>
      </c>
      <c r="AM110" s="150">
        <v>0</v>
      </c>
      <c r="AN110" s="150">
        <v>0</v>
      </c>
      <c r="AO110" s="170">
        <v>0</v>
      </c>
    </row>
    <row r="111" spans="1:41" ht="15.75" x14ac:dyDescent="0.25">
      <c r="A111" s="132" t="s">
        <v>499</v>
      </c>
      <c r="B111" s="156">
        <f t="shared" si="8"/>
        <v>14</v>
      </c>
      <c r="C111" s="150">
        <v>3</v>
      </c>
      <c r="D111" s="150">
        <v>0</v>
      </c>
      <c r="E111" s="150">
        <v>0</v>
      </c>
      <c r="F111" s="150">
        <v>0</v>
      </c>
      <c r="G111" s="150">
        <v>1</v>
      </c>
      <c r="H111" s="150">
        <v>0</v>
      </c>
      <c r="I111" s="150">
        <v>0</v>
      </c>
      <c r="J111" s="150">
        <v>0</v>
      </c>
      <c r="K111" s="150">
        <v>0</v>
      </c>
      <c r="L111" s="150">
        <v>0</v>
      </c>
      <c r="M111" s="150">
        <v>0</v>
      </c>
      <c r="N111" s="150">
        <v>0</v>
      </c>
      <c r="O111" s="150">
        <v>0</v>
      </c>
      <c r="P111" s="150">
        <v>0</v>
      </c>
      <c r="Q111" s="150">
        <v>0</v>
      </c>
      <c r="R111" s="150">
        <v>2</v>
      </c>
      <c r="S111" s="150">
        <v>0</v>
      </c>
      <c r="T111" s="150">
        <v>0</v>
      </c>
      <c r="U111" s="150">
        <v>0</v>
      </c>
      <c r="V111" s="150">
        <v>0</v>
      </c>
      <c r="W111" s="150">
        <v>1</v>
      </c>
      <c r="X111" s="150">
        <v>0</v>
      </c>
      <c r="Y111" s="150">
        <v>0</v>
      </c>
      <c r="Z111" s="150">
        <v>2</v>
      </c>
      <c r="AA111" s="150">
        <v>0</v>
      </c>
      <c r="AB111" s="150">
        <v>0</v>
      </c>
      <c r="AC111" s="150">
        <v>0</v>
      </c>
      <c r="AD111" s="150">
        <v>0</v>
      </c>
      <c r="AE111" s="150">
        <v>0</v>
      </c>
      <c r="AF111" s="150">
        <v>2</v>
      </c>
      <c r="AG111" s="150">
        <v>0</v>
      </c>
      <c r="AH111" s="150">
        <v>0</v>
      </c>
      <c r="AI111" s="150">
        <v>0</v>
      </c>
      <c r="AJ111" s="150">
        <v>0</v>
      </c>
      <c r="AK111" s="150">
        <v>3</v>
      </c>
      <c r="AL111" s="150">
        <v>0</v>
      </c>
      <c r="AM111" s="150">
        <v>0</v>
      </c>
      <c r="AN111" s="150">
        <v>0</v>
      </c>
      <c r="AO111" s="170">
        <v>0</v>
      </c>
    </row>
    <row r="112" spans="1:41" ht="15.75" x14ac:dyDescent="0.25">
      <c r="A112" s="132" t="s">
        <v>500</v>
      </c>
      <c r="B112" s="156">
        <f t="shared" si="8"/>
        <v>56</v>
      </c>
      <c r="C112" s="150">
        <v>13</v>
      </c>
      <c r="D112" s="150">
        <v>0</v>
      </c>
      <c r="E112" s="150">
        <v>1</v>
      </c>
      <c r="F112" s="150">
        <v>0</v>
      </c>
      <c r="G112" s="150">
        <v>6</v>
      </c>
      <c r="H112" s="150">
        <v>0</v>
      </c>
      <c r="I112" s="150">
        <v>1</v>
      </c>
      <c r="J112" s="150">
        <v>0</v>
      </c>
      <c r="K112" s="150">
        <v>1</v>
      </c>
      <c r="L112" s="150">
        <v>0</v>
      </c>
      <c r="M112" s="150">
        <v>1</v>
      </c>
      <c r="N112" s="150">
        <v>2</v>
      </c>
      <c r="O112" s="150">
        <v>0</v>
      </c>
      <c r="P112" s="150">
        <v>0</v>
      </c>
      <c r="Q112" s="150">
        <v>2</v>
      </c>
      <c r="R112" s="150">
        <v>5</v>
      </c>
      <c r="S112" s="150">
        <v>0</v>
      </c>
      <c r="T112" s="150">
        <v>0</v>
      </c>
      <c r="U112" s="150">
        <v>0</v>
      </c>
      <c r="V112" s="150">
        <v>0</v>
      </c>
      <c r="W112" s="150">
        <v>0</v>
      </c>
      <c r="X112" s="150">
        <v>0</v>
      </c>
      <c r="Y112" s="150">
        <v>0</v>
      </c>
      <c r="Z112" s="150">
        <v>1</v>
      </c>
      <c r="AA112" s="150">
        <v>0</v>
      </c>
      <c r="AB112" s="150">
        <v>3</v>
      </c>
      <c r="AC112" s="150">
        <v>0</v>
      </c>
      <c r="AD112" s="150">
        <v>0</v>
      </c>
      <c r="AE112" s="150">
        <v>0</v>
      </c>
      <c r="AF112" s="150">
        <v>6</v>
      </c>
      <c r="AG112" s="150">
        <v>1</v>
      </c>
      <c r="AH112" s="150">
        <v>0</v>
      </c>
      <c r="AI112" s="150">
        <v>1</v>
      </c>
      <c r="AJ112" s="150">
        <v>2</v>
      </c>
      <c r="AK112" s="150">
        <v>10</v>
      </c>
      <c r="AL112" s="150">
        <v>0</v>
      </c>
      <c r="AM112" s="150">
        <v>0</v>
      </c>
      <c r="AN112" s="150">
        <v>0</v>
      </c>
      <c r="AO112" s="170">
        <v>0</v>
      </c>
    </row>
    <row r="113" spans="1:41" ht="15.75" x14ac:dyDescent="0.25">
      <c r="A113" s="132" t="s">
        <v>501</v>
      </c>
      <c r="B113" s="156">
        <f t="shared" si="8"/>
        <v>0</v>
      </c>
      <c r="C113" s="150">
        <v>0</v>
      </c>
      <c r="D113" s="150">
        <v>0</v>
      </c>
      <c r="E113" s="150">
        <v>0</v>
      </c>
      <c r="F113" s="150">
        <v>0</v>
      </c>
      <c r="G113" s="150">
        <v>0</v>
      </c>
      <c r="H113" s="150">
        <v>0</v>
      </c>
      <c r="I113" s="150">
        <v>0</v>
      </c>
      <c r="J113" s="150">
        <v>0</v>
      </c>
      <c r="K113" s="150">
        <v>0</v>
      </c>
      <c r="L113" s="150">
        <v>0</v>
      </c>
      <c r="M113" s="150">
        <v>0</v>
      </c>
      <c r="N113" s="150">
        <v>0</v>
      </c>
      <c r="O113" s="150">
        <v>0</v>
      </c>
      <c r="P113" s="150">
        <v>0</v>
      </c>
      <c r="Q113" s="150">
        <v>0</v>
      </c>
      <c r="R113" s="150">
        <v>0</v>
      </c>
      <c r="S113" s="150">
        <v>0</v>
      </c>
      <c r="T113" s="150">
        <v>0</v>
      </c>
      <c r="U113" s="150">
        <v>0</v>
      </c>
      <c r="V113" s="150">
        <v>0</v>
      </c>
      <c r="W113" s="150">
        <v>0</v>
      </c>
      <c r="X113" s="150">
        <v>0</v>
      </c>
      <c r="Y113" s="150">
        <v>0</v>
      </c>
      <c r="Z113" s="150">
        <v>0</v>
      </c>
      <c r="AA113" s="150">
        <v>0</v>
      </c>
      <c r="AB113" s="150">
        <v>0</v>
      </c>
      <c r="AC113" s="150">
        <v>0</v>
      </c>
      <c r="AD113" s="150">
        <v>0</v>
      </c>
      <c r="AE113" s="150">
        <v>0</v>
      </c>
      <c r="AF113" s="150">
        <v>0</v>
      </c>
      <c r="AG113" s="150">
        <v>0</v>
      </c>
      <c r="AH113" s="150">
        <v>0</v>
      </c>
      <c r="AI113" s="150">
        <v>0</v>
      </c>
      <c r="AJ113" s="150">
        <v>0</v>
      </c>
      <c r="AK113" s="150">
        <v>0</v>
      </c>
      <c r="AL113" s="150">
        <v>0</v>
      </c>
      <c r="AM113" s="150">
        <v>0</v>
      </c>
      <c r="AN113" s="150">
        <v>0</v>
      </c>
      <c r="AO113" s="170">
        <v>0</v>
      </c>
    </row>
    <row r="114" spans="1:41" ht="15.75" x14ac:dyDescent="0.25">
      <c r="A114" s="132" t="s">
        <v>502</v>
      </c>
      <c r="B114" s="156">
        <f t="shared" si="8"/>
        <v>10</v>
      </c>
      <c r="C114" s="150">
        <v>0</v>
      </c>
      <c r="D114" s="150">
        <v>0</v>
      </c>
      <c r="E114" s="150">
        <v>0</v>
      </c>
      <c r="F114" s="150">
        <v>0</v>
      </c>
      <c r="G114" s="150">
        <v>1</v>
      </c>
      <c r="H114" s="150">
        <v>0</v>
      </c>
      <c r="I114" s="150">
        <v>0</v>
      </c>
      <c r="J114" s="150">
        <v>0</v>
      </c>
      <c r="K114" s="150">
        <v>0</v>
      </c>
      <c r="L114" s="150">
        <v>0</v>
      </c>
      <c r="M114" s="150">
        <v>3</v>
      </c>
      <c r="N114" s="150">
        <v>0</v>
      </c>
      <c r="O114" s="150">
        <v>0</v>
      </c>
      <c r="P114" s="150">
        <v>0</v>
      </c>
      <c r="Q114" s="150">
        <v>0</v>
      </c>
      <c r="R114" s="150">
        <v>0</v>
      </c>
      <c r="S114" s="150">
        <v>0</v>
      </c>
      <c r="T114" s="150">
        <v>0</v>
      </c>
      <c r="U114" s="150">
        <v>1</v>
      </c>
      <c r="V114" s="150">
        <v>0</v>
      </c>
      <c r="W114" s="150">
        <v>0</v>
      </c>
      <c r="X114" s="150">
        <v>0</v>
      </c>
      <c r="Y114" s="150">
        <v>1</v>
      </c>
      <c r="Z114" s="150">
        <v>1</v>
      </c>
      <c r="AA114" s="150">
        <v>0</v>
      </c>
      <c r="AB114" s="150">
        <v>0</v>
      </c>
      <c r="AC114" s="150">
        <v>0</v>
      </c>
      <c r="AD114" s="150">
        <v>1</v>
      </c>
      <c r="AE114" s="150">
        <v>0</v>
      </c>
      <c r="AF114" s="150">
        <v>0</v>
      </c>
      <c r="AG114" s="150">
        <v>0</v>
      </c>
      <c r="AH114" s="150">
        <v>1</v>
      </c>
      <c r="AI114" s="150">
        <v>0</v>
      </c>
      <c r="AJ114" s="150">
        <v>0</v>
      </c>
      <c r="AK114" s="150">
        <v>1</v>
      </c>
      <c r="AL114" s="150">
        <v>0</v>
      </c>
      <c r="AM114" s="150">
        <v>0</v>
      </c>
      <c r="AN114" s="150">
        <v>0</v>
      </c>
      <c r="AO114" s="170">
        <v>0</v>
      </c>
    </row>
    <row r="115" spans="1:41" ht="15.75" x14ac:dyDescent="0.25">
      <c r="A115" s="132" t="s">
        <v>503</v>
      </c>
      <c r="B115" s="156">
        <f t="shared" si="8"/>
        <v>10</v>
      </c>
      <c r="C115" s="150">
        <v>2</v>
      </c>
      <c r="D115" s="150">
        <v>0</v>
      </c>
      <c r="E115" s="150">
        <v>0</v>
      </c>
      <c r="F115" s="150">
        <v>0</v>
      </c>
      <c r="G115" s="150">
        <v>1</v>
      </c>
      <c r="H115" s="150">
        <v>0</v>
      </c>
      <c r="I115" s="150">
        <v>0</v>
      </c>
      <c r="J115" s="150">
        <v>0</v>
      </c>
      <c r="K115" s="150">
        <v>0</v>
      </c>
      <c r="L115" s="150">
        <v>0</v>
      </c>
      <c r="M115" s="150">
        <v>0</v>
      </c>
      <c r="N115" s="150">
        <v>0</v>
      </c>
      <c r="O115" s="150">
        <v>0</v>
      </c>
      <c r="P115" s="150">
        <v>0</v>
      </c>
      <c r="Q115" s="150">
        <v>0</v>
      </c>
      <c r="R115" s="150">
        <v>0</v>
      </c>
      <c r="S115" s="150">
        <v>0</v>
      </c>
      <c r="T115" s="150">
        <v>0</v>
      </c>
      <c r="U115" s="150">
        <v>0</v>
      </c>
      <c r="V115" s="150">
        <v>0</v>
      </c>
      <c r="W115" s="150">
        <v>1</v>
      </c>
      <c r="X115" s="150">
        <v>0</v>
      </c>
      <c r="Y115" s="150">
        <v>0</v>
      </c>
      <c r="Z115" s="150">
        <v>0</v>
      </c>
      <c r="AA115" s="150">
        <v>0</v>
      </c>
      <c r="AB115" s="150">
        <v>1</v>
      </c>
      <c r="AC115" s="150">
        <v>0</v>
      </c>
      <c r="AD115" s="150">
        <v>0</v>
      </c>
      <c r="AE115" s="150">
        <v>0</v>
      </c>
      <c r="AF115" s="150">
        <v>0</v>
      </c>
      <c r="AG115" s="150">
        <v>0</v>
      </c>
      <c r="AH115" s="150">
        <v>1</v>
      </c>
      <c r="AI115" s="150">
        <v>1</v>
      </c>
      <c r="AJ115" s="150">
        <v>0</v>
      </c>
      <c r="AK115" s="150">
        <v>1</v>
      </c>
      <c r="AL115" s="150">
        <v>0</v>
      </c>
      <c r="AM115" s="150">
        <v>2</v>
      </c>
      <c r="AN115" s="150">
        <v>0</v>
      </c>
      <c r="AO115" s="170">
        <v>0</v>
      </c>
    </row>
    <row r="116" spans="1:41" ht="15.75" x14ac:dyDescent="0.25">
      <c r="A116" s="132" t="s">
        <v>504</v>
      </c>
      <c r="B116" s="156">
        <f t="shared" si="8"/>
        <v>10</v>
      </c>
      <c r="C116" s="150">
        <v>0</v>
      </c>
      <c r="D116" s="150">
        <v>0</v>
      </c>
      <c r="E116" s="150">
        <v>0</v>
      </c>
      <c r="F116" s="150">
        <v>0</v>
      </c>
      <c r="G116" s="150">
        <v>0</v>
      </c>
      <c r="H116" s="150">
        <v>0</v>
      </c>
      <c r="I116" s="150">
        <v>0</v>
      </c>
      <c r="J116" s="150">
        <v>4</v>
      </c>
      <c r="K116" s="150">
        <v>1</v>
      </c>
      <c r="L116" s="150">
        <v>0</v>
      </c>
      <c r="M116" s="150">
        <v>0</v>
      </c>
      <c r="N116" s="150">
        <v>0</v>
      </c>
      <c r="O116" s="150">
        <v>0</v>
      </c>
      <c r="P116" s="150">
        <v>0</v>
      </c>
      <c r="Q116" s="150">
        <v>0</v>
      </c>
      <c r="R116" s="150">
        <v>0</v>
      </c>
      <c r="S116" s="150">
        <v>0</v>
      </c>
      <c r="T116" s="150">
        <v>0</v>
      </c>
      <c r="U116" s="150">
        <v>0</v>
      </c>
      <c r="V116" s="150">
        <v>0</v>
      </c>
      <c r="W116" s="150">
        <v>1</v>
      </c>
      <c r="X116" s="150">
        <v>0</v>
      </c>
      <c r="Y116" s="150">
        <v>0</v>
      </c>
      <c r="Z116" s="150">
        <v>0</v>
      </c>
      <c r="AA116" s="150">
        <v>0</v>
      </c>
      <c r="AB116" s="150">
        <v>0</v>
      </c>
      <c r="AC116" s="150">
        <v>0</v>
      </c>
      <c r="AD116" s="150">
        <v>0</v>
      </c>
      <c r="AE116" s="150">
        <v>0</v>
      </c>
      <c r="AF116" s="150">
        <v>1</v>
      </c>
      <c r="AG116" s="150">
        <v>0</v>
      </c>
      <c r="AH116" s="150">
        <v>1</v>
      </c>
      <c r="AI116" s="150">
        <v>0</v>
      </c>
      <c r="AJ116" s="150">
        <v>0</v>
      </c>
      <c r="AK116" s="150">
        <v>2</v>
      </c>
      <c r="AL116" s="150">
        <v>0</v>
      </c>
      <c r="AM116" s="150">
        <v>0</v>
      </c>
      <c r="AN116" s="150">
        <v>0</v>
      </c>
      <c r="AO116" s="170">
        <v>0</v>
      </c>
    </row>
    <row r="117" spans="1:41" ht="15.75" x14ac:dyDescent="0.25">
      <c r="A117" s="132" t="s">
        <v>505</v>
      </c>
      <c r="B117" s="156">
        <f t="shared" si="8"/>
        <v>0</v>
      </c>
      <c r="C117" s="150">
        <v>0</v>
      </c>
      <c r="D117" s="150">
        <v>0</v>
      </c>
      <c r="E117" s="150">
        <v>0</v>
      </c>
      <c r="F117" s="150">
        <v>0</v>
      </c>
      <c r="G117" s="150">
        <v>0</v>
      </c>
      <c r="H117" s="150">
        <v>0</v>
      </c>
      <c r="I117" s="150">
        <v>0</v>
      </c>
      <c r="J117" s="150">
        <v>0</v>
      </c>
      <c r="K117" s="150">
        <v>0</v>
      </c>
      <c r="L117" s="150">
        <v>0</v>
      </c>
      <c r="M117" s="150">
        <v>0</v>
      </c>
      <c r="N117" s="150">
        <v>0</v>
      </c>
      <c r="O117" s="150">
        <v>0</v>
      </c>
      <c r="P117" s="150">
        <v>0</v>
      </c>
      <c r="Q117" s="150">
        <v>0</v>
      </c>
      <c r="R117" s="150">
        <v>0</v>
      </c>
      <c r="S117" s="150">
        <v>0</v>
      </c>
      <c r="T117" s="150">
        <v>0</v>
      </c>
      <c r="U117" s="150">
        <v>0</v>
      </c>
      <c r="V117" s="150">
        <v>0</v>
      </c>
      <c r="W117" s="150">
        <v>0</v>
      </c>
      <c r="X117" s="150">
        <v>0</v>
      </c>
      <c r="Y117" s="150">
        <v>0</v>
      </c>
      <c r="Z117" s="150">
        <v>0</v>
      </c>
      <c r="AA117" s="150">
        <v>0</v>
      </c>
      <c r="AB117" s="150">
        <v>0</v>
      </c>
      <c r="AC117" s="150">
        <v>0</v>
      </c>
      <c r="AD117" s="150">
        <v>0</v>
      </c>
      <c r="AE117" s="150">
        <v>0</v>
      </c>
      <c r="AF117" s="150">
        <v>0</v>
      </c>
      <c r="AG117" s="150">
        <v>0</v>
      </c>
      <c r="AH117" s="150">
        <v>0</v>
      </c>
      <c r="AI117" s="150">
        <v>0</v>
      </c>
      <c r="AJ117" s="150">
        <v>0</v>
      </c>
      <c r="AK117" s="150">
        <v>0</v>
      </c>
      <c r="AL117" s="150">
        <v>0</v>
      </c>
      <c r="AM117" s="150">
        <v>0</v>
      </c>
      <c r="AN117" s="150">
        <v>0</v>
      </c>
      <c r="AO117" s="170">
        <v>0</v>
      </c>
    </row>
    <row r="118" spans="1:41" ht="15.75" x14ac:dyDescent="0.25">
      <c r="A118" s="132" t="s">
        <v>91</v>
      </c>
      <c r="B118" s="156">
        <f t="shared" si="8"/>
        <v>1356</v>
      </c>
      <c r="C118" s="150">
        <v>117</v>
      </c>
      <c r="D118" s="150">
        <v>0</v>
      </c>
      <c r="E118" s="150">
        <v>4</v>
      </c>
      <c r="F118" s="150">
        <v>0</v>
      </c>
      <c r="G118" s="150">
        <v>50</v>
      </c>
      <c r="H118" s="150">
        <v>0</v>
      </c>
      <c r="I118" s="150">
        <v>9</v>
      </c>
      <c r="J118" s="150">
        <v>7</v>
      </c>
      <c r="K118" s="150">
        <v>142</v>
      </c>
      <c r="L118" s="150">
        <v>0</v>
      </c>
      <c r="M118" s="150">
        <v>68</v>
      </c>
      <c r="N118" s="150">
        <v>14</v>
      </c>
      <c r="O118" s="150">
        <v>12</v>
      </c>
      <c r="P118" s="150">
        <v>0</v>
      </c>
      <c r="Q118" s="150">
        <v>3</v>
      </c>
      <c r="R118" s="150">
        <v>36</v>
      </c>
      <c r="S118" s="150">
        <v>0</v>
      </c>
      <c r="T118" s="150">
        <v>4</v>
      </c>
      <c r="U118" s="150">
        <v>55</v>
      </c>
      <c r="V118" s="150">
        <v>0</v>
      </c>
      <c r="W118" s="150">
        <v>20</v>
      </c>
      <c r="X118" s="150">
        <v>119</v>
      </c>
      <c r="Y118" s="150">
        <v>31</v>
      </c>
      <c r="Z118" s="150">
        <v>86</v>
      </c>
      <c r="AA118" s="150">
        <v>33</v>
      </c>
      <c r="AB118" s="150">
        <v>148</v>
      </c>
      <c r="AC118" s="150">
        <v>0</v>
      </c>
      <c r="AD118" s="150">
        <v>21</v>
      </c>
      <c r="AE118" s="150">
        <v>1</v>
      </c>
      <c r="AF118" s="150">
        <v>7</v>
      </c>
      <c r="AG118" s="150">
        <v>0</v>
      </c>
      <c r="AH118" s="150">
        <v>23</v>
      </c>
      <c r="AI118" s="150">
        <v>57</v>
      </c>
      <c r="AJ118" s="150">
        <v>7</v>
      </c>
      <c r="AK118" s="150">
        <v>162</v>
      </c>
      <c r="AL118" s="150">
        <v>0</v>
      </c>
      <c r="AM118" s="150">
        <v>83</v>
      </c>
      <c r="AN118" s="150">
        <v>9</v>
      </c>
      <c r="AO118" s="170">
        <v>28</v>
      </c>
    </row>
    <row r="119" spans="1:41" ht="15.75" x14ac:dyDescent="0.25">
      <c r="A119" s="132" t="s">
        <v>506</v>
      </c>
      <c r="B119" s="156">
        <f t="shared" si="8"/>
        <v>0</v>
      </c>
      <c r="C119" s="150">
        <v>0</v>
      </c>
      <c r="D119" s="150">
        <v>0</v>
      </c>
      <c r="E119" s="150">
        <v>0</v>
      </c>
      <c r="F119" s="150">
        <v>0</v>
      </c>
      <c r="G119" s="150">
        <v>0</v>
      </c>
      <c r="H119" s="150">
        <v>0</v>
      </c>
      <c r="I119" s="150">
        <v>0</v>
      </c>
      <c r="J119" s="150">
        <v>0</v>
      </c>
      <c r="K119" s="150">
        <v>0</v>
      </c>
      <c r="L119" s="150">
        <v>0</v>
      </c>
      <c r="M119" s="150">
        <v>0</v>
      </c>
      <c r="N119" s="150">
        <v>0</v>
      </c>
      <c r="O119" s="150">
        <v>0</v>
      </c>
      <c r="P119" s="150">
        <v>0</v>
      </c>
      <c r="Q119" s="150">
        <v>0</v>
      </c>
      <c r="R119" s="150">
        <v>0</v>
      </c>
      <c r="S119" s="150">
        <v>0</v>
      </c>
      <c r="T119" s="150">
        <v>0</v>
      </c>
      <c r="U119" s="150">
        <v>0</v>
      </c>
      <c r="V119" s="150">
        <v>0</v>
      </c>
      <c r="W119" s="150">
        <v>0</v>
      </c>
      <c r="X119" s="150">
        <v>0</v>
      </c>
      <c r="Y119" s="150">
        <v>0</v>
      </c>
      <c r="Z119" s="150">
        <v>0</v>
      </c>
      <c r="AA119" s="150">
        <v>0</v>
      </c>
      <c r="AB119" s="150">
        <v>0</v>
      </c>
      <c r="AC119" s="150">
        <v>0</v>
      </c>
      <c r="AD119" s="150">
        <v>0</v>
      </c>
      <c r="AE119" s="150">
        <v>0</v>
      </c>
      <c r="AF119" s="150">
        <v>0</v>
      </c>
      <c r="AG119" s="150">
        <v>0</v>
      </c>
      <c r="AH119" s="150">
        <v>0</v>
      </c>
      <c r="AI119" s="150">
        <v>0</v>
      </c>
      <c r="AJ119" s="150">
        <v>0</v>
      </c>
      <c r="AK119" s="150">
        <v>0</v>
      </c>
      <c r="AL119" s="150">
        <v>0</v>
      </c>
      <c r="AM119" s="150">
        <v>0</v>
      </c>
      <c r="AN119" s="150">
        <v>0</v>
      </c>
      <c r="AO119" s="170">
        <v>0</v>
      </c>
    </row>
    <row r="120" spans="1:41" ht="15.75" x14ac:dyDescent="0.25">
      <c r="A120" s="132" t="s">
        <v>507</v>
      </c>
      <c r="B120" s="156">
        <f t="shared" si="8"/>
        <v>0</v>
      </c>
      <c r="C120" s="150">
        <v>0</v>
      </c>
      <c r="D120" s="150">
        <v>0</v>
      </c>
      <c r="E120" s="150">
        <v>0</v>
      </c>
      <c r="F120" s="150">
        <v>0</v>
      </c>
      <c r="G120" s="150">
        <v>0</v>
      </c>
      <c r="H120" s="150">
        <v>0</v>
      </c>
      <c r="I120" s="150">
        <v>0</v>
      </c>
      <c r="J120" s="150">
        <v>0</v>
      </c>
      <c r="K120" s="150">
        <v>0</v>
      </c>
      <c r="L120" s="150">
        <v>0</v>
      </c>
      <c r="M120" s="150">
        <v>0</v>
      </c>
      <c r="N120" s="150">
        <v>0</v>
      </c>
      <c r="O120" s="150">
        <v>0</v>
      </c>
      <c r="P120" s="150">
        <v>0</v>
      </c>
      <c r="Q120" s="150">
        <v>0</v>
      </c>
      <c r="R120" s="150">
        <v>0</v>
      </c>
      <c r="S120" s="150">
        <v>0</v>
      </c>
      <c r="T120" s="150">
        <v>0</v>
      </c>
      <c r="U120" s="150">
        <v>0</v>
      </c>
      <c r="V120" s="150">
        <v>0</v>
      </c>
      <c r="W120" s="150">
        <v>0</v>
      </c>
      <c r="X120" s="150">
        <v>0</v>
      </c>
      <c r="Y120" s="150">
        <v>0</v>
      </c>
      <c r="Z120" s="150">
        <v>0</v>
      </c>
      <c r="AA120" s="150">
        <v>0</v>
      </c>
      <c r="AB120" s="150">
        <v>0</v>
      </c>
      <c r="AC120" s="150">
        <v>0</v>
      </c>
      <c r="AD120" s="150">
        <v>0</v>
      </c>
      <c r="AE120" s="150">
        <v>0</v>
      </c>
      <c r="AF120" s="150">
        <v>0</v>
      </c>
      <c r="AG120" s="150">
        <v>0</v>
      </c>
      <c r="AH120" s="150">
        <v>0</v>
      </c>
      <c r="AI120" s="150">
        <v>0</v>
      </c>
      <c r="AJ120" s="150">
        <v>0</v>
      </c>
      <c r="AK120" s="150">
        <v>0</v>
      </c>
      <c r="AL120" s="150">
        <v>0</v>
      </c>
      <c r="AM120" s="150">
        <v>0</v>
      </c>
      <c r="AN120" s="150">
        <v>0</v>
      </c>
      <c r="AO120" s="170">
        <v>0</v>
      </c>
    </row>
    <row r="121" spans="1:41" ht="15.75" x14ac:dyDescent="0.25">
      <c r="A121" s="132" t="s">
        <v>102</v>
      </c>
      <c r="B121" s="156">
        <f t="shared" si="8"/>
        <v>101</v>
      </c>
      <c r="C121" s="150">
        <v>101</v>
      </c>
      <c r="D121" s="150">
        <v>0</v>
      </c>
      <c r="E121" s="150">
        <v>0</v>
      </c>
      <c r="F121" s="150">
        <v>0</v>
      </c>
      <c r="G121" s="150">
        <v>0</v>
      </c>
      <c r="H121" s="150">
        <v>0</v>
      </c>
      <c r="I121" s="150">
        <v>0</v>
      </c>
      <c r="J121" s="150">
        <v>0</v>
      </c>
      <c r="K121" s="150">
        <v>0</v>
      </c>
      <c r="L121" s="150">
        <v>0</v>
      </c>
      <c r="M121" s="150">
        <v>0</v>
      </c>
      <c r="N121" s="150">
        <v>0</v>
      </c>
      <c r="O121" s="150">
        <v>0</v>
      </c>
      <c r="P121" s="150">
        <v>0</v>
      </c>
      <c r="Q121" s="150">
        <v>0</v>
      </c>
      <c r="R121" s="150">
        <v>0</v>
      </c>
      <c r="S121" s="150">
        <v>0</v>
      </c>
      <c r="T121" s="150">
        <v>0</v>
      </c>
      <c r="U121" s="150">
        <v>0</v>
      </c>
      <c r="V121" s="150">
        <v>0</v>
      </c>
      <c r="W121" s="150">
        <v>0</v>
      </c>
      <c r="X121" s="150">
        <v>0</v>
      </c>
      <c r="Y121" s="150">
        <v>0</v>
      </c>
      <c r="Z121" s="150">
        <v>0</v>
      </c>
      <c r="AA121" s="150">
        <v>0</v>
      </c>
      <c r="AB121" s="150">
        <v>0</v>
      </c>
      <c r="AC121" s="150">
        <v>0</v>
      </c>
      <c r="AD121" s="150">
        <v>0</v>
      </c>
      <c r="AE121" s="150">
        <v>0</v>
      </c>
      <c r="AF121" s="150">
        <v>0</v>
      </c>
      <c r="AG121" s="150">
        <v>0</v>
      </c>
      <c r="AH121" s="150">
        <v>0</v>
      </c>
      <c r="AI121" s="150">
        <v>0</v>
      </c>
      <c r="AJ121" s="150">
        <v>0</v>
      </c>
      <c r="AK121" s="150">
        <v>0</v>
      </c>
      <c r="AL121" s="150">
        <v>0</v>
      </c>
      <c r="AM121" s="150">
        <v>0</v>
      </c>
      <c r="AN121" s="150">
        <v>0</v>
      </c>
      <c r="AO121" s="170">
        <v>0</v>
      </c>
    </row>
    <row r="122" spans="1:41" ht="15.75" x14ac:dyDescent="0.25">
      <c r="A122" s="132"/>
      <c r="B122" s="156"/>
      <c r="C122" s="150"/>
      <c r="D122" s="156"/>
      <c r="E122" s="150"/>
      <c r="F122" s="156"/>
      <c r="G122" s="150"/>
      <c r="H122" s="156"/>
      <c r="I122" s="150"/>
      <c r="J122" s="156"/>
      <c r="K122" s="150"/>
      <c r="L122" s="156"/>
      <c r="M122" s="150"/>
      <c r="N122" s="156"/>
      <c r="O122" s="150"/>
      <c r="P122" s="156"/>
      <c r="Q122" s="150"/>
      <c r="R122" s="156"/>
      <c r="S122" s="150"/>
      <c r="T122" s="156"/>
      <c r="U122" s="150"/>
      <c r="V122" s="156"/>
      <c r="W122" s="150"/>
      <c r="X122" s="156"/>
      <c r="Y122" s="150"/>
      <c r="Z122" s="156"/>
      <c r="AA122" s="150"/>
      <c r="AB122" s="156"/>
      <c r="AC122" s="150"/>
      <c r="AD122" s="156"/>
      <c r="AE122" s="150"/>
      <c r="AF122" s="156"/>
      <c r="AG122" s="150"/>
      <c r="AH122" s="156"/>
      <c r="AI122" s="150"/>
      <c r="AJ122" s="156"/>
      <c r="AK122" s="150"/>
      <c r="AL122" s="156"/>
      <c r="AM122" s="150"/>
      <c r="AN122" s="156"/>
      <c r="AO122" s="170"/>
    </row>
    <row r="123" spans="1:41" ht="15.75" x14ac:dyDescent="0.25">
      <c r="A123" s="314" t="s">
        <v>102</v>
      </c>
      <c r="B123" s="319">
        <f>SUM(B124:B145)</f>
        <v>1840</v>
      </c>
      <c r="C123" s="319">
        <f t="shared" ref="C123:AO123" si="9">SUM(C124:C145)</f>
        <v>219</v>
      </c>
      <c r="D123" s="319">
        <f t="shared" si="9"/>
        <v>0</v>
      </c>
      <c r="E123" s="319">
        <f t="shared" si="9"/>
        <v>11</v>
      </c>
      <c r="F123" s="319">
        <f t="shared" si="9"/>
        <v>0</v>
      </c>
      <c r="G123" s="319">
        <f t="shared" si="9"/>
        <v>99</v>
      </c>
      <c r="H123" s="319">
        <f t="shared" si="9"/>
        <v>0</v>
      </c>
      <c r="I123" s="319">
        <f t="shared" si="9"/>
        <v>30</v>
      </c>
      <c r="J123" s="319">
        <f t="shared" si="9"/>
        <v>47</v>
      </c>
      <c r="K123" s="319">
        <f t="shared" si="9"/>
        <v>154</v>
      </c>
      <c r="L123" s="319">
        <f t="shared" si="9"/>
        <v>0</v>
      </c>
      <c r="M123" s="319">
        <f t="shared" si="9"/>
        <v>75</v>
      </c>
      <c r="N123" s="319">
        <f t="shared" si="9"/>
        <v>31</v>
      </c>
      <c r="O123" s="319">
        <f t="shared" si="9"/>
        <v>46</v>
      </c>
      <c r="P123" s="319">
        <f t="shared" si="9"/>
        <v>0</v>
      </c>
      <c r="Q123" s="319">
        <f t="shared" si="9"/>
        <v>7</v>
      </c>
      <c r="R123" s="319">
        <f t="shared" si="9"/>
        <v>60</v>
      </c>
      <c r="S123" s="319">
        <f t="shared" si="9"/>
        <v>0</v>
      </c>
      <c r="T123" s="319">
        <f t="shared" si="9"/>
        <v>5</v>
      </c>
      <c r="U123" s="319">
        <f t="shared" si="9"/>
        <v>245</v>
      </c>
      <c r="V123" s="319">
        <f t="shared" si="9"/>
        <v>0</v>
      </c>
      <c r="W123" s="319">
        <f t="shared" si="9"/>
        <v>8</v>
      </c>
      <c r="X123" s="319">
        <f t="shared" si="9"/>
        <v>13</v>
      </c>
      <c r="Y123" s="319">
        <f t="shared" si="9"/>
        <v>8</v>
      </c>
      <c r="Z123" s="319">
        <f t="shared" si="9"/>
        <v>17</v>
      </c>
      <c r="AA123" s="319">
        <f t="shared" si="9"/>
        <v>144</v>
      </c>
      <c r="AB123" s="319">
        <f t="shared" si="9"/>
        <v>157</v>
      </c>
      <c r="AC123" s="319">
        <f t="shared" si="9"/>
        <v>0</v>
      </c>
      <c r="AD123" s="319">
        <f t="shared" si="9"/>
        <v>55</v>
      </c>
      <c r="AE123" s="319">
        <f t="shared" si="9"/>
        <v>0</v>
      </c>
      <c r="AF123" s="319">
        <f t="shared" si="9"/>
        <v>30</v>
      </c>
      <c r="AG123" s="319">
        <f t="shared" si="9"/>
        <v>18</v>
      </c>
      <c r="AH123" s="319">
        <f t="shared" si="9"/>
        <v>62</v>
      </c>
      <c r="AI123" s="319">
        <f t="shared" si="9"/>
        <v>122</v>
      </c>
      <c r="AJ123" s="319">
        <f t="shared" si="9"/>
        <v>20</v>
      </c>
      <c r="AK123" s="319">
        <f t="shared" si="9"/>
        <v>59</v>
      </c>
      <c r="AL123" s="319">
        <f t="shared" si="9"/>
        <v>0</v>
      </c>
      <c r="AM123" s="319">
        <f t="shared" si="9"/>
        <v>50</v>
      </c>
      <c r="AN123" s="319">
        <f t="shared" si="9"/>
        <v>42</v>
      </c>
      <c r="AO123" s="319">
        <f t="shared" si="9"/>
        <v>6</v>
      </c>
    </row>
    <row r="124" spans="1:41" ht="15.75" x14ac:dyDescent="0.25">
      <c r="A124" s="132" t="s">
        <v>508</v>
      </c>
      <c r="B124" s="156">
        <f>SUM(C124:AO124)</f>
        <v>53</v>
      </c>
      <c r="C124" s="150">
        <v>1</v>
      </c>
      <c r="D124" s="150">
        <v>0</v>
      </c>
      <c r="E124" s="150">
        <v>0</v>
      </c>
      <c r="F124" s="150">
        <v>0</v>
      </c>
      <c r="G124" s="150">
        <v>0</v>
      </c>
      <c r="H124" s="150">
        <v>0</v>
      </c>
      <c r="I124" s="150">
        <v>0</v>
      </c>
      <c r="J124" s="150">
        <v>5</v>
      </c>
      <c r="K124" s="150">
        <v>0</v>
      </c>
      <c r="L124" s="150">
        <v>0</v>
      </c>
      <c r="M124" s="150">
        <v>2</v>
      </c>
      <c r="N124" s="150">
        <v>0</v>
      </c>
      <c r="O124" s="150">
        <v>8</v>
      </c>
      <c r="P124" s="150">
        <v>0</v>
      </c>
      <c r="Q124" s="150">
        <v>0</v>
      </c>
      <c r="R124" s="150">
        <v>3</v>
      </c>
      <c r="S124" s="150">
        <v>0</v>
      </c>
      <c r="T124" s="150">
        <v>1</v>
      </c>
      <c r="U124" s="150">
        <v>0</v>
      </c>
      <c r="V124" s="150">
        <v>0</v>
      </c>
      <c r="W124" s="150">
        <v>0</v>
      </c>
      <c r="X124" s="150">
        <v>0</v>
      </c>
      <c r="Y124" s="150">
        <v>0</v>
      </c>
      <c r="Z124" s="150">
        <v>12</v>
      </c>
      <c r="AA124" s="150">
        <v>1</v>
      </c>
      <c r="AB124" s="150">
        <v>1</v>
      </c>
      <c r="AC124" s="150">
        <v>0</v>
      </c>
      <c r="AD124" s="150">
        <v>1</v>
      </c>
      <c r="AE124" s="150">
        <v>0</v>
      </c>
      <c r="AF124" s="150">
        <v>1</v>
      </c>
      <c r="AG124" s="150">
        <v>0</v>
      </c>
      <c r="AH124" s="150">
        <v>0</v>
      </c>
      <c r="AI124" s="150">
        <v>3</v>
      </c>
      <c r="AJ124" s="150">
        <v>2</v>
      </c>
      <c r="AK124" s="150">
        <v>11</v>
      </c>
      <c r="AL124" s="150">
        <v>0</v>
      </c>
      <c r="AM124" s="150">
        <v>1</v>
      </c>
      <c r="AN124" s="150">
        <v>0</v>
      </c>
      <c r="AO124" s="170">
        <v>0</v>
      </c>
    </row>
    <row r="125" spans="1:41" ht="15.75" x14ac:dyDescent="0.25">
      <c r="A125" s="132" t="s">
        <v>509</v>
      </c>
      <c r="B125" s="156">
        <f>SUM(C125:AO125)</f>
        <v>0</v>
      </c>
      <c r="C125" s="150">
        <v>0</v>
      </c>
      <c r="D125" s="150">
        <v>0</v>
      </c>
      <c r="E125" s="150">
        <v>0</v>
      </c>
      <c r="F125" s="150">
        <v>0</v>
      </c>
      <c r="G125" s="150">
        <v>0</v>
      </c>
      <c r="H125" s="150">
        <v>0</v>
      </c>
      <c r="I125" s="150">
        <v>0</v>
      </c>
      <c r="J125" s="150">
        <v>0</v>
      </c>
      <c r="K125" s="150">
        <v>0</v>
      </c>
      <c r="L125" s="150">
        <v>0</v>
      </c>
      <c r="M125" s="150">
        <v>0</v>
      </c>
      <c r="N125" s="150">
        <v>0</v>
      </c>
      <c r="O125" s="150">
        <v>0</v>
      </c>
      <c r="P125" s="150">
        <v>0</v>
      </c>
      <c r="Q125" s="150">
        <v>0</v>
      </c>
      <c r="R125" s="150">
        <v>0</v>
      </c>
      <c r="S125" s="150">
        <v>0</v>
      </c>
      <c r="T125" s="150">
        <v>0</v>
      </c>
      <c r="U125" s="150">
        <v>0</v>
      </c>
      <c r="V125" s="150">
        <v>0</v>
      </c>
      <c r="W125" s="150">
        <v>0</v>
      </c>
      <c r="X125" s="150">
        <v>0</v>
      </c>
      <c r="Y125" s="150">
        <v>0</v>
      </c>
      <c r="Z125" s="150">
        <v>0</v>
      </c>
      <c r="AA125" s="150">
        <v>0</v>
      </c>
      <c r="AB125" s="150">
        <v>0</v>
      </c>
      <c r="AC125" s="150">
        <v>0</v>
      </c>
      <c r="AD125" s="150">
        <v>0</v>
      </c>
      <c r="AE125" s="150">
        <v>0</v>
      </c>
      <c r="AF125" s="150">
        <v>0</v>
      </c>
      <c r="AG125" s="150">
        <v>0</v>
      </c>
      <c r="AH125" s="150">
        <v>0</v>
      </c>
      <c r="AI125" s="150">
        <v>0</v>
      </c>
      <c r="AJ125" s="150">
        <v>0</v>
      </c>
      <c r="AK125" s="150">
        <v>0</v>
      </c>
      <c r="AL125" s="150">
        <v>0</v>
      </c>
      <c r="AM125" s="150">
        <v>0</v>
      </c>
      <c r="AN125" s="150">
        <v>0</v>
      </c>
      <c r="AO125" s="170">
        <v>0</v>
      </c>
    </row>
    <row r="126" spans="1:41" ht="15.75" x14ac:dyDescent="0.25">
      <c r="A126" s="132" t="s">
        <v>510</v>
      </c>
      <c r="B126" s="156">
        <f t="shared" ref="B126:B145" si="10">SUM(C126:AO126)</f>
        <v>10</v>
      </c>
      <c r="C126" s="150">
        <v>0</v>
      </c>
      <c r="D126" s="150">
        <v>0</v>
      </c>
      <c r="E126" s="150">
        <v>0</v>
      </c>
      <c r="F126" s="150">
        <v>0</v>
      </c>
      <c r="G126" s="150">
        <v>0</v>
      </c>
      <c r="H126" s="150">
        <v>0</v>
      </c>
      <c r="I126" s="150">
        <v>0</v>
      </c>
      <c r="J126" s="150">
        <v>0</v>
      </c>
      <c r="K126" s="150">
        <v>0</v>
      </c>
      <c r="L126" s="150">
        <v>0</v>
      </c>
      <c r="M126" s="150">
        <v>0</v>
      </c>
      <c r="N126" s="150">
        <v>0</v>
      </c>
      <c r="O126" s="150">
        <v>0</v>
      </c>
      <c r="P126" s="150">
        <v>0</v>
      </c>
      <c r="Q126" s="150">
        <v>0</v>
      </c>
      <c r="R126" s="150">
        <v>0</v>
      </c>
      <c r="S126" s="150">
        <v>0</v>
      </c>
      <c r="T126" s="150">
        <v>1</v>
      </c>
      <c r="U126" s="150">
        <v>0</v>
      </c>
      <c r="V126" s="150">
        <v>0</v>
      </c>
      <c r="W126" s="150">
        <v>0</v>
      </c>
      <c r="X126" s="150">
        <v>0</v>
      </c>
      <c r="Y126" s="150">
        <v>0</v>
      </c>
      <c r="Z126" s="150">
        <v>0</v>
      </c>
      <c r="AA126" s="150">
        <v>0</v>
      </c>
      <c r="AB126" s="150">
        <v>1</v>
      </c>
      <c r="AC126" s="150">
        <v>0</v>
      </c>
      <c r="AD126" s="150">
        <v>1</v>
      </c>
      <c r="AE126" s="150">
        <v>0</v>
      </c>
      <c r="AF126" s="150">
        <v>1</v>
      </c>
      <c r="AG126" s="150">
        <v>0</v>
      </c>
      <c r="AH126" s="150">
        <v>3</v>
      </c>
      <c r="AI126" s="150">
        <v>1</v>
      </c>
      <c r="AJ126" s="150">
        <v>0</v>
      </c>
      <c r="AK126" s="150">
        <v>0</v>
      </c>
      <c r="AL126" s="150">
        <v>0</v>
      </c>
      <c r="AM126" s="150">
        <v>2</v>
      </c>
      <c r="AN126" s="150">
        <v>0</v>
      </c>
      <c r="AO126" s="170">
        <v>0</v>
      </c>
    </row>
    <row r="127" spans="1:41" ht="15.75" x14ac:dyDescent="0.25">
      <c r="A127" s="132" t="s">
        <v>511</v>
      </c>
      <c r="B127" s="156">
        <f t="shared" si="10"/>
        <v>2</v>
      </c>
      <c r="C127" s="150">
        <v>0</v>
      </c>
      <c r="D127" s="150">
        <v>0</v>
      </c>
      <c r="E127" s="150">
        <v>0</v>
      </c>
      <c r="F127" s="150">
        <v>0</v>
      </c>
      <c r="G127" s="150">
        <v>1</v>
      </c>
      <c r="H127" s="150">
        <v>0</v>
      </c>
      <c r="I127" s="150">
        <v>0</v>
      </c>
      <c r="J127" s="150">
        <v>0</v>
      </c>
      <c r="K127" s="150">
        <v>0</v>
      </c>
      <c r="L127" s="150">
        <v>0</v>
      </c>
      <c r="M127" s="150">
        <v>0</v>
      </c>
      <c r="N127" s="150">
        <v>0</v>
      </c>
      <c r="O127" s="150">
        <v>0</v>
      </c>
      <c r="P127" s="150">
        <v>0</v>
      </c>
      <c r="Q127" s="150">
        <v>0</v>
      </c>
      <c r="R127" s="150">
        <v>0</v>
      </c>
      <c r="S127" s="150">
        <v>0</v>
      </c>
      <c r="T127" s="150">
        <v>0</v>
      </c>
      <c r="U127" s="150">
        <v>1</v>
      </c>
      <c r="V127" s="150">
        <v>0</v>
      </c>
      <c r="W127" s="150">
        <v>0</v>
      </c>
      <c r="X127" s="150">
        <v>0</v>
      </c>
      <c r="Y127" s="150">
        <v>0</v>
      </c>
      <c r="Z127" s="150">
        <v>0</v>
      </c>
      <c r="AA127" s="150">
        <v>0</v>
      </c>
      <c r="AB127" s="150">
        <v>0</v>
      </c>
      <c r="AC127" s="150">
        <v>0</v>
      </c>
      <c r="AD127" s="150">
        <v>0</v>
      </c>
      <c r="AE127" s="150">
        <v>0</v>
      </c>
      <c r="AF127" s="150">
        <v>0</v>
      </c>
      <c r="AG127" s="150">
        <v>0</v>
      </c>
      <c r="AH127" s="150">
        <v>0</v>
      </c>
      <c r="AI127" s="150">
        <v>0</v>
      </c>
      <c r="AJ127" s="150">
        <v>0</v>
      </c>
      <c r="AK127" s="150">
        <v>0</v>
      </c>
      <c r="AL127" s="150">
        <v>0</v>
      </c>
      <c r="AM127" s="150">
        <v>0</v>
      </c>
      <c r="AN127" s="150">
        <v>0</v>
      </c>
      <c r="AO127" s="170">
        <v>0</v>
      </c>
    </row>
    <row r="128" spans="1:41" ht="15.75" x14ac:dyDescent="0.25">
      <c r="A128" s="132" t="s">
        <v>512</v>
      </c>
      <c r="B128" s="156">
        <f t="shared" si="10"/>
        <v>17</v>
      </c>
      <c r="C128" s="150">
        <v>0</v>
      </c>
      <c r="D128" s="150">
        <v>0</v>
      </c>
      <c r="E128" s="150">
        <v>0</v>
      </c>
      <c r="F128" s="150">
        <v>0</v>
      </c>
      <c r="G128" s="150">
        <v>0</v>
      </c>
      <c r="H128" s="150">
        <v>0</v>
      </c>
      <c r="I128" s="150">
        <v>0</v>
      </c>
      <c r="J128" s="150">
        <v>0</v>
      </c>
      <c r="K128" s="150">
        <v>1</v>
      </c>
      <c r="L128" s="150">
        <v>0</v>
      </c>
      <c r="M128" s="150">
        <v>3</v>
      </c>
      <c r="N128" s="150">
        <v>1</v>
      </c>
      <c r="O128" s="150">
        <v>0</v>
      </c>
      <c r="P128" s="150">
        <v>0</v>
      </c>
      <c r="Q128" s="150">
        <v>0</v>
      </c>
      <c r="R128" s="150">
        <v>2</v>
      </c>
      <c r="S128" s="150">
        <v>0</v>
      </c>
      <c r="T128" s="150">
        <v>0</v>
      </c>
      <c r="U128" s="150">
        <v>0</v>
      </c>
      <c r="V128" s="150">
        <v>0</v>
      </c>
      <c r="W128" s="150">
        <v>0</v>
      </c>
      <c r="X128" s="150">
        <v>0</v>
      </c>
      <c r="Y128" s="150">
        <v>0</v>
      </c>
      <c r="Z128" s="150">
        <v>2</v>
      </c>
      <c r="AA128" s="150">
        <v>0</v>
      </c>
      <c r="AB128" s="150">
        <v>1</v>
      </c>
      <c r="AC128" s="150">
        <v>0</v>
      </c>
      <c r="AD128" s="150">
        <v>1</v>
      </c>
      <c r="AE128" s="150">
        <v>0</v>
      </c>
      <c r="AF128" s="150">
        <v>0</v>
      </c>
      <c r="AG128" s="150">
        <v>0</v>
      </c>
      <c r="AH128" s="150">
        <v>1</v>
      </c>
      <c r="AI128" s="150">
        <v>2</v>
      </c>
      <c r="AJ128" s="150">
        <v>0</v>
      </c>
      <c r="AK128" s="150">
        <v>1</v>
      </c>
      <c r="AL128" s="150">
        <v>0</v>
      </c>
      <c r="AM128" s="150">
        <v>0</v>
      </c>
      <c r="AN128" s="150">
        <v>1</v>
      </c>
      <c r="AO128" s="170">
        <v>1</v>
      </c>
    </row>
    <row r="129" spans="1:41" ht="15.75" x14ac:dyDescent="0.25">
      <c r="A129" s="132" t="s">
        <v>513</v>
      </c>
      <c r="B129" s="156">
        <f t="shared" si="10"/>
        <v>2</v>
      </c>
      <c r="C129" s="150">
        <v>0</v>
      </c>
      <c r="D129" s="150">
        <v>0</v>
      </c>
      <c r="E129" s="150">
        <v>0</v>
      </c>
      <c r="F129" s="150">
        <v>0</v>
      </c>
      <c r="G129" s="150">
        <v>0</v>
      </c>
      <c r="H129" s="150">
        <v>0</v>
      </c>
      <c r="I129" s="150">
        <v>0</v>
      </c>
      <c r="J129" s="150">
        <v>0</v>
      </c>
      <c r="K129" s="150">
        <v>0</v>
      </c>
      <c r="L129" s="150">
        <v>0</v>
      </c>
      <c r="M129" s="150">
        <v>0</v>
      </c>
      <c r="N129" s="150">
        <v>0</v>
      </c>
      <c r="O129" s="150">
        <v>0</v>
      </c>
      <c r="P129" s="150">
        <v>0</v>
      </c>
      <c r="Q129" s="150">
        <v>0</v>
      </c>
      <c r="R129" s="150">
        <v>0</v>
      </c>
      <c r="S129" s="150">
        <v>0</v>
      </c>
      <c r="T129" s="150">
        <v>0</v>
      </c>
      <c r="U129" s="150">
        <v>1</v>
      </c>
      <c r="V129" s="150">
        <v>0</v>
      </c>
      <c r="W129" s="150">
        <v>0</v>
      </c>
      <c r="X129" s="150">
        <v>0</v>
      </c>
      <c r="Y129" s="150">
        <v>0</v>
      </c>
      <c r="Z129" s="150">
        <v>0</v>
      </c>
      <c r="AA129" s="150">
        <v>0</v>
      </c>
      <c r="AB129" s="150">
        <v>1</v>
      </c>
      <c r="AC129" s="150">
        <v>0</v>
      </c>
      <c r="AD129" s="150">
        <v>0</v>
      </c>
      <c r="AE129" s="150">
        <v>0</v>
      </c>
      <c r="AF129" s="150">
        <v>0</v>
      </c>
      <c r="AG129" s="150">
        <v>0</v>
      </c>
      <c r="AH129" s="150">
        <v>0</v>
      </c>
      <c r="AI129" s="150">
        <v>0</v>
      </c>
      <c r="AJ129" s="150">
        <v>0</v>
      </c>
      <c r="AK129" s="150">
        <v>0</v>
      </c>
      <c r="AL129" s="150">
        <v>0</v>
      </c>
      <c r="AM129" s="150">
        <v>0</v>
      </c>
      <c r="AN129" s="150">
        <v>0</v>
      </c>
      <c r="AO129" s="170">
        <v>0</v>
      </c>
    </row>
    <row r="130" spans="1:41" ht="15.75" x14ac:dyDescent="0.25">
      <c r="A130" s="132" t="s">
        <v>514</v>
      </c>
      <c r="B130" s="156">
        <f t="shared" si="10"/>
        <v>4</v>
      </c>
      <c r="C130" s="150">
        <v>0</v>
      </c>
      <c r="D130" s="150">
        <v>0</v>
      </c>
      <c r="E130" s="150">
        <v>0</v>
      </c>
      <c r="F130" s="150">
        <v>0</v>
      </c>
      <c r="G130" s="150">
        <v>0</v>
      </c>
      <c r="H130" s="150">
        <v>0</v>
      </c>
      <c r="I130" s="150">
        <v>0</v>
      </c>
      <c r="J130" s="150">
        <v>0</v>
      </c>
      <c r="K130" s="150">
        <v>0</v>
      </c>
      <c r="L130" s="150">
        <v>0</v>
      </c>
      <c r="M130" s="150">
        <v>0</v>
      </c>
      <c r="N130" s="150">
        <v>0</v>
      </c>
      <c r="O130" s="150">
        <v>0</v>
      </c>
      <c r="P130" s="150">
        <v>0</v>
      </c>
      <c r="Q130" s="150">
        <v>0</v>
      </c>
      <c r="R130" s="150">
        <v>0</v>
      </c>
      <c r="S130" s="150">
        <v>0</v>
      </c>
      <c r="T130" s="150">
        <v>0</v>
      </c>
      <c r="U130" s="150">
        <v>0</v>
      </c>
      <c r="V130" s="150">
        <v>0</v>
      </c>
      <c r="W130" s="150">
        <v>1</v>
      </c>
      <c r="X130" s="150">
        <v>0</v>
      </c>
      <c r="Y130" s="150">
        <v>0</v>
      </c>
      <c r="Z130" s="150">
        <v>0</v>
      </c>
      <c r="AA130" s="150">
        <v>0</v>
      </c>
      <c r="AB130" s="150">
        <v>0</v>
      </c>
      <c r="AC130" s="150">
        <v>0</v>
      </c>
      <c r="AD130" s="150">
        <v>0</v>
      </c>
      <c r="AE130" s="150">
        <v>0</v>
      </c>
      <c r="AF130" s="150">
        <v>0</v>
      </c>
      <c r="AG130" s="150">
        <v>0</v>
      </c>
      <c r="AH130" s="150">
        <v>0</v>
      </c>
      <c r="AI130" s="150">
        <v>0</v>
      </c>
      <c r="AJ130" s="150">
        <v>0</v>
      </c>
      <c r="AK130" s="150">
        <v>0</v>
      </c>
      <c r="AL130" s="150">
        <v>0</v>
      </c>
      <c r="AM130" s="150">
        <v>3</v>
      </c>
      <c r="AN130" s="150">
        <v>0</v>
      </c>
      <c r="AO130" s="170">
        <v>0</v>
      </c>
    </row>
    <row r="131" spans="1:41" ht="15.75" x14ac:dyDescent="0.25">
      <c r="A131" s="132" t="s">
        <v>515</v>
      </c>
      <c r="B131" s="156">
        <f t="shared" si="10"/>
        <v>1</v>
      </c>
      <c r="C131" s="150">
        <v>1</v>
      </c>
      <c r="D131" s="150">
        <v>0</v>
      </c>
      <c r="E131" s="150">
        <v>0</v>
      </c>
      <c r="F131" s="150">
        <v>0</v>
      </c>
      <c r="G131" s="150">
        <v>0</v>
      </c>
      <c r="H131" s="150">
        <v>0</v>
      </c>
      <c r="I131" s="150">
        <v>0</v>
      </c>
      <c r="J131" s="150">
        <v>0</v>
      </c>
      <c r="K131" s="150">
        <v>0</v>
      </c>
      <c r="L131" s="150">
        <v>0</v>
      </c>
      <c r="M131" s="150">
        <v>0</v>
      </c>
      <c r="N131" s="150">
        <v>0</v>
      </c>
      <c r="O131" s="150">
        <v>0</v>
      </c>
      <c r="P131" s="150">
        <v>0</v>
      </c>
      <c r="Q131" s="150">
        <v>0</v>
      </c>
      <c r="R131" s="150">
        <v>0</v>
      </c>
      <c r="S131" s="150">
        <v>0</v>
      </c>
      <c r="T131" s="150">
        <v>0</v>
      </c>
      <c r="U131" s="150">
        <v>0</v>
      </c>
      <c r="V131" s="150">
        <v>0</v>
      </c>
      <c r="W131" s="150">
        <v>0</v>
      </c>
      <c r="X131" s="150">
        <v>0</v>
      </c>
      <c r="Y131" s="150">
        <v>0</v>
      </c>
      <c r="Z131" s="150">
        <v>0</v>
      </c>
      <c r="AA131" s="150">
        <v>0</v>
      </c>
      <c r="AB131" s="150">
        <v>0</v>
      </c>
      <c r="AC131" s="150">
        <v>0</v>
      </c>
      <c r="AD131" s="150">
        <v>0</v>
      </c>
      <c r="AE131" s="150">
        <v>0</v>
      </c>
      <c r="AF131" s="150">
        <v>0</v>
      </c>
      <c r="AG131" s="150">
        <v>0</v>
      </c>
      <c r="AH131" s="150">
        <v>0</v>
      </c>
      <c r="AI131" s="150">
        <v>0</v>
      </c>
      <c r="AJ131" s="150">
        <v>0</v>
      </c>
      <c r="AK131" s="150">
        <v>0</v>
      </c>
      <c r="AL131" s="150">
        <v>0</v>
      </c>
      <c r="AM131" s="150">
        <v>0</v>
      </c>
      <c r="AN131" s="150">
        <v>0</v>
      </c>
      <c r="AO131" s="170">
        <v>0</v>
      </c>
    </row>
    <row r="132" spans="1:41" ht="15.75" x14ac:dyDescent="0.25">
      <c r="A132" s="132" t="s">
        <v>516</v>
      </c>
      <c r="B132" s="156">
        <f t="shared" si="10"/>
        <v>2</v>
      </c>
      <c r="C132" s="150">
        <v>0</v>
      </c>
      <c r="D132" s="150">
        <v>0</v>
      </c>
      <c r="E132" s="150">
        <v>0</v>
      </c>
      <c r="F132" s="150">
        <v>0</v>
      </c>
      <c r="G132" s="150">
        <v>0</v>
      </c>
      <c r="H132" s="150">
        <v>0</v>
      </c>
      <c r="I132" s="150">
        <v>0</v>
      </c>
      <c r="J132" s="150">
        <v>0</v>
      </c>
      <c r="K132" s="150">
        <v>0</v>
      </c>
      <c r="L132" s="150">
        <v>0</v>
      </c>
      <c r="M132" s="150">
        <v>0</v>
      </c>
      <c r="N132" s="150">
        <v>0</v>
      </c>
      <c r="O132" s="150">
        <v>0</v>
      </c>
      <c r="P132" s="150">
        <v>0</v>
      </c>
      <c r="Q132" s="150">
        <v>0</v>
      </c>
      <c r="R132" s="150">
        <v>0</v>
      </c>
      <c r="S132" s="150">
        <v>0</v>
      </c>
      <c r="T132" s="150">
        <v>0</v>
      </c>
      <c r="U132" s="150">
        <v>0</v>
      </c>
      <c r="V132" s="150">
        <v>0</v>
      </c>
      <c r="W132" s="150">
        <v>0</v>
      </c>
      <c r="X132" s="150">
        <v>1</v>
      </c>
      <c r="Y132" s="150">
        <v>0</v>
      </c>
      <c r="Z132" s="150">
        <v>0</v>
      </c>
      <c r="AA132" s="150">
        <v>0</v>
      </c>
      <c r="AB132" s="150">
        <v>0</v>
      </c>
      <c r="AC132" s="150">
        <v>0</v>
      </c>
      <c r="AD132" s="150">
        <v>0</v>
      </c>
      <c r="AE132" s="150">
        <v>0</v>
      </c>
      <c r="AF132" s="150">
        <v>0</v>
      </c>
      <c r="AG132" s="150">
        <v>0</v>
      </c>
      <c r="AH132" s="150">
        <v>0</v>
      </c>
      <c r="AI132" s="150">
        <v>0</v>
      </c>
      <c r="AJ132" s="150">
        <v>0</v>
      </c>
      <c r="AK132" s="150">
        <v>1</v>
      </c>
      <c r="AL132" s="150">
        <v>0</v>
      </c>
      <c r="AM132" s="150">
        <v>0</v>
      </c>
      <c r="AN132" s="150">
        <v>0</v>
      </c>
      <c r="AO132" s="170">
        <v>0</v>
      </c>
    </row>
    <row r="133" spans="1:41" ht="15.75" x14ac:dyDescent="0.25">
      <c r="A133" s="132" t="s">
        <v>517</v>
      </c>
      <c r="B133" s="156">
        <f t="shared" si="10"/>
        <v>16</v>
      </c>
      <c r="C133" s="150">
        <v>1</v>
      </c>
      <c r="D133" s="150">
        <v>0</v>
      </c>
      <c r="E133" s="150">
        <v>0</v>
      </c>
      <c r="F133" s="150">
        <v>0</v>
      </c>
      <c r="G133" s="150">
        <v>0</v>
      </c>
      <c r="H133" s="150">
        <v>0</v>
      </c>
      <c r="I133" s="150">
        <v>0</v>
      </c>
      <c r="J133" s="150">
        <v>0</v>
      </c>
      <c r="K133" s="150">
        <v>0</v>
      </c>
      <c r="L133" s="150">
        <v>0</v>
      </c>
      <c r="M133" s="150">
        <v>0</v>
      </c>
      <c r="N133" s="150">
        <v>0</v>
      </c>
      <c r="O133" s="150">
        <v>0</v>
      </c>
      <c r="P133" s="150">
        <v>0</v>
      </c>
      <c r="Q133" s="150">
        <v>0</v>
      </c>
      <c r="R133" s="150">
        <v>4</v>
      </c>
      <c r="S133" s="150">
        <v>0</v>
      </c>
      <c r="T133" s="150">
        <v>0</v>
      </c>
      <c r="U133" s="150">
        <v>1</v>
      </c>
      <c r="V133" s="150">
        <v>0</v>
      </c>
      <c r="W133" s="150">
        <v>0</v>
      </c>
      <c r="X133" s="150">
        <v>0</v>
      </c>
      <c r="Y133" s="150">
        <v>0</v>
      </c>
      <c r="Z133" s="150">
        <v>0</v>
      </c>
      <c r="AA133" s="150">
        <v>0</v>
      </c>
      <c r="AB133" s="150">
        <v>0</v>
      </c>
      <c r="AC133" s="150">
        <v>0</v>
      </c>
      <c r="AD133" s="150">
        <v>0</v>
      </c>
      <c r="AE133" s="150">
        <v>0</v>
      </c>
      <c r="AF133" s="150">
        <v>0</v>
      </c>
      <c r="AG133" s="150">
        <v>0</v>
      </c>
      <c r="AH133" s="150">
        <v>0</v>
      </c>
      <c r="AI133" s="150">
        <v>0</v>
      </c>
      <c r="AJ133" s="150">
        <v>0</v>
      </c>
      <c r="AK133" s="150">
        <v>6</v>
      </c>
      <c r="AL133" s="150">
        <v>0</v>
      </c>
      <c r="AM133" s="150">
        <v>0</v>
      </c>
      <c r="AN133" s="150">
        <v>0</v>
      </c>
      <c r="AO133" s="170">
        <v>4</v>
      </c>
    </row>
    <row r="134" spans="1:41" ht="15.75" x14ac:dyDescent="0.25">
      <c r="A134" s="132" t="s">
        <v>518</v>
      </c>
      <c r="B134" s="156">
        <f t="shared" si="10"/>
        <v>2</v>
      </c>
      <c r="C134" s="150">
        <v>0</v>
      </c>
      <c r="D134" s="150">
        <v>0</v>
      </c>
      <c r="E134" s="150">
        <v>0</v>
      </c>
      <c r="F134" s="150">
        <v>0</v>
      </c>
      <c r="G134" s="150">
        <v>0</v>
      </c>
      <c r="H134" s="150">
        <v>0</v>
      </c>
      <c r="I134" s="150">
        <v>0</v>
      </c>
      <c r="J134" s="150">
        <v>0</v>
      </c>
      <c r="K134" s="150">
        <v>0</v>
      </c>
      <c r="L134" s="150">
        <v>0</v>
      </c>
      <c r="M134" s="150">
        <v>0</v>
      </c>
      <c r="N134" s="150">
        <v>0</v>
      </c>
      <c r="O134" s="150">
        <v>0</v>
      </c>
      <c r="P134" s="150">
        <v>0</v>
      </c>
      <c r="Q134" s="150">
        <v>0</v>
      </c>
      <c r="R134" s="150">
        <v>0</v>
      </c>
      <c r="S134" s="150">
        <v>0</v>
      </c>
      <c r="T134" s="150">
        <v>0</v>
      </c>
      <c r="U134" s="150">
        <v>0</v>
      </c>
      <c r="V134" s="150">
        <v>0</v>
      </c>
      <c r="W134" s="150">
        <v>0</v>
      </c>
      <c r="X134" s="150">
        <v>0</v>
      </c>
      <c r="Y134" s="150">
        <v>0</v>
      </c>
      <c r="Z134" s="150">
        <v>0</v>
      </c>
      <c r="AA134" s="150">
        <v>0</v>
      </c>
      <c r="AB134" s="150">
        <v>0</v>
      </c>
      <c r="AC134" s="150">
        <v>0</v>
      </c>
      <c r="AD134" s="150">
        <v>0</v>
      </c>
      <c r="AE134" s="150">
        <v>0</v>
      </c>
      <c r="AF134" s="150">
        <v>0</v>
      </c>
      <c r="AG134" s="150">
        <v>0</v>
      </c>
      <c r="AH134" s="150">
        <v>0</v>
      </c>
      <c r="AI134" s="150">
        <v>2</v>
      </c>
      <c r="AJ134" s="150">
        <v>0</v>
      </c>
      <c r="AK134" s="150">
        <v>0</v>
      </c>
      <c r="AL134" s="150">
        <v>0</v>
      </c>
      <c r="AM134" s="150">
        <v>0</v>
      </c>
      <c r="AN134" s="150">
        <v>0</v>
      </c>
      <c r="AO134" s="170">
        <v>0</v>
      </c>
    </row>
    <row r="135" spans="1:41" ht="15.75" x14ac:dyDescent="0.25">
      <c r="A135" s="132" t="s">
        <v>519</v>
      </c>
      <c r="B135" s="156">
        <f t="shared" si="10"/>
        <v>374</v>
      </c>
      <c r="C135" s="150">
        <v>30</v>
      </c>
      <c r="D135" s="150">
        <v>0</v>
      </c>
      <c r="E135" s="150">
        <v>3</v>
      </c>
      <c r="F135" s="150">
        <v>0</v>
      </c>
      <c r="G135" s="150">
        <v>19</v>
      </c>
      <c r="H135" s="150">
        <v>0</v>
      </c>
      <c r="I135" s="150">
        <v>1</v>
      </c>
      <c r="J135" s="150">
        <v>0</v>
      </c>
      <c r="K135" s="150">
        <v>106</v>
      </c>
      <c r="L135" s="150">
        <v>0</v>
      </c>
      <c r="M135" s="150">
        <v>17</v>
      </c>
      <c r="N135" s="150">
        <v>4</v>
      </c>
      <c r="O135" s="150">
        <v>2</v>
      </c>
      <c r="P135" s="150">
        <v>0</v>
      </c>
      <c r="Q135" s="150">
        <v>0</v>
      </c>
      <c r="R135" s="150">
        <v>8</v>
      </c>
      <c r="S135" s="150">
        <v>0</v>
      </c>
      <c r="T135" s="150">
        <v>0</v>
      </c>
      <c r="U135" s="150">
        <v>77</v>
      </c>
      <c r="V135" s="150">
        <v>0</v>
      </c>
      <c r="W135" s="150">
        <v>1</v>
      </c>
      <c r="X135" s="150">
        <v>1</v>
      </c>
      <c r="Y135" s="150">
        <v>3</v>
      </c>
      <c r="Z135" s="150">
        <v>0</v>
      </c>
      <c r="AA135" s="150">
        <v>8</v>
      </c>
      <c r="AB135" s="150">
        <v>48</v>
      </c>
      <c r="AC135" s="150">
        <v>0</v>
      </c>
      <c r="AD135" s="150">
        <v>3</v>
      </c>
      <c r="AE135" s="150">
        <v>0</v>
      </c>
      <c r="AF135" s="150">
        <v>3</v>
      </c>
      <c r="AG135" s="150">
        <v>2</v>
      </c>
      <c r="AH135" s="150">
        <v>1</v>
      </c>
      <c r="AI135" s="150">
        <v>24</v>
      </c>
      <c r="AJ135" s="150">
        <v>5</v>
      </c>
      <c r="AK135" s="150">
        <v>0</v>
      </c>
      <c r="AL135" s="150">
        <v>0</v>
      </c>
      <c r="AM135" s="150">
        <v>2</v>
      </c>
      <c r="AN135" s="150">
        <v>6</v>
      </c>
      <c r="AO135" s="170">
        <v>0</v>
      </c>
    </row>
    <row r="136" spans="1:41" ht="15.75" x14ac:dyDescent="0.25">
      <c r="A136" s="132" t="s">
        <v>520</v>
      </c>
      <c r="B136" s="156">
        <f t="shared" si="10"/>
        <v>962</v>
      </c>
      <c r="C136" s="150">
        <v>155</v>
      </c>
      <c r="D136" s="150">
        <v>0</v>
      </c>
      <c r="E136" s="150">
        <v>7</v>
      </c>
      <c r="F136" s="150">
        <v>0</v>
      </c>
      <c r="G136" s="150">
        <v>75</v>
      </c>
      <c r="H136" s="150">
        <v>0</v>
      </c>
      <c r="I136" s="150">
        <v>6</v>
      </c>
      <c r="J136" s="150">
        <v>12</v>
      </c>
      <c r="K136" s="150">
        <v>45</v>
      </c>
      <c r="L136" s="150">
        <v>0</v>
      </c>
      <c r="M136" s="150">
        <v>50</v>
      </c>
      <c r="N136" s="150">
        <v>26</v>
      </c>
      <c r="O136" s="150">
        <v>5</v>
      </c>
      <c r="P136" s="150">
        <v>0</v>
      </c>
      <c r="Q136" s="150">
        <v>0</v>
      </c>
      <c r="R136" s="150">
        <v>40</v>
      </c>
      <c r="S136" s="150">
        <v>0</v>
      </c>
      <c r="T136" s="150">
        <v>3</v>
      </c>
      <c r="U136" s="150">
        <v>83</v>
      </c>
      <c r="V136" s="150">
        <v>0</v>
      </c>
      <c r="W136" s="150">
        <v>2</v>
      </c>
      <c r="X136" s="150">
        <v>10</v>
      </c>
      <c r="Y136" s="150">
        <v>3</v>
      </c>
      <c r="Z136" s="150">
        <v>3</v>
      </c>
      <c r="AA136" s="150">
        <v>135</v>
      </c>
      <c r="AB136" s="150">
        <v>85</v>
      </c>
      <c r="AC136" s="150">
        <v>0</v>
      </c>
      <c r="AD136" s="150">
        <v>42</v>
      </c>
      <c r="AE136" s="150">
        <v>0</v>
      </c>
      <c r="AF136" s="150">
        <v>13</v>
      </c>
      <c r="AG136" s="150">
        <v>15</v>
      </c>
      <c r="AH136" s="150">
        <v>3</v>
      </c>
      <c r="AI136" s="150">
        <v>82</v>
      </c>
      <c r="AJ136" s="150">
        <v>4</v>
      </c>
      <c r="AK136" s="150">
        <v>33</v>
      </c>
      <c r="AL136" s="150">
        <v>0</v>
      </c>
      <c r="AM136" s="150">
        <v>17</v>
      </c>
      <c r="AN136" s="150">
        <v>8</v>
      </c>
      <c r="AO136" s="170">
        <v>0</v>
      </c>
    </row>
    <row r="137" spans="1:41" ht="15.75" x14ac:dyDescent="0.25">
      <c r="A137" s="132" t="s">
        <v>521</v>
      </c>
      <c r="B137" s="156">
        <f t="shared" si="10"/>
        <v>11</v>
      </c>
      <c r="C137" s="150">
        <v>11</v>
      </c>
      <c r="D137" s="150">
        <v>0</v>
      </c>
      <c r="E137" s="150">
        <v>0</v>
      </c>
      <c r="F137" s="150">
        <v>0</v>
      </c>
      <c r="G137" s="150">
        <v>0</v>
      </c>
      <c r="H137" s="150">
        <v>0</v>
      </c>
      <c r="I137" s="150">
        <v>0</v>
      </c>
      <c r="J137" s="150">
        <v>0</v>
      </c>
      <c r="K137" s="150">
        <v>0</v>
      </c>
      <c r="L137" s="150">
        <v>0</v>
      </c>
      <c r="M137" s="150">
        <v>0</v>
      </c>
      <c r="N137" s="150">
        <v>0</v>
      </c>
      <c r="O137" s="150">
        <v>0</v>
      </c>
      <c r="P137" s="150">
        <v>0</v>
      </c>
      <c r="Q137" s="150">
        <v>0</v>
      </c>
      <c r="R137" s="150">
        <v>0</v>
      </c>
      <c r="S137" s="150">
        <v>0</v>
      </c>
      <c r="T137" s="150">
        <v>0</v>
      </c>
      <c r="U137" s="150">
        <v>0</v>
      </c>
      <c r="V137" s="150">
        <v>0</v>
      </c>
      <c r="W137" s="150">
        <v>0</v>
      </c>
      <c r="X137" s="150">
        <v>0</v>
      </c>
      <c r="Y137" s="150">
        <v>0</v>
      </c>
      <c r="Z137" s="150">
        <v>0</v>
      </c>
      <c r="AA137" s="150">
        <v>0</v>
      </c>
      <c r="AB137" s="150">
        <v>0</v>
      </c>
      <c r="AC137" s="150">
        <v>0</v>
      </c>
      <c r="AD137" s="150">
        <v>0</v>
      </c>
      <c r="AE137" s="150">
        <v>0</v>
      </c>
      <c r="AF137" s="150">
        <v>0</v>
      </c>
      <c r="AG137" s="150">
        <v>0</v>
      </c>
      <c r="AH137" s="150">
        <v>0</v>
      </c>
      <c r="AI137" s="150">
        <v>0</v>
      </c>
      <c r="AJ137" s="150">
        <v>0</v>
      </c>
      <c r="AK137" s="150">
        <v>0</v>
      </c>
      <c r="AL137" s="150">
        <v>0</v>
      </c>
      <c r="AM137" s="150">
        <v>0</v>
      </c>
      <c r="AN137" s="150">
        <v>0</v>
      </c>
      <c r="AO137" s="170">
        <v>0</v>
      </c>
    </row>
    <row r="138" spans="1:41" ht="15.75" x14ac:dyDescent="0.25">
      <c r="A138" s="132" t="s">
        <v>522</v>
      </c>
      <c r="B138" s="156">
        <f t="shared" si="10"/>
        <v>53</v>
      </c>
      <c r="C138" s="150">
        <v>1</v>
      </c>
      <c r="D138" s="150">
        <v>0</v>
      </c>
      <c r="E138" s="150">
        <v>1</v>
      </c>
      <c r="F138" s="150">
        <v>0</v>
      </c>
      <c r="G138" s="150">
        <v>0</v>
      </c>
      <c r="H138" s="150">
        <v>0</v>
      </c>
      <c r="I138" s="150">
        <v>1</v>
      </c>
      <c r="J138" s="150">
        <v>1</v>
      </c>
      <c r="K138" s="150">
        <v>0</v>
      </c>
      <c r="L138" s="150">
        <v>0</v>
      </c>
      <c r="M138" s="150">
        <v>0</v>
      </c>
      <c r="N138" s="150">
        <v>0</v>
      </c>
      <c r="O138" s="150">
        <v>0</v>
      </c>
      <c r="P138" s="150">
        <v>0</v>
      </c>
      <c r="Q138" s="150">
        <v>2</v>
      </c>
      <c r="R138" s="150">
        <v>1</v>
      </c>
      <c r="S138" s="150">
        <v>0</v>
      </c>
      <c r="T138" s="150">
        <v>0</v>
      </c>
      <c r="U138" s="150">
        <v>9</v>
      </c>
      <c r="V138" s="150">
        <v>0</v>
      </c>
      <c r="W138" s="150">
        <v>0</v>
      </c>
      <c r="X138" s="150">
        <v>0</v>
      </c>
      <c r="Y138" s="150">
        <v>0</v>
      </c>
      <c r="Z138" s="150">
        <v>0</v>
      </c>
      <c r="AA138" s="150">
        <v>0</v>
      </c>
      <c r="AB138" s="150">
        <v>7</v>
      </c>
      <c r="AC138" s="150">
        <v>0</v>
      </c>
      <c r="AD138" s="150">
        <v>3</v>
      </c>
      <c r="AE138" s="150">
        <v>0</v>
      </c>
      <c r="AF138" s="150">
        <v>0</v>
      </c>
      <c r="AG138" s="150">
        <v>1</v>
      </c>
      <c r="AH138" s="150">
        <v>3</v>
      </c>
      <c r="AI138" s="150">
        <v>2</v>
      </c>
      <c r="AJ138" s="150">
        <v>6</v>
      </c>
      <c r="AK138" s="150">
        <v>3</v>
      </c>
      <c r="AL138" s="150">
        <v>0</v>
      </c>
      <c r="AM138" s="150">
        <v>12</v>
      </c>
      <c r="AN138" s="150">
        <v>0</v>
      </c>
      <c r="AO138" s="170">
        <v>0</v>
      </c>
    </row>
    <row r="139" spans="1:41" ht="15.75" x14ac:dyDescent="0.25">
      <c r="A139" s="132" t="s">
        <v>523</v>
      </c>
      <c r="B139" s="156">
        <f t="shared" si="10"/>
        <v>2</v>
      </c>
      <c r="C139" s="150">
        <v>2</v>
      </c>
      <c r="D139" s="150">
        <v>0</v>
      </c>
      <c r="E139" s="150">
        <v>0</v>
      </c>
      <c r="F139" s="150">
        <v>0</v>
      </c>
      <c r="G139" s="150">
        <v>0</v>
      </c>
      <c r="H139" s="150">
        <v>0</v>
      </c>
      <c r="I139" s="150">
        <v>0</v>
      </c>
      <c r="J139" s="150">
        <v>0</v>
      </c>
      <c r="K139" s="150">
        <v>0</v>
      </c>
      <c r="L139" s="150">
        <v>0</v>
      </c>
      <c r="M139" s="150">
        <v>0</v>
      </c>
      <c r="N139" s="150">
        <v>0</v>
      </c>
      <c r="O139" s="150">
        <v>0</v>
      </c>
      <c r="P139" s="150">
        <v>0</v>
      </c>
      <c r="Q139" s="150">
        <v>0</v>
      </c>
      <c r="R139" s="150">
        <v>0</v>
      </c>
      <c r="S139" s="150">
        <v>0</v>
      </c>
      <c r="T139" s="150">
        <v>0</v>
      </c>
      <c r="U139" s="150">
        <v>0</v>
      </c>
      <c r="V139" s="150">
        <v>0</v>
      </c>
      <c r="W139" s="150">
        <v>0</v>
      </c>
      <c r="X139" s="150">
        <v>0</v>
      </c>
      <c r="Y139" s="150">
        <v>0</v>
      </c>
      <c r="Z139" s="150">
        <v>0</v>
      </c>
      <c r="AA139" s="150">
        <v>0</v>
      </c>
      <c r="AB139" s="150">
        <v>0</v>
      </c>
      <c r="AC139" s="150">
        <v>0</v>
      </c>
      <c r="AD139" s="150">
        <v>0</v>
      </c>
      <c r="AE139" s="150">
        <v>0</v>
      </c>
      <c r="AF139" s="150">
        <v>0</v>
      </c>
      <c r="AG139" s="150">
        <v>0</v>
      </c>
      <c r="AH139" s="150">
        <v>0</v>
      </c>
      <c r="AI139" s="150">
        <v>0</v>
      </c>
      <c r="AJ139" s="150">
        <v>0</v>
      </c>
      <c r="AK139" s="150">
        <v>0</v>
      </c>
      <c r="AL139" s="150">
        <v>0</v>
      </c>
      <c r="AM139" s="150">
        <v>0</v>
      </c>
      <c r="AN139" s="150">
        <v>0</v>
      </c>
      <c r="AO139" s="170">
        <v>0</v>
      </c>
    </row>
    <row r="140" spans="1:41" ht="15.75" x14ac:dyDescent="0.25">
      <c r="A140" s="132" t="s">
        <v>524</v>
      </c>
      <c r="B140" s="156">
        <f t="shared" si="10"/>
        <v>3</v>
      </c>
      <c r="C140" s="150">
        <v>0</v>
      </c>
      <c r="D140" s="150">
        <v>0</v>
      </c>
      <c r="E140" s="150">
        <v>0</v>
      </c>
      <c r="F140" s="150">
        <v>0</v>
      </c>
      <c r="G140" s="150">
        <v>0</v>
      </c>
      <c r="H140" s="150">
        <v>0</v>
      </c>
      <c r="I140" s="150">
        <v>0</v>
      </c>
      <c r="J140" s="150">
        <v>0</v>
      </c>
      <c r="K140" s="150">
        <v>0</v>
      </c>
      <c r="L140" s="150">
        <v>0</v>
      </c>
      <c r="M140" s="150">
        <v>0</v>
      </c>
      <c r="N140" s="150">
        <v>0</v>
      </c>
      <c r="O140" s="150">
        <v>0</v>
      </c>
      <c r="P140" s="150">
        <v>0</v>
      </c>
      <c r="Q140" s="150">
        <v>0</v>
      </c>
      <c r="R140" s="150">
        <v>1</v>
      </c>
      <c r="S140" s="150">
        <v>0</v>
      </c>
      <c r="T140" s="150">
        <v>0</v>
      </c>
      <c r="U140" s="150">
        <v>1</v>
      </c>
      <c r="V140" s="150">
        <v>0</v>
      </c>
      <c r="W140" s="150">
        <v>0</v>
      </c>
      <c r="X140" s="150">
        <v>0</v>
      </c>
      <c r="Y140" s="150">
        <v>0</v>
      </c>
      <c r="Z140" s="150">
        <v>0</v>
      </c>
      <c r="AA140" s="150">
        <v>0</v>
      </c>
      <c r="AB140" s="150">
        <v>0</v>
      </c>
      <c r="AC140" s="150">
        <v>0</v>
      </c>
      <c r="AD140" s="150">
        <v>0</v>
      </c>
      <c r="AE140" s="150">
        <v>0</v>
      </c>
      <c r="AF140" s="150">
        <v>0</v>
      </c>
      <c r="AG140" s="150">
        <v>0</v>
      </c>
      <c r="AH140" s="150">
        <v>0</v>
      </c>
      <c r="AI140" s="150">
        <v>0</v>
      </c>
      <c r="AJ140" s="150">
        <v>0</v>
      </c>
      <c r="AK140" s="150">
        <v>0</v>
      </c>
      <c r="AL140" s="150">
        <v>0</v>
      </c>
      <c r="AM140" s="150">
        <v>0</v>
      </c>
      <c r="AN140" s="150">
        <v>0</v>
      </c>
      <c r="AO140" s="170">
        <v>1</v>
      </c>
    </row>
    <row r="141" spans="1:41" ht="15.75" x14ac:dyDescent="0.25">
      <c r="A141" s="132" t="s">
        <v>525</v>
      </c>
      <c r="B141" s="156">
        <f t="shared" si="10"/>
        <v>1</v>
      </c>
      <c r="C141" s="150">
        <v>1</v>
      </c>
      <c r="D141" s="150">
        <v>0</v>
      </c>
      <c r="E141" s="150">
        <v>0</v>
      </c>
      <c r="F141" s="150">
        <v>0</v>
      </c>
      <c r="G141" s="150">
        <v>0</v>
      </c>
      <c r="H141" s="150">
        <v>0</v>
      </c>
      <c r="I141" s="150">
        <v>0</v>
      </c>
      <c r="J141" s="150">
        <v>0</v>
      </c>
      <c r="K141" s="150">
        <v>0</v>
      </c>
      <c r="L141" s="150">
        <v>0</v>
      </c>
      <c r="M141" s="150">
        <v>0</v>
      </c>
      <c r="N141" s="150">
        <v>0</v>
      </c>
      <c r="O141" s="150">
        <v>0</v>
      </c>
      <c r="P141" s="150">
        <v>0</v>
      </c>
      <c r="Q141" s="150">
        <v>0</v>
      </c>
      <c r="R141" s="150">
        <v>0</v>
      </c>
      <c r="S141" s="150">
        <v>0</v>
      </c>
      <c r="T141" s="150">
        <v>0</v>
      </c>
      <c r="U141" s="150">
        <v>0</v>
      </c>
      <c r="V141" s="150">
        <v>0</v>
      </c>
      <c r="W141" s="150">
        <v>0</v>
      </c>
      <c r="X141" s="150">
        <v>0</v>
      </c>
      <c r="Y141" s="150">
        <v>0</v>
      </c>
      <c r="Z141" s="150">
        <v>0</v>
      </c>
      <c r="AA141" s="150">
        <v>0</v>
      </c>
      <c r="AB141" s="150">
        <v>0</v>
      </c>
      <c r="AC141" s="150">
        <v>0</v>
      </c>
      <c r="AD141" s="150">
        <v>0</v>
      </c>
      <c r="AE141" s="150">
        <v>0</v>
      </c>
      <c r="AF141" s="150">
        <v>0</v>
      </c>
      <c r="AG141" s="150">
        <v>0</v>
      </c>
      <c r="AH141" s="150">
        <v>0</v>
      </c>
      <c r="AI141" s="150">
        <v>0</v>
      </c>
      <c r="AJ141" s="150">
        <v>0</v>
      </c>
      <c r="AK141" s="150">
        <v>0</v>
      </c>
      <c r="AL141" s="150">
        <v>0</v>
      </c>
      <c r="AM141" s="150">
        <v>0</v>
      </c>
      <c r="AN141" s="150">
        <v>0</v>
      </c>
      <c r="AO141" s="170">
        <v>0</v>
      </c>
    </row>
    <row r="142" spans="1:41" ht="15.75" x14ac:dyDescent="0.25">
      <c r="A142" s="132" t="s">
        <v>526</v>
      </c>
      <c r="B142" s="156">
        <f t="shared" si="10"/>
        <v>12</v>
      </c>
      <c r="C142" s="150">
        <v>12</v>
      </c>
      <c r="D142" s="150">
        <v>0</v>
      </c>
      <c r="E142" s="150">
        <v>0</v>
      </c>
      <c r="F142" s="150">
        <v>0</v>
      </c>
      <c r="G142" s="150">
        <v>0</v>
      </c>
      <c r="H142" s="150">
        <v>0</v>
      </c>
      <c r="I142" s="150">
        <v>0</v>
      </c>
      <c r="J142" s="150">
        <v>0</v>
      </c>
      <c r="K142" s="150">
        <v>0</v>
      </c>
      <c r="L142" s="150">
        <v>0</v>
      </c>
      <c r="M142" s="150">
        <v>0</v>
      </c>
      <c r="N142" s="150">
        <v>0</v>
      </c>
      <c r="O142" s="150">
        <v>0</v>
      </c>
      <c r="P142" s="150">
        <v>0</v>
      </c>
      <c r="Q142" s="150">
        <v>0</v>
      </c>
      <c r="R142" s="150">
        <v>0</v>
      </c>
      <c r="S142" s="150">
        <v>0</v>
      </c>
      <c r="T142" s="150">
        <v>0</v>
      </c>
      <c r="U142" s="150">
        <v>0</v>
      </c>
      <c r="V142" s="150">
        <v>0</v>
      </c>
      <c r="W142" s="150">
        <v>0</v>
      </c>
      <c r="X142" s="150">
        <v>0</v>
      </c>
      <c r="Y142" s="150">
        <v>0</v>
      </c>
      <c r="Z142" s="150">
        <v>0</v>
      </c>
      <c r="AA142" s="150">
        <v>0</v>
      </c>
      <c r="AB142" s="150">
        <v>0</v>
      </c>
      <c r="AC142" s="150">
        <v>0</v>
      </c>
      <c r="AD142" s="150">
        <v>0</v>
      </c>
      <c r="AE142" s="150">
        <v>0</v>
      </c>
      <c r="AF142" s="150">
        <v>0</v>
      </c>
      <c r="AG142" s="150">
        <v>0</v>
      </c>
      <c r="AH142" s="150">
        <v>0</v>
      </c>
      <c r="AI142" s="150">
        <v>0</v>
      </c>
      <c r="AJ142" s="150">
        <v>0</v>
      </c>
      <c r="AK142" s="150">
        <v>0</v>
      </c>
      <c r="AL142" s="150">
        <v>0</v>
      </c>
      <c r="AM142" s="150">
        <v>0</v>
      </c>
      <c r="AN142" s="150">
        <v>0</v>
      </c>
      <c r="AO142" s="170">
        <v>0</v>
      </c>
    </row>
    <row r="143" spans="1:41" ht="15.75" x14ac:dyDescent="0.25">
      <c r="A143" s="132" t="s">
        <v>527</v>
      </c>
      <c r="B143" s="156">
        <f t="shared" si="10"/>
        <v>60</v>
      </c>
      <c r="C143" s="150">
        <v>3</v>
      </c>
      <c r="D143" s="150">
        <v>0</v>
      </c>
      <c r="E143" s="150">
        <v>0</v>
      </c>
      <c r="F143" s="150">
        <v>0</v>
      </c>
      <c r="G143" s="150">
        <v>0</v>
      </c>
      <c r="H143" s="150">
        <v>0</v>
      </c>
      <c r="I143" s="150">
        <v>0</v>
      </c>
      <c r="J143" s="150">
        <v>0</v>
      </c>
      <c r="K143" s="150">
        <v>2</v>
      </c>
      <c r="L143" s="150">
        <v>0</v>
      </c>
      <c r="M143" s="150">
        <v>0</v>
      </c>
      <c r="N143" s="150">
        <v>0</v>
      </c>
      <c r="O143" s="150">
        <v>1</v>
      </c>
      <c r="P143" s="150">
        <v>0</v>
      </c>
      <c r="Q143" s="150">
        <v>5</v>
      </c>
      <c r="R143" s="150">
        <v>1</v>
      </c>
      <c r="S143" s="150">
        <v>0</v>
      </c>
      <c r="T143" s="150">
        <v>0</v>
      </c>
      <c r="U143" s="150">
        <v>23</v>
      </c>
      <c r="V143" s="150">
        <v>0</v>
      </c>
      <c r="W143" s="150">
        <v>0</v>
      </c>
      <c r="X143" s="150">
        <v>1</v>
      </c>
      <c r="Y143" s="150">
        <v>2</v>
      </c>
      <c r="Z143" s="150">
        <v>0</v>
      </c>
      <c r="AA143" s="150">
        <v>0</v>
      </c>
      <c r="AB143" s="150">
        <v>8</v>
      </c>
      <c r="AC143" s="150">
        <v>0</v>
      </c>
      <c r="AD143" s="150">
        <v>4</v>
      </c>
      <c r="AE143" s="150">
        <v>0</v>
      </c>
      <c r="AF143" s="150">
        <v>0</v>
      </c>
      <c r="AG143" s="150">
        <v>0</v>
      </c>
      <c r="AH143" s="150">
        <v>0</v>
      </c>
      <c r="AI143" s="150">
        <v>4</v>
      </c>
      <c r="AJ143" s="150">
        <v>0</v>
      </c>
      <c r="AK143" s="150">
        <v>4</v>
      </c>
      <c r="AL143" s="150">
        <v>0</v>
      </c>
      <c r="AM143" s="150">
        <v>2</v>
      </c>
      <c r="AN143" s="150">
        <v>0</v>
      </c>
      <c r="AO143" s="170">
        <v>0</v>
      </c>
    </row>
    <row r="144" spans="1:41" ht="15.75" x14ac:dyDescent="0.25">
      <c r="A144" s="132" t="s">
        <v>528</v>
      </c>
      <c r="B144" s="156">
        <f t="shared" si="10"/>
        <v>252</v>
      </c>
      <c r="C144" s="150">
        <v>0</v>
      </c>
      <c r="D144" s="150">
        <v>0</v>
      </c>
      <c r="E144" s="150">
        <v>0</v>
      </c>
      <c r="F144" s="150">
        <v>0</v>
      </c>
      <c r="G144" s="150">
        <v>4</v>
      </c>
      <c r="H144" s="150">
        <v>0</v>
      </c>
      <c r="I144" s="150">
        <v>22</v>
      </c>
      <c r="J144" s="150">
        <v>29</v>
      </c>
      <c r="K144" s="150">
        <v>0</v>
      </c>
      <c r="L144" s="150">
        <v>0</v>
      </c>
      <c r="M144" s="150">
        <v>3</v>
      </c>
      <c r="N144" s="150">
        <v>0</v>
      </c>
      <c r="O144" s="150">
        <v>30</v>
      </c>
      <c r="P144" s="150">
        <v>0</v>
      </c>
      <c r="Q144" s="150">
        <v>0</v>
      </c>
      <c r="R144" s="150">
        <v>0</v>
      </c>
      <c r="S144" s="150">
        <v>0</v>
      </c>
      <c r="T144" s="150">
        <v>0</v>
      </c>
      <c r="U144" s="150">
        <v>49</v>
      </c>
      <c r="V144" s="150">
        <v>0</v>
      </c>
      <c r="W144" s="150">
        <v>4</v>
      </c>
      <c r="X144" s="150">
        <v>0</v>
      </c>
      <c r="Y144" s="150">
        <v>0</v>
      </c>
      <c r="Z144" s="150">
        <v>0</v>
      </c>
      <c r="AA144" s="150">
        <v>0</v>
      </c>
      <c r="AB144" s="150">
        <v>5</v>
      </c>
      <c r="AC144" s="150">
        <v>0</v>
      </c>
      <c r="AD144" s="150">
        <v>0</v>
      </c>
      <c r="AE144" s="150">
        <v>0</v>
      </c>
      <c r="AF144" s="150">
        <v>12</v>
      </c>
      <c r="AG144" s="150">
        <v>0</v>
      </c>
      <c r="AH144" s="150">
        <v>51</v>
      </c>
      <c r="AI144" s="150">
        <v>2</v>
      </c>
      <c r="AJ144" s="150">
        <v>3</v>
      </c>
      <c r="AK144" s="150">
        <v>0</v>
      </c>
      <c r="AL144" s="150">
        <v>0</v>
      </c>
      <c r="AM144" s="150">
        <v>11</v>
      </c>
      <c r="AN144" s="150">
        <v>27</v>
      </c>
      <c r="AO144" s="170">
        <v>0</v>
      </c>
    </row>
    <row r="145" spans="1:41" ht="15.75" x14ac:dyDescent="0.25">
      <c r="A145" s="132" t="s">
        <v>529</v>
      </c>
      <c r="B145" s="156">
        <f t="shared" si="10"/>
        <v>1</v>
      </c>
      <c r="C145" s="150">
        <v>1</v>
      </c>
      <c r="D145" s="150">
        <v>0</v>
      </c>
      <c r="E145" s="150">
        <v>0</v>
      </c>
      <c r="F145" s="150">
        <v>0</v>
      </c>
      <c r="G145" s="150">
        <v>0</v>
      </c>
      <c r="H145" s="150">
        <v>0</v>
      </c>
      <c r="I145" s="150">
        <v>0</v>
      </c>
      <c r="J145" s="150">
        <v>0</v>
      </c>
      <c r="K145" s="150">
        <v>0</v>
      </c>
      <c r="L145" s="150">
        <v>0</v>
      </c>
      <c r="M145" s="150">
        <v>0</v>
      </c>
      <c r="N145" s="150">
        <v>0</v>
      </c>
      <c r="O145" s="150">
        <v>0</v>
      </c>
      <c r="P145" s="150">
        <v>0</v>
      </c>
      <c r="Q145" s="150">
        <v>0</v>
      </c>
      <c r="R145" s="150">
        <v>0</v>
      </c>
      <c r="S145" s="150">
        <v>0</v>
      </c>
      <c r="T145" s="150">
        <v>0</v>
      </c>
      <c r="U145" s="150">
        <v>0</v>
      </c>
      <c r="V145" s="150">
        <v>0</v>
      </c>
      <c r="W145" s="150">
        <v>0</v>
      </c>
      <c r="X145" s="150">
        <v>0</v>
      </c>
      <c r="Y145" s="150">
        <v>0</v>
      </c>
      <c r="Z145" s="150">
        <v>0</v>
      </c>
      <c r="AA145" s="150">
        <v>0</v>
      </c>
      <c r="AB145" s="150">
        <v>0</v>
      </c>
      <c r="AC145" s="150">
        <v>0</v>
      </c>
      <c r="AD145" s="150">
        <v>0</v>
      </c>
      <c r="AE145" s="150">
        <v>0</v>
      </c>
      <c r="AF145" s="150">
        <v>0</v>
      </c>
      <c r="AG145" s="150">
        <v>0</v>
      </c>
      <c r="AH145" s="150">
        <v>0</v>
      </c>
      <c r="AI145" s="150">
        <v>0</v>
      </c>
      <c r="AJ145" s="150">
        <v>0</v>
      </c>
      <c r="AK145" s="150">
        <v>0</v>
      </c>
      <c r="AL145" s="150">
        <v>0</v>
      </c>
      <c r="AM145" s="150">
        <v>0</v>
      </c>
      <c r="AN145" s="150">
        <v>0</v>
      </c>
      <c r="AO145" s="170">
        <v>0</v>
      </c>
    </row>
    <row r="146" spans="1:41" ht="15.75" x14ac:dyDescent="0.25">
      <c r="A146" s="134"/>
      <c r="B146" s="60"/>
      <c r="C146" s="189"/>
      <c r="D146" s="60"/>
      <c r="E146" s="189"/>
      <c r="F146" s="60"/>
      <c r="G146" s="189"/>
      <c r="H146" s="60"/>
      <c r="I146" s="189"/>
      <c r="J146" s="60"/>
      <c r="K146" s="189"/>
      <c r="L146" s="60"/>
      <c r="M146" s="189"/>
      <c r="N146" s="60"/>
      <c r="O146" s="189"/>
      <c r="P146" s="60"/>
      <c r="Q146" s="189"/>
      <c r="R146" s="60"/>
      <c r="S146" s="189"/>
      <c r="T146" s="60"/>
      <c r="U146" s="189"/>
      <c r="V146" s="60"/>
      <c r="W146" s="189"/>
      <c r="X146" s="60"/>
      <c r="Y146" s="189"/>
      <c r="Z146" s="60"/>
      <c r="AA146" s="189"/>
      <c r="AB146" s="60"/>
      <c r="AC146" s="189"/>
      <c r="AD146" s="60"/>
      <c r="AE146" s="189"/>
      <c r="AF146" s="60"/>
      <c r="AG146" s="189"/>
      <c r="AH146" s="60"/>
      <c r="AI146" s="189"/>
      <c r="AJ146" s="60"/>
      <c r="AK146" s="189"/>
      <c r="AL146" s="60"/>
      <c r="AM146" s="189"/>
      <c r="AN146" s="60"/>
      <c r="AO146" s="145"/>
    </row>
    <row r="147" spans="1:41" ht="15.75" x14ac:dyDescent="0.25">
      <c r="A147" s="57" t="s">
        <v>66</v>
      </c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</row>
  </sheetData>
  <mergeCells count="4">
    <mergeCell ref="A8:A9"/>
    <mergeCell ref="B8:B9"/>
    <mergeCell ref="C8:AO8"/>
    <mergeCell ref="B1:C1"/>
  </mergeCells>
  <hyperlinks>
    <hyperlink ref="B1" location="Índice!A1" display="Volver al índice" xr:uid="{1792FADF-2C83-473B-A9A2-855349B7123D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FC8C2-EFA0-49E8-8A3D-33F061A136D9}">
  <dimension ref="A1:I84"/>
  <sheetViews>
    <sheetView zoomScale="80" zoomScaleNormal="80" workbookViewId="0">
      <pane ySplit="11" topLeftCell="A12" activePane="bottomLeft" state="frozen"/>
      <selection pane="bottomLeft"/>
    </sheetView>
  </sheetViews>
  <sheetFormatPr baseColWidth="10" defaultColWidth="0" defaultRowHeight="15" zeroHeight="1" x14ac:dyDescent="0.25"/>
  <cols>
    <col min="1" max="1" width="71.28515625" customWidth="1"/>
    <col min="2" max="2" width="13.5703125" customWidth="1"/>
    <col min="3" max="3" width="14.85546875" customWidth="1"/>
    <col min="4" max="4" width="15.85546875" customWidth="1"/>
    <col min="5" max="5" width="14.85546875" customWidth="1"/>
    <col min="6" max="6" width="14.7109375" customWidth="1"/>
    <col min="7" max="7" width="15.5703125" customWidth="1"/>
    <col min="8" max="8" width="16.85546875" customWidth="1"/>
    <col min="9" max="9" width="0" hidden="1" customWidth="1"/>
    <col min="10" max="16384" width="11.42578125" hidden="1"/>
  </cols>
  <sheetData>
    <row r="1" spans="1:9" ht="15.75" x14ac:dyDescent="0.25">
      <c r="A1" s="83" t="s">
        <v>536</v>
      </c>
      <c r="B1" s="414" t="s">
        <v>786</v>
      </c>
      <c r="C1" s="414"/>
      <c r="D1" s="32"/>
      <c r="E1" s="32"/>
      <c r="F1" s="32"/>
      <c r="G1" s="72"/>
      <c r="H1" s="2"/>
    </row>
    <row r="2" spans="1:9" ht="15.75" x14ac:dyDescent="0.25">
      <c r="A2" s="32"/>
      <c r="B2" s="32"/>
      <c r="C2" s="32"/>
      <c r="D2" s="32"/>
      <c r="E2" s="32"/>
      <c r="F2" s="32"/>
      <c r="G2" s="72"/>
      <c r="H2" s="2"/>
    </row>
    <row r="3" spans="1:9" ht="15.75" x14ac:dyDescent="0.25">
      <c r="A3" s="212" t="s">
        <v>531</v>
      </c>
      <c r="B3" s="212"/>
      <c r="C3" s="212"/>
      <c r="D3" s="212"/>
      <c r="E3" s="212"/>
      <c r="F3" s="212"/>
      <c r="G3" s="212"/>
      <c r="H3" s="212"/>
    </row>
    <row r="4" spans="1:9" ht="15.75" x14ac:dyDescent="0.25">
      <c r="A4" s="212" t="s">
        <v>1</v>
      </c>
      <c r="B4" s="212"/>
      <c r="C4" s="212"/>
      <c r="D4" s="212"/>
      <c r="E4" s="212"/>
      <c r="F4" s="212"/>
      <c r="G4" s="212"/>
      <c r="H4" s="212"/>
    </row>
    <row r="5" spans="1:9" ht="15.75" x14ac:dyDescent="0.25">
      <c r="A5" s="212" t="s">
        <v>532</v>
      </c>
      <c r="B5" s="212"/>
      <c r="C5" s="212"/>
      <c r="D5" s="212"/>
      <c r="E5" s="212"/>
      <c r="F5" s="212"/>
      <c r="G5" s="212"/>
      <c r="H5" s="212"/>
    </row>
    <row r="6" spans="1:9" ht="15.75" x14ac:dyDescent="0.25">
      <c r="A6" s="211" t="s">
        <v>2</v>
      </c>
      <c r="B6" s="211"/>
      <c r="C6" s="211"/>
      <c r="D6" s="211"/>
      <c r="E6" s="211"/>
      <c r="F6" s="211"/>
      <c r="G6" s="211"/>
      <c r="H6" s="211"/>
    </row>
    <row r="7" spans="1:9" ht="15.75" x14ac:dyDescent="0.25">
      <c r="A7" s="32"/>
      <c r="B7" s="94"/>
      <c r="C7" s="72"/>
      <c r="D7" s="72"/>
      <c r="E7" s="32"/>
      <c r="F7" s="1"/>
      <c r="G7" s="72"/>
      <c r="H7" s="2"/>
    </row>
    <row r="8" spans="1:9" ht="15.75" x14ac:dyDescent="0.25">
      <c r="A8" s="430" t="s">
        <v>79</v>
      </c>
      <c r="B8" s="433" t="s">
        <v>80</v>
      </c>
      <c r="C8" s="437" t="s">
        <v>533</v>
      </c>
      <c r="D8" s="457"/>
      <c r="E8" s="457"/>
      <c r="F8" s="457"/>
      <c r="G8" s="457"/>
      <c r="H8" s="457"/>
      <c r="I8" s="233"/>
    </row>
    <row r="9" spans="1:9" ht="15.95" customHeight="1" x14ac:dyDescent="0.25">
      <c r="A9" s="431"/>
      <c r="B9" s="434"/>
      <c r="C9" s="506" t="s">
        <v>91</v>
      </c>
      <c r="D9" s="431" t="s">
        <v>708</v>
      </c>
      <c r="E9" s="431" t="s">
        <v>709</v>
      </c>
      <c r="F9" s="431" t="s">
        <v>534</v>
      </c>
      <c r="G9" s="431" t="s">
        <v>710</v>
      </c>
      <c r="H9" s="443" t="s">
        <v>535</v>
      </c>
    </row>
    <row r="10" spans="1:9" ht="15.95" customHeight="1" x14ac:dyDescent="0.25">
      <c r="A10" s="431"/>
      <c r="B10" s="434"/>
      <c r="C10" s="506"/>
      <c r="D10" s="431"/>
      <c r="E10" s="431"/>
      <c r="F10" s="431"/>
      <c r="G10" s="431"/>
      <c r="H10" s="455"/>
    </row>
    <row r="11" spans="1:9" ht="15.95" customHeight="1" x14ac:dyDescent="0.25">
      <c r="A11" s="432"/>
      <c r="B11" s="435"/>
      <c r="C11" s="507"/>
      <c r="D11" s="432"/>
      <c r="E11" s="432"/>
      <c r="F11" s="432"/>
      <c r="G11" s="432"/>
      <c r="H11" s="444"/>
    </row>
    <row r="12" spans="1:9" ht="15.75" x14ac:dyDescent="0.25">
      <c r="A12" s="103"/>
      <c r="B12" s="190"/>
      <c r="C12" s="78"/>
      <c r="D12" s="77"/>
      <c r="E12" s="77"/>
      <c r="F12" s="77"/>
      <c r="G12" s="77"/>
      <c r="H12" s="78"/>
    </row>
    <row r="13" spans="1:9" ht="15.75" x14ac:dyDescent="0.25">
      <c r="A13" s="320" t="s">
        <v>8</v>
      </c>
      <c r="B13" s="234">
        <f>+B15+B19+B23+B27+B31+B35+B40+B45+B50+B55+B60+B65+B69+B75+B79</f>
        <v>10887</v>
      </c>
      <c r="C13" s="216">
        <f t="shared" ref="C13:H13" si="0">C15+C19+C23+C27+C31+C35+C40+C45+C50+C55+C60+C65+C69+C75+C79</f>
        <v>4996</v>
      </c>
      <c r="D13" s="235">
        <f t="shared" si="0"/>
        <v>3191</v>
      </c>
      <c r="E13" s="235">
        <f t="shared" si="0"/>
        <v>1</v>
      </c>
      <c r="F13" s="235">
        <f t="shared" si="0"/>
        <v>28</v>
      </c>
      <c r="G13" s="235">
        <f t="shared" si="0"/>
        <v>2620</v>
      </c>
      <c r="H13" s="216">
        <f t="shared" si="0"/>
        <v>51</v>
      </c>
    </row>
    <row r="14" spans="1:9" ht="15.75" x14ac:dyDescent="0.25">
      <c r="A14" s="11"/>
      <c r="B14" s="236"/>
      <c r="C14" s="255"/>
      <c r="D14" s="243"/>
      <c r="E14" s="243"/>
      <c r="F14" s="228"/>
      <c r="G14" s="238"/>
      <c r="H14" s="255"/>
    </row>
    <row r="15" spans="1:9" ht="15.75" x14ac:dyDescent="0.25">
      <c r="A15" s="12" t="s">
        <v>12</v>
      </c>
      <c r="B15" s="234">
        <f>SUM(B16:B17)</f>
        <v>1322</v>
      </c>
      <c r="C15" s="216">
        <v>746</v>
      </c>
      <c r="D15" s="235">
        <v>405</v>
      </c>
      <c r="E15" s="235">
        <v>1</v>
      </c>
      <c r="F15" s="235">
        <v>13</v>
      </c>
      <c r="G15" s="235">
        <v>125</v>
      </c>
      <c r="H15" s="216">
        <v>32</v>
      </c>
    </row>
    <row r="16" spans="1:9" ht="15.75" x14ac:dyDescent="0.25">
      <c r="A16" s="13" t="s">
        <v>13</v>
      </c>
      <c r="B16" s="240">
        <f>SUM(C16:H16)</f>
        <v>489</v>
      </c>
      <c r="C16" s="222">
        <v>325</v>
      </c>
      <c r="D16" s="241">
        <v>91</v>
      </c>
      <c r="E16" s="241">
        <v>0</v>
      </c>
      <c r="F16" s="241">
        <v>8</v>
      </c>
      <c r="G16" s="241">
        <v>33</v>
      </c>
      <c r="H16" s="222">
        <v>32</v>
      </c>
    </row>
    <row r="17" spans="1:8" ht="15.75" x14ac:dyDescent="0.25">
      <c r="A17" s="13" t="s">
        <v>14</v>
      </c>
      <c r="B17" s="240">
        <f>SUM(C17:H17)</f>
        <v>833</v>
      </c>
      <c r="C17" s="222">
        <v>421</v>
      </c>
      <c r="D17" s="241">
        <v>314</v>
      </c>
      <c r="E17" s="241">
        <v>1</v>
      </c>
      <c r="F17" s="241">
        <v>5</v>
      </c>
      <c r="G17" s="241">
        <v>92</v>
      </c>
      <c r="H17" s="222">
        <v>0</v>
      </c>
    </row>
    <row r="18" spans="1:8" ht="15.75" x14ac:dyDescent="0.25">
      <c r="A18" s="13"/>
      <c r="B18" s="240"/>
      <c r="C18" s="222"/>
      <c r="D18" s="241"/>
      <c r="E18" s="241"/>
      <c r="F18" s="228"/>
      <c r="G18" s="238"/>
      <c r="H18" s="229"/>
    </row>
    <row r="19" spans="1:8" ht="15.75" x14ac:dyDescent="0.25">
      <c r="A19" s="12" t="s">
        <v>15</v>
      </c>
      <c r="B19" s="234">
        <f>SUM(B20:B21)</f>
        <v>675</v>
      </c>
      <c r="C19" s="216">
        <v>340</v>
      </c>
      <c r="D19" s="235">
        <v>182</v>
      </c>
      <c r="E19" s="235">
        <v>0</v>
      </c>
      <c r="F19" s="235">
        <v>0</v>
      </c>
      <c r="G19" s="235">
        <v>153</v>
      </c>
      <c r="H19" s="216">
        <v>0</v>
      </c>
    </row>
    <row r="20" spans="1:8" ht="15.75" x14ac:dyDescent="0.25">
      <c r="A20" s="13" t="s">
        <v>16</v>
      </c>
      <c r="B20" s="240">
        <f>SUM(C20:H20)</f>
        <v>178</v>
      </c>
      <c r="C20" s="222">
        <v>174</v>
      </c>
      <c r="D20" s="241">
        <v>3</v>
      </c>
      <c r="E20" s="241">
        <v>0</v>
      </c>
      <c r="F20" s="241">
        <v>0</v>
      </c>
      <c r="G20" s="241">
        <v>1</v>
      </c>
      <c r="H20" s="222">
        <v>0</v>
      </c>
    </row>
    <row r="21" spans="1:8" ht="15.75" x14ac:dyDescent="0.25">
      <c r="A21" s="13" t="s">
        <v>17</v>
      </c>
      <c r="B21" s="240">
        <f>SUM(C21:H21)</f>
        <v>497</v>
      </c>
      <c r="C21" s="222">
        <v>166</v>
      </c>
      <c r="D21" s="241">
        <v>179</v>
      </c>
      <c r="E21" s="241">
        <v>0</v>
      </c>
      <c r="F21" s="241">
        <v>0</v>
      </c>
      <c r="G21" s="241">
        <v>152</v>
      </c>
      <c r="H21" s="222">
        <v>0</v>
      </c>
    </row>
    <row r="22" spans="1:8" ht="15.75" x14ac:dyDescent="0.25">
      <c r="A22" s="13"/>
      <c r="B22" s="240"/>
      <c r="C22" s="222"/>
      <c r="D22" s="241"/>
      <c r="E22" s="241"/>
      <c r="F22" s="228"/>
      <c r="G22" s="238"/>
      <c r="H22" s="229"/>
    </row>
    <row r="23" spans="1:8" ht="15.75" x14ac:dyDescent="0.25">
      <c r="A23" s="12" t="s">
        <v>18</v>
      </c>
      <c r="B23" s="234">
        <f>SUM(B24:B25)</f>
        <v>421</v>
      </c>
      <c r="C23" s="216">
        <v>322</v>
      </c>
      <c r="D23" s="235">
        <v>68</v>
      </c>
      <c r="E23" s="235">
        <v>0</v>
      </c>
      <c r="F23" s="235">
        <v>2</v>
      </c>
      <c r="G23" s="235">
        <v>19</v>
      </c>
      <c r="H23" s="216">
        <v>10</v>
      </c>
    </row>
    <row r="24" spans="1:8" ht="15.75" x14ac:dyDescent="0.25">
      <c r="A24" s="13" t="s">
        <v>19</v>
      </c>
      <c r="B24" s="240">
        <f>SUM(C24:H24)</f>
        <v>247</v>
      </c>
      <c r="C24" s="222">
        <v>209</v>
      </c>
      <c r="D24" s="241">
        <v>29</v>
      </c>
      <c r="E24" s="241">
        <v>0</v>
      </c>
      <c r="F24" s="241">
        <v>2</v>
      </c>
      <c r="G24" s="241">
        <v>6</v>
      </c>
      <c r="H24" s="222">
        <v>1</v>
      </c>
    </row>
    <row r="25" spans="1:8" ht="15.75" x14ac:dyDescent="0.25">
      <c r="A25" s="13" t="s">
        <v>20</v>
      </c>
      <c r="B25" s="240">
        <f>SUM(C25:H25)</f>
        <v>174</v>
      </c>
      <c r="C25" s="222">
        <v>113</v>
      </c>
      <c r="D25" s="241">
        <v>39</v>
      </c>
      <c r="E25" s="241">
        <v>0</v>
      </c>
      <c r="F25" s="241">
        <v>0</v>
      </c>
      <c r="G25" s="241">
        <v>13</v>
      </c>
      <c r="H25" s="222">
        <v>9</v>
      </c>
    </row>
    <row r="26" spans="1:8" ht="15.75" x14ac:dyDescent="0.25">
      <c r="A26" s="14"/>
      <c r="B26" s="242"/>
      <c r="C26" s="239"/>
      <c r="D26" s="238"/>
      <c r="E26" s="238"/>
      <c r="F26" s="238"/>
      <c r="G26" s="238"/>
      <c r="H26" s="229"/>
    </row>
    <row r="27" spans="1:8" ht="15.75" x14ac:dyDescent="0.25">
      <c r="A27" s="12" t="s">
        <v>21</v>
      </c>
      <c r="B27" s="234">
        <f>SUM(B28:B29)</f>
        <v>789</v>
      </c>
      <c r="C27" s="216">
        <v>317</v>
      </c>
      <c r="D27" s="235">
        <v>270</v>
      </c>
      <c r="E27" s="235">
        <v>0</v>
      </c>
      <c r="F27" s="235">
        <v>4</v>
      </c>
      <c r="G27" s="235">
        <v>198</v>
      </c>
      <c r="H27" s="216">
        <v>0</v>
      </c>
    </row>
    <row r="28" spans="1:8" ht="15.75" x14ac:dyDescent="0.25">
      <c r="A28" s="13" t="s">
        <v>22</v>
      </c>
      <c r="B28" s="240">
        <f>SUM(C28:H28)</f>
        <v>593</v>
      </c>
      <c r="C28" s="222">
        <v>290</v>
      </c>
      <c r="D28" s="241">
        <v>167</v>
      </c>
      <c r="E28" s="241">
        <v>0</v>
      </c>
      <c r="F28" s="241">
        <v>4</v>
      </c>
      <c r="G28" s="241">
        <v>132</v>
      </c>
      <c r="H28" s="222">
        <v>0</v>
      </c>
    </row>
    <row r="29" spans="1:8" ht="15.75" x14ac:dyDescent="0.25">
      <c r="A29" s="13" t="s">
        <v>23</v>
      </c>
      <c r="B29" s="240">
        <f>SUM(C29:H29)</f>
        <v>196</v>
      </c>
      <c r="C29" s="222">
        <v>27</v>
      </c>
      <c r="D29" s="241">
        <v>103</v>
      </c>
      <c r="E29" s="241">
        <v>0</v>
      </c>
      <c r="F29" s="241">
        <v>0</v>
      </c>
      <c r="G29" s="241">
        <v>66</v>
      </c>
      <c r="H29" s="222">
        <v>0</v>
      </c>
    </row>
    <row r="30" spans="1:8" ht="15.75" x14ac:dyDescent="0.25">
      <c r="A30" s="13"/>
      <c r="B30" s="240"/>
      <c r="C30" s="222"/>
      <c r="D30" s="241"/>
      <c r="E30" s="241"/>
      <c r="F30" s="262"/>
      <c r="G30" s="228"/>
      <c r="H30" s="216"/>
    </row>
    <row r="31" spans="1:8" ht="15.75" x14ac:dyDescent="0.25">
      <c r="A31" s="12" t="s">
        <v>24</v>
      </c>
      <c r="B31" s="234">
        <f>SUM(B32:B33)</f>
        <v>442</v>
      </c>
      <c r="C31" s="216">
        <v>211</v>
      </c>
      <c r="D31" s="235">
        <v>102</v>
      </c>
      <c r="E31" s="235">
        <v>0</v>
      </c>
      <c r="F31" s="235">
        <v>0</v>
      </c>
      <c r="G31" s="235">
        <v>129</v>
      </c>
      <c r="H31" s="216">
        <v>0</v>
      </c>
    </row>
    <row r="32" spans="1:8" ht="15.75" x14ac:dyDescent="0.25">
      <c r="A32" s="13" t="s">
        <v>25</v>
      </c>
      <c r="B32" s="240">
        <f>SUM(C32:H32)</f>
        <v>135</v>
      </c>
      <c r="C32" s="222">
        <v>77</v>
      </c>
      <c r="D32" s="241">
        <v>46</v>
      </c>
      <c r="E32" s="241">
        <v>0</v>
      </c>
      <c r="F32" s="241">
        <v>0</v>
      </c>
      <c r="G32" s="241">
        <v>12</v>
      </c>
      <c r="H32" s="222">
        <v>0</v>
      </c>
    </row>
    <row r="33" spans="1:8" ht="15.75" x14ac:dyDescent="0.25">
      <c r="A33" s="13" t="s">
        <v>26</v>
      </c>
      <c r="B33" s="240">
        <f>SUM(C33:H33)</f>
        <v>307</v>
      </c>
      <c r="C33" s="222">
        <v>134</v>
      </c>
      <c r="D33" s="241">
        <v>56</v>
      </c>
      <c r="E33" s="241">
        <v>0</v>
      </c>
      <c r="F33" s="241">
        <v>0</v>
      </c>
      <c r="G33" s="241">
        <v>117</v>
      </c>
      <c r="H33" s="222">
        <v>0</v>
      </c>
    </row>
    <row r="34" spans="1:8" ht="15.75" x14ac:dyDescent="0.25">
      <c r="A34" s="13"/>
      <c r="B34" s="240"/>
      <c r="C34" s="222"/>
      <c r="D34" s="241"/>
      <c r="E34" s="241"/>
      <c r="F34" s="262"/>
      <c r="G34" s="228"/>
      <c r="H34" s="222"/>
    </row>
    <row r="35" spans="1:8" ht="15.75" x14ac:dyDescent="0.25">
      <c r="A35" s="12" t="s">
        <v>27</v>
      </c>
      <c r="B35" s="234">
        <f>SUM(B36:B38)</f>
        <v>359</v>
      </c>
      <c r="C35" s="216">
        <v>74</v>
      </c>
      <c r="D35" s="235">
        <v>119</v>
      </c>
      <c r="E35" s="235">
        <v>0</v>
      </c>
      <c r="F35" s="235">
        <v>1</v>
      </c>
      <c r="G35" s="235">
        <v>165</v>
      </c>
      <c r="H35" s="216">
        <v>0</v>
      </c>
    </row>
    <row r="36" spans="1:8" ht="15.75" x14ac:dyDescent="0.25">
      <c r="A36" s="13" t="s">
        <v>28</v>
      </c>
      <c r="B36" s="240">
        <f>SUM(C36:H36)</f>
        <v>27</v>
      </c>
      <c r="C36" s="222">
        <v>7</v>
      </c>
      <c r="D36" s="241">
        <v>9</v>
      </c>
      <c r="E36" s="241">
        <v>0</v>
      </c>
      <c r="F36" s="241">
        <v>1</v>
      </c>
      <c r="G36" s="241">
        <v>10</v>
      </c>
      <c r="H36" s="222">
        <v>0</v>
      </c>
    </row>
    <row r="37" spans="1:8" ht="15.75" x14ac:dyDescent="0.25">
      <c r="A37" s="13" t="s">
        <v>29</v>
      </c>
      <c r="B37" s="240">
        <f>SUM(C37:H37)</f>
        <v>296</v>
      </c>
      <c r="C37" s="222">
        <v>54</v>
      </c>
      <c r="D37" s="241">
        <v>92</v>
      </c>
      <c r="E37" s="241">
        <v>0</v>
      </c>
      <c r="F37" s="241">
        <v>0</v>
      </c>
      <c r="G37" s="241">
        <v>150</v>
      </c>
      <c r="H37" s="222">
        <v>0</v>
      </c>
    </row>
    <row r="38" spans="1:8" ht="15.75" x14ac:dyDescent="0.25">
      <c r="A38" s="13" t="s">
        <v>30</v>
      </c>
      <c r="B38" s="240">
        <f>SUM(C38:H38)</f>
        <v>36</v>
      </c>
      <c r="C38" s="222">
        <v>13</v>
      </c>
      <c r="D38" s="241">
        <v>18</v>
      </c>
      <c r="E38" s="241">
        <v>0</v>
      </c>
      <c r="F38" s="241">
        <v>0</v>
      </c>
      <c r="G38" s="241">
        <v>5</v>
      </c>
      <c r="H38" s="222">
        <v>0</v>
      </c>
    </row>
    <row r="39" spans="1:8" ht="15.75" x14ac:dyDescent="0.25">
      <c r="A39" s="13"/>
      <c r="B39" s="240"/>
      <c r="C39" s="239"/>
      <c r="D39" s="238"/>
      <c r="E39" s="238"/>
      <c r="F39" s="262"/>
      <c r="G39" s="228"/>
      <c r="H39" s="229"/>
    </row>
    <row r="40" spans="1:8" ht="15.75" x14ac:dyDescent="0.25">
      <c r="A40" s="12" t="s">
        <v>31</v>
      </c>
      <c r="B40" s="244">
        <f>SUM(B41:B43)</f>
        <v>640</v>
      </c>
      <c r="C40" s="226">
        <v>313</v>
      </c>
      <c r="D40" s="245">
        <v>201</v>
      </c>
      <c r="E40" s="245">
        <v>0</v>
      </c>
      <c r="F40" s="267">
        <v>1</v>
      </c>
      <c r="G40" s="245">
        <v>123</v>
      </c>
      <c r="H40" s="226">
        <v>2</v>
      </c>
    </row>
    <row r="41" spans="1:8" ht="15.75" x14ac:dyDescent="0.25">
      <c r="A41" s="13" t="s">
        <v>32</v>
      </c>
      <c r="B41" s="240">
        <f>SUM(C41:H41)</f>
        <v>421</v>
      </c>
      <c r="C41" s="222">
        <v>239</v>
      </c>
      <c r="D41" s="241">
        <v>117</v>
      </c>
      <c r="E41" s="241">
        <v>0</v>
      </c>
      <c r="F41" s="241">
        <v>1</v>
      </c>
      <c r="G41" s="241">
        <v>62</v>
      </c>
      <c r="H41" s="222">
        <v>2</v>
      </c>
    </row>
    <row r="42" spans="1:8" ht="15.75" x14ac:dyDescent="0.25">
      <c r="A42" s="13" t="s">
        <v>33</v>
      </c>
      <c r="B42" s="240">
        <f>SUM(C42:H42)</f>
        <v>189</v>
      </c>
      <c r="C42" s="222">
        <v>49</v>
      </c>
      <c r="D42" s="241">
        <v>82</v>
      </c>
      <c r="E42" s="241">
        <v>0</v>
      </c>
      <c r="F42" s="241">
        <v>0</v>
      </c>
      <c r="G42" s="241">
        <v>58</v>
      </c>
      <c r="H42" s="222">
        <v>0</v>
      </c>
    </row>
    <row r="43" spans="1:8" ht="15.75" x14ac:dyDescent="0.25">
      <c r="A43" s="13" t="s">
        <v>34</v>
      </c>
      <c r="B43" s="240">
        <f>SUM(C43:H43)</f>
        <v>30</v>
      </c>
      <c r="C43" s="222">
        <v>25</v>
      </c>
      <c r="D43" s="241">
        <v>2</v>
      </c>
      <c r="E43" s="241">
        <v>0</v>
      </c>
      <c r="F43" s="241">
        <v>0</v>
      </c>
      <c r="G43" s="241">
        <v>3</v>
      </c>
      <c r="H43" s="222">
        <v>0</v>
      </c>
    </row>
    <row r="44" spans="1:8" ht="15.75" x14ac:dyDescent="0.25">
      <c r="A44" s="13"/>
      <c r="B44" s="227"/>
      <c r="C44" s="239"/>
      <c r="D44" s="238"/>
      <c r="E44" s="238"/>
      <c r="F44" s="227"/>
      <c r="G44" s="228"/>
      <c r="H44" s="239"/>
    </row>
    <row r="45" spans="1:8" ht="15.75" x14ac:dyDescent="0.25">
      <c r="A45" s="12" t="s">
        <v>35</v>
      </c>
      <c r="B45" s="244">
        <f>SUM(B46:B48)</f>
        <v>1724</v>
      </c>
      <c r="C45" s="226">
        <v>527</v>
      </c>
      <c r="D45" s="245">
        <v>461</v>
      </c>
      <c r="E45" s="245">
        <v>0</v>
      </c>
      <c r="F45" s="245">
        <v>0</v>
      </c>
      <c r="G45" s="245">
        <v>736</v>
      </c>
      <c r="H45" s="226">
        <v>0</v>
      </c>
    </row>
    <row r="46" spans="1:8" ht="15.75" x14ac:dyDescent="0.25">
      <c r="A46" s="13" t="s">
        <v>36</v>
      </c>
      <c r="B46" s="240">
        <f>SUM(C46:H46)</f>
        <v>344</v>
      </c>
      <c r="C46" s="222">
        <v>184</v>
      </c>
      <c r="D46" s="241">
        <v>129</v>
      </c>
      <c r="E46" s="241">
        <v>0</v>
      </c>
      <c r="F46" s="241">
        <v>0</v>
      </c>
      <c r="G46" s="241">
        <v>31</v>
      </c>
      <c r="H46" s="222">
        <v>0</v>
      </c>
    </row>
    <row r="47" spans="1:8" ht="15.75" x14ac:dyDescent="0.25">
      <c r="A47" s="13" t="s">
        <v>37</v>
      </c>
      <c r="B47" s="240">
        <f>SUM(C47:H47)</f>
        <v>1306</v>
      </c>
      <c r="C47" s="222">
        <v>283</v>
      </c>
      <c r="D47" s="241">
        <v>321</v>
      </c>
      <c r="E47" s="241">
        <v>0</v>
      </c>
      <c r="F47" s="241">
        <v>0</v>
      </c>
      <c r="G47" s="241">
        <v>702</v>
      </c>
      <c r="H47" s="222">
        <v>0</v>
      </c>
    </row>
    <row r="48" spans="1:8" ht="15.75" x14ac:dyDescent="0.25">
      <c r="A48" s="13" t="s">
        <v>38</v>
      </c>
      <c r="B48" s="240">
        <f>SUM(C48:H48)</f>
        <v>74</v>
      </c>
      <c r="C48" s="222">
        <v>60</v>
      </c>
      <c r="D48" s="241">
        <v>11</v>
      </c>
      <c r="E48" s="241">
        <v>0</v>
      </c>
      <c r="F48" s="241">
        <v>0</v>
      </c>
      <c r="G48" s="241">
        <v>3</v>
      </c>
      <c r="H48" s="222">
        <v>0</v>
      </c>
    </row>
    <row r="49" spans="1:8" ht="15.75" x14ac:dyDescent="0.25">
      <c r="A49" s="13"/>
      <c r="B49" s="227"/>
      <c r="C49" s="239"/>
      <c r="D49" s="238"/>
      <c r="E49" s="238"/>
      <c r="F49" s="227"/>
      <c r="G49" s="228"/>
      <c r="H49" s="239"/>
    </row>
    <row r="50" spans="1:8" ht="15.75" x14ac:dyDescent="0.25">
      <c r="A50" s="12" t="s">
        <v>39</v>
      </c>
      <c r="B50" s="244">
        <f>SUM(B51:B53)</f>
        <v>927</v>
      </c>
      <c r="C50" s="226">
        <v>577</v>
      </c>
      <c r="D50" s="245">
        <v>183</v>
      </c>
      <c r="E50" s="245">
        <v>0</v>
      </c>
      <c r="F50" s="267">
        <v>1</v>
      </c>
      <c r="G50" s="245">
        <v>164</v>
      </c>
      <c r="H50" s="226">
        <v>2</v>
      </c>
    </row>
    <row r="51" spans="1:8" ht="15.75" x14ac:dyDescent="0.25">
      <c r="A51" s="13" t="s">
        <v>40</v>
      </c>
      <c r="B51" s="240">
        <f>SUM(C51:H51)</f>
        <v>284</v>
      </c>
      <c r="C51" s="222">
        <v>254</v>
      </c>
      <c r="D51" s="241">
        <v>19</v>
      </c>
      <c r="E51" s="241">
        <v>0</v>
      </c>
      <c r="F51" s="241">
        <v>0</v>
      </c>
      <c r="G51" s="241">
        <v>10</v>
      </c>
      <c r="H51" s="222">
        <v>1</v>
      </c>
    </row>
    <row r="52" spans="1:8" ht="15.75" x14ac:dyDescent="0.25">
      <c r="A52" s="13" t="s">
        <v>41</v>
      </c>
      <c r="B52" s="240">
        <f>SUM(C52:H52)</f>
        <v>307</v>
      </c>
      <c r="C52" s="222">
        <v>116</v>
      </c>
      <c r="D52" s="241">
        <v>51</v>
      </c>
      <c r="E52" s="241">
        <v>0</v>
      </c>
      <c r="F52" s="241">
        <v>1</v>
      </c>
      <c r="G52" s="241">
        <v>138</v>
      </c>
      <c r="H52" s="222">
        <v>1</v>
      </c>
    </row>
    <row r="53" spans="1:8" ht="15.75" x14ac:dyDescent="0.25">
      <c r="A53" s="13" t="s">
        <v>42</v>
      </c>
      <c r="B53" s="240">
        <f>SUM(C53:H53)</f>
        <v>336</v>
      </c>
      <c r="C53" s="222">
        <v>207</v>
      </c>
      <c r="D53" s="241">
        <v>113</v>
      </c>
      <c r="E53" s="241">
        <v>0</v>
      </c>
      <c r="F53" s="241">
        <v>0</v>
      </c>
      <c r="G53" s="241">
        <v>16</v>
      </c>
      <c r="H53" s="222">
        <v>0</v>
      </c>
    </row>
    <row r="54" spans="1:8" ht="15.75" x14ac:dyDescent="0.25">
      <c r="A54" s="13"/>
      <c r="B54" s="240"/>
      <c r="C54" s="229"/>
      <c r="D54" s="228"/>
      <c r="E54" s="228"/>
      <c r="F54" s="262"/>
      <c r="G54" s="228"/>
      <c r="H54" s="229"/>
    </row>
    <row r="55" spans="1:8" ht="15.75" x14ac:dyDescent="0.25">
      <c r="A55" s="12" t="s">
        <v>43</v>
      </c>
      <c r="B55" s="234">
        <f>SUM(B56:B58)</f>
        <v>743</v>
      </c>
      <c r="C55" s="216">
        <v>337</v>
      </c>
      <c r="D55" s="235">
        <v>256</v>
      </c>
      <c r="E55" s="235">
        <v>0</v>
      </c>
      <c r="F55" s="235">
        <v>0</v>
      </c>
      <c r="G55" s="235">
        <v>150</v>
      </c>
      <c r="H55" s="216">
        <v>0</v>
      </c>
    </row>
    <row r="56" spans="1:8" ht="15.75" x14ac:dyDescent="0.25">
      <c r="A56" s="13" t="s">
        <v>44</v>
      </c>
      <c r="B56" s="240">
        <f>SUM(C56:H56)</f>
        <v>52</v>
      </c>
      <c r="C56" s="222">
        <v>14</v>
      </c>
      <c r="D56" s="241">
        <v>37</v>
      </c>
      <c r="E56" s="241">
        <v>0</v>
      </c>
      <c r="F56" s="241">
        <v>0</v>
      </c>
      <c r="G56" s="241">
        <v>1</v>
      </c>
      <c r="H56" s="222">
        <v>0</v>
      </c>
    </row>
    <row r="57" spans="1:8" ht="15.75" x14ac:dyDescent="0.25">
      <c r="A57" s="13" t="s">
        <v>45</v>
      </c>
      <c r="B57" s="240">
        <f>SUM(C57:H57)</f>
        <v>249</v>
      </c>
      <c r="C57" s="222">
        <v>174</v>
      </c>
      <c r="D57" s="241">
        <v>61</v>
      </c>
      <c r="E57" s="241">
        <v>0</v>
      </c>
      <c r="F57" s="241">
        <v>0</v>
      </c>
      <c r="G57" s="241">
        <v>14</v>
      </c>
      <c r="H57" s="222">
        <v>0</v>
      </c>
    </row>
    <row r="58" spans="1:8" ht="15.75" x14ac:dyDescent="0.25">
      <c r="A58" s="13" t="s">
        <v>268</v>
      </c>
      <c r="B58" s="240">
        <f>SUM(C58:H58)</f>
        <v>442</v>
      </c>
      <c r="C58" s="222">
        <v>149</v>
      </c>
      <c r="D58" s="241">
        <v>158</v>
      </c>
      <c r="E58" s="241">
        <v>0</v>
      </c>
      <c r="F58" s="241">
        <v>0</v>
      </c>
      <c r="G58" s="241">
        <v>135</v>
      </c>
      <c r="H58" s="222">
        <v>0</v>
      </c>
    </row>
    <row r="59" spans="1:8" ht="15.75" x14ac:dyDescent="0.25">
      <c r="A59" s="14"/>
      <c r="B59" s="242"/>
      <c r="C59" s="222"/>
      <c r="D59" s="241"/>
      <c r="E59" s="241"/>
      <c r="F59" s="268"/>
      <c r="G59" s="228"/>
      <c r="H59" s="229"/>
    </row>
    <row r="60" spans="1:8" ht="15.75" x14ac:dyDescent="0.25">
      <c r="A60" s="12" t="s">
        <v>47</v>
      </c>
      <c r="B60" s="244">
        <f>SUM(B61:B63)</f>
        <v>911</v>
      </c>
      <c r="C60" s="226">
        <v>279</v>
      </c>
      <c r="D60" s="245">
        <v>338</v>
      </c>
      <c r="E60" s="245">
        <v>0</v>
      </c>
      <c r="F60" s="245">
        <v>2</v>
      </c>
      <c r="G60" s="245">
        <v>289</v>
      </c>
      <c r="H60" s="226">
        <v>3</v>
      </c>
    </row>
    <row r="61" spans="1:8" ht="15.75" x14ac:dyDescent="0.25">
      <c r="A61" s="13" t="s">
        <v>48</v>
      </c>
      <c r="B61" s="240">
        <f>SUM(C61:H61)</f>
        <v>265</v>
      </c>
      <c r="C61" s="222">
        <v>149</v>
      </c>
      <c r="D61" s="241">
        <v>108</v>
      </c>
      <c r="E61" s="241">
        <v>0</v>
      </c>
      <c r="F61" s="241">
        <v>0</v>
      </c>
      <c r="G61" s="241">
        <v>5</v>
      </c>
      <c r="H61" s="222">
        <v>3</v>
      </c>
    </row>
    <row r="62" spans="1:8" ht="15.75" x14ac:dyDescent="0.25">
      <c r="A62" s="13" t="s">
        <v>49</v>
      </c>
      <c r="B62" s="240">
        <f>SUM(C62:H62)</f>
        <v>569</v>
      </c>
      <c r="C62" s="222">
        <v>92</v>
      </c>
      <c r="D62" s="241">
        <v>205</v>
      </c>
      <c r="E62" s="241">
        <v>0</v>
      </c>
      <c r="F62" s="241">
        <v>2</v>
      </c>
      <c r="G62" s="241">
        <v>270</v>
      </c>
      <c r="H62" s="222">
        <v>0</v>
      </c>
    </row>
    <row r="63" spans="1:8" ht="15.75" x14ac:dyDescent="0.25">
      <c r="A63" s="13" t="s">
        <v>50</v>
      </c>
      <c r="B63" s="240">
        <f>SUM(C63:H63)</f>
        <v>77</v>
      </c>
      <c r="C63" s="222">
        <v>38</v>
      </c>
      <c r="D63" s="241">
        <v>25</v>
      </c>
      <c r="E63" s="241">
        <v>0</v>
      </c>
      <c r="F63" s="241">
        <v>0</v>
      </c>
      <c r="G63" s="241">
        <v>14</v>
      </c>
      <c r="H63" s="222">
        <v>0</v>
      </c>
    </row>
    <row r="64" spans="1:8" ht="15.75" x14ac:dyDescent="0.25">
      <c r="A64" s="13"/>
      <c r="B64" s="227"/>
      <c r="C64" s="239"/>
      <c r="D64" s="238"/>
      <c r="E64" s="238"/>
      <c r="F64" s="227"/>
      <c r="G64" s="228"/>
      <c r="H64" s="239"/>
    </row>
    <row r="65" spans="1:8" ht="15.75" x14ac:dyDescent="0.25">
      <c r="A65" s="12" t="s">
        <v>51</v>
      </c>
      <c r="B65" s="234">
        <f>SUM(B66:B67)</f>
        <v>207</v>
      </c>
      <c r="C65" s="216">
        <v>78</v>
      </c>
      <c r="D65" s="235">
        <v>127</v>
      </c>
      <c r="E65" s="235">
        <v>0</v>
      </c>
      <c r="F65" s="235">
        <v>0</v>
      </c>
      <c r="G65" s="235">
        <v>2</v>
      </c>
      <c r="H65" s="216">
        <v>0</v>
      </c>
    </row>
    <row r="66" spans="1:8" ht="15.75" x14ac:dyDescent="0.25">
      <c r="A66" s="13" t="s">
        <v>52</v>
      </c>
      <c r="B66" s="240">
        <f>SUM(C66:H66)</f>
        <v>32</v>
      </c>
      <c r="C66" s="222">
        <v>23</v>
      </c>
      <c r="D66" s="241">
        <v>9</v>
      </c>
      <c r="E66" s="241">
        <v>0</v>
      </c>
      <c r="F66" s="241">
        <v>0</v>
      </c>
      <c r="G66" s="241">
        <v>0</v>
      </c>
      <c r="H66" s="222">
        <v>0</v>
      </c>
    </row>
    <row r="67" spans="1:8" ht="15.75" x14ac:dyDescent="0.25">
      <c r="A67" s="13" t="s">
        <v>53</v>
      </c>
      <c r="B67" s="240">
        <f>SUM(C67:H67)</f>
        <v>175</v>
      </c>
      <c r="C67" s="222">
        <v>55</v>
      </c>
      <c r="D67" s="241">
        <v>118</v>
      </c>
      <c r="E67" s="241">
        <v>0</v>
      </c>
      <c r="F67" s="241">
        <v>0</v>
      </c>
      <c r="G67" s="241">
        <v>2</v>
      </c>
      <c r="H67" s="222">
        <v>0</v>
      </c>
    </row>
    <row r="68" spans="1:8" ht="15.75" x14ac:dyDescent="0.25">
      <c r="A68" s="13"/>
      <c r="B68" s="240"/>
      <c r="C68" s="222"/>
      <c r="D68" s="241"/>
      <c r="E68" s="241"/>
      <c r="F68" s="262"/>
      <c r="G68" s="228"/>
      <c r="H68" s="239"/>
    </row>
    <row r="69" spans="1:8" ht="15.75" x14ac:dyDescent="0.25">
      <c r="A69" s="12" t="s">
        <v>54</v>
      </c>
      <c r="B69" s="234">
        <f>SUM(B70:B73)</f>
        <v>600</v>
      </c>
      <c r="C69" s="216">
        <v>209</v>
      </c>
      <c r="D69" s="235">
        <v>221</v>
      </c>
      <c r="E69" s="235">
        <v>0</v>
      </c>
      <c r="F69" s="235">
        <v>1</v>
      </c>
      <c r="G69" s="235">
        <v>168</v>
      </c>
      <c r="H69" s="216">
        <v>1</v>
      </c>
    </row>
    <row r="70" spans="1:8" ht="15.75" x14ac:dyDescent="0.25">
      <c r="A70" s="13" t="s">
        <v>55</v>
      </c>
      <c r="B70" s="240">
        <f>SUM(C70:H70)</f>
        <v>93</v>
      </c>
      <c r="C70" s="222">
        <v>40</v>
      </c>
      <c r="D70" s="241">
        <v>44</v>
      </c>
      <c r="E70" s="241">
        <v>0</v>
      </c>
      <c r="F70" s="241">
        <v>0</v>
      </c>
      <c r="G70" s="241">
        <v>9</v>
      </c>
      <c r="H70" s="222">
        <v>0</v>
      </c>
    </row>
    <row r="71" spans="1:8" ht="15.75" x14ac:dyDescent="0.25">
      <c r="A71" s="13" t="s">
        <v>56</v>
      </c>
      <c r="B71" s="240">
        <f>SUM(C71:H71)</f>
        <v>86</v>
      </c>
      <c r="C71" s="222">
        <v>41</v>
      </c>
      <c r="D71" s="241">
        <v>43</v>
      </c>
      <c r="E71" s="241">
        <v>0</v>
      </c>
      <c r="F71" s="241">
        <v>0</v>
      </c>
      <c r="G71" s="241">
        <v>2</v>
      </c>
      <c r="H71" s="222">
        <v>0</v>
      </c>
    </row>
    <row r="72" spans="1:8" ht="15.75" x14ac:dyDescent="0.25">
      <c r="A72" s="13" t="s">
        <v>57</v>
      </c>
      <c r="B72" s="240">
        <f>SUM(C72:H72)</f>
        <v>88</v>
      </c>
      <c r="C72" s="222">
        <v>56</v>
      </c>
      <c r="D72" s="241">
        <v>24</v>
      </c>
      <c r="E72" s="241">
        <v>0</v>
      </c>
      <c r="F72" s="241">
        <v>0</v>
      </c>
      <c r="G72" s="241">
        <v>7</v>
      </c>
      <c r="H72" s="222">
        <v>1</v>
      </c>
    </row>
    <row r="73" spans="1:8" ht="15.75" x14ac:dyDescent="0.25">
      <c r="A73" s="13" t="s">
        <v>58</v>
      </c>
      <c r="B73" s="240">
        <f>SUM(C73:H73)</f>
        <v>333</v>
      </c>
      <c r="C73" s="222">
        <v>72</v>
      </c>
      <c r="D73" s="241">
        <v>110</v>
      </c>
      <c r="E73" s="241">
        <v>0</v>
      </c>
      <c r="F73" s="241">
        <v>1</v>
      </c>
      <c r="G73" s="241">
        <v>150</v>
      </c>
      <c r="H73" s="222">
        <v>0</v>
      </c>
    </row>
    <row r="74" spans="1:8" ht="15.75" x14ac:dyDescent="0.25">
      <c r="A74" s="13"/>
      <c r="B74" s="240"/>
      <c r="C74" s="222"/>
      <c r="D74" s="241"/>
      <c r="E74" s="241"/>
      <c r="F74" s="262"/>
      <c r="G74" s="228"/>
      <c r="H74" s="239"/>
    </row>
    <row r="75" spans="1:8" ht="15.75" x14ac:dyDescent="0.25">
      <c r="A75" s="12" t="s">
        <v>59</v>
      </c>
      <c r="B75" s="244">
        <f>SUM(B76:B77)</f>
        <v>583</v>
      </c>
      <c r="C75" s="226">
        <v>351</v>
      </c>
      <c r="D75" s="245">
        <v>121</v>
      </c>
      <c r="E75" s="245">
        <v>0</v>
      </c>
      <c r="F75" s="245">
        <v>3</v>
      </c>
      <c r="G75" s="245">
        <v>107</v>
      </c>
      <c r="H75" s="226">
        <v>1</v>
      </c>
    </row>
    <row r="76" spans="1:8" ht="15.75" x14ac:dyDescent="0.25">
      <c r="A76" s="13" t="s">
        <v>60</v>
      </c>
      <c r="B76" s="240">
        <f>SUM(C76:H76)</f>
        <v>419</v>
      </c>
      <c r="C76" s="222">
        <v>308</v>
      </c>
      <c r="D76" s="241">
        <v>86</v>
      </c>
      <c r="E76" s="241">
        <v>0</v>
      </c>
      <c r="F76" s="241">
        <v>2</v>
      </c>
      <c r="G76" s="241">
        <v>22</v>
      </c>
      <c r="H76" s="222">
        <v>1</v>
      </c>
    </row>
    <row r="77" spans="1:8" ht="15.75" x14ac:dyDescent="0.25">
      <c r="A77" s="13" t="s">
        <v>61</v>
      </c>
      <c r="B77" s="240">
        <f>SUM(C77:H77)</f>
        <v>164</v>
      </c>
      <c r="C77" s="222">
        <v>43</v>
      </c>
      <c r="D77" s="241">
        <v>35</v>
      </c>
      <c r="E77" s="241">
        <v>0</v>
      </c>
      <c r="F77" s="241">
        <v>1</v>
      </c>
      <c r="G77" s="241">
        <v>85</v>
      </c>
      <c r="H77" s="222">
        <v>0</v>
      </c>
    </row>
    <row r="78" spans="1:8" ht="15.75" x14ac:dyDescent="0.25">
      <c r="A78" s="13"/>
      <c r="B78" s="240"/>
      <c r="C78" s="222"/>
      <c r="D78" s="241"/>
      <c r="E78" s="241"/>
      <c r="F78" s="229"/>
      <c r="G78" s="228"/>
      <c r="H78" s="239"/>
    </row>
    <row r="79" spans="1:8" ht="15.75" x14ac:dyDescent="0.25">
      <c r="A79" s="12" t="s">
        <v>62</v>
      </c>
      <c r="B79" s="244">
        <f>SUM(B80:B82)</f>
        <v>544</v>
      </c>
      <c r="C79" s="216">
        <v>315</v>
      </c>
      <c r="D79" s="235">
        <v>137</v>
      </c>
      <c r="E79" s="235">
        <v>0</v>
      </c>
      <c r="F79" s="235">
        <v>0</v>
      </c>
      <c r="G79" s="235">
        <v>92</v>
      </c>
      <c r="H79" s="216">
        <v>0</v>
      </c>
    </row>
    <row r="80" spans="1:8" ht="15.75" x14ac:dyDescent="0.25">
      <c r="A80" s="13" t="s">
        <v>63</v>
      </c>
      <c r="B80" s="240">
        <f>SUM(C80:H80)</f>
        <v>181</v>
      </c>
      <c r="C80" s="222">
        <v>164</v>
      </c>
      <c r="D80" s="241">
        <v>12</v>
      </c>
      <c r="E80" s="241">
        <v>0</v>
      </c>
      <c r="F80" s="241">
        <v>0</v>
      </c>
      <c r="G80" s="241">
        <v>5</v>
      </c>
      <c r="H80" s="222">
        <v>0</v>
      </c>
    </row>
    <row r="81" spans="1:8" ht="15.75" x14ac:dyDescent="0.25">
      <c r="A81" s="13" t="s">
        <v>64</v>
      </c>
      <c r="B81" s="240">
        <f>SUM(C81:H81)</f>
        <v>276</v>
      </c>
      <c r="C81" s="222">
        <v>101</v>
      </c>
      <c r="D81" s="241">
        <v>91</v>
      </c>
      <c r="E81" s="241">
        <v>0</v>
      </c>
      <c r="F81" s="241">
        <v>0</v>
      </c>
      <c r="G81" s="241">
        <v>84</v>
      </c>
      <c r="H81" s="222">
        <v>0</v>
      </c>
    </row>
    <row r="82" spans="1:8" ht="15.75" x14ac:dyDescent="0.25">
      <c r="A82" s="13" t="s">
        <v>65</v>
      </c>
      <c r="B82" s="240">
        <f>SUM(C82:H82)</f>
        <v>87</v>
      </c>
      <c r="C82" s="222">
        <v>50</v>
      </c>
      <c r="D82" s="241">
        <v>34</v>
      </c>
      <c r="E82" s="241">
        <v>0</v>
      </c>
      <c r="F82" s="241">
        <v>0</v>
      </c>
      <c r="G82" s="241">
        <v>3</v>
      </c>
      <c r="H82" s="222">
        <v>0</v>
      </c>
    </row>
    <row r="83" spans="1:8" ht="15.75" x14ac:dyDescent="0.25">
      <c r="A83" s="15"/>
      <c r="B83" s="45"/>
      <c r="C83" s="47"/>
      <c r="D83" s="46"/>
      <c r="E83" s="46"/>
      <c r="F83" s="79"/>
      <c r="G83" s="79"/>
      <c r="H83" s="80"/>
    </row>
    <row r="84" spans="1:8" ht="15.75" x14ac:dyDescent="0.25">
      <c r="A84" s="57" t="s">
        <v>66</v>
      </c>
      <c r="B84" s="48"/>
      <c r="C84" s="81"/>
      <c r="D84" s="81"/>
      <c r="E84" s="81"/>
      <c r="F84" s="48"/>
      <c r="G84" s="48"/>
      <c r="H84" s="48"/>
    </row>
  </sheetData>
  <mergeCells count="10">
    <mergeCell ref="B1:C1"/>
    <mergeCell ref="F9:F11"/>
    <mergeCell ref="G9:G11"/>
    <mergeCell ref="H9:H11"/>
    <mergeCell ref="A8:A11"/>
    <mergeCell ref="B8:B11"/>
    <mergeCell ref="C8:H8"/>
    <mergeCell ref="C9:C11"/>
    <mergeCell ref="D9:D11"/>
    <mergeCell ref="E9:E11"/>
  </mergeCells>
  <hyperlinks>
    <hyperlink ref="B1" location="Índice!A1" display="Volver al índice" xr:uid="{20D5C4B2-F41A-4214-BFFE-22264BAAA4C9}"/>
  </hyperlinks>
  <pageMargins left="0.7" right="0.7" top="0.75" bottom="0.75" header="0.3" footer="0.3"/>
  <ignoredErrors>
    <ignoredError sqref="B40:H82" unlocked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ECF46-86F9-4239-B390-6BAD1D46A8F0}">
  <dimension ref="A1:F81"/>
  <sheetViews>
    <sheetView zoomScale="80" zoomScaleNormal="80" workbookViewId="0">
      <pane ySplit="8" topLeftCell="A9" activePane="bottomLeft" state="frozen"/>
      <selection pane="bottomLeft"/>
    </sheetView>
  </sheetViews>
  <sheetFormatPr baseColWidth="10" defaultColWidth="0" defaultRowHeight="15" zeroHeight="1" x14ac:dyDescent="0.25"/>
  <cols>
    <col min="1" max="1" width="76.5703125" customWidth="1"/>
    <col min="2" max="2" width="16.28515625" customWidth="1"/>
    <col min="3" max="4" width="17.140625" customWidth="1"/>
    <col min="5" max="5" width="15.7109375" customWidth="1"/>
    <col min="6" max="6" width="0" hidden="1" customWidth="1"/>
    <col min="7" max="16384" width="11.42578125" hidden="1"/>
  </cols>
  <sheetData>
    <row r="1" spans="1:6" ht="15.75" x14ac:dyDescent="0.25">
      <c r="A1" s="1" t="s">
        <v>539</v>
      </c>
      <c r="B1" s="414" t="s">
        <v>786</v>
      </c>
      <c r="C1" s="414"/>
      <c r="D1" s="27"/>
      <c r="E1" s="27"/>
    </row>
    <row r="2" spans="1:6" ht="15.75" x14ac:dyDescent="0.25">
      <c r="A2" s="2"/>
      <c r="B2" s="2"/>
      <c r="C2" s="48"/>
      <c r="D2" s="48"/>
      <c r="E2" s="48"/>
    </row>
    <row r="3" spans="1:6" ht="15.75" x14ac:dyDescent="0.25">
      <c r="A3" s="212" t="s">
        <v>537</v>
      </c>
      <c r="B3" s="212"/>
      <c r="C3" s="212"/>
      <c r="D3" s="212"/>
      <c r="E3" s="212"/>
    </row>
    <row r="4" spans="1:6" ht="15.75" x14ac:dyDescent="0.25">
      <c r="A4" s="212" t="s">
        <v>1</v>
      </c>
      <c r="B4" s="212"/>
      <c r="C4" s="212"/>
      <c r="D4" s="212"/>
      <c r="E4" s="212"/>
    </row>
    <row r="5" spans="1:6" ht="15.75" x14ac:dyDescent="0.25">
      <c r="A5" s="212" t="s">
        <v>2</v>
      </c>
      <c r="B5" s="212"/>
      <c r="C5" s="212"/>
      <c r="D5" s="212"/>
      <c r="E5" s="212"/>
    </row>
    <row r="6" spans="1:6" ht="15.75" x14ac:dyDescent="0.25">
      <c r="A6" s="2"/>
      <c r="B6" s="2"/>
      <c r="C6" s="48"/>
      <c r="D6" s="48"/>
      <c r="E6" s="48"/>
    </row>
    <row r="7" spans="1:6" ht="15.75" x14ac:dyDescent="0.25">
      <c r="A7" s="433" t="s">
        <v>170</v>
      </c>
      <c r="B7" s="450" t="s">
        <v>538</v>
      </c>
      <c r="C7" s="450"/>
      <c r="D7" s="450"/>
      <c r="E7" s="450"/>
      <c r="F7" s="233"/>
    </row>
    <row r="8" spans="1:6" ht="51.75" customHeight="1" x14ac:dyDescent="0.25">
      <c r="A8" s="435"/>
      <c r="B8" s="324" t="s">
        <v>665</v>
      </c>
      <c r="C8" s="323" t="s">
        <v>4</v>
      </c>
      <c r="D8" s="323" t="s">
        <v>7</v>
      </c>
      <c r="E8" s="90" t="s">
        <v>666</v>
      </c>
      <c r="F8" s="233"/>
    </row>
    <row r="9" spans="1:6" ht="15.75" x14ac:dyDescent="0.25">
      <c r="A9" s="92"/>
      <c r="B9" s="190"/>
      <c r="C9" s="77"/>
      <c r="D9" s="77"/>
      <c r="E9" s="78"/>
    </row>
    <row r="10" spans="1:6" ht="15.75" x14ac:dyDescent="0.25">
      <c r="A10" s="320" t="s">
        <v>8</v>
      </c>
      <c r="B10" s="234">
        <f>B12+B16+B20+B24+B28+B32+B37+B42+B47+B52+B57+B62+B66+B72+B76</f>
        <v>694</v>
      </c>
      <c r="C10" s="235">
        <f>C12+C16+C20+C24+C28+C32+C37+C42+C47+C52+C57+C62+C66+C72+C76</f>
        <v>4846</v>
      </c>
      <c r="D10" s="235">
        <f>D12+D16+D20+D24+D28+D32+D37+D42+D47+D52+D57+D62+D66+D72+D76</f>
        <v>4752</v>
      </c>
      <c r="E10" s="216">
        <f>E12+E16+E20+E24+E28+E32+E37+E42+E47+E52+E57+E62+E66+E72+E76</f>
        <v>788</v>
      </c>
    </row>
    <row r="11" spans="1:6" ht="15.75" x14ac:dyDescent="0.25">
      <c r="A11" s="11"/>
      <c r="B11" s="236"/>
      <c r="C11" s="243"/>
      <c r="D11" s="243"/>
      <c r="E11" s="255"/>
    </row>
    <row r="12" spans="1:6" ht="15.75" x14ac:dyDescent="0.25">
      <c r="A12" s="12" t="s">
        <v>12</v>
      </c>
      <c r="B12" s="234">
        <v>107</v>
      </c>
      <c r="C12" s="235">
        <v>656</v>
      </c>
      <c r="D12" s="235">
        <v>640</v>
      </c>
      <c r="E12" s="216">
        <f>SUM(E13:E14)</f>
        <v>123</v>
      </c>
    </row>
    <row r="13" spans="1:6" ht="15.75" x14ac:dyDescent="0.25">
      <c r="A13" s="13" t="s">
        <v>13</v>
      </c>
      <c r="B13" s="240">
        <v>106</v>
      </c>
      <c r="C13" s="241">
        <v>656</v>
      </c>
      <c r="D13" s="241">
        <v>639</v>
      </c>
      <c r="E13" s="222">
        <f>B13+C13-D13</f>
        <v>123</v>
      </c>
    </row>
    <row r="14" spans="1:6" ht="15.75" x14ac:dyDescent="0.25">
      <c r="A14" s="13" t="s">
        <v>14</v>
      </c>
      <c r="B14" s="240">
        <v>1</v>
      </c>
      <c r="C14" s="241">
        <v>0</v>
      </c>
      <c r="D14" s="241">
        <v>1</v>
      </c>
      <c r="E14" s="222">
        <f>B14+C14-D14</f>
        <v>0</v>
      </c>
    </row>
    <row r="15" spans="1:6" ht="15.75" x14ac:dyDescent="0.25">
      <c r="A15" s="13"/>
      <c r="B15" s="240"/>
      <c r="C15" s="241"/>
      <c r="D15" s="241"/>
      <c r="E15" s="222"/>
    </row>
    <row r="16" spans="1:6" ht="15.75" x14ac:dyDescent="0.25">
      <c r="A16" s="12" t="s">
        <v>15</v>
      </c>
      <c r="B16" s="234">
        <v>80</v>
      </c>
      <c r="C16" s="235">
        <v>497</v>
      </c>
      <c r="D16" s="235">
        <v>475</v>
      </c>
      <c r="E16" s="216">
        <f>SUM(E17:E18)</f>
        <v>102</v>
      </c>
    </row>
    <row r="17" spans="1:5" ht="15.75" x14ac:dyDescent="0.25">
      <c r="A17" s="13" t="s">
        <v>16</v>
      </c>
      <c r="B17" s="240">
        <v>79</v>
      </c>
      <c r="C17" s="241">
        <v>490</v>
      </c>
      <c r="D17" s="241">
        <v>471</v>
      </c>
      <c r="E17" s="222">
        <f>B17+C17-D17</f>
        <v>98</v>
      </c>
    </row>
    <row r="18" spans="1:5" ht="15.75" x14ac:dyDescent="0.25">
      <c r="A18" s="13" t="s">
        <v>17</v>
      </c>
      <c r="B18" s="240">
        <v>1</v>
      </c>
      <c r="C18" s="241">
        <v>7</v>
      </c>
      <c r="D18" s="241">
        <v>4</v>
      </c>
      <c r="E18" s="222">
        <f>B18+C18-D18</f>
        <v>4</v>
      </c>
    </row>
    <row r="19" spans="1:5" ht="15.75" x14ac:dyDescent="0.25">
      <c r="A19" s="13"/>
      <c r="B19" s="240"/>
      <c r="C19" s="241"/>
      <c r="D19" s="241"/>
      <c r="E19" s="222"/>
    </row>
    <row r="20" spans="1:5" ht="15.75" x14ac:dyDescent="0.25">
      <c r="A20" s="12" t="s">
        <v>18</v>
      </c>
      <c r="B20" s="234">
        <v>49</v>
      </c>
      <c r="C20" s="235">
        <v>474</v>
      </c>
      <c r="D20" s="235">
        <v>443</v>
      </c>
      <c r="E20" s="216">
        <f>SUM(E21:E22)</f>
        <v>80</v>
      </c>
    </row>
    <row r="21" spans="1:5" ht="15.75" x14ac:dyDescent="0.25">
      <c r="A21" s="13" t="s">
        <v>19</v>
      </c>
      <c r="B21" s="240">
        <v>24</v>
      </c>
      <c r="C21" s="241">
        <v>326</v>
      </c>
      <c r="D21" s="241">
        <v>321</v>
      </c>
      <c r="E21" s="222">
        <f>B21+C21-D21</f>
        <v>29</v>
      </c>
    </row>
    <row r="22" spans="1:5" ht="15.75" x14ac:dyDescent="0.25">
      <c r="A22" s="13" t="s">
        <v>20</v>
      </c>
      <c r="B22" s="240">
        <v>25</v>
      </c>
      <c r="C22" s="241">
        <v>148</v>
      </c>
      <c r="D22" s="241">
        <v>122</v>
      </c>
      <c r="E22" s="222">
        <f>B22+C22-D22</f>
        <v>51</v>
      </c>
    </row>
    <row r="23" spans="1:5" ht="15.75" x14ac:dyDescent="0.25">
      <c r="A23" s="14"/>
      <c r="B23" s="242"/>
      <c r="C23" s="238"/>
      <c r="D23" s="238"/>
      <c r="E23" s="239"/>
    </row>
    <row r="24" spans="1:5" ht="15.75" x14ac:dyDescent="0.25">
      <c r="A24" s="12" t="s">
        <v>21</v>
      </c>
      <c r="B24" s="234">
        <v>87</v>
      </c>
      <c r="C24" s="235">
        <v>379</v>
      </c>
      <c r="D24" s="235">
        <v>433</v>
      </c>
      <c r="E24" s="216">
        <f>SUM(E25:E26)</f>
        <v>33</v>
      </c>
    </row>
    <row r="25" spans="1:5" ht="15.75" x14ac:dyDescent="0.25">
      <c r="A25" s="13" t="s">
        <v>22</v>
      </c>
      <c r="B25" s="240">
        <v>87</v>
      </c>
      <c r="C25" s="241">
        <v>377</v>
      </c>
      <c r="D25" s="241">
        <v>432</v>
      </c>
      <c r="E25" s="222">
        <f>B25+C25-D25</f>
        <v>32</v>
      </c>
    </row>
    <row r="26" spans="1:5" ht="15.75" x14ac:dyDescent="0.25">
      <c r="A26" s="13" t="s">
        <v>23</v>
      </c>
      <c r="B26" s="240">
        <v>0</v>
      </c>
      <c r="C26" s="241">
        <v>2</v>
      </c>
      <c r="D26" s="241">
        <v>1</v>
      </c>
      <c r="E26" s="222">
        <f>B26+C26-D26</f>
        <v>1</v>
      </c>
    </row>
    <row r="27" spans="1:5" ht="15.75" x14ac:dyDescent="0.25">
      <c r="A27" s="13"/>
      <c r="B27" s="240"/>
      <c r="C27" s="241"/>
      <c r="D27" s="241"/>
      <c r="E27" s="222"/>
    </row>
    <row r="28" spans="1:5" ht="15.75" x14ac:dyDescent="0.25">
      <c r="A28" s="12" t="s">
        <v>24</v>
      </c>
      <c r="B28" s="234">
        <v>8</v>
      </c>
      <c r="C28" s="235">
        <v>119</v>
      </c>
      <c r="D28" s="235">
        <v>119</v>
      </c>
      <c r="E28" s="216">
        <f>SUM(E29:E30)</f>
        <v>8</v>
      </c>
    </row>
    <row r="29" spans="1:5" ht="15.75" x14ac:dyDescent="0.25">
      <c r="A29" s="13" t="s">
        <v>25</v>
      </c>
      <c r="B29" s="240">
        <v>7</v>
      </c>
      <c r="C29" s="241">
        <v>118</v>
      </c>
      <c r="D29" s="241">
        <v>117</v>
      </c>
      <c r="E29" s="222">
        <f>B29+C29-D29</f>
        <v>8</v>
      </c>
    </row>
    <row r="30" spans="1:5" ht="15.75" x14ac:dyDescent="0.25">
      <c r="A30" s="13" t="s">
        <v>26</v>
      </c>
      <c r="B30" s="240">
        <v>1</v>
      </c>
      <c r="C30" s="241">
        <v>1</v>
      </c>
      <c r="D30" s="241">
        <v>2</v>
      </c>
      <c r="E30" s="222">
        <f>B30+C30-D30</f>
        <v>0</v>
      </c>
    </row>
    <row r="31" spans="1:5" ht="15.75" x14ac:dyDescent="0.25">
      <c r="A31" s="13"/>
      <c r="B31" s="240"/>
      <c r="C31" s="241"/>
      <c r="D31" s="241"/>
      <c r="E31" s="222"/>
    </row>
    <row r="32" spans="1:5" ht="15.75" x14ac:dyDescent="0.25">
      <c r="A32" s="12" t="s">
        <v>27</v>
      </c>
      <c r="B32" s="234">
        <v>41</v>
      </c>
      <c r="C32" s="235">
        <v>164</v>
      </c>
      <c r="D32" s="235">
        <v>128</v>
      </c>
      <c r="E32" s="216">
        <f>SUM(E33:E35)</f>
        <v>77</v>
      </c>
    </row>
    <row r="33" spans="1:5" ht="15.75" x14ac:dyDescent="0.25">
      <c r="A33" s="13" t="s">
        <v>28</v>
      </c>
      <c r="B33" s="240">
        <v>41</v>
      </c>
      <c r="C33" s="241">
        <v>101</v>
      </c>
      <c r="D33" s="241">
        <v>75</v>
      </c>
      <c r="E33" s="222">
        <f>B33+C33-D33</f>
        <v>67</v>
      </c>
    </row>
    <row r="34" spans="1:5" ht="15.75" x14ac:dyDescent="0.25">
      <c r="A34" s="13" t="s">
        <v>29</v>
      </c>
      <c r="B34" s="240">
        <v>0</v>
      </c>
      <c r="C34" s="241">
        <v>3</v>
      </c>
      <c r="D34" s="241">
        <v>1</v>
      </c>
      <c r="E34" s="222">
        <f>B34+C34-D34</f>
        <v>2</v>
      </c>
    </row>
    <row r="35" spans="1:5" ht="15.75" x14ac:dyDescent="0.25">
      <c r="A35" s="13" t="s">
        <v>30</v>
      </c>
      <c r="B35" s="240">
        <v>0</v>
      </c>
      <c r="C35" s="241">
        <v>60</v>
      </c>
      <c r="D35" s="241">
        <v>52</v>
      </c>
      <c r="E35" s="222">
        <f>B35+C35-D35</f>
        <v>8</v>
      </c>
    </row>
    <row r="36" spans="1:5" ht="15.75" x14ac:dyDescent="0.25">
      <c r="A36" s="13"/>
      <c r="B36" s="240"/>
      <c r="C36" s="238"/>
      <c r="D36" s="238"/>
      <c r="E36" s="239"/>
    </row>
    <row r="37" spans="1:5" ht="15.75" x14ac:dyDescent="0.25">
      <c r="A37" s="12" t="s">
        <v>31</v>
      </c>
      <c r="B37" s="244">
        <v>26</v>
      </c>
      <c r="C37" s="245">
        <v>233</v>
      </c>
      <c r="D37" s="245">
        <v>228</v>
      </c>
      <c r="E37" s="226">
        <f>SUM(E38:E40)</f>
        <v>31</v>
      </c>
    </row>
    <row r="38" spans="1:5" ht="15.75" x14ac:dyDescent="0.25">
      <c r="A38" s="13" t="s">
        <v>32</v>
      </c>
      <c r="B38" s="240">
        <v>16</v>
      </c>
      <c r="C38" s="241">
        <v>193</v>
      </c>
      <c r="D38" s="241">
        <v>188</v>
      </c>
      <c r="E38" s="222">
        <f>B38+C38-D38</f>
        <v>21</v>
      </c>
    </row>
    <row r="39" spans="1:5" ht="15.75" x14ac:dyDescent="0.25">
      <c r="A39" s="13" t="s">
        <v>33</v>
      </c>
      <c r="B39" s="240">
        <v>5</v>
      </c>
      <c r="C39" s="241">
        <v>0</v>
      </c>
      <c r="D39" s="241">
        <v>0</v>
      </c>
      <c r="E39" s="222">
        <f>B39+C39-D39</f>
        <v>5</v>
      </c>
    </row>
    <row r="40" spans="1:5" ht="15.75" x14ac:dyDescent="0.25">
      <c r="A40" s="13" t="s">
        <v>34</v>
      </c>
      <c r="B40" s="240">
        <v>5</v>
      </c>
      <c r="C40" s="241">
        <v>40</v>
      </c>
      <c r="D40" s="241">
        <v>40</v>
      </c>
      <c r="E40" s="222">
        <f>B40+C40-D40</f>
        <v>5</v>
      </c>
    </row>
    <row r="41" spans="1:5" ht="15.75" x14ac:dyDescent="0.25">
      <c r="A41" s="13"/>
      <c r="B41" s="240"/>
      <c r="C41" s="238"/>
      <c r="D41" s="238"/>
      <c r="E41" s="239"/>
    </row>
    <row r="42" spans="1:5" ht="15.75" x14ac:dyDescent="0.25">
      <c r="A42" s="12" t="s">
        <v>35</v>
      </c>
      <c r="B42" s="244">
        <v>130</v>
      </c>
      <c r="C42" s="245">
        <v>586</v>
      </c>
      <c r="D42" s="245">
        <v>567</v>
      </c>
      <c r="E42" s="226">
        <f>SUM(E43:E45)</f>
        <v>149</v>
      </c>
    </row>
    <row r="43" spans="1:5" ht="15.75" x14ac:dyDescent="0.25">
      <c r="A43" s="13" t="s">
        <v>36</v>
      </c>
      <c r="B43" s="240">
        <v>126</v>
      </c>
      <c r="C43" s="241">
        <v>489</v>
      </c>
      <c r="D43" s="241">
        <v>475</v>
      </c>
      <c r="E43" s="222">
        <f>B43+C43-D43</f>
        <v>140</v>
      </c>
    </row>
    <row r="44" spans="1:5" ht="15.75" x14ac:dyDescent="0.25">
      <c r="A44" s="13" t="s">
        <v>37</v>
      </c>
      <c r="B44" s="240">
        <v>1</v>
      </c>
      <c r="C44" s="241">
        <v>2</v>
      </c>
      <c r="D44" s="241">
        <v>2</v>
      </c>
      <c r="E44" s="222">
        <f>B44+C44-D44</f>
        <v>1</v>
      </c>
    </row>
    <row r="45" spans="1:5" ht="15.75" x14ac:dyDescent="0.25">
      <c r="A45" s="13" t="s">
        <v>38</v>
      </c>
      <c r="B45" s="240">
        <v>3</v>
      </c>
      <c r="C45" s="241">
        <v>95</v>
      </c>
      <c r="D45" s="241">
        <v>90</v>
      </c>
      <c r="E45" s="222">
        <f>B45+C45-D45</f>
        <v>8</v>
      </c>
    </row>
    <row r="46" spans="1:5" ht="15.75" x14ac:dyDescent="0.25">
      <c r="A46" s="13"/>
      <c r="B46" s="240"/>
      <c r="C46" s="238"/>
      <c r="D46" s="238"/>
      <c r="E46" s="239"/>
    </row>
    <row r="47" spans="1:5" ht="15.75" x14ac:dyDescent="0.25">
      <c r="A47" s="12" t="s">
        <v>39</v>
      </c>
      <c r="B47" s="244">
        <v>28</v>
      </c>
      <c r="C47" s="245">
        <v>314</v>
      </c>
      <c r="D47" s="245">
        <v>304</v>
      </c>
      <c r="E47" s="226">
        <f>SUM(E48:E50)</f>
        <v>38</v>
      </c>
    </row>
    <row r="48" spans="1:5" ht="15.75" x14ac:dyDescent="0.25">
      <c r="A48" s="13" t="s">
        <v>40</v>
      </c>
      <c r="B48" s="240">
        <v>22</v>
      </c>
      <c r="C48" s="241">
        <v>233</v>
      </c>
      <c r="D48" s="241">
        <v>224</v>
      </c>
      <c r="E48" s="222">
        <f>B48+C48-D48</f>
        <v>31</v>
      </c>
    </row>
    <row r="49" spans="1:5" ht="15.75" x14ac:dyDescent="0.25">
      <c r="A49" s="13" t="s">
        <v>41</v>
      </c>
      <c r="B49" s="240">
        <v>0</v>
      </c>
      <c r="C49" s="241">
        <v>0</v>
      </c>
      <c r="D49" s="241">
        <v>0</v>
      </c>
      <c r="E49" s="222">
        <f>B49+C49-D49</f>
        <v>0</v>
      </c>
    </row>
    <row r="50" spans="1:5" ht="15.75" x14ac:dyDescent="0.25">
      <c r="A50" s="13" t="s">
        <v>42</v>
      </c>
      <c r="B50" s="240">
        <v>6</v>
      </c>
      <c r="C50" s="241">
        <v>81</v>
      </c>
      <c r="D50" s="241">
        <v>80</v>
      </c>
      <c r="E50" s="222">
        <f>B50+C50-D50</f>
        <v>7</v>
      </c>
    </row>
    <row r="51" spans="1:5" ht="15.75" x14ac:dyDescent="0.25">
      <c r="A51" s="13"/>
      <c r="B51" s="240"/>
      <c r="C51" s="228"/>
      <c r="D51" s="228"/>
      <c r="E51" s="229"/>
    </row>
    <row r="52" spans="1:5" ht="15.75" x14ac:dyDescent="0.25">
      <c r="A52" s="12" t="s">
        <v>43</v>
      </c>
      <c r="B52" s="234">
        <v>32</v>
      </c>
      <c r="C52" s="235">
        <v>223</v>
      </c>
      <c r="D52" s="235">
        <v>237</v>
      </c>
      <c r="E52" s="216">
        <f>SUM(E53:E55)</f>
        <v>18</v>
      </c>
    </row>
    <row r="53" spans="1:5" ht="15.75" x14ac:dyDescent="0.25">
      <c r="A53" s="13" t="s">
        <v>44</v>
      </c>
      <c r="B53" s="240">
        <v>10</v>
      </c>
      <c r="C53" s="241">
        <v>95</v>
      </c>
      <c r="D53" s="241">
        <v>98</v>
      </c>
      <c r="E53" s="222">
        <f>B53+C53-D53</f>
        <v>7</v>
      </c>
    </row>
    <row r="54" spans="1:5" ht="15.75" x14ac:dyDescent="0.25">
      <c r="A54" s="13" t="s">
        <v>45</v>
      </c>
      <c r="B54" s="240">
        <v>22</v>
      </c>
      <c r="C54" s="241">
        <v>128</v>
      </c>
      <c r="D54" s="241">
        <v>139</v>
      </c>
      <c r="E54" s="222">
        <f>B54+C54-D54</f>
        <v>11</v>
      </c>
    </row>
    <row r="55" spans="1:5" ht="15.75" x14ac:dyDescent="0.25">
      <c r="A55" s="13" t="s">
        <v>46</v>
      </c>
      <c r="B55" s="240">
        <v>0</v>
      </c>
      <c r="C55" s="241">
        <v>0</v>
      </c>
      <c r="D55" s="241">
        <v>0</v>
      </c>
      <c r="E55" s="222">
        <f>B55+C55-D55</f>
        <v>0</v>
      </c>
    </row>
    <row r="56" spans="1:5" ht="15.75" x14ac:dyDescent="0.25">
      <c r="A56" s="14"/>
      <c r="B56" s="242"/>
      <c r="C56" s="241"/>
      <c r="D56" s="241"/>
      <c r="E56" s="222"/>
    </row>
    <row r="57" spans="1:5" ht="15.75" x14ac:dyDescent="0.25">
      <c r="A57" s="321" t="s">
        <v>47</v>
      </c>
      <c r="B57" s="325">
        <v>33</v>
      </c>
      <c r="C57" s="326">
        <v>321</v>
      </c>
      <c r="D57" s="326">
        <v>325</v>
      </c>
      <c r="E57" s="327">
        <f>SUM(E58:E60)</f>
        <v>29</v>
      </c>
    </row>
    <row r="58" spans="1:5" ht="15.75" x14ac:dyDescent="0.25">
      <c r="A58" s="322" t="s">
        <v>48</v>
      </c>
      <c r="B58" s="328">
        <v>26</v>
      </c>
      <c r="C58" s="329">
        <v>159</v>
      </c>
      <c r="D58" s="329">
        <v>171</v>
      </c>
      <c r="E58" s="330">
        <f>B58+C58-D58</f>
        <v>14</v>
      </c>
    </row>
    <row r="59" spans="1:5" ht="15.75" x14ac:dyDescent="0.25">
      <c r="A59" s="322" t="s">
        <v>49</v>
      </c>
      <c r="B59" s="328">
        <v>0</v>
      </c>
      <c r="C59" s="329">
        <v>0</v>
      </c>
      <c r="D59" s="329">
        <v>0</v>
      </c>
      <c r="E59" s="330">
        <f>B59+C59-D59</f>
        <v>0</v>
      </c>
    </row>
    <row r="60" spans="1:5" ht="15.75" x14ac:dyDescent="0.25">
      <c r="A60" s="322" t="s">
        <v>50</v>
      </c>
      <c r="B60" s="328">
        <v>7</v>
      </c>
      <c r="C60" s="329">
        <v>162</v>
      </c>
      <c r="D60" s="329">
        <v>154</v>
      </c>
      <c r="E60" s="330">
        <f>B60+C60-D60</f>
        <v>15</v>
      </c>
    </row>
    <row r="61" spans="1:5" ht="15.75" x14ac:dyDescent="0.25">
      <c r="A61" s="322"/>
      <c r="B61" s="328"/>
      <c r="C61" s="329"/>
      <c r="D61" s="329"/>
      <c r="E61" s="330"/>
    </row>
    <row r="62" spans="1:5" ht="15.75" x14ac:dyDescent="0.25">
      <c r="A62" s="12" t="s">
        <v>51</v>
      </c>
      <c r="B62" s="234">
        <v>19</v>
      </c>
      <c r="C62" s="235">
        <v>178</v>
      </c>
      <c r="D62" s="235">
        <v>181</v>
      </c>
      <c r="E62" s="216">
        <f>SUM(E63:E64)</f>
        <v>16</v>
      </c>
    </row>
    <row r="63" spans="1:5" ht="15.75" x14ac:dyDescent="0.25">
      <c r="A63" s="13" t="s">
        <v>52</v>
      </c>
      <c r="B63" s="240">
        <v>19</v>
      </c>
      <c r="C63" s="241">
        <v>176</v>
      </c>
      <c r="D63" s="241">
        <v>179</v>
      </c>
      <c r="E63" s="222">
        <f>B63+C63-D63</f>
        <v>16</v>
      </c>
    </row>
    <row r="64" spans="1:5" ht="15.75" x14ac:dyDescent="0.25">
      <c r="A64" s="13" t="s">
        <v>53</v>
      </c>
      <c r="B64" s="240">
        <v>0</v>
      </c>
      <c r="C64" s="241">
        <v>2</v>
      </c>
      <c r="D64" s="241">
        <v>2</v>
      </c>
      <c r="E64" s="222">
        <f>B64+C64-D64</f>
        <v>0</v>
      </c>
    </row>
    <row r="65" spans="1:5" ht="15.75" x14ac:dyDescent="0.25">
      <c r="A65" s="13"/>
      <c r="B65" s="240"/>
      <c r="C65" s="241"/>
      <c r="D65" s="241"/>
      <c r="E65" s="222"/>
    </row>
    <row r="66" spans="1:5" ht="15.75" x14ac:dyDescent="0.25">
      <c r="A66" s="12" t="s">
        <v>54</v>
      </c>
      <c r="B66" s="234">
        <v>24</v>
      </c>
      <c r="C66" s="235">
        <v>221</v>
      </c>
      <c r="D66" s="235">
        <v>214</v>
      </c>
      <c r="E66" s="216">
        <f>SUM(E67:E70)</f>
        <v>31</v>
      </c>
    </row>
    <row r="67" spans="1:5" ht="15.75" x14ac:dyDescent="0.25">
      <c r="A67" s="13" t="s">
        <v>55</v>
      </c>
      <c r="B67" s="240">
        <v>15</v>
      </c>
      <c r="C67" s="241">
        <v>81</v>
      </c>
      <c r="D67" s="241">
        <v>76</v>
      </c>
      <c r="E67" s="222">
        <f>B67+C67-D67</f>
        <v>20</v>
      </c>
    </row>
    <row r="68" spans="1:5" ht="15.75" x14ac:dyDescent="0.25">
      <c r="A68" s="13" t="s">
        <v>56</v>
      </c>
      <c r="B68" s="240">
        <v>2</v>
      </c>
      <c r="C68" s="241">
        <v>66</v>
      </c>
      <c r="D68" s="241">
        <v>65</v>
      </c>
      <c r="E68" s="222">
        <f>B68+C68-D68</f>
        <v>3</v>
      </c>
    </row>
    <row r="69" spans="1:5" ht="15.75" x14ac:dyDescent="0.25">
      <c r="A69" s="13" t="s">
        <v>57</v>
      </c>
      <c r="B69" s="240">
        <v>7</v>
      </c>
      <c r="C69" s="241">
        <v>74</v>
      </c>
      <c r="D69" s="241">
        <v>73</v>
      </c>
      <c r="E69" s="222">
        <f>B69+C69-D69</f>
        <v>8</v>
      </c>
    </row>
    <row r="70" spans="1:5" ht="15.75" x14ac:dyDescent="0.25">
      <c r="A70" s="13" t="s">
        <v>58</v>
      </c>
      <c r="B70" s="240">
        <v>0</v>
      </c>
      <c r="C70" s="241">
        <v>0</v>
      </c>
      <c r="D70" s="241">
        <v>0</v>
      </c>
      <c r="E70" s="222">
        <f>B70+C70-D70</f>
        <v>0</v>
      </c>
    </row>
    <row r="71" spans="1:5" ht="15.75" x14ac:dyDescent="0.25">
      <c r="A71" s="13"/>
      <c r="B71" s="240"/>
      <c r="C71" s="241"/>
      <c r="D71" s="241"/>
      <c r="E71" s="222"/>
    </row>
    <row r="72" spans="1:5" ht="15.75" x14ac:dyDescent="0.25">
      <c r="A72" s="12" t="s">
        <v>59</v>
      </c>
      <c r="B72" s="244">
        <v>23</v>
      </c>
      <c r="C72" s="245">
        <v>270</v>
      </c>
      <c r="D72" s="245">
        <v>255</v>
      </c>
      <c r="E72" s="226">
        <f>SUM(E73:E74)</f>
        <v>38</v>
      </c>
    </row>
    <row r="73" spans="1:5" ht="15.75" x14ac:dyDescent="0.25">
      <c r="A73" s="13" t="s">
        <v>60</v>
      </c>
      <c r="B73" s="240">
        <v>23</v>
      </c>
      <c r="C73" s="241">
        <v>270</v>
      </c>
      <c r="D73" s="241">
        <v>255</v>
      </c>
      <c r="E73" s="222">
        <f>B73+C73-D73</f>
        <v>38</v>
      </c>
    </row>
    <row r="74" spans="1:5" ht="15.75" x14ac:dyDescent="0.25">
      <c r="A74" s="13" t="s">
        <v>61</v>
      </c>
      <c r="B74" s="240">
        <v>0</v>
      </c>
      <c r="C74" s="241">
        <v>0</v>
      </c>
      <c r="D74" s="241">
        <v>0</v>
      </c>
      <c r="E74" s="222">
        <f>B74+C74-D74</f>
        <v>0</v>
      </c>
    </row>
    <row r="75" spans="1:5" ht="15.75" x14ac:dyDescent="0.25">
      <c r="A75" s="13"/>
      <c r="B75" s="240"/>
      <c r="C75" s="241"/>
      <c r="D75" s="241"/>
      <c r="E75" s="222"/>
    </row>
    <row r="76" spans="1:5" ht="15.75" x14ac:dyDescent="0.25">
      <c r="A76" s="12" t="s">
        <v>62</v>
      </c>
      <c r="B76" s="234">
        <v>7</v>
      </c>
      <c r="C76" s="235">
        <v>211</v>
      </c>
      <c r="D76" s="235">
        <v>203</v>
      </c>
      <c r="E76" s="216">
        <f>SUM(E77:E79)</f>
        <v>15</v>
      </c>
    </row>
    <row r="77" spans="1:5" ht="15.75" x14ac:dyDescent="0.25">
      <c r="A77" s="13" t="s">
        <v>63</v>
      </c>
      <c r="B77" s="240">
        <v>4</v>
      </c>
      <c r="C77" s="241">
        <v>127</v>
      </c>
      <c r="D77" s="241">
        <v>118</v>
      </c>
      <c r="E77" s="222">
        <f>B77+C77-D77</f>
        <v>13</v>
      </c>
    </row>
    <row r="78" spans="1:5" ht="15.75" x14ac:dyDescent="0.25">
      <c r="A78" s="13" t="s">
        <v>64</v>
      </c>
      <c r="B78" s="240">
        <v>0</v>
      </c>
      <c r="C78" s="241">
        <v>2</v>
      </c>
      <c r="D78" s="241">
        <v>2</v>
      </c>
      <c r="E78" s="222">
        <f>B78+C78-D78</f>
        <v>0</v>
      </c>
    </row>
    <row r="79" spans="1:5" ht="15.75" x14ac:dyDescent="0.25">
      <c r="A79" s="13" t="s">
        <v>65</v>
      </c>
      <c r="B79" s="240">
        <v>3</v>
      </c>
      <c r="C79" s="241">
        <v>82</v>
      </c>
      <c r="D79" s="241">
        <v>83</v>
      </c>
      <c r="E79" s="222">
        <f>B79+C79-D79</f>
        <v>2</v>
      </c>
    </row>
    <row r="80" spans="1:5" ht="15.75" x14ac:dyDescent="0.25">
      <c r="A80" s="15"/>
      <c r="B80" s="45"/>
      <c r="C80" s="46"/>
      <c r="D80" s="46"/>
      <c r="E80" s="47"/>
    </row>
    <row r="81" spans="1:5" ht="15.75" x14ac:dyDescent="0.25">
      <c r="A81" s="57" t="s">
        <v>66</v>
      </c>
      <c r="B81" s="48"/>
      <c r="C81" s="81"/>
      <c r="D81" s="81"/>
      <c r="E81" s="81"/>
    </row>
  </sheetData>
  <mergeCells count="3">
    <mergeCell ref="B7:E7"/>
    <mergeCell ref="A7:A8"/>
    <mergeCell ref="B1:C1"/>
  </mergeCells>
  <hyperlinks>
    <hyperlink ref="B1" location="Índice!A1" display="Volver al índice" xr:uid="{B19B6793-C353-4963-9EBC-0D7BADA548A7}"/>
  </hyperlinks>
  <pageMargins left="0.7" right="0.7" top="0.75" bottom="0.75" header="0.3" footer="0.3"/>
  <ignoredErrors>
    <ignoredError sqref="E13:E7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FAB44-4C26-4780-BD0B-CD94829F7F81}">
  <dimension ref="A1:I66"/>
  <sheetViews>
    <sheetView zoomScale="80" zoomScaleNormal="80" workbookViewId="0">
      <pane ySplit="9" topLeftCell="A10" activePane="bottomLeft" state="frozen"/>
      <selection pane="bottomLeft"/>
    </sheetView>
  </sheetViews>
  <sheetFormatPr baseColWidth="10" defaultColWidth="0" defaultRowHeight="15" zeroHeight="1" x14ac:dyDescent="0.25"/>
  <cols>
    <col min="1" max="1" width="77.28515625" customWidth="1"/>
    <col min="2" max="2" width="16.5703125" customWidth="1"/>
    <col min="3" max="3" width="16.28515625" style="259" customWidth="1"/>
    <col min="4" max="4" width="17.28515625" style="259" customWidth="1"/>
    <col min="5" max="5" width="15.7109375" style="259" customWidth="1"/>
    <col min="6" max="6" width="17.85546875" style="259" customWidth="1"/>
    <col min="7" max="7" width="14" style="259" customWidth="1"/>
    <col min="8" max="8" width="14.5703125" customWidth="1"/>
    <col min="9" max="9" width="14.140625" customWidth="1"/>
    <col min="10" max="16384" width="11.42578125" hidden="1"/>
  </cols>
  <sheetData>
    <row r="1" spans="1:9" ht="15.75" x14ac:dyDescent="0.25">
      <c r="A1" s="1" t="s">
        <v>67</v>
      </c>
      <c r="B1" s="414" t="s">
        <v>786</v>
      </c>
      <c r="C1" s="414"/>
      <c r="D1" s="2"/>
      <c r="E1" s="2"/>
      <c r="F1" s="277"/>
      <c r="G1" s="277"/>
      <c r="H1" s="2"/>
      <c r="I1" s="2"/>
    </row>
    <row r="2" spans="1:9" ht="15.75" x14ac:dyDescent="0.25">
      <c r="A2" s="2"/>
      <c r="B2" s="2"/>
      <c r="C2" s="277"/>
      <c r="D2" s="2"/>
      <c r="E2" s="2"/>
      <c r="F2" s="277"/>
      <c r="G2" s="277"/>
      <c r="H2" s="2"/>
      <c r="I2" s="2"/>
    </row>
    <row r="3" spans="1:9" ht="15.75" x14ac:dyDescent="0.25">
      <c r="A3" s="211" t="s">
        <v>667</v>
      </c>
      <c r="B3" s="211"/>
      <c r="C3" s="371"/>
      <c r="D3" s="211"/>
      <c r="E3" s="211"/>
      <c r="F3" s="371"/>
      <c r="G3" s="371"/>
      <c r="H3" s="211"/>
      <c r="I3" s="211"/>
    </row>
    <row r="4" spans="1:9" ht="15.75" x14ac:dyDescent="0.25">
      <c r="A4" s="212" t="s">
        <v>68</v>
      </c>
      <c r="B4" s="212"/>
      <c r="C4" s="372"/>
      <c r="D4" s="212"/>
      <c r="E4" s="212"/>
      <c r="F4" s="372"/>
      <c r="G4" s="372"/>
      <c r="H4" s="212"/>
      <c r="I4" s="212"/>
    </row>
    <row r="5" spans="1:9" ht="15.75" x14ac:dyDescent="0.25">
      <c r="A5" s="211" t="s">
        <v>2</v>
      </c>
      <c r="B5" s="211"/>
      <c r="C5" s="371"/>
      <c r="D5" s="211"/>
      <c r="E5" s="211"/>
      <c r="F5" s="371"/>
      <c r="G5" s="371"/>
      <c r="H5" s="211"/>
      <c r="I5" s="211"/>
    </row>
    <row r="6" spans="1:9" ht="15.75" x14ac:dyDescent="0.25">
      <c r="A6" s="2"/>
      <c r="B6" s="2"/>
      <c r="C6" s="277"/>
      <c r="D6" s="2"/>
      <c r="E6" s="2"/>
      <c r="F6" s="277"/>
      <c r="G6" s="277"/>
      <c r="H6" s="2"/>
      <c r="I6" s="2"/>
    </row>
    <row r="7" spans="1:9" ht="15.75" x14ac:dyDescent="0.25">
      <c r="A7" s="427" t="s">
        <v>69</v>
      </c>
      <c r="B7" s="419" t="s">
        <v>665</v>
      </c>
      <c r="C7" s="422" t="s">
        <v>4</v>
      </c>
      <c r="D7" s="419" t="s">
        <v>5</v>
      </c>
      <c r="E7" s="419" t="s">
        <v>6</v>
      </c>
      <c r="F7" s="422" t="s">
        <v>7</v>
      </c>
      <c r="G7" s="425" t="s">
        <v>666</v>
      </c>
      <c r="H7" s="426"/>
      <c r="I7" s="426"/>
    </row>
    <row r="8" spans="1:9" ht="15.75" x14ac:dyDescent="0.25">
      <c r="A8" s="428"/>
      <c r="B8" s="420"/>
      <c r="C8" s="415"/>
      <c r="D8" s="420"/>
      <c r="E8" s="420"/>
      <c r="F8" s="415"/>
      <c r="G8" s="422" t="s">
        <v>8</v>
      </c>
      <c r="H8" s="419" t="s">
        <v>9</v>
      </c>
      <c r="I8" s="21" t="s">
        <v>10</v>
      </c>
    </row>
    <row r="9" spans="1:9" ht="15.75" x14ac:dyDescent="0.25">
      <c r="A9" s="429"/>
      <c r="B9" s="421"/>
      <c r="C9" s="423"/>
      <c r="D9" s="421"/>
      <c r="E9" s="421"/>
      <c r="F9" s="423"/>
      <c r="G9" s="415"/>
      <c r="H9" s="420"/>
      <c r="I9" s="21" t="s">
        <v>11</v>
      </c>
    </row>
    <row r="10" spans="1:9" ht="15.75" x14ac:dyDescent="0.25">
      <c r="A10" s="22"/>
      <c r="B10" s="7"/>
      <c r="C10" s="373"/>
      <c r="D10" s="7"/>
      <c r="E10" s="7"/>
      <c r="F10" s="373"/>
      <c r="G10" s="373"/>
      <c r="H10" s="7"/>
      <c r="I10" s="8"/>
    </row>
    <row r="11" spans="1:9" ht="15.75" x14ac:dyDescent="0.25">
      <c r="A11" s="230" t="s">
        <v>8</v>
      </c>
      <c r="B11" s="214">
        <f>B13+B23+B32+B37+B42+B50+B59</f>
        <v>32942</v>
      </c>
      <c r="C11" s="374">
        <f t="shared" ref="C11:I11" si="0">C13+C23+C32+C37+C42+C50+C59</f>
        <v>19609</v>
      </c>
      <c r="D11" s="214">
        <f t="shared" si="0"/>
        <v>1948</v>
      </c>
      <c r="E11" s="214">
        <f t="shared" si="0"/>
        <v>422</v>
      </c>
      <c r="F11" s="374">
        <f t="shared" si="0"/>
        <v>24518</v>
      </c>
      <c r="G11" s="374">
        <f t="shared" si="0"/>
        <v>30403</v>
      </c>
      <c r="H11" s="214">
        <f t="shared" si="0"/>
        <v>20198</v>
      </c>
      <c r="I11" s="215">
        <f t="shared" si="0"/>
        <v>10205</v>
      </c>
    </row>
    <row r="12" spans="1:9" ht="15.75" x14ac:dyDescent="0.25">
      <c r="A12" s="23"/>
      <c r="B12" s="214"/>
      <c r="C12" s="374"/>
      <c r="D12" s="214"/>
      <c r="E12" s="214"/>
      <c r="F12" s="374"/>
      <c r="G12" s="374"/>
      <c r="H12" s="214"/>
      <c r="I12" s="215"/>
    </row>
    <row r="13" spans="1:9" ht="15.75" x14ac:dyDescent="0.25">
      <c r="A13" s="24" t="s">
        <v>70</v>
      </c>
      <c r="B13" s="214">
        <f>SUM(B14:B21)</f>
        <v>8310</v>
      </c>
      <c r="C13" s="374">
        <f t="shared" ref="C13:I13" si="1">SUM(C14:C21)</f>
        <v>5790</v>
      </c>
      <c r="D13" s="214">
        <f t="shared" si="1"/>
        <v>580</v>
      </c>
      <c r="E13" s="214">
        <f t="shared" si="1"/>
        <v>198</v>
      </c>
      <c r="F13" s="374">
        <f t="shared" si="1"/>
        <v>7269</v>
      </c>
      <c r="G13" s="374">
        <f t="shared" si="1"/>
        <v>7609</v>
      </c>
      <c r="H13" s="214">
        <f t="shared" si="1"/>
        <v>5233</v>
      </c>
      <c r="I13" s="215">
        <f t="shared" si="1"/>
        <v>2376</v>
      </c>
    </row>
    <row r="14" spans="1:9" ht="15.75" x14ac:dyDescent="0.25">
      <c r="A14" s="25" t="s">
        <v>13</v>
      </c>
      <c r="B14" s="218">
        <v>1965</v>
      </c>
      <c r="C14" s="375">
        <v>1022</v>
      </c>
      <c r="D14" s="218">
        <v>175</v>
      </c>
      <c r="E14" s="218">
        <v>67</v>
      </c>
      <c r="F14" s="375">
        <v>1614</v>
      </c>
      <c r="G14" s="375">
        <f t="shared" ref="G14:G21" si="2">B14+C14+D14+E14-F14</f>
        <v>1615</v>
      </c>
      <c r="H14" s="218">
        <v>1128</v>
      </c>
      <c r="I14" s="219">
        <v>487</v>
      </c>
    </row>
    <row r="15" spans="1:9" ht="15.75" x14ac:dyDescent="0.25">
      <c r="A15" s="25" t="s">
        <v>14</v>
      </c>
      <c r="B15" s="218">
        <v>764</v>
      </c>
      <c r="C15" s="375">
        <v>1309</v>
      </c>
      <c r="D15" s="218">
        <v>55</v>
      </c>
      <c r="E15" s="218">
        <v>60</v>
      </c>
      <c r="F15" s="375">
        <v>1519</v>
      </c>
      <c r="G15" s="375">
        <f t="shared" si="2"/>
        <v>669</v>
      </c>
      <c r="H15" s="218">
        <v>133</v>
      </c>
      <c r="I15" s="219">
        <v>536</v>
      </c>
    </row>
    <row r="16" spans="1:9" ht="15.75" x14ac:dyDescent="0.25">
      <c r="A16" s="25" t="s">
        <v>19</v>
      </c>
      <c r="B16" s="218">
        <v>2102</v>
      </c>
      <c r="C16" s="375">
        <v>843</v>
      </c>
      <c r="D16" s="218">
        <v>68</v>
      </c>
      <c r="E16" s="218">
        <v>2</v>
      </c>
      <c r="F16" s="375">
        <v>986</v>
      </c>
      <c r="G16" s="375">
        <f t="shared" si="2"/>
        <v>2029</v>
      </c>
      <c r="H16" s="218">
        <v>1779</v>
      </c>
      <c r="I16" s="219">
        <v>250</v>
      </c>
    </row>
    <row r="17" spans="1:9" ht="15.75" x14ac:dyDescent="0.25">
      <c r="A17" s="25" t="s">
        <v>20</v>
      </c>
      <c r="B17" s="218">
        <v>429</v>
      </c>
      <c r="C17" s="375">
        <v>329</v>
      </c>
      <c r="D17" s="218">
        <v>44</v>
      </c>
      <c r="E17" s="218">
        <v>0</v>
      </c>
      <c r="F17" s="375">
        <v>512</v>
      </c>
      <c r="G17" s="375">
        <f t="shared" si="2"/>
        <v>290</v>
      </c>
      <c r="H17" s="218">
        <v>168</v>
      </c>
      <c r="I17" s="219">
        <v>122</v>
      </c>
    </row>
    <row r="18" spans="1:9" ht="15.75" x14ac:dyDescent="0.25">
      <c r="A18" s="25" t="s">
        <v>16</v>
      </c>
      <c r="B18" s="218">
        <v>2125</v>
      </c>
      <c r="C18" s="375">
        <v>589</v>
      </c>
      <c r="D18" s="218">
        <v>33</v>
      </c>
      <c r="E18" s="218">
        <v>42</v>
      </c>
      <c r="F18" s="375">
        <v>832</v>
      </c>
      <c r="G18" s="375">
        <f t="shared" si="2"/>
        <v>1957</v>
      </c>
      <c r="H18" s="218">
        <v>1715</v>
      </c>
      <c r="I18" s="219">
        <v>242</v>
      </c>
    </row>
    <row r="19" spans="1:9" ht="15.75" x14ac:dyDescent="0.25">
      <c r="A19" s="25" t="s">
        <v>17</v>
      </c>
      <c r="B19" s="218">
        <v>560</v>
      </c>
      <c r="C19" s="375">
        <v>839</v>
      </c>
      <c r="D19" s="218">
        <v>107</v>
      </c>
      <c r="E19" s="218">
        <v>9</v>
      </c>
      <c r="F19" s="375">
        <v>927</v>
      </c>
      <c r="G19" s="375">
        <f t="shared" si="2"/>
        <v>588</v>
      </c>
      <c r="H19" s="218">
        <v>65</v>
      </c>
      <c r="I19" s="219">
        <v>523</v>
      </c>
    </row>
    <row r="20" spans="1:9" ht="15.75" x14ac:dyDescent="0.25">
      <c r="A20" s="25" t="s">
        <v>52</v>
      </c>
      <c r="B20" s="218">
        <v>213</v>
      </c>
      <c r="C20" s="375">
        <v>341</v>
      </c>
      <c r="D20" s="218">
        <v>56</v>
      </c>
      <c r="E20" s="218">
        <v>8</v>
      </c>
      <c r="F20" s="375">
        <v>420</v>
      </c>
      <c r="G20" s="375">
        <f t="shared" si="2"/>
        <v>198</v>
      </c>
      <c r="H20" s="218">
        <v>132</v>
      </c>
      <c r="I20" s="219">
        <v>66</v>
      </c>
    </row>
    <row r="21" spans="1:9" ht="15.75" x14ac:dyDescent="0.25">
      <c r="A21" s="25" t="s">
        <v>53</v>
      </c>
      <c r="B21" s="218">
        <v>152</v>
      </c>
      <c r="C21" s="375">
        <v>518</v>
      </c>
      <c r="D21" s="218">
        <v>42</v>
      </c>
      <c r="E21" s="218">
        <v>10</v>
      </c>
      <c r="F21" s="375">
        <v>459</v>
      </c>
      <c r="G21" s="375">
        <f t="shared" si="2"/>
        <v>263</v>
      </c>
      <c r="H21" s="218">
        <v>113</v>
      </c>
      <c r="I21" s="219">
        <v>150</v>
      </c>
    </row>
    <row r="22" spans="1:9" ht="15.75" x14ac:dyDescent="0.25">
      <c r="A22" s="26"/>
      <c r="B22" s="218"/>
      <c r="C22" s="376"/>
      <c r="D22" s="220"/>
      <c r="E22" s="220"/>
      <c r="F22" s="376"/>
      <c r="G22" s="375"/>
      <c r="H22" s="220"/>
      <c r="I22" s="221"/>
    </row>
    <row r="23" spans="1:9" ht="15.75" x14ac:dyDescent="0.25">
      <c r="A23" s="24" t="s">
        <v>71</v>
      </c>
      <c r="B23" s="214">
        <f>SUM(B24:B30)</f>
        <v>3356</v>
      </c>
      <c r="C23" s="374">
        <f t="shared" ref="C23:I23" si="3">SUM(C24:C30)</f>
        <v>3273</v>
      </c>
      <c r="D23" s="214">
        <f t="shared" si="3"/>
        <v>244</v>
      </c>
      <c r="E23" s="214">
        <f t="shared" si="3"/>
        <v>73</v>
      </c>
      <c r="F23" s="374">
        <f t="shared" si="3"/>
        <v>3547</v>
      </c>
      <c r="G23" s="374">
        <f t="shared" si="3"/>
        <v>3399</v>
      </c>
      <c r="H23" s="214">
        <f t="shared" si="3"/>
        <v>1601</v>
      </c>
      <c r="I23" s="215">
        <f t="shared" si="3"/>
        <v>1798</v>
      </c>
    </row>
    <row r="24" spans="1:9" ht="15.75" x14ac:dyDescent="0.25">
      <c r="A24" s="27" t="s">
        <v>22</v>
      </c>
      <c r="B24" s="218">
        <v>1181</v>
      </c>
      <c r="C24" s="375">
        <v>1128</v>
      </c>
      <c r="D24" s="218">
        <v>148</v>
      </c>
      <c r="E24" s="218">
        <v>21</v>
      </c>
      <c r="F24" s="375">
        <v>1329</v>
      </c>
      <c r="G24" s="375">
        <f t="shared" ref="G24:G30" si="4">B24+C24+D24+E24-F24</f>
        <v>1149</v>
      </c>
      <c r="H24" s="218">
        <v>693</v>
      </c>
      <c r="I24" s="219">
        <v>456</v>
      </c>
    </row>
    <row r="25" spans="1:9" ht="15.75" x14ac:dyDescent="0.25">
      <c r="A25" s="27" t="s">
        <v>23</v>
      </c>
      <c r="B25" s="218">
        <v>231</v>
      </c>
      <c r="C25" s="375">
        <v>290</v>
      </c>
      <c r="D25" s="218">
        <v>5</v>
      </c>
      <c r="E25" s="218">
        <v>1</v>
      </c>
      <c r="F25" s="375">
        <v>303</v>
      </c>
      <c r="G25" s="375">
        <f t="shared" si="4"/>
        <v>224</v>
      </c>
      <c r="H25" s="218">
        <v>10</v>
      </c>
      <c r="I25" s="219">
        <v>214</v>
      </c>
    </row>
    <row r="26" spans="1:9" ht="15.75" x14ac:dyDescent="0.25">
      <c r="A26" s="27" t="s">
        <v>28</v>
      </c>
      <c r="B26" s="218">
        <v>270</v>
      </c>
      <c r="C26" s="375">
        <v>226</v>
      </c>
      <c r="D26" s="218">
        <v>30</v>
      </c>
      <c r="E26" s="218">
        <v>0</v>
      </c>
      <c r="F26" s="375">
        <v>215</v>
      </c>
      <c r="G26" s="375">
        <f t="shared" si="4"/>
        <v>311</v>
      </c>
      <c r="H26" s="218">
        <v>254</v>
      </c>
      <c r="I26" s="219">
        <v>57</v>
      </c>
    </row>
    <row r="27" spans="1:9" ht="15.75" x14ac:dyDescent="0.25">
      <c r="A27" s="27" t="s">
        <v>29</v>
      </c>
      <c r="B27" s="218">
        <v>355</v>
      </c>
      <c r="C27" s="375">
        <v>434</v>
      </c>
      <c r="D27" s="218">
        <v>6</v>
      </c>
      <c r="E27" s="218">
        <v>0</v>
      </c>
      <c r="F27" s="375">
        <v>367</v>
      </c>
      <c r="G27" s="375">
        <f t="shared" si="4"/>
        <v>428</v>
      </c>
      <c r="H27" s="218">
        <v>54</v>
      </c>
      <c r="I27" s="219">
        <v>374</v>
      </c>
    </row>
    <row r="28" spans="1:9" ht="15.75" x14ac:dyDescent="0.25">
      <c r="A28" s="27" t="s">
        <v>25</v>
      </c>
      <c r="B28" s="218">
        <v>490</v>
      </c>
      <c r="C28" s="375">
        <v>422</v>
      </c>
      <c r="D28" s="218">
        <v>33</v>
      </c>
      <c r="E28" s="218">
        <v>15</v>
      </c>
      <c r="F28" s="375">
        <v>518</v>
      </c>
      <c r="G28" s="375">
        <f t="shared" si="4"/>
        <v>442</v>
      </c>
      <c r="H28" s="218">
        <v>268</v>
      </c>
      <c r="I28" s="219">
        <v>174</v>
      </c>
    </row>
    <row r="29" spans="1:9" ht="15.75" x14ac:dyDescent="0.25">
      <c r="A29" s="27" t="s">
        <v>26</v>
      </c>
      <c r="B29" s="218">
        <v>717</v>
      </c>
      <c r="C29" s="375">
        <v>623</v>
      </c>
      <c r="D29" s="218">
        <v>5</v>
      </c>
      <c r="E29" s="218">
        <v>36</v>
      </c>
      <c r="F29" s="375">
        <v>639</v>
      </c>
      <c r="G29" s="375">
        <f t="shared" si="4"/>
        <v>742</v>
      </c>
      <c r="H29" s="218">
        <v>248</v>
      </c>
      <c r="I29" s="219">
        <v>494</v>
      </c>
    </row>
    <row r="30" spans="1:9" ht="15.75" x14ac:dyDescent="0.25">
      <c r="A30" s="27" t="s">
        <v>30</v>
      </c>
      <c r="B30" s="218">
        <v>112</v>
      </c>
      <c r="C30" s="375">
        <v>150</v>
      </c>
      <c r="D30" s="218">
        <v>17</v>
      </c>
      <c r="E30" s="218">
        <v>0</v>
      </c>
      <c r="F30" s="375">
        <v>176</v>
      </c>
      <c r="G30" s="375">
        <f t="shared" si="4"/>
        <v>103</v>
      </c>
      <c r="H30" s="218">
        <v>74</v>
      </c>
      <c r="I30" s="219">
        <v>29</v>
      </c>
    </row>
    <row r="31" spans="1:9" ht="15.75" x14ac:dyDescent="0.25">
      <c r="A31" s="25"/>
      <c r="B31" s="218"/>
      <c r="C31" s="376"/>
      <c r="D31" s="220"/>
      <c r="E31" s="220"/>
      <c r="F31" s="376"/>
      <c r="G31" s="375"/>
      <c r="H31" s="220"/>
      <c r="I31" s="221"/>
    </row>
    <row r="32" spans="1:9" ht="15.75" x14ac:dyDescent="0.25">
      <c r="A32" s="24" t="s">
        <v>72</v>
      </c>
      <c r="B32" s="214">
        <f>SUM(B33:B35)</f>
        <v>2320</v>
      </c>
      <c r="C32" s="374">
        <f>SUM(C33:C35)</f>
        <v>1468</v>
      </c>
      <c r="D32" s="214">
        <f t="shared" ref="D32:I32" si="5">SUM(D33:D35)</f>
        <v>130</v>
      </c>
      <c r="E32" s="214">
        <f t="shared" si="5"/>
        <v>32</v>
      </c>
      <c r="F32" s="374">
        <f t="shared" si="5"/>
        <v>1712</v>
      </c>
      <c r="G32" s="374">
        <f t="shared" si="5"/>
        <v>2238</v>
      </c>
      <c r="H32" s="214">
        <f t="shared" si="5"/>
        <v>1517</v>
      </c>
      <c r="I32" s="215">
        <f t="shared" si="5"/>
        <v>721</v>
      </c>
    </row>
    <row r="33" spans="1:9" ht="15.75" x14ac:dyDescent="0.25">
      <c r="A33" s="27" t="s">
        <v>32</v>
      </c>
      <c r="B33" s="218">
        <v>1682</v>
      </c>
      <c r="C33" s="375">
        <v>877</v>
      </c>
      <c r="D33" s="218">
        <v>79</v>
      </c>
      <c r="E33" s="218">
        <v>28</v>
      </c>
      <c r="F33" s="375">
        <v>1159</v>
      </c>
      <c r="G33" s="375">
        <f>B33+C33+D33+E33-F33</f>
        <v>1507</v>
      </c>
      <c r="H33" s="218">
        <v>986</v>
      </c>
      <c r="I33" s="219">
        <v>521</v>
      </c>
    </row>
    <row r="34" spans="1:9" ht="15.75" x14ac:dyDescent="0.25">
      <c r="A34" s="27" t="s">
        <v>33</v>
      </c>
      <c r="B34" s="218">
        <v>187</v>
      </c>
      <c r="C34" s="375">
        <v>316</v>
      </c>
      <c r="D34" s="218">
        <v>8</v>
      </c>
      <c r="E34" s="218">
        <v>3</v>
      </c>
      <c r="F34" s="375">
        <v>302</v>
      </c>
      <c r="G34" s="375">
        <f>B34+C34+D34+E34-F34</f>
        <v>212</v>
      </c>
      <c r="H34" s="218">
        <v>48</v>
      </c>
      <c r="I34" s="219">
        <v>164</v>
      </c>
    </row>
    <row r="35" spans="1:9" ht="15.75" x14ac:dyDescent="0.25">
      <c r="A35" s="27" t="s">
        <v>34</v>
      </c>
      <c r="B35" s="218">
        <v>451</v>
      </c>
      <c r="C35" s="375">
        <v>275</v>
      </c>
      <c r="D35" s="218">
        <v>43</v>
      </c>
      <c r="E35" s="218">
        <v>1</v>
      </c>
      <c r="F35" s="375">
        <v>251</v>
      </c>
      <c r="G35" s="375">
        <f>B35+C35+D35+E35-F35</f>
        <v>519</v>
      </c>
      <c r="H35" s="218">
        <v>483</v>
      </c>
      <c r="I35" s="219">
        <v>36</v>
      </c>
    </row>
    <row r="36" spans="1:9" ht="15.75" x14ac:dyDescent="0.25">
      <c r="A36" s="25"/>
      <c r="B36" s="218"/>
      <c r="C36" s="376"/>
      <c r="D36" s="220"/>
      <c r="E36" s="220"/>
      <c r="F36" s="376"/>
      <c r="G36" s="375"/>
      <c r="H36" s="220"/>
      <c r="I36" s="221"/>
    </row>
    <row r="37" spans="1:9" ht="15.75" x14ac:dyDescent="0.25">
      <c r="A37" s="24" t="s">
        <v>73</v>
      </c>
      <c r="B37" s="224">
        <f>SUM(B38:B40)</f>
        <v>3249</v>
      </c>
      <c r="C37" s="377">
        <f>SUM(C38:C40)</f>
        <v>1668</v>
      </c>
      <c r="D37" s="224">
        <f t="shared" ref="D37:I37" si="6">SUM(D38:D40)</f>
        <v>159</v>
      </c>
      <c r="E37" s="224">
        <f t="shared" si="6"/>
        <v>9</v>
      </c>
      <c r="F37" s="377">
        <f t="shared" si="6"/>
        <v>2127</v>
      </c>
      <c r="G37" s="377">
        <f t="shared" si="6"/>
        <v>2958</v>
      </c>
      <c r="H37" s="224">
        <f t="shared" si="6"/>
        <v>1820</v>
      </c>
      <c r="I37" s="225">
        <f t="shared" si="6"/>
        <v>1138</v>
      </c>
    </row>
    <row r="38" spans="1:9" ht="15.75" x14ac:dyDescent="0.25">
      <c r="A38" s="27" t="s">
        <v>36</v>
      </c>
      <c r="B38" s="218">
        <v>1866</v>
      </c>
      <c r="C38" s="375">
        <v>627</v>
      </c>
      <c r="D38" s="218">
        <v>66</v>
      </c>
      <c r="E38" s="218">
        <v>0</v>
      </c>
      <c r="F38" s="375">
        <v>887</v>
      </c>
      <c r="G38" s="375">
        <f>B38+C38+D38+E38-F38</f>
        <v>1672</v>
      </c>
      <c r="H38" s="218">
        <v>1388</v>
      </c>
      <c r="I38" s="219">
        <v>284</v>
      </c>
    </row>
    <row r="39" spans="1:9" ht="15.75" x14ac:dyDescent="0.25">
      <c r="A39" s="27" t="s">
        <v>37</v>
      </c>
      <c r="B39" s="218">
        <v>978</v>
      </c>
      <c r="C39" s="375">
        <v>930</v>
      </c>
      <c r="D39" s="218">
        <v>84</v>
      </c>
      <c r="E39" s="218">
        <v>3</v>
      </c>
      <c r="F39" s="375">
        <v>1076</v>
      </c>
      <c r="G39" s="375">
        <f>B39+C39+D39+E39-F39</f>
        <v>919</v>
      </c>
      <c r="H39" s="218">
        <v>142</v>
      </c>
      <c r="I39" s="219">
        <v>777</v>
      </c>
    </row>
    <row r="40" spans="1:9" ht="15.75" x14ac:dyDescent="0.25">
      <c r="A40" s="27" t="s">
        <v>38</v>
      </c>
      <c r="B40" s="218">
        <v>405</v>
      </c>
      <c r="C40" s="375">
        <v>111</v>
      </c>
      <c r="D40" s="218">
        <v>9</v>
      </c>
      <c r="E40" s="218">
        <v>6</v>
      </c>
      <c r="F40" s="375">
        <v>164</v>
      </c>
      <c r="G40" s="375">
        <f>B40+C40+D40+E40-F40</f>
        <v>367</v>
      </c>
      <c r="H40" s="218">
        <v>290</v>
      </c>
      <c r="I40" s="219">
        <v>77</v>
      </c>
    </row>
    <row r="41" spans="1:9" ht="15.75" x14ac:dyDescent="0.25">
      <c r="A41" s="25"/>
      <c r="B41" s="218"/>
      <c r="C41" s="376"/>
      <c r="D41" s="227"/>
      <c r="E41" s="220"/>
      <c r="F41" s="376"/>
      <c r="G41" s="375"/>
      <c r="H41" s="220"/>
      <c r="I41" s="221"/>
    </row>
    <row r="42" spans="1:9" ht="15.75" x14ac:dyDescent="0.25">
      <c r="A42" s="24" t="s">
        <v>74</v>
      </c>
      <c r="B42" s="224">
        <f t="shared" ref="B42:I42" si="7">SUM(B43:B48)</f>
        <v>5587</v>
      </c>
      <c r="C42" s="377">
        <f t="shared" si="7"/>
        <v>2603</v>
      </c>
      <c r="D42" s="224">
        <f t="shared" si="7"/>
        <v>172</v>
      </c>
      <c r="E42" s="224">
        <f t="shared" si="7"/>
        <v>63</v>
      </c>
      <c r="F42" s="377">
        <f t="shared" si="7"/>
        <v>3299</v>
      </c>
      <c r="G42" s="377">
        <f t="shared" si="7"/>
        <v>5126</v>
      </c>
      <c r="H42" s="224">
        <f t="shared" si="7"/>
        <v>3467</v>
      </c>
      <c r="I42" s="225">
        <f t="shared" si="7"/>
        <v>1659</v>
      </c>
    </row>
    <row r="43" spans="1:9" ht="15.75" x14ac:dyDescent="0.25">
      <c r="A43" s="27" t="s">
        <v>40</v>
      </c>
      <c r="B43" s="218">
        <v>1574</v>
      </c>
      <c r="C43" s="375">
        <v>422</v>
      </c>
      <c r="D43" s="218">
        <v>68</v>
      </c>
      <c r="E43" s="218">
        <v>26</v>
      </c>
      <c r="F43" s="375">
        <v>768</v>
      </c>
      <c r="G43" s="375">
        <f t="shared" ref="G43:G48" si="8">B43+C43+D43+E43-F43</f>
        <v>1322</v>
      </c>
      <c r="H43" s="218">
        <v>1094</v>
      </c>
      <c r="I43" s="219">
        <v>228</v>
      </c>
    </row>
    <row r="44" spans="1:9" ht="15.75" x14ac:dyDescent="0.25">
      <c r="A44" s="27" t="s">
        <v>41</v>
      </c>
      <c r="B44" s="218">
        <v>761</v>
      </c>
      <c r="C44" s="375">
        <v>589</v>
      </c>
      <c r="D44" s="218">
        <v>21</v>
      </c>
      <c r="E44" s="218">
        <v>16</v>
      </c>
      <c r="F44" s="375">
        <v>596</v>
      </c>
      <c r="G44" s="375">
        <f t="shared" si="8"/>
        <v>791</v>
      </c>
      <c r="H44" s="218">
        <v>343</v>
      </c>
      <c r="I44" s="219">
        <v>448</v>
      </c>
    </row>
    <row r="45" spans="1:9" ht="15.75" x14ac:dyDescent="0.25">
      <c r="A45" s="27" t="s">
        <v>42</v>
      </c>
      <c r="B45" s="218">
        <v>542</v>
      </c>
      <c r="C45" s="375">
        <v>347</v>
      </c>
      <c r="D45" s="218">
        <v>24</v>
      </c>
      <c r="E45" s="218">
        <v>5</v>
      </c>
      <c r="F45" s="375">
        <v>400</v>
      </c>
      <c r="G45" s="375">
        <f t="shared" si="8"/>
        <v>518</v>
      </c>
      <c r="H45" s="218">
        <v>330</v>
      </c>
      <c r="I45" s="219">
        <v>188</v>
      </c>
    </row>
    <row r="46" spans="1:9" ht="15.75" x14ac:dyDescent="0.25">
      <c r="A46" s="27" t="s">
        <v>44</v>
      </c>
      <c r="B46" s="218">
        <v>1023</v>
      </c>
      <c r="C46" s="375">
        <v>215</v>
      </c>
      <c r="D46" s="218">
        <v>20</v>
      </c>
      <c r="E46" s="218">
        <v>4</v>
      </c>
      <c r="F46" s="375">
        <v>366</v>
      </c>
      <c r="G46" s="375">
        <f t="shared" si="8"/>
        <v>896</v>
      </c>
      <c r="H46" s="218">
        <v>820</v>
      </c>
      <c r="I46" s="219">
        <v>76</v>
      </c>
    </row>
    <row r="47" spans="1:9" ht="15.75" x14ac:dyDescent="0.25">
      <c r="A47" s="27" t="s">
        <v>45</v>
      </c>
      <c r="B47" s="218">
        <v>1044</v>
      </c>
      <c r="C47" s="375">
        <v>354</v>
      </c>
      <c r="D47" s="218">
        <v>28</v>
      </c>
      <c r="E47" s="218">
        <v>11</v>
      </c>
      <c r="F47" s="375">
        <v>602</v>
      </c>
      <c r="G47" s="375">
        <f t="shared" si="8"/>
        <v>835</v>
      </c>
      <c r="H47" s="218">
        <v>650</v>
      </c>
      <c r="I47" s="219">
        <v>185</v>
      </c>
    </row>
    <row r="48" spans="1:9" ht="15.75" x14ac:dyDescent="0.25">
      <c r="A48" s="27" t="s">
        <v>46</v>
      </c>
      <c r="B48" s="218">
        <v>643</v>
      </c>
      <c r="C48" s="375">
        <v>676</v>
      </c>
      <c r="D48" s="218">
        <v>11</v>
      </c>
      <c r="E48" s="218">
        <v>1</v>
      </c>
      <c r="F48" s="375">
        <v>567</v>
      </c>
      <c r="G48" s="375">
        <f t="shared" si="8"/>
        <v>764</v>
      </c>
      <c r="H48" s="218">
        <v>230</v>
      </c>
      <c r="I48" s="219">
        <v>534</v>
      </c>
    </row>
    <row r="49" spans="1:9" ht="15.75" x14ac:dyDescent="0.25">
      <c r="A49" s="26"/>
      <c r="B49" s="218"/>
      <c r="C49" s="376"/>
      <c r="D49" s="220"/>
      <c r="E49" s="220"/>
      <c r="F49" s="376"/>
      <c r="G49" s="375"/>
      <c r="H49" s="220"/>
      <c r="I49" s="221"/>
    </row>
    <row r="50" spans="1:9" ht="15.75" x14ac:dyDescent="0.25">
      <c r="A50" s="24" t="s">
        <v>75</v>
      </c>
      <c r="B50" s="224">
        <f>SUM(B51:B57)</f>
        <v>4377</v>
      </c>
      <c r="C50" s="377">
        <f>SUM(C51:C57)</f>
        <v>2274</v>
      </c>
      <c r="D50" s="224">
        <f t="shared" ref="D50:I50" si="9">SUM(D51:D57)</f>
        <v>337</v>
      </c>
      <c r="E50" s="224">
        <f t="shared" si="9"/>
        <v>18</v>
      </c>
      <c r="F50" s="377">
        <f t="shared" si="9"/>
        <v>3222</v>
      </c>
      <c r="G50" s="377">
        <f t="shared" si="9"/>
        <v>3784</v>
      </c>
      <c r="H50" s="224">
        <f t="shared" si="9"/>
        <v>2633</v>
      </c>
      <c r="I50" s="225">
        <f t="shared" si="9"/>
        <v>1151</v>
      </c>
    </row>
    <row r="51" spans="1:9" ht="15.75" x14ac:dyDescent="0.25">
      <c r="A51" s="27" t="s">
        <v>48</v>
      </c>
      <c r="B51" s="218">
        <v>1504</v>
      </c>
      <c r="C51" s="375">
        <v>471</v>
      </c>
      <c r="D51" s="218">
        <v>181</v>
      </c>
      <c r="E51" s="218">
        <v>5</v>
      </c>
      <c r="F51" s="375">
        <v>1105</v>
      </c>
      <c r="G51" s="375">
        <f t="shared" ref="G51:G56" si="10">B51+C51+D51+E51-F51</f>
        <v>1056</v>
      </c>
      <c r="H51" s="218">
        <v>856</v>
      </c>
      <c r="I51" s="219">
        <v>200</v>
      </c>
    </row>
    <row r="52" spans="1:9" ht="15.75" x14ac:dyDescent="0.25">
      <c r="A52" s="27" t="s">
        <v>49</v>
      </c>
      <c r="B52" s="218">
        <v>420</v>
      </c>
      <c r="C52" s="375">
        <v>429</v>
      </c>
      <c r="D52" s="218">
        <v>13</v>
      </c>
      <c r="E52" s="218">
        <v>0</v>
      </c>
      <c r="F52" s="375">
        <v>527</v>
      </c>
      <c r="G52" s="375">
        <f t="shared" si="10"/>
        <v>335</v>
      </c>
      <c r="H52" s="218">
        <v>38</v>
      </c>
      <c r="I52" s="219">
        <v>297</v>
      </c>
    </row>
    <row r="53" spans="1:9" ht="15.75" x14ac:dyDescent="0.25">
      <c r="A53" s="25" t="s">
        <v>50</v>
      </c>
      <c r="B53" s="218">
        <v>364</v>
      </c>
      <c r="C53" s="375">
        <v>193</v>
      </c>
      <c r="D53" s="218">
        <v>34</v>
      </c>
      <c r="E53" s="218">
        <v>3</v>
      </c>
      <c r="F53" s="375">
        <v>234</v>
      </c>
      <c r="G53" s="375">
        <f t="shared" si="10"/>
        <v>360</v>
      </c>
      <c r="H53" s="218">
        <v>281</v>
      </c>
      <c r="I53" s="219">
        <v>79</v>
      </c>
    </row>
    <row r="54" spans="1:9" ht="15.75" x14ac:dyDescent="0.25">
      <c r="A54" s="27" t="s">
        <v>55</v>
      </c>
      <c r="B54" s="218">
        <v>623</v>
      </c>
      <c r="C54" s="375">
        <v>137</v>
      </c>
      <c r="D54" s="218">
        <v>5</v>
      </c>
      <c r="E54" s="218">
        <v>2</v>
      </c>
      <c r="F54" s="375">
        <v>223</v>
      </c>
      <c r="G54" s="375">
        <f t="shared" si="10"/>
        <v>544</v>
      </c>
      <c r="H54" s="218">
        <v>459</v>
      </c>
      <c r="I54" s="219">
        <v>85</v>
      </c>
    </row>
    <row r="55" spans="1:9" ht="15.75" x14ac:dyDescent="0.25">
      <c r="A55" s="27" t="s">
        <v>56</v>
      </c>
      <c r="B55" s="218">
        <v>292</v>
      </c>
      <c r="C55" s="375">
        <v>133</v>
      </c>
      <c r="D55" s="218">
        <v>33</v>
      </c>
      <c r="E55" s="218">
        <v>6</v>
      </c>
      <c r="F55" s="375">
        <v>279</v>
      </c>
      <c r="G55" s="375">
        <f t="shared" si="10"/>
        <v>185</v>
      </c>
      <c r="H55" s="218">
        <v>119</v>
      </c>
      <c r="I55" s="219">
        <v>66</v>
      </c>
    </row>
    <row r="56" spans="1:9" ht="15.75" x14ac:dyDescent="0.25">
      <c r="A56" s="27" t="s">
        <v>57</v>
      </c>
      <c r="B56" s="218">
        <v>921</v>
      </c>
      <c r="C56" s="375">
        <v>277</v>
      </c>
      <c r="D56" s="218">
        <v>42</v>
      </c>
      <c r="E56" s="218">
        <v>2</v>
      </c>
      <c r="F56" s="375">
        <v>415</v>
      </c>
      <c r="G56" s="375">
        <f t="shared" si="10"/>
        <v>827</v>
      </c>
      <c r="H56" s="218">
        <v>714</v>
      </c>
      <c r="I56" s="219">
        <v>113</v>
      </c>
    </row>
    <row r="57" spans="1:9" ht="15.75" x14ac:dyDescent="0.25">
      <c r="A57" s="27" t="s">
        <v>58</v>
      </c>
      <c r="B57" s="218">
        <v>253</v>
      </c>
      <c r="C57" s="375">
        <v>634</v>
      </c>
      <c r="D57" s="218">
        <v>29</v>
      </c>
      <c r="E57" s="218">
        <v>0</v>
      </c>
      <c r="F57" s="375">
        <v>439</v>
      </c>
      <c r="G57" s="375">
        <f>B57+C57+D57+E57-F57</f>
        <v>477</v>
      </c>
      <c r="H57" s="218">
        <v>166</v>
      </c>
      <c r="I57" s="219">
        <v>311</v>
      </c>
    </row>
    <row r="58" spans="1:9" ht="15.75" x14ac:dyDescent="0.25">
      <c r="A58" s="25"/>
      <c r="B58" s="218"/>
      <c r="C58" s="376"/>
      <c r="D58" s="220"/>
      <c r="E58" s="220"/>
      <c r="F58" s="376"/>
      <c r="G58" s="375"/>
      <c r="H58" s="220"/>
      <c r="I58" s="221"/>
    </row>
    <row r="59" spans="1:9" ht="15.75" x14ac:dyDescent="0.25">
      <c r="A59" s="24" t="s">
        <v>76</v>
      </c>
      <c r="B59" s="224">
        <f>SUM(B60:B64)</f>
        <v>5743</v>
      </c>
      <c r="C59" s="377">
        <f>SUM(C60:C64)</f>
        <v>2533</v>
      </c>
      <c r="D59" s="224">
        <f t="shared" ref="D59:I59" si="11">SUM(D60:D64)</f>
        <v>326</v>
      </c>
      <c r="E59" s="224">
        <f t="shared" si="11"/>
        <v>29</v>
      </c>
      <c r="F59" s="377">
        <f t="shared" si="11"/>
        <v>3342</v>
      </c>
      <c r="G59" s="377">
        <f t="shared" si="11"/>
        <v>5289</v>
      </c>
      <c r="H59" s="224">
        <f t="shared" si="11"/>
        <v>3927</v>
      </c>
      <c r="I59" s="225">
        <f t="shared" si="11"/>
        <v>1362</v>
      </c>
    </row>
    <row r="60" spans="1:9" ht="15.75" x14ac:dyDescent="0.25">
      <c r="A60" s="27" t="s">
        <v>60</v>
      </c>
      <c r="B60" s="218">
        <v>3044</v>
      </c>
      <c r="C60" s="375">
        <v>768</v>
      </c>
      <c r="D60" s="218">
        <v>72</v>
      </c>
      <c r="E60" s="218">
        <v>20</v>
      </c>
      <c r="F60" s="375">
        <v>1139</v>
      </c>
      <c r="G60" s="375">
        <f>B60+C60+D60+E60-F60</f>
        <v>2765</v>
      </c>
      <c r="H60" s="218">
        <v>2224</v>
      </c>
      <c r="I60" s="219">
        <v>541</v>
      </c>
    </row>
    <row r="61" spans="1:9" ht="15.75" x14ac:dyDescent="0.25">
      <c r="A61" s="27" t="s">
        <v>61</v>
      </c>
      <c r="B61" s="218">
        <v>309</v>
      </c>
      <c r="C61" s="375">
        <v>215</v>
      </c>
      <c r="D61" s="218">
        <v>22</v>
      </c>
      <c r="E61" s="218">
        <v>3</v>
      </c>
      <c r="F61" s="375">
        <v>273</v>
      </c>
      <c r="G61" s="375">
        <f>B61+C61+D61+E61-F61</f>
        <v>276</v>
      </c>
      <c r="H61" s="218">
        <v>25</v>
      </c>
      <c r="I61" s="219">
        <v>251</v>
      </c>
    </row>
    <row r="62" spans="1:9" ht="15.75" x14ac:dyDescent="0.25">
      <c r="A62" s="27" t="s">
        <v>63</v>
      </c>
      <c r="B62" s="218">
        <v>1821</v>
      </c>
      <c r="C62" s="375">
        <v>626</v>
      </c>
      <c r="D62" s="231">
        <v>88</v>
      </c>
      <c r="E62" s="231">
        <v>5</v>
      </c>
      <c r="F62" s="382">
        <v>1128</v>
      </c>
      <c r="G62" s="383">
        <f>B62+C62+D62+E62-F62</f>
        <v>1412</v>
      </c>
      <c r="H62" s="231">
        <v>1280</v>
      </c>
      <c r="I62" s="229">
        <v>132</v>
      </c>
    </row>
    <row r="63" spans="1:9" ht="15.75" x14ac:dyDescent="0.25">
      <c r="A63" s="27" t="s">
        <v>64</v>
      </c>
      <c r="B63" s="231">
        <v>498</v>
      </c>
      <c r="C63" s="375">
        <v>415</v>
      </c>
      <c r="D63" s="231">
        <v>132</v>
      </c>
      <c r="E63" s="231">
        <v>0</v>
      </c>
      <c r="F63" s="382">
        <v>627</v>
      </c>
      <c r="G63" s="383">
        <f>B63+C63+D63+E63-F63</f>
        <v>418</v>
      </c>
      <c r="H63" s="231">
        <v>38</v>
      </c>
      <c r="I63" s="229">
        <v>380</v>
      </c>
    </row>
    <row r="64" spans="1:9" ht="15.75" x14ac:dyDescent="0.25">
      <c r="A64" s="27" t="s">
        <v>65</v>
      </c>
      <c r="B64" s="218">
        <v>71</v>
      </c>
      <c r="C64" s="375">
        <v>509</v>
      </c>
      <c r="D64" s="231">
        <v>12</v>
      </c>
      <c r="E64" s="231">
        <v>1</v>
      </c>
      <c r="F64" s="382">
        <v>175</v>
      </c>
      <c r="G64" s="383">
        <f>B64+C64+D64+E64-F64</f>
        <v>418</v>
      </c>
      <c r="H64" s="231">
        <v>360</v>
      </c>
      <c r="I64" s="229">
        <v>58</v>
      </c>
    </row>
    <row r="65" spans="1:9" ht="15.75" x14ac:dyDescent="0.25">
      <c r="A65" s="28"/>
      <c r="B65" s="29"/>
      <c r="C65" s="381"/>
      <c r="D65" s="29"/>
      <c r="E65" s="30"/>
      <c r="F65" s="384"/>
      <c r="G65" s="381"/>
      <c r="H65" s="29"/>
      <c r="I65" s="30"/>
    </row>
    <row r="66" spans="1:9" ht="15.75" x14ac:dyDescent="0.25">
      <c r="A66" s="2" t="s">
        <v>66</v>
      </c>
      <c r="B66" s="31"/>
      <c r="C66" s="286"/>
      <c r="D66" s="286"/>
      <c r="E66" s="286"/>
      <c r="F66" s="286"/>
      <c r="G66" s="286"/>
      <c r="H66" s="31"/>
      <c r="I66" s="31"/>
    </row>
  </sheetData>
  <mergeCells count="10">
    <mergeCell ref="B1:C1"/>
    <mergeCell ref="G8:G9"/>
    <mergeCell ref="H8:H9"/>
    <mergeCell ref="A7:A9"/>
    <mergeCell ref="B7:B9"/>
    <mergeCell ref="C7:C9"/>
    <mergeCell ref="D7:D9"/>
    <mergeCell ref="E7:E9"/>
    <mergeCell ref="F7:F9"/>
    <mergeCell ref="G7:I7"/>
  </mergeCells>
  <hyperlinks>
    <hyperlink ref="B1" location="Índice!A1" display="Volver al índice" xr:uid="{420EB009-F99E-49E8-A41E-152FDBE83688}"/>
  </hyperlinks>
  <pageMargins left="0.7" right="0.7" top="0.75" bottom="0.75" header="0.3" footer="0.3"/>
  <ignoredErrors>
    <ignoredError sqref="B37:I37 B41:I42 G38 G39 G40 B49:I50 G43 G44 G45 G46 G47 G48 B58:I59 G51 G52 G53 G54 G55 G56 G57 G64 G60 G61 G62 G63" unlockedFormula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5400A-846B-48C1-9C37-CBCB373F364C}">
  <dimension ref="A1:R84"/>
  <sheetViews>
    <sheetView zoomScale="80" zoomScaleNormal="80" workbookViewId="0">
      <pane ySplit="11" topLeftCell="A12" activePane="bottomLeft" state="frozen"/>
      <selection pane="bottomLeft"/>
    </sheetView>
  </sheetViews>
  <sheetFormatPr baseColWidth="10" defaultColWidth="0" defaultRowHeight="15" zeroHeight="1" x14ac:dyDescent="0.25"/>
  <cols>
    <col min="1" max="1" width="72.28515625" customWidth="1"/>
    <col min="2" max="2" width="11.42578125" customWidth="1"/>
    <col min="3" max="3" width="12.85546875" customWidth="1"/>
    <col min="4" max="6" width="12.5703125" customWidth="1"/>
    <col min="7" max="7" width="12.140625" customWidth="1"/>
    <col min="8" max="8" width="12.28515625" customWidth="1"/>
    <col min="9" max="11" width="12.7109375" customWidth="1"/>
    <col min="12" max="12" width="13.42578125" customWidth="1"/>
    <col min="13" max="13" width="12.28515625" customWidth="1"/>
    <col min="14" max="14" width="12.140625" customWidth="1"/>
    <col min="15" max="15" width="12.5703125" customWidth="1"/>
    <col min="16" max="16" width="15" customWidth="1"/>
    <col min="17" max="17" width="12.7109375" customWidth="1"/>
    <col min="18" max="18" width="0" style="233" hidden="1" customWidth="1"/>
    <col min="19" max="16384" width="11.42578125" hidden="1"/>
  </cols>
  <sheetData>
    <row r="1" spans="1:17" ht="15.75" x14ac:dyDescent="0.25">
      <c r="A1" s="83" t="s">
        <v>575</v>
      </c>
      <c r="B1" s="414" t="s">
        <v>786</v>
      </c>
      <c r="C1" s="414"/>
      <c r="D1" s="2"/>
      <c r="E1" s="2"/>
      <c r="F1" s="2"/>
      <c r="G1" s="2"/>
      <c r="H1" s="2"/>
      <c r="I1" s="48"/>
      <c r="J1" s="2"/>
      <c r="K1" s="2"/>
      <c r="L1" s="2"/>
      <c r="M1" s="48"/>
      <c r="N1" s="48"/>
      <c r="O1" s="48"/>
      <c r="P1" s="48"/>
      <c r="Q1" s="48"/>
    </row>
    <row r="2" spans="1:17" ht="15.75" x14ac:dyDescent="0.25">
      <c r="A2" s="2"/>
      <c r="B2" s="2"/>
      <c r="C2" s="2"/>
      <c r="D2" s="2"/>
      <c r="E2" s="2"/>
      <c r="F2" s="2"/>
      <c r="G2" s="2"/>
      <c r="H2" s="2"/>
      <c r="I2" s="48"/>
      <c r="J2" s="2"/>
      <c r="K2" s="2"/>
      <c r="L2" s="2"/>
      <c r="M2" s="48"/>
      <c r="N2" s="48"/>
      <c r="O2" s="48"/>
      <c r="P2" s="48"/>
      <c r="Q2" s="48"/>
    </row>
    <row r="3" spans="1:17" ht="15.75" x14ac:dyDescent="0.25">
      <c r="A3" s="211" t="s">
        <v>540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</row>
    <row r="4" spans="1:17" ht="15.75" x14ac:dyDescent="0.25">
      <c r="A4" s="211" t="s">
        <v>1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</row>
    <row r="5" spans="1:17" ht="15.75" x14ac:dyDescent="0.25">
      <c r="A5" s="211" t="s">
        <v>541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</row>
    <row r="6" spans="1:17" ht="15.75" x14ac:dyDescent="0.25">
      <c r="A6" s="212" t="s">
        <v>2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</row>
    <row r="7" spans="1:17" ht="15.75" x14ac:dyDescent="0.25">
      <c r="A7" s="32"/>
      <c r="B7" s="32"/>
      <c r="C7" s="93"/>
      <c r="D7" s="93"/>
      <c r="E7" s="93"/>
      <c r="F7" s="93"/>
      <c r="G7" s="93"/>
      <c r="H7" s="93"/>
      <c r="I7" s="94"/>
      <c r="J7" s="93"/>
      <c r="K7" s="93"/>
      <c r="L7" s="93"/>
      <c r="M7" s="191"/>
      <c r="N7" s="191"/>
      <c r="O7" s="191"/>
      <c r="P7" s="191"/>
      <c r="Q7" s="191"/>
    </row>
    <row r="8" spans="1:17" ht="15.75" x14ac:dyDescent="0.25">
      <c r="A8" s="427" t="s">
        <v>170</v>
      </c>
      <c r="B8" s="440" t="s">
        <v>80</v>
      </c>
      <c r="C8" s="437" t="s">
        <v>542</v>
      </c>
      <c r="D8" s="457"/>
      <c r="E8" s="457"/>
      <c r="F8" s="457"/>
      <c r="G8" s="457"/>
      <c r="H8" s="457"/>
      <c r="I8" s="457"/>
      <c r="J8" s="457"/>
      <c r="K8" s="457"/>
      <c r="L8" s="457"/>
      <c r="M8" s="457"/>
      <c r="N8" s="457"/>
      <c r="O8" s="457"/>
      <c r="P8" s="508"/>
      <c r="Q8" s="457"/>
    </row>
    <row r="9" spans="1:17" ht="15.75" customHeight="1" x14ac:dyDescent="0.25">
      <c r="A9" s="428"/>
      <c r="B9" s="420"/>
      <c r="C9" s="72" t="s">
        <v>543</v>
      </c>
      <c r="D9" s="69" t="s">
        <v>544</v>
      </c>
      <c r="E9" s="72" t="s">
        <v>545</v>
      </c>
      <c r="F9" s="69" t="s">
        <v>546</v>
      </c>
      <c r="G9" s="192" t="s">
        <v>546</v>
      </c>
      <c r="H9" s="72" t="s">
        <v>547</v>
      </c>
      <c r="I9" s="10" t="s">
        <v>546</v>
      </c>
      <c r="J9" s="72" t="s">
        <v>548</v>
      </c>
      <c r="K9" s="69" t="s">
        <v>549</v>
      </c>
      <c r="L9" s="72" t="s">
        <v>550</v>
      </c>
      <c r="M9" s="21" t="s">
        <v>551</v>
      </c>
      <c r="N9" s="21" t="s">
        <v>552</v>
      </c>
      <c r="O9" s="21" t="s">
        <v>553</v>
      </c>
      <c r="P9" s="5" t="s">
        <v>712</v>
      </c>
      <c r="Q9" s="332" t="s">
        <v>175</v>
      </c>
    </row>
    <row r="10" spans="1:17" ht="15.75" x14ac:dyDescent="0.25">
      <c r="A10" s="428"/>
      <c r="B10" s="420"/>
      <c r="C10" s="72" t="s">
        <v>554</v>
      </c>
      <c r="D10" s="69" t="s">
        <v>555</v>
      </c>
      <c r="E10" s="72" t="s">
        <v>556</v>
      </c>
      <c r="F10" s="69" t="s">
        <v>557</v>
      </c>
      <c r="G10" s="193" t="s">
        <v>558</v>
      </c>
      <c r="H10" s="72" t="s">
        <v>559</v>
      </c>
      <c r="I10" s="69" t="s">
        <v>560</v>
      </c>
      <c r="J10" s="72" t="s">
        <v>561</v>
      </c>
      <c r="K10" s="69" t="s">
        <v>562</v>
      </c>
      <c r="L10" s="72" t="s">
        <v>563</v>
      </c>
      <c r="M10" s="21" t="s">
        <v>564</v>
      </c>
      <c r="N10" s="21" t="s">
        <v>565</v>
      </c>
      <c r="O10" s="21" t="s">
        <v>711</v>
      </c>
      <c r="P10" s="10" t="s">
        <v>713</v>
      </c>
      <c r="Q10" s="332" t="s">
        <v>566</v>
      </c>
    </row>
    <row r="11" spans="1:17" ht="15.75" x14ac:dyDescent="0.25">
      <c r="A11" s="429"/>
      <c r="B11" s="421"/>
      <c r="C11" s="94" t="s">
        <v>567</v>
      </c>
      <c r="D11" s="194" t="s">
        <v>568</v>
      </c>
      <c r="E11" s="94"/>
      <c r="F11" s="194" t="s">
        <v>569</v>
      </c>
      <c r="G11" s="195"/>
      <c r="H11" s="94" t="s">
        <v>570</v>
      </c>
      <c r="I11" s="194" t="s">
        <v>571</v>
      </c>
      <c r="J11" s="94" t="s">
        <v>104</v>
      </c>
      <c r="K11" s="194" t="s">
        <v>572</v>
      </c>
      <c r="L11" s="94" t="s">
        <v>573</v>
      </c>
      <c r="M11" s="196"/>
      <c r="N11" s="196" t="s">
        <v>574</v>
      </c>
      <c r="O11" s="196"/>
      <c r="P11" s="35" t="s">
        <v>714</v>
      </c>
      <c r="Q11" s="94"/>
    </row>
    <row r="12" spans="1:17" ht="15.75" x14ac:dyDescent="0.25">
      <c r="A12" s="135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333"/>
      <c r="Q12" s="197"/>
    </row>
    <row r="13" spans="1:17" ht="15.75" x14ac:dyDescent="0.25">
      <c r="A13" s="331" t="s">
        <v>80</v>
      </c>
      <c r="B13" s="235">
        <f>B15+B19+B23+B27+B31+B35+B40+B45+B50+B55+B60+B65+B69+B75+B79</f>
        <v>4846</v>
      </c>
      <c r="C13" s="235">
        <f t="shared" ref="C13:Q13" si="0">C15+C19+C23+C27+C31+C35+C40+C45+C50+C55+C60+C65+C69+C75+C79</f>
        <v>206</v>
      </c>
      <c r="D13" s="235">
        <f t="shared" si="0"/>
        <v>498</v>
      </c>
      <c r="E13" s="235">
        <f t="shared" si="0"/>
        <v>266</v>
      </c>
      <c r="F13" s="235">
        <f t="shared" si="0"/>
        <v>9</v>
      </c>
      <c r="G13" s="235">
        <f>G15+G19+G23+G27+G31+G35+G40+G45+G50+G55+G60+G65+G69+G75+G79</f>
        <v>1103</v>
      </c>
      <c r="H13" s="235">
        <f t="shared" si="0"/>
        <v>1851</v>
      </c>
      <c r="I13" s="235">
        <f t="shared" si="0"/>
        <v>0</v>
      </c>
      <c r="J13" s="235">
        <f t="shared" si="0"/>
        <v>5</v>
      </c>
      <c r="K13" s="235">
        <f t="shared" si="0"/>
        <v>437</v>
      </c>
      <c r="L13" s="235">
        <f t="shared" si="0"/>
        <v>78</v>
      </c>
      <c r="M13" s="235">
        <f t="shared" si="0"/>
        <v>36</v>
      </c>
      <c r="N13" s="235">
        <f t="shared" si="0"/>
        <v>73</v>
      </c>
      <c r="O13" s="235">
        <f t="shared" si="0"/>
        <v>12</v>
      </c>
      <c r="P13" s="235">
        <f t="shared" si="0"/>
        <v>52</v>
      </c>
      <c r="Q13" s="216">
        <f t="shared" si="0"/>
        <v>220</v>
      </c>
    </row>
    <row r="14" spans="1:17" ht="15.75" x14ac:dyDescent="0.25">
      <c r="A14" s="99"/>
      <c r="B14" s="243"/>
      <c r="C14" s="243"/>
      <c r="D14" s="243"/>
      <c r="E14" s="243"/>
      <c r="F14" s="243"/>
      <c r="G14" s="243"/>
      <c r="H14" s="228"/>
      <c r="I14" s="238"/>
      <c r="J14" s="243"/>
      <c r="K14" s="243"/>
      <c r="L14" s="243"/>
      <c r="M14" s="335"/>
      <c r="N14" s="335"/>
      <c r="O14" s="335"/>
      <c r="P14" s="335"/>
      <c r="Q14" s="336"/>
    </row>
    <row r="15" spans="1:17" ht="15.75" x14ac:dyDescent="0.25">
      <c r="A15" s="24" t="s">
        <v>12</v>
      </c>
      <c r="B15" s="235">
        <f>SUM(B16:B17)</f>
        <v>656</v>
      </c>
      <c r="C15" s="235">
        <v>45</v>
      </c>
      <c r="D15" s="235">
        <v>66</v>
      </c>
      <c r="E15" s="235">
        <v>49</v>
      </c>
      <c r="F15" s="235">
        <v>1</v>
      </c>
      <c r="G15" s="235">
        <v>89</v>
      </c>
      <c r="H15" s="235">
        <v>256</v>
      </c>
      <c r="I15" s="235">
        <v>0</v>
      </c>
      <c r="J15" s="235">
        <v>0</v>
      </c>
      <c r="K15" s="235">
        <v>108</v>
      </c>
      <c r="L15" s="235">
        <v>3</v>
      </c>
      <c r="M15" s="235">
        <v>2</v>
      </c>
      <c r="N15" s="235">
        <v>0</v>
      </c>
      <c r="O15" s="235">
        <v>0</v>
      </c>
      <c r="P15" s="235">
        <v>1</v>
      </c>
      <c r="Q15" s="216">
        <v>36</v>
      </c>
    </row>
    <row r="16" spans="1:17" ht="15.75" x14ac:dyDescent="0.25">
      <c r="A16" s="25" t="s">
        <v>13</v>
      </c>
      <c r="B16" s="228">
        <f>SUM(C16:Q16)</f>
        <v>656</v>
      </c>
      <c r="C16" s="241">
        <v>45</v>
      </c>
      <c r="D16" s="241">
        <v>66</v>
      </c>
      <c r="E16" s="241">
        <v>49</v>
      </c>
      <c r="F16" s="241">
        <v>1</v>
      </c>
      <c r="G16" s="241">
        <v>89</v>
      </c>
      <c r="H16" s="241">
        <v>256</v>
      </c>
      <c r="I16" s="241">
        <v>0</v>
      </c>
      <c r="J16" s="241">
        <v>0</v>
      </c>
      <c r="K16" s="241">
        <v>108</v>
      </c>
      <c r="L16" s="241">
        <v>3</v>
      </c>
      <c r="M16" s="241">
        <v>2</v>
      </c>
      <c r="N16" s="241">
        <v>0</v>
      </c>
      <c r="O16" s="241">
        <v>0</v>
      </c>
      <c r="P16" s="241">
        <v>1</v>
      </c>
      <c r="Q16" s="222">
        <v>36</v>
      </c>
    </row>
    <row r="17" spans="1:17" ht="15.75" x14ac:dyDescent="0.25">
      <c r="A17" s="25" t="s">
        <v>14</v>
      </c>
      <c r="B17" s="228">
        <f>SUM(C17:Q17)</f>
        <v>0</v>
      </c>
      <c r="C17" s="241">
        <v>0</v>
      </c>
      <c r="D17" s="241">
        <v>0</v>
      </c>
      <c r="E17" s="241">
        <v>0</v>
      </c>
      <c r="F17" s="241">
        <v>0</v>
      </c>
      <c r="G17" s="241">
        <v>0</v>
      </c>
      <c r="H17" s="241">
        <v>0</v>
      </c>
      <c r="I17" s="241">
        <v>0</v>
      </c>
      <c r="J17" s="241">
        <v>0</v>
      </c>
      <c r="K17" s="241">
        <v>0</v>
      </c>
      <c r="L17" s="241">
        <v>0</v>
      </c>
      <c r="M17" s="241">
        <v>0</v>
      </c>
      <c r="N17" s="241">
        <v>0</v>
      </c>
      <c r="O17" s="241">
        <v>0</v>
      </c>
      <c r="P17" s="241">
        <v>0</v>
      </c>
      <c r="Q17" s="222">
        <v>0</v>
      </c>
    </row>
    <row r="18" spans="1:17" ht="15.75" x14ac:dyDescent="0.25">
      <c r="A18" s="25"/>
      <c r="B18" s="228"/>
      <c r="C18" s="241"/>
      <c r="D18" s="241"/>
      <c r="E18" s="241"/>
      <c r="F18" s="241"/>
      <c r="G18" s="241"/>
      <c r="H18" s="228"/>
      <c r="I18" s="238"/>
      <c r="J18" s="228"/>
      <c r="K18" s="228"/>
      <c r="L18" s="228"/>
      <c r="M18" s="228"/>
      <c r="N18" s="228"/>
      <c r="O18" s="228"/>
      <c r="P18" s="228"/>
      <c r="Q18" s="229"/>
    </row>
    <row r="19" spans="1:17" ht="15.75" x14ac:dyDescent="0.25">
      <c r="A19" s="24" t="s">
        <v>15</v>
      </c>
      <c r="B19" s="235">
        <f>SUM(B20:B21)</f>
        <v>497</v>
      </c>
      <c r="C19" s="235">
        <v>13</v>
      </c>
      <c r="D19" s="235">
        <v>49</v>
      </c>
      <c r="E19" s="235">
        <v>70</v>
      </c>
      <c r="F19" s="235">
        <v>4</v>
      </c>
      <c r="G19" s="235">
        <v>96</v>
      </c>
      <c r="H19" s="235">
        <v>94</v>
      </c>
      <c r="I19" s="235">
        <v>0</v>
      </c>
      <c r="J19" s="235">
        <v>2</v>
      </c>
      <c r="K19" s="235">
        <v>51</v>
      </c>
      <c r="L19" s="235">
        <v>56</v>
      </c>
      <c r="M19" s="235">
        <v>5</v>
      </c>
      <c r="N19" s="235">
        <v>2</v>
      </c>
      <c r="O19" s="235">
        <v>1</v>
      </c>
      <c r="P19" s="235">
        <v>13</v>
      </c>
      <c r="Q19" s="216">
        <v>41</v>
      </c>
    </row>
    <row r="20" spans="1:17" ht="15.75" x14ac:dyDescent="0.25">
      <c r="A20" s="25" t="s">
        <v>16</v>
      </c>
      <c r="B20" s="228">
        <f>SUM(C20:Q20)</f>
        <v>490</v>
      </c>
      <c r="C20" s="241">
        <v>8</v>
      </c>
      <c r="D20" s="241">
        <v>49</v>
      </c>
      <c r="E20" s="241">
        <v>70</v>
      </c>
      <c r="F20" s="241">
        <v>4</v>
      </c>
      <c r="G20" s="241">
        <v>96</v>
      </c>
      <c r="H20" s="241">
        <v>93</v>
      </c>
      <c r="I20" s="241">
        <v>0</v>
      </c>
      <c r="J20" s="241">
        <v>2</v>
      </c>
      <c r="K20" s="241">
        <v>51</v>
      </c>
      <c r="L20" s="241">
        <v>56</v>
      </c>
      <c r="M20" s="241">
        <v>5</v>
      </c>
      <c r="N20" s="241">
        <v>2</v>
      </c>
      <c r="O20" s="241">
        <v>0</v>
      </c>
      <c r="P20" s="241">
        <v>13</v>
      </c>
      <c r="Q20" s="222">
        <v>41</v>
      </c>
    </row>
    <row r="21" spans="1:17" ht="15.75" x14ac:dyDescent="0.25">
      <c r="A21" s="25" t="s">
        <v>17</v>
      </c>
      <c r="B21" s="228">
        <f>SUM(C21:Q21)</f>
        <v>7</v>
      </c>
      <c r="C21" s="241">
        <v>5</v>
      </c>
      <c r="D21" s="241">
        <v>0</v>
      </c>
      <c r="E21" s="241">
        <v>0</v>
      </c>
      <c r="F21" s="241">
        <v>0</v>
      </c>
      <c r="G21" s="241">
        <v>0</v>
      </c>
      <c r="H21" s="241">
        <v>1</v>
      </c>
      <c r="I21" s="241">
        <v>0</v>
      </c>
      <c r="J21" s="241">
        <v>0</v>
      </c>
      <c r="K21" s="241">
        <v>0</v>
      </c>
      <c r="L21" s="241">
        <v>0</v>
      </c>
      <c r="M21" s="241">
        <v>0</v>
      </c>
      <c r="N21" s="241">
        <v>0</v>
      </c>
      <c r="O21" s="241">
        <v>1</v>
      </c>
      <c r="P21" s="241">
        <v>0</v>
      </c>
      <c r="Q21" s="222">
        <v>0</v>
      </c>
    </row>
    <row r="22" spans="1:17" ht="15.75" x14ac:dyDescent="0.25">
      <c r="A22" s="25"/>
      <c r="B22" s="228"/>
      <c r="C22" s="241"/>
      <c r="D22" s="241"/>
      <c r="E22" s="241"/>
      <c r="F22" s="241"/>
      <c r="G22" s="241"/>
      <c r="H22" s="228"/>
      <c r="I22" s="238"/>
      <c r="J22" s="228"/>
      <c r="K22" s="228"/>
      <c r="L22" s="228"/>
      <c r="M22" s="228"/>
      <c r="N22" s="228"/>
      <c r="O22" s="228"/>
      <c r="P22" s="228"/>
      <c r="Q22" s="229"/>
    </row>
    <row r="23" spans="1:17" ht="15.75" x14ac:dyDescent="0.25">
      <c r="A23" s="24" t="s">
        <v>18</v>
      </c>
      <c r="B23" s="235">
        <f>SUM(B24:B25)</f>
        <v>474</v>
      </c>
      <c r="C23" s="235">
        <v>23</v>
      </c>
      <c r="D23" s="235">
        <v>69</v>
      </c>
      <c r="E23" s="235">
        <v>9</v>
      </c>
      <c r="F23" s="235">
        <v>0</v>
      </c>
      <c r="G23" s="235">
        <v>120</v>
      </c>
      <c r="H23" s="235">
        <v>171</v>
      </c>
      <c r="I23" s="235">
        <v>0</v>
      </c>
      <c r="J23" s="235">
        <v>0</v>
      </c>
      <c r="K23" s="235">
        <v>41</v>
      </c>
      <c r="L23" s="235">
        <v>6</v>
      </c>
      <c r="M23" s="235">
        <v>7</v>
      </c>
      <c r="N23" s="235">
        <v>1</v>
      </c>
      <c r="O23" s="235">
        <v>3</v>
      </c>
      <c r="P23" s="235">
        <v>12</v>
      </c>
      <c r="Q23" s="216">
        <v>12</v>
      </c>
    </row>
    <row r="24" spans="1:17" ht="15.75" x14ac:dyDescent="0.25">
      <c r="A24" s="25" t="s">
        <v>19</v>
      </c>
      <c r="B24" s="228">
        <f>SUM(C24:Q24)</f>
        <v>326</v>
      </c>
      <c r="C24" s="241">
        <v>15</v>
      </c>
      <c r="D24" s="241">
        <v>45</v>
      </c>
      <c r="E24" s="241">
        <v>8</v>
      </c>
      <c r="F24" s="241">
        <v>0</v>
      </c>
      <c r="G24" s="241">
        <v>91</v>
      </c>
      <c r="H24" s="241">
        <v>102</v>
      </c>
      <c r="I24" s="241">
        <v>0</v>
      </c>
      <c r="J24" s="241">
        <v>0</v>
      </c>
      <c r="K24" s="241">
        <v>41</v>
      </c>
      <c r="L24" s="241">
        <v>2</v>
      </c>
      <c r="M24" s="241">
        <v>6</v>
      </c>
      <c r="N24" s="241">
        <v>0</v>
      </c>
      <c r="O24" s="241">
        <v>2</v>
      </c>
      <c r="P24" s="241">
        <v>6</v>
      </c>
      <c r="Q24" s="222">
        <v>8</v>
      </c>
    </row>
    <row r="25" spans="1:17" ht="15.75" x14ac:dyDescent="0.25">
      <c r="A25" s="25" t="s">
        <v>20</v>
      </c>
      <c r="B25" s="228">
        <f>SUM(C25:Q25)</f>
        <v>148</v>
      </c>
      <c r="C25" s="241">
        <v>8</v>
      </c>
      <c r="D25" s="241">
        <v>24</v>
      </c>
      <c r="E25" s="241">
        <v>1</v>
      </c>
      <c r="F25" s="241">
        <v>0</v>
      </c>
      <c r="G25" s="241">
        <v>29</v>
      </c>
      <c r="H25" s="241">
        <v>69</v>
      </c>
      <c r="I25" s="241">
        <v>0</v>
      </c>
      <c r="J25" s="241">
        <v>0</v>
      </c>
      <c r="K25" s="241">
        <v>0</v>
      </c>
      <c r="L25" s="241">
        <v>4</v>
      </c>
      <c r="M25" s="241">
        <v>1</v>
      </c>
      <c r="N25" s="241">
        <v>1</v>
      </c>
      <c r="O25" s="241">
        <v>1</v>
      </c>
      <c r="P25" s="241">
        <v>6</v>
      </c>
      <c r="Q25" s="222">
        <v>4</v>
      </c>
    </row>
    <row r="26" spans="1:17" ht="15.75" x14ac:dyDescent="0.25">
      <c r="A26" s="26"/>
      <c r="B26" s="238"/>
      <c r="C26" s="238"/>
      <c r="D26" s="238"/>
      <c r="E26" s="238"/>
      <c r="F26" s="238"/>
      <c r="G26" s="238"/>
      <c r="H26" s="238"/>
      <c r="I26" s="238"/>
      <c r="J26" s="228"/>
      <c r="K26" s="228"/>
      <c r="L26" s="228"/>
      <c r="M26" s="228"/>
      <c r="N26" s="228"/>
      <c r="O26" s="228"/>
      <c r="P26" s="228"/>
      <c r="Q26" s="229"/>
    </row>
    <row r="27" spans="1:17" ht="15.75" x14ac:dyDescent="0.25">
      <c r="A27" s="24" t="s">
        <v>21</v>
      </c>
      <c r="B27" s="235">
        <f>SUM(B28:B29)</f>
        <v>379</v>
      </c>
      <c r="C27" s="235">
        <v>17</v>
      </c>
      <c r="D27" s="235">
        <v>24</v>
      </c>
      <c r="E27" s="235">
        <v>10</v>
      </c>
      <c r="F27" s="235">
        <v>0</v>
      </c>
      <c r="G27" s="235">
        <v>29</v>
      </c>
      <c r="H27" s="235">
        <v>189</v>
      </c>
      <c r="I27" s="235">
        <v>0</v>
      </c>
      <c r="J27" s="235">
        <v>0</v>
      </c>
      <c r="K27" s="235">
        <v>89</v>
      </c>
      <c r="L27" s="235">
        <v>0</v>
      </c>
      <c r="M27" s="235">
        <v>1</v>
      </c>
      <c r="N27" s="235">
        <v>3</v>
      </c>
      <c r="O27" s="235">
        <v>3</v>
      </c>
      <c r="P27" s="235">
        <v>1</v>
      </c>
      <c r="Q27" s="216">
        <v>13</v>
      </c>
    </row>
    <row r="28" spans="1:17" ht="15.75" x14ac:dyDescent="0.25">
      <c r="A28" s="25" t="s">
        <v>22</v>
      </c>
      <c r="B28" s="228">
        <f>SUM(C28:Q28)</f>
        <v>377</v>
      </c>
      <c r="C28" s="241">
        <v>15</v>
      </c>
      <c r="D28" s="241">
        <v>24</v>
      </c>
      <c r="E28" s="241">
        <v>10</v>
      </c>
      <c r="F28" s="241">
        <v>0</v>
      </c>
      <c r="G28" s="241">
        <v>29</v>
      </c>
      <c r="H28" s="241">
        <v>189</v>
      </c>
      <c r="I28" s="241">
        <v>0</v>
      </c>
      <c r="J28" s="241">
        <v>0</v>
      </c>
      <c r="K28" s="241">
        <v>89</v>
      </c>
      <c r="L28" s="241">
        <v>0</v>
      </c>
      <c r="M28" s="241">
        <v>1</v>
      </c>
      <c r="N28" s="241">
        <v>3</v>
      </c>
      <c r="O28" s="241">
        <v>3</v>
      </c>
      <c r="P28" s="241">
        <v>1</v>
      </c>
      <c r="Q28" s="222">
        <v>13</v>
      </c>
    </row>
    <row r="29" spans="1:17" ht="15.75" x14ac:dyDescent="0.25">
      <c r="A29" s="25" t="s">
        <v>23</v>
      </c>
      <c r="B29" s="228">
        <f>SUM(C29:Q29)</f>
        <v>2</v>
      </c>
      <c r="C29" s="241">
        <v>2</v>
      </c>
      <c r="D29" s="241">
        <v>0</v>
      </c>
      <c r="E29" s="241">
        <v>0</v>
      </c>
      <c r="F29" s="241">
        <v>0</v>
      </c>
      <c r="G29" s="241">
        <v>0</v>
      </c>
      <c r="H29" s="241">
        <v>0</v>
      </c>
      <c r="I29" s="241">
        <v>0</v>
      </c>
      <c r="J29" s="241">
        <v>0</v>
      </c>
      <c r="K29" s="241">
        <v>0</v>
      </c>
      <c r="L29" s="241">
        <v>0</v>
      </c>
      <c r="M29" s="241">
        <v>0</v>
      </c>
      <c r="N29" s="241">
        <v>0</v>
      </c>
      <c r="O29" s="241">
        <v>0</v>
      </c>
      <c r="P29" s="241">
        <v>0</v>
      </c>
      <c r="Q29" s="222">
        <v>0</v>
      </c>
    </row>
    <row r="30" spans="1:17" ht="15.75" x14ac:dyDescent="0.25">
      <c r="A30" s="25"/>
      <c r="B30" s="228"/>
      <c r="C30" s="241"/>
      <c r="D30" s="241"/>
      <c r="E30" s="241"/>
      <c r="F30" s="241"/>
      <c r="G30" s="241"/>
      <c r="H30" s="228"/>
      <c r="I30" s="238"/>
      <c r="J30" s="235"/>
      <c r="K30" s="235"/>
      <c r="L30" s="235"/>
      <c r="M30" s="235"/>
      <c r="N30" s="235"/>
      <c r="O30" s="235"/>
      <c r="P30" s="235"/>
      <c r="Q30" s="216"/>
    </row>
    <row r="31" spans="1:17" ht="15.75" x14ac:dyDescent="0.25">
      <c r="A31" s="24" t="s">
        <v>24</v>
      </c>
      <c r="B31" s="235">
        <f>SUM(B32:B33)</f>
        <v>119</v>
      </c>
      <c r="C31" s="235">
        <v>9</v>
      </c>
      <c r="D31" s="235">
        <v>11</v>
      </c>
      <c r="E31" s="235">
        <v>5</v>
      </c>
      <c r="F31" s="235">
        <v>0</v>
      </c>
      <c r="G31" s="235">
        <v>14</v>
      </c>
      <c r="H31" s="235">
        <v>63</v>
      </c>
      <c r="I31" s="235">
        <v>0</v>
      </c>
      <c r="J31" s="235">
        <v>2</v>
      </c>
      <c r="K31" s="235">
        <v>5</v>
      </c>
      <c r="L31" s="235">
        <v>0</v>
      </c>
      <c r="M31" s="235">
        <v>5</v>
      </c>
      <c r="N31" s="235">
        <v>0</v>
      </c>
      <c r="O31" s="235">
        <v>0</v>
      </c>
      <c r="P31" s="235">
        <v>0</v>
      </c>
      <c r="Q31" s="216">
        <v>5</v>
      </c>
    </row>
    <row r="32" spans="1:17" ht="15.75" x14ac:dyDescent="0.25">
      <c r="A32" s="25" t="s">
        <v>25</v>
      </c>
      <c r="B32" s="228">
        <f>SUM(C32:Q32)</f>
        <v>118</v>
      </c>
      <c r="C32" s="241">
        <v>8</v>
      </c>
      <c r="D32" s="241">
        <v>11</v>
      </c>
      <c r="E32" s="241">
        <v>5</v>
      </c>
      <c r="F32" s="241">
        <v>0</v>
      </c>
      <c r="G32" s="241">
        <v>14</v>
      </c>
      <c r="H32" s="241">
        <v>63</v>
      </c>
      <c r="I32" s="241">
        <v>0</v>
      </c>
      <c r="J32" s="241">
        <v>2</v>
      </c>
      <c r="K32" s="241">
        <v>5</v>
      </c>
      <c r="L32" s="241">
        <v>0</v>
      </c>
      <c r="M32" s="241">
        <v>5</v>
      </c>
      <c r="N32" s="241">
        <v>0</v>
      </c>
      <c r="O32" s="241">
        <v>0</v>
      </c>
      <c r="P32" s="241">
        <v>0</v>
      </c>
      <c r="Q32" s="222">
        <v>5</v>
      </c>
    </row>
    <row r="33" spans="1:17" ht="15.75" x14ac:dyDescent="0.25">
      <c r="A33" s="25" t="s">
        <v>26</v>
      </c>
      <c r="B33" s="228">
        <f>SUM(C33:Q33)</f>
        <v>1</v>
      </c>
      <c r="C33" s="241">
        <v>1</v>
      </c>
      <c r="D33" s="241">
        <v>0</v>
      </c>
      <c r="E33" s="241">
        <v>0</v>
      </c>
      <c r="F33" s="241">
        <v>0</v>
      </c>
      <c r="G33" s="241">
        <v>0</v>
      </c>
      <c r="H33" s="241">
        <v>0</v>
      </c>
      <c r="I33" s="241">
        <v>0</v>
      </c>
      <c r="J33" s="241">
        <v>0</v>
      </c>
      <c r="K33" s="241">
        <v>0</v>
      </c>
      <c r="L33" s="241">
        <v>0</v>
      </c>
      <c r="M33" s="241">
        <v>0</v>
      </c>
      <c r="N33" s="241">
        <v>0</v>
      </c>
      <c r="O33" s="241">
        <v>0</v>
      </c>
      <c r="P33" s="241">
        <v>0</v>
      </c>
      <c r="Q33" s="222">
        <v>0</v>
      </c>
    </row>
    <row r="34" spans="1:17" ht="15.75" x14ac:dyDescent="0.25">
      <c r="A34" s="25"/>
      <c r="B34" s="228"/>
      <c r="C34" s="241"/>
      <c r="D34" s="241"/>
      <c r="E34" s="241"/>
      <c r="F34" s="241"/>
      <c r="G34" s="241"/>
      <c r="H34" s="228"/>
      <c r="I34" s="238"/>
      <c r="J34" s="241"/>
      <c r="K34" s="241"/>
      <c r="L34" s="241"/>
      <c r="M34" s="241"/>
      <c r="N34" s="241"/>
      <c r="O34" s="241"/>
      <c r="P34" s="241"/>
      <c r="Q34" s="222"/>
    </row>
    <row r="35" spans="1:17" ht="15.75" x14ac:dyDescent="0.25">
      <c r="A35" s="24" t="s">
        <v>27</v>
      </c>
      <c r="B35" s="235">
        <f>SUM(B36:B38)</f>
        <v>164</v>
      </c>
      <c r="C35" s="235">
        <v>9</v>
      </c>
      <c r="D35" s="235">
        <v>15</v>
      </c>
      <c r="E35" s="235">
        <v>2</v>
      </c>
      <c r="F35" s="235">
        <v>0</v>
      </c>
      <c r="G35" s="235">
        <v>35</v>
      </c>
      <c r="H35" s="235">
        <v>80</v>
      </c>
      <c r="I35" s="235">
        <v>0</v>
      </c>
      <c r="J35" s="235">
        <v>1</v>
      </c>
      <c r="K35" s="235">
        <v>6</v>
      </c>
      <c r="L35" s="235">
        <v>2</v>
      </c>
      <c r="M35" s="235">
        <v>1</v>
      </c>
      <c r="N35" s="235">
        <v>2</v>
      </c>
      <c r="O35" s="235">
        <v>0</v>
      </c>
      <c r="P35" s="235">
        <v>1</v>
      </c>
      <c r="Q35" s="216">
        <v>10</v>
      </c>
    </row>
    <row r="36" spans="1:17" ht="15.75" x14ac:dyDescent="0.25">
      <c r="A36" s="25" t="s">
        <v>28</v>
      </c>
      <c r="B36" s="228">
        <f>SUM(C36:Q36)</f>
        <v>101</v>
      </c>
      <c r="C36" s="241">
        <v>4</v>
      </c>
      <c r="D36" s="241">
        <v>9</v>
      </c>
      <c r="E36" s="241">
        <v>0</v>
      </c>
      <c r="F36" s="241">
        <v>0</v>
      </c>
      <c r="G36" s="241">
        <v>22</v>
      </c>
      <c r="H36" s="241">
        <v>52</v>
      </c>
      <c r="I36" s="241">
        <v>0</v>
      </c>
      <c r="J36" s="241">
        <v>1</v>
      </c>
      <c r="K36" s="241">
        <v>0</v>
      </c>
      <c r="L36" s="241">
        <v>1</v>
      </c>
      <c r="M36" s="241">
        <v>1</v>
      </c>
      <c r="N36" s="241">
        <v>1</v>
      </c>
      <c r="O36" s="241">
        <v>0</v>
      </c>
      <c r="P36" s="241">
        <v>1</v>
      </c>
      <c r="Q36" s="222">
        <v>9</v>
      </c>
    </row>
    <row r="37" spans="1:17" ht="15.75" x14ac:dyDescent="0.25">
      <c r="A37" s="25" t="s">
        <v>29</v>
      </c>
      <c r="B37" s="228">
        <f>SUM(C37:Q37)</f>
        <v>3</v>
      </c>
      <c r="C37" s="241">
        <v>2</v>
      </c>
      <c r="D37" s="241">
        <v>0</v>
      </c>
      <c r="E37" s="241">
        <v>0</v>
      </c>
      <c r="F37" s="241">
        <v>0</v>
      </c>
      <c r="G37" s="241">
        <v>0</v>
      </c>
      <c r="H37" s="241">
        <v>0</v>
      </c>
      <c r="I37" s="241">
        <v>0</v>
      </c>
      <c r="J37" s="241">
        <v>0</v>
      </c>
      <c r="K37" s="241">
        <v>0</v>
      </c>
      <c r="L37" s="241">
        <v>0</v>
      </c>
      <c r="M37" s="241">
        <v>0</v>
      </c>
      <c r="N37" s="241">
        <v>1</v>
      </c>
      <c r="O37" s="241">
        <v>0</v>
      </c>
      <c r="P37" s="241">
        <v>0</v>
      </c>
      <c r="Q37" s="222">
        <v>0</v>
      </c>
    </row>
    <row r="38" spans="1:17" ht="15.75" x14ac:dyDescent="0.25">
      <c r="A38" s="25" t="s">
        <v>30</v>
      </c>
      <c r="B38" s="228">
        <f>SUM(C38:Q38)</f>
        <v>60</v>
      </c>
      <c r="C38" s="241">
        <v>3</v>
      </c>
      <c r="D38" s="241">
        <v>6</v>
      </c>
      <c r="E38" s="241">
        <v>2</v>
      </c>
      <c r="F38" s="241">
        <v>0</v>
      </c>
      <c r="G38" s="241">
        <v>13</v>
      </c>
      <c r="H38" s="241">
        <v>28</v>
      </c>
      <c r="I38" s="241">
        <v>0</v>
      </c>
      <c r="J38" s="241">
        <v>0</v>
      </c>
      <c r="K38" s="241">
        <v>6</v>
      </c>
      <c r="L38" s="241">
        <v>1</v>
      </c>
      <c r="M38" s="241">
        <v>0</v>
      </c>
      <c r="N38" s="241">
        <v>0</v>
      </c>
      <c r="O38" s="241">
        <v>0</v>
      </c>
      <c r="P38" s="241">
        <v>0</v>
      </c>
      <c r="Q38" s="222">
        <v>1</v>
      </c>
    </row>
    <row r="39" spans="1:17" ht="15.75" x14ac:dyDescent="0.25">
      <c r="A39" s="25"/>
      <c r="B39" s="228"/>
      <c r="C39" s="238"/>
      <c r="D39" s="238"/>
      <c r="E39" s="238"/>
      <c r="F39" s="238"/>
      <c r="G39" s="238"/>
      <c r="H39" s="228"/>
      <c r="I39" s="238"/>
      <c r="J39" s="228"/>
      <c r="K39" s="228"/>
      <c r="L39" s="228"/>
      <c r="M39" s="228"/>
      <c r="N39" s="228"/>
      <c r="O39" s="228"/>
      <c r="P39" s="228"/>
      <c r="Q39" s="229"/>
    </row>
    <row r="40" spans="1:17" ht="15.75" x14ac:dyDescent="0.25">
      <c r="A40" s="24" t="s">
        <v>31</v>
      </c>
      <c r="B40" s="245">
        <f>SUM(B41:B43)</f>
        <v>233</v>
      </c>
      <c r="C40" s="245">
        <v>12</v>
      </c>
      <c r="D40" s="245">
        <v>30</v>
      </c>
      <c r="E40" s="245">
        <v>8</v>
      </c>
      <c r="F40" s="245">
        <v>0</v>
      </c>
      <c r="G40" s="245">
        <v>74</v>
      </c>
      <c r="H40" s="245">
        <v>68</v>
      </c>
      <c r="I40" s="245">
        <v>0</v>
      </c>
      <c r="J40" s="245">
        <v>0</v>
      </c>
      <c r="K40" s="245">
        <v>0</v>
      </c>
      <c r="L40" s="245">
        <v>1</v>
      </c>
      <c r="M40" s="245">
        <v>1</v>
      </c>
      <c r="N40" s="245">
        <v>1</v>
      </c>
      <c r="O40" s="245">
        <v>0</v>
      </c>
      <c r="P40" s="245">
        <v>0</v>
      </c>
      <c r="Q40" s="226">
        <v>38</v>
      </c>
    </row>
    <row r="41" spans="1:17" ht="15.75" x14ac:dyDescent="0.25">
      <c r="A41" s="25" t="s">
        <v>32</v>
      </c>
      <c r="B41" s="228">
        <f>SUM(C41:Q41)</f>
        <v>193</v>
      </c>
      <c r="C41" s="241">
        <v>12</v>
      </c>
      <c r="D41" s="241">
        <v>28</v>
      </c>
      <c r="E41" s="241">
        <v>6</v>
      </c>
      <c r="F41" s="241">
        <v>0</v>
      </c>
      <c r="G41" s="241">
        <v>66</v>
      </c>
      <c r="H41" s="241">
        <v>43</v>
      </c>
      <c r="I41" s="241">
        <v>0</v>
      </c>
      <c r="J41" s="241">
        <v>0</v>
      </c>
      <c r="K41" s="241">
        <v>0</v>
      </c>
      <c r="L41" s="241">
        <v>1</v>
      </c>
      <c r="M41" s="241">
        <v>0</v>
      </c>
      <c r="N41" s="241">
        <v>1</v>
      </c>
      <c r="O41" s="241">
        <v>0</v>
      </c>
      <c r="P41" s="241">
        <v>0</v>
      </c>
      <c r="Q41" s="222">
        <v>36</v>
      </c>
    </row>
    <row r="42" spans="1:17" ht="15.75" x14ac:dyDescent="0.25">
      <c r="A42" s="25" t="s">
        <v>33</v>
      </c>
      <c r="B42" s="228">
        <f>SUM(C42:Q42)</f>
        <v>0</v>
      </c>
      <c r="C42" s="241">
        <v>0</v>
      </c>
      <c r="D42" s="241">
        <v>0</v>
      </c>
      <c r="E42" s="241">
        <v>0</v>
      </c>
      <c r="F42" s="241">
        <v>0</v>
      </c>
      <c r="G42" s="241">
        <v>0</v>
      </c>
      <c r="H42" s="241">
        <v>0</v>
      </c>
      <c r="I42" s="241">
        <v>0</v>
      </c>
      <c r="J42" s="241">
        <v>0</v>
      </c>
      <c r="K42" s="241">
        <v>0</v>
      </c>
      <c r="L42" s="241">
        <v>0</v>
      </c>
      <c r="M42" s="241">
        <v>0</v>
      </c>
      <c r="N42" s="241">
        <v>0</v>
      </c>
      <c r="O42" s="241">
        <v>0</v>
      </c>
      <c r="P42" s="241">
        <v>0</v>
      </c>
      <c r="Q42" s="222">
        <v>0</v>
      </c>
    </row>
    <row r="43" spans="1:17" ht="15.75" x14ac:dyDescent="0.25">
      <c r="A43" s="25" t="s">
        <v>34</v>
      </c>
      <c r="B43" s="228">
        <f>SUM(C43:Q43)</f>
        <v>40</v>
      </c>
      <c r="C43" s="241">
        <v>0</v>
      </c>
      <c r="D43" s="241">
        <v>2</v>
      </c>
      <c r="E43" s="241">
        <v>2</v>
      </c>
      <c r="F43" s="241">
        <v>0</v>
      </c>
      <c r="G43" s="241">
        <v>8</v>
      </c>
      <c r="H43" s="241">
        <v>25</v>
      </c>
      <c r="I43" s="241">
        <v>0</v>
      </c>
      <c r="J43" s="241">
        <v>0</v>
      </c>
      <c r="K43" s="241">
        <v>0</v>
      </c>
      <c r="L43" s="241">
        <v>0</v>
      </c>
      <c r="M43" s="241">
        <v>1</v>
      </c>
      <c r="N43" s="241">
        <v>0</v>
      </c>
      <c r="O43" s="241">
        <v>0</v>
      </c>
      <c r="P43" s="241">
        <v>0</v>
      </c>
      <c r="Q43" s="222">
        <v>2</v>
      </c>
    </row>
    <row r="44" spans="1:17" ht="15.75" x14ac:dyDescent="0.25">
      <c r="A44" s="25"/>
      <c r="B44" s="228"/>
      <c r="C44" s="238"/>
      <c r="D44" s="238"/>
      <c r="E44" s="238"/>
      <c r="F44" s="238"/>
      <c r="G44" s="238"/>
      <c r="H44" s="228"/>
      <c r="I44" s="238"/>
      <c r="J44" s="228"/>
      <c r="K44" s="228"/>
      <c r="L44" s="228"/>
      <c r="M44" s="228"/>
      <c r="N44" s="228"/>
      <c r="O44" s="228"/>
      <c r="P44" s="228"/>
      <c r="Q44" s="229"/>
    </row>
    <row r="45" spans="1:17" ht="15.75" x14ac:dyDescent="0.25">
      <c r="A45" s="24" t="s">
        <v>35</v>
      </c>
      <c r="B45" s="245">
        <f>SUM(B46:B48)</f>
        <v>586</v>
      </c>
      <c r="C45" s="245">
        <v>18</v>
      </c>
      <c r="D45" s="245">
        <v>62</v>
      </c>
      <c r="E45" s="245">
        <v>37</v>
      </c>
      <c r="F45" s="245">
        <v>0</v>
      </c>
      <c r="G45" s="245">
        <v>134</v>
      </c>
      <c r="H45" s="245">
        <v>228</v>
      </c>
      <c r="I45" s="245">
        <v>0</v>
      </c>
      <c r="J45" s="245">
        <v>0</v>
      </c>
      <c r="K45" s="245">
        <v>67</v>
      </c>
      <c r="L45" s="245">
        <v>3</v>
      </c>
      <c r="M45" s="245">
        <v>4</v>
      </c>
      <c r="N45" s="245">
        <v>3</v>
      </c>
      <c r="O45" s="245">
        <v>0</v>
      </c>
      <c r="P45" s="245">
        <v>4</v>
      </c>
      <c r="Q45" s="226">
        <v>26</v>
      </c>
    </row>
    <row r="46" spans="1:17" ht="15.75" x14ac:dyDescent="0.25">
      <c r="A46" s="25" t="s">
        <v>36</v>
      </c>
      <c r="B46" s="228">
        <f>SUM(C46:Q46)</f>
        <v>489</v>
      </c>
      <c r="C46" s="241">
        <v>17</v>
      </c>
      <c r="D46" s="241">
        <v>55</v>
      </c>
      <c r="E46" s="241">
        <v>32</v>
      </c>
      <c r="F46" s="241">
        <v>0</v>
      </c>
      <c r="G46" s="241">
        <v>85</v>
      </c>
      <c r="H46" s="241">
        <v>198</v>
      </c>
      <c r="I46" s="241">
        <v>0</v>
      </c>
      <c r="J46" s="241">
        <v>0</v>
      </c>
      <c r="K46" s="241">
        <v>65</v>
      </c>
      <c r="L46" s="241">
        <v>3</v>
      </c>
      <c r="M46" s="241">
        <v>3</v>
      </c>
      <c r="N46" s="241">
        <v>2</v>
      </c>
      <c r="O46" s="241">
        <v>0</v>
      </c>
      <c r="P46" s="241">
        <v>4</v>
      </c>
      <c r="Q46" s="222">
        <v>25</v>
      </c>
    </row>
    <row r="47" spans="1:17" ht="15.75" x14ac:dyDescent="0.25">
      <c r="A47" s="25" t="s">
        <v>37</v>
      </c>
      <c r="B47" s="228">
        <f>SUM(C47:Q47)</f>
        <v>2</v>
      </c>
      <c r="C47" s="241">
        <v>1</v>
      </c>
      <c r="D47" s="241">
        <v>0</v>
      </c>
      <c r="E47" s="241">
        <v>0</v>
      </c>
      <c r="F47" s="241">
        <v>0</v>
      </c>
      <c r="G47" s="241">
        <v>0</v>
      </c>
      <c r="H47" s="241">
        <v>0</v>
      </c>
      <c r="I47" s="241">
        <v>0</v>
      </c>
      <c r="J47" s="241">
        <v>0</v>
      </c>
      <c r="K47" s="241">
        <v>0</v>
      </c>
      <c r="L47" s="241">
        <v>0</v>
      </c>
      <c r="M47" s="241">
        <v>0</v>
      </c>
      <c r="N47" s="241">
        <v>0</v>
      </c>
      <c r="O47" s="241">
        <v>0</v>
      </c>
      <c r="P47" s="241">
        <v>0</v>
      </c>
      <c r="Q47" s="222">
        <v>1</v>
      </c>
    </row>
    <row r="48" spans="1:17" ht="15.75" x14ac:dyDescent="0.25">
      <c r="A48" s="25" t="s">
        <v>38</v>
      </c>
      <c r="B48" s="228">
        <f>SUM(C48:Q48)</f>
        <v>95</v>
      </c>
      <c r="C48" s="241">
        <v>0</v>
      </c>
      <c r="D48" s="241">
        <v>7</v>
      </c>
      <c r="E48" s="241">
        <v>5</v>
      </c>
      <c r="F48" s="241">
        <v>0</v>
      </c>
      <c r="G48" s="241">
        <v>49</v>
      </c>
      <c r="H48" s="241">
        <v>30</v>
      </c>
      <c r="I48" s="241">
        <v>0</v>
      </c>
      <c r="J48" s="241">
        <v>0</v>
      </c>
      <c r="K48" s="241">
        <v>2</v>
      </c>
      <c r="L48" s="241">
        <v>0</v>
      </c>
      <c r="M48" s="241">
        <v>1</v>
      </c>
      <c r="N48" s="241">
        <v>1</v>
      </c>
      <c r="O48" s="241">
        <v>0</v>
      </c>
      <c r="P48" s="241">
        <v>0</v>
      </c>
      <c r="Q48" s="222">
        <v>0</v>
      </c>
    </row>
    <row r="49" spans="1:17" ht="15.75" x14ac:dyDescent="0.25">
      <c r="A49" s="25"/>
      <c r="B49" s="228"/>
      <c r="C49" s="238"/>
      <c r="D49" s="238"/>
      <c r="E49" s="238"/>
      <c r="F49" s="238"/>
      <c r="G49" s="238"/>
      <c r="H49" s="228"/>
      <c r="I49" s="238"/>
      <c r="J49" s="228"/>
      <c r="K49" s="228"/>
      <c r="L49" s="228"/>
      <c r="M49" s="228"/>
      <c r="N49" s="228"/>
      <c r="O49" s="228"/>
      <c r="P49" s="228"/>
      <c r="Q49" s="229"/>
    </row>
    <row r="50" spans="1:17" ht="15.75" x14ac:dyDescent="0.25">
      <c r="A50" s="24" t="s">
        <v>39</v>
      </c>
      <c r="B50" s="245">
        <f>SUM(B51:B53)</f>
        <v>314</v>
      </c>
      <c r="C50" s="245">
        <v>5</v>
      </c>
      <c r="D50" s="245">
        <v>39</v>
      </c>
      <c r="E50" s="245">
        <v>2</v>
      </c>
      <c r="F50" s="245">
        <v>1</v>
      </c>
      <c r="G50" s="245">
        <v>84</v>
      </c>
      <c r="H50" s="245">
        <v>149</v>
      </c>
      <c r="I50" s="245">
        <v>0</v>
      </c>
      <c r="J50" s="245">
        <v>0</v>
      </c>
      <c r="K50" s="245">
        <v>0</v>
      </c>
      <c r="L50" s="245">
        <v>0</v>
      </c>
      <c r="M50" s="245">
        <v>1</v>
      </c>
      <c r="N50" s="245">
        <v>18</v>
      </c>
      <c r="O50" s="245">
        <v>0</v>
      </c>
      <c r="P50" s="245">
        <v>1</v>
      </c>
      <c r="Q50" s="226">
        <v>14</v>
      </c>
    </row>
    <row r="51" spans="1:17" ht="15.75" x14ac:dyDescent="0.25">
      <c r="A51" s="25" t="s">
        <v>40</v>
      </c>
      <c r="B51" s="228">
        <f>SUM(C51:Q51)</f>
        <v>233</v>
      </c>
      <c r="C51" s="241">
        <v>5</v>
      </c>
      <c r="D51" s="241">
        <v>23</v>
      </c>
      <c r="E51" s="241">
        <v>0</v>
      </c>
      <c r="F51" s="241">
        <v>1</v>
      </c>
      <c r="G51" s="241">
        <v>59</v>
      </c>
      <c r="H51" s="241">
        <v>126</v>
      </c>
      <c r="I51" s="241">
        <v>0</v>
      </c>
      <c r="J51" s="241">
        <v>0</v>
      </c>
      <c r="K51" s="241">
        <v>0</v>
      </c>
      <c r="L51" s="241">
        <v>0</v>
      </c>
      <c r="M51" s="241">
        <v>1</v>
      </c>
      <c r="N51" s="241">
        <v>18</v>
      </c>
      <c r="O51" s="241">
        <v>0</v>
      </c>
      <c r="P51" s="241">
        <v>0</v>
      </c>
      <c r="Q51" s="222">
        <v>0</v>
      </c>
    </row>
    <row r="52" spans="1:17" ht="15.75" x14ac:dyDescent="0.25">
      <c r="A52" s="25" t="s">
        <v>41</v>
      </c>
      <c r="B52" s="228">
        <f>SUM(C52:Q52)</f>
        <v>0</v>
      </c>
      <c r="C52" s="241">
        <v>0</v>
      </c>
      <c r="D52" s="241">
        <v>0</v>
      </c>
      <c r="E52" s="241">
        <v>0</v>
      </c>
      <c r="F52" s="241">
        <v>0</v>
      </c>
      <c r="G52" s="241">
        <v>0</v>
      </c>
      <c r="H52" s="241">
        <v>0</v>
      </c>
      <c r="I52" s="241">
        <v>0</v>
      </c>
      <c r="J52" s="241">
        <v>0</v>
      </c>
      <c r="K52" s="241">
        <v>0</v>
      </c>
      <c r="L52" s="241">
        <v>0</v>
      </c>
      <c r="M52" s="241">
        <v>0</v>
      </c>
      <c r="N52" s="241">
        <v>0</v>
      </c>
      <c r="O52" s="241">
        <v>0</v>
      </c>
      <c r="P52" s="241">
        <v>0</v>
      </c>
      <c r="Q52" s="222">
        <v>0</v>
      </c>
    </row>
    <row r="53" spans="1:17" ht="15.75" x14ac:dyDescent="0.25">
      <c r="A53" s="25" t="s">
        <v>42</v>
      </c>
      <c r="B53" s="228">
        <f>SUM(C53:Q53)</f>
        <v>81</v>
      </c>
      <c r="C53" s="241">
        <v>0</v>
      </c>
      <c r="D53" s="241">
        <v>16</v>
      </c>
      <c r="E53" s="241">
        <v>2</v>
      </c>
      <c r="F53" s="241">
        <v>0</v>
      </c>
      <c r="G53" s="241">
        <v>25</v>
      </c>
      <c r="H53" s="241">
        <v>23</v>
      </c>
      <c r="I53" s="241">
        <v>0</v>
      </c>
      <c r="J53" s="241">
        <v>0</v>
      </c>
      <c r="K53" s="241">
        <v>0</v>
      </c>
      <c r="L53" s="241">
        <v>0</v>
      </c>
      <c r="M53" s="241">
        <v>0</v>
      </c>
      <c r="N53" s="241">
        <v>0</v>
      </c>
      <c r="O53" s="241">
        <v>0</v>
      </c>
      <c r="P53" s="241">
        <v>1</v>
      </c>
      <c r="Q53" s="222">
        <v>14</v>
      </c>
    </row>
    <row r="54" spans="1:17" ht="15.75" x14ac:dyDescent="0.25">
      <c r="A54" s="25"/>
      <c r="B54" s="228"/>
      <c r="C54" s="228"/>
      <c r="D54" s="228"/>
      <c r="E54" s="228"/>
      <c r="F54" s="228"/>
      <c r="G54" s="228"/>
      <c r="H54" s="228"/>
      <c r="I54" s="238"/>
      <c r="J54" s="228"/>
      <c r="K54" s="228"/>
      <c r="L54" s="228"/>
      <c r="M54" s="228"/>
      <c r="N54" s="228"/>
      <c r="O54" s="228"/>
      <c r="P54" s="228"/>
      <c r="Q54" s="229"/>
    </row>
    <row r="55" spans="1:17" ht="15.75" x14ac:dyDescent="0.25">
      <c r="A55" s="24" t="s">
        <v>43</v>
      </c>
      <c r="B55" s="235">
        <f>SUM(B56:B58)</f>
        <v>223</v>
      </c>
      <c r="C55" s="235">
        <v>3</v>
      </c>
      <c r="D55" s="235">
        <v>14</v>
      </c>
      <c r="E55" s="235">
        <v>8</v>
      </c>
      <c r="F55" s="235">
        <v>0</v>
      </c>
      <c r="G55" s="235">
        <v>83</v>
      </c>
      <c r="H55" s="235">
        <v>78</v>
      </c>
      <c r="I55" s="235">
        <v>0</v>
      </c>
      <c r="J55" s="235">
        <v>0</v>
      </c>
      <c r="K55" s="235">
        <v>27</v>
      </c>
      <c r="L55" s="235">
        <v>1</v>
      </c>
      <c r="M55" s="235">
        <v>3</v>
      </c>
      <c r="N55" s="235">
        <v>0</v>
      </c>
      <c r="O55" s="235">
        <v>1</v>
      </c>
      <c r="P55" s="235">
        <v>3</v>
      </c>
      <c r="Q55" s="216">
        <v>2</v>
      </c>
    </row>
    <row r="56" spans="1:17" ht="15.75" x14ac:dyDescent="0.25">
      <c r="A56" s="25" t="s">
        <v>44</v>
      </c>
      <c r="B56" s="228">
        <f>SUM(C56:Q56)</f>
        <v>95</v>
      </c>
      <c r="C56" s="241">
        <v>3</v>
      </c>
      <c r="D56" s="241">
        <v>9</v>
      </c>
      <c r="E56" s="241">
        <v>6</v>
      </c>
      <c r="F56" s="241">
        <v>0</v>
      </c>
      <c r="G56" s="241">
        <v>39</v>
      </c>
      <c r="H56" s="241">
        <v>34</v>
      </c>
      <c r="I56" s="241">
        <v>0</v>
      </c>
      <c r="J56" s="241">
        <v>0</v>
      </c>
      <c r="K56" s="241">
        <v>0</v>
      </c>
      <c r="L56" s="241">
        <v>1</v>
      </c>
      <c r="M56" s="241">
        <v>2</v>
      </c>
      <c r="N56" s="241">
        <v>0</v>
      </c>
      <c r="O56" s="241">
        <v>0</v>
      </c>
      <c r="P56" s="241">
        <v>0</v>
      </c>
      <c r="Q56" s="222">
        <v>1</v>
      </c>
    </row>
    <row r="57" spans="1:17" ht="15.75" x14ac:dyDescent="0.25">
      <c r="A57" s="25" t="s">
        <v>45</v>
      </c>
      <c r="B57" s="228">
        <f>SUM(C57:Q57)</f>
        <v>128</v>
      </c>
      <c r="C57" s="241">
        <v>0</v>
      </c>
      <c r="D57" s="241">
        <v>5</v>
      </c>
      <c r="E57" s="241">
        <v>2</v>
      </c>
      <c r="F57" s="241">
        <v>0</v>
      </c>
      <c r="G57" s="241">
        <v>44</v>
      </c>
      <c r="H57" s="241">
        <v>44</v>
      </c>
      <c r="I57" s="241">
        <v>0</v>
      </c>
      <c r="J57" s="241">
        <v>0</v>
      </c>
      <c r="K57" s="241">
        <v>27</v>
      </c>
      <c r="L57" s="241">
        <v>0</v>
      </c>
      <c r="M57" s="241">
        <v>1</v>
      </c>
      <c r="N57" s="241">
        <v>0</v>
      </c>
      <c r="O57" s="241">
        <v>1</v>
      </c>
      <c r="P57" s="241">
        <v>3</v>
      </c>
      <c r="Q57" s="222">
        <v>1</v>
      </c>
    </row>
    <row r="58" spans="1:17" ht="15.75" x14ac:dyDescent="0.25">
      <c r="A58" s="25" t="s">
        <v>268</v>
      </c>
      <c r="B58" s="228">
        <f>SUM(C58:Q58)</f>
        <v>0</v>
      </c>
      <c r="C58" s="241">
        <v>0</v>
      </c>
      <c r="D58" s="241">
        <v>0</v>
      </c>
      <c r="E58" s="241">
        <v>0</v>
      </c>
      <c r="F58" s="241">
        <v>0</v>
      </c>
      <c r="G58" s="241">
        <v>0</v>
      </c>
      <c r="H58" s="241">
        <v>0</v>
      </c>
      <c r="I58" s="241">
        <v>0</v>
      </c>
      <c r="J58" s="241">
        <v>0</v>
      </c>
      <c r="K58" s="241">
        <v>0</v>
      </c>
      <c r="L58" s="241">
        <v>0</v>
      </c>
      <c r="M58" s="241">
        <v>0</v>
      </c>
      <c r="N58" s="241">
        <v>0</v>
      </c>
      <c r="O58" s="241">
        <v>0</v>
      </c>
      <c r="P58" s="241">
        <v>0</v>
      </c>
      <c r="Q58" s="222">
        <v>0</v>
      </c>
    </row>
    <row r="59" spans="1:17" ht="15.75" x14ac:dyDescent="0.25">
      <c r="A59" s="26"/>
      <c r="B59" s="238"/>
      <c r="C59" s="241"/>
      <c r="D59" s="241"/>
      <c r="E59" s="241"/>
      <c r="F59" s="241"/>
      <c r="G59" s="241"/>
      <c r="H59" s="241"/>
      <c r="I59" s="238"/>
      <c r="J59" s="228"/>
      <c r="K59" s="228"/>
      <c r="L59" s="228"/>
      <c r="M59" s="228"/>
      <c r="N59" s="228"/>
      <c r="O59" s="228"/>
      <c r="P59" s="228"/>
      <c r="Q59" s="229"/>
    </row>
    <row r="60" spans="1:17" ht="15.75" x14ac:dyDescent="0.25">
      <c r="A60" s="24" t="s">
        <v>47</v>
      </c>
      <c r="B60" s="245">
        <f>SUM(B61:B63)</f>
        <v>321</v>
      </c>
      <c r="C60" s="245">
        <v>12</v>
      </c>
      <c r="D60" s="245">
        <v>21</v>
      </c>
      <c r="E60" s="245">
        <v>9</v>
      </c>
      <c r="F60" s="245">
        <v>0</v>
      </c>
      <c r="G60" s="245">
        <v>91</v>
      </c>
      <c r="H60" s="245">
        <v>165</v>
      </c>
      <c r="I60" s="245">
        <v>0</v>
      </c>
      <c r="J60" s="245">
        <v>0</v>
      </c>
      <c r="K60" s="245">
        <v>9</v>
      </c>
      <c r="L60" s="245">
        <v>2</v>
      </c>
      <c r="M60" s="245">
        <v>1</v>
      </c>
      <c r="N60" s="245">
        <v>0</v>
      </c>
      <c r="O60" s="245">
        <v>0</v>
      </c>
      <c r="P60" s="245">
        <v>3</v>
      </c>
      <c r="Q60" s="226">
        <v>8</v>
      </c>
    </row>
    <row r="61" spans="1:17" ht="15.75" x14ac:dyDescent="0.25">
      <c r="A61" s="25" t="s">
        <v>48</v>
      </c>
      <c r="B61" s="228">
        <f>SUM(C61:Q61)</f>
        <v>159</v>
      </c>
      <c r="C61" s="241">
        <v>9</v>
      </c>
      <c r="D61" s="241">
        <v>17</v>
      </c>
      <c r="E61" s="241">
        <v>4</v>
      </c>
      <c r="F61" s="241">
        <v>0</v>
      </c>
      <c r="G61" s="241">
        <v>44</v>
      </c>
      <c r="H61" s="241">
        <v>75</v>
      </c>
      <c r="I61" s="241">
        <v>0</v>
      </c>
      <c r="J61" s="241">
        <v>0</v>
      </c>
      <c r="K61" s="241">
        <v>2</v>
      </c>
      <c r="L61" s="241">
        <v>0</v>
      </c>
      <c r="M61" s="241">
        <v>1</v>
      </c>
      <c r="N61" s="241">
        <v>0</v>
      </c>
      <c r="O61" s="241">
        <v>0</v>
      </c>
      <c r="P61" s="241">
        <v>1</v>
      </c>
      <c r="Q61" s="222">
        <v>6</v>
      </c>
    </row>
    <row r="62" spans="1:17" ht="15.75" x14ac:dyDescent="0.25">
      <c r="A62" s="25" t="s">
        <v>49</v>
      </c>
      <c r="B62" s="228">
        <f>SUM(C62:Q62)</f>
        <v>0</v>
      </c>
      <c r="C62" s="241">
        <v>0</v>
      </c>
      <c r="D62" s="241">
        <v>0</v>
      </c>
      <c r="E62" s="241">
        <v>0</v>
      </c>
      <c r="F62" s="241">
        <v>0</v>
      </c>
      <c r="G62" s="241">
        <v>0</v>
      </c>
      <c r="H62" s="241">
        <v>0</v>
      </c>
      <c r="I62" s="241">
        <v>0</v>
      </c>
      <c r="J62" s="241">
        <v>0</v>
      </c>
      <c r="K62" s="241">
        <v>0</v>
      </c>
      <c r="L62" s="241">
        <v>0</v>
      </c>
      <c r="M62" s="241">
        <v>0</v>
      </c>
      <c r="N62" s="241">
        <v>0</v>
      </c>
      <c r="O62" s="241">
        <v>0</v>
      </c>
      <c r="P62" s="241">
        <v>0</v>
      </c>
      <c r="Q62" s="222">
        <v>0</v>
      </c>
    </row>
    <row r="63" spans="1:17" ht="15.75" x14ac:dyDescent="0.25">
      <c r="A63" s="25" t="s">
        <v>50</v>
      </c>
      <c r="B63" s="228">
        <f>SUM(C63:Q63)</f>
        <v>162</v>
      </c>
      <c r="C63" s="241">
        <v>3</v>
      </c>
      <c r="D63" s="241">
        <v>4</v>
      </c>
      <c r="E63" s="241">
        <v>5</v>
      </c>
      <c r="F63" s="241">
        <v>0</v>
      </c>
      <c r="G63" s="241">
        <v>47</v>
      </c>
      <c r="H63" s="241">
        <v>90</v>
      </c>
      <c r="I63" s="241">
        <v>0</v>
      </c>
      <c r="J63" s="241">
        <v>0</v>
      </c>
      <c r="K63" s="241">
        <v>7</v>
      </c>
      <c r="L63" s="241">
        <v>2</v>
      </c>
      <c r="M63" s="241">
        <v>0</v>
      </c>
      <c r="N63" s="241">
        <v>0</v>
      </c>
      <c r="O63" s="241">
        <v>0</v>
      </c>
      <c r="P63" s="241">
        <v>2</v>
      </c>
      <c r="Q63" s="222">
        <v>2</v>
      </c>
    </row>
    <row r="64" spans="1:17" ht="15.75" x14ac:dyDescent="0.25">
      <c r="A64" s="25"/>
      <c r="B64" s="228"/>
      <c r="C64" s="241"/>
      <c r="D64" s="241"/>
      <c r="E64" s="241"/>
      <c r="F64" s="241"/>
      <c r="G64" s="241"/>
      <c r="H64" s="228"/>
      <c r="I64" s="238"/>
      <c r="J64" s="238"/>
      <c r="K64" s="238"/>
      <c r="L64" s="238"/>
      <c r="M64" s="238"/>
      <c r="N64" s="238"/>
      <c r="O64" s="238"/>
      <c r="P64" s="238"/>
      <c r="Q64" s="239"/>
    </row>
    <row r="65" spans="1:17" ht="15.75" x14ac:dyDescent="0.25">
      <c r="A65" s="24" t="s">
        <v>51</v>
      </c>
      <c r="B65" s="235">
        <f>SUM(B66:B67)</f>
        <v>178</v>
      </c>
      <c r="C65" s="235">
        <v>14</v>
      </c>
      <c r="D65" s="235">
        <v>35</v>
      </c>
      <c r="E65" s="235">
        <v>32</v>
      </c>
      <c r="F65" s="235">
        <v>3</v>
      </c>
      <c r="G65" s="235">
        <v>49</v>
      </c>
      <c r="H65" s="235">
        <v>32</v>
      </c>
      <c r="I65" s="235">
        <v>0</v>
      </c>
      <c r="J65" s="235">
        <v>0</v>
      </c>
      <c r="K65" s="235">
        <v>1</v>
      </c>
      <c r="L65" s="235">
        <v>1</v>
      </c>
      <c r="M65" s="235">
        <v>2</v>
      </c>
      <c r="N65" s="235">
        <v>0</v>
      </c>
      <c r="O65" s="235">
        <v>2</v>
      </c>
      <c r="P65" s="235">
        <v>4</v>
      </c>
      <c r="Q65" s="216">
        <v>3</v>
      </c>
    </row>
    <row r="66" spans="1:17" ht="15.75" x14ac:dyDescent="0.25">
      <c r="A66" s="25" t="s">
        <v>52</v>
      </c>
      <c r="B66" s="228">
        <f>SUM(C66:Q66)</f>
        <v>176</v>
      </c>
      <c r="C66" s="241">
        <v>14</v>
      </c>
      <c r="D66" s="241">
        <v>35</v>
      </c>
      <c r="E66" s="241">
        <v>32</v>
      </c>
      <c r="F66" s="241">
        <v>3</v>
      </c>
      <c r="G66" s="241">
        <v>49</v>
      </c>
      <c r="H66" s="241">
        <v>31</v>
      </c>
      <c r="I66" s="241">
        <v>0</v>
      </c>
      <c r="J66" s="241">
        <v>0</v>
      </c>
      <c r="K66" s="241">
        <v>1</v>
      </c>
      <c r="L66" s="241">
        <v>1</v>
      </c>
      <c r="M66" s="241">
        <v>2</v>
      </c>
      <c r="N66" s="241">
        <v>0</v>
      </c>
      <c r="O66" s="241">
        <v>1</v>
      </c>
      <c r="P66" s="241">
        <v>4</v>
      </c>
      <c r="Q66" s="222">
        <v>3</v>
      </c>
    </row>
    <row r="67" spans="1:17" ht="15.75" x14ac:dyDescent="0.25">
      <c r="A67" s="25" t="s">
        <v>53</v>
      </c>
      <c r="B67" s="228">
        <f>SUM(C67:Q67)</f>
        <v>2</v>
      </c>
      <c r="C67" s="241">
        <v>0</v>
      </c>
      <c r="D67" s="241">
        <v>0</v>
      </c>
      <c r="E67" s="241">
        <v>0</v>
      </c>
      <c r="F67" s="241">
        <v>0</v>
      </c>
      <c r="G67" s="241">
        <v>0</v>
      </c>
      <c r="H67" s="241">
        <v>1</v>
      </c>
      <c r="I67" s="241">
        <v>0</v>
      </c>
      <c r="J67" s="241">
        <v>0</v>
      </c>
      <c r="K67" s="241">
        <v>0</v>
      </c>
      <c r="L67" s="241">
        <v>0</v>
      </c>
      <c r="M67" s="241">
        <v>0</v>
      </c>
      <c r="N67" s="241">
        <v>0</v>
      </c>
      <c r="O67" s="241">
        <v>1</v>
      </c>
      <c r="P67" s="241">
        <v>0</v>
      </c>
      <c r="Q67" s="222">
        <v>0</v>
      </c>
    </row>
    <row r="68" spans="1:17" ht="15.75" x14ac:dyDescent="0.25">
      <c r="A68" s="25"/>
      <c r="B68" s="228"/>
      <c r="C68" s="241"/>
      <c r="D68" s="241"/>
      <c r="E68" s="241"/>
      <c r="F68" s="241"/>
      <c r="G68" s="241"/>
      <c r="H68" s="228"/>
      <c r="I68" s="238"/>
      <c r="J68" s="238"/>
      <c r="K68" s="238"/>
      <c r="L68" s="238"/>
      <c r="M68" s="238"/>
      <c r="N68" s="238"/>
      <c r="O68" s="238"/>
      <c r="P68" s="238"/>
      <c r="Q68" s="239"/>
    </row>
    <row r="69" spans="1:17" ht="15.75" x14ac:dyDescent="0.25">
      <c r="A69" s="24" t="s">
        <v>54</v>
      </c>
      <c r="B69" s="235">
        <f>SUM(B70:B73)</f>
        <v>221</v>
      </c>
      <c r="C69" s="235">
        <v>6</v>
      </c>
      <c r="D69" s="235">
        <v>19</v>
      </c>
      <c r="E69" s="235">
        <v>3</v>
      </c>
      <c r="F69" s="235">
        <v>0</v>
      </c>
      <c r="G69" s="235">
        <v>73</v>
      </c>
      <c r="H69" s="235">
        <v>65</v>
      </c>
      <c r="I69" s="235">
        <v>0</v>
      </c>
      <c r="J69" s="235">
        <v>0</v>
      </c>
      <c r="K69" s="235">
        <v>8</v>
      </c>
      <c r="L69" s="235">
        <v>1</v>
      </c>
      <c r="M69" s="235">
        <v>0</v>
      </c>
      <c r="N69" s="235">
        <v>43</v>
      </c>
      <c r="O69" s="235">
        <v>0</v>
      </c>
      <c r="P69" s="235">
        <v>2</v>
      </c>
      <c r="Q69" s="216">
        <v>1</v>
      </c>
    </row>
    <row r="70" spans="1:17" ht="15.75" x14ac:dyDescent="0.25">
      <c r="A70" s="25" t="s">
        <v>55</v>
      </c>
      <c r="B70" s="228">
        <f>SUM(C70:Q70)</f>
        <v>81</v>
      </c>
      <c r="C70" s="241">
        <v>3</v>
      </c>
      <c r="D70" s="241">
        <v>12</v>
      </c>
      <c r="E70" s="241">
        <v>1</v>
      </c>
      <c r="F70" s="241">
        <v>0</v>
      </c>
      <c r="G70" s="241">
        <v>29</v>
      </c>
      <c r="H70" s="241">
        <v>23</v>
      </c>
      <c r="I70" s="241">
        <v>0</v>
      </c>
      <c r="J70" s="241">
        <v>0</v>
      </c>
      <c r="K70" s="241">
        <v>1</v>
      </c>
      <c r="L70" s="241">
        <v>0</v>
      </c>
      <c r="M70" s="241">
        <v>0</v>
      </c>
      <c r="N70" s="241">
        <v>10</v>
      </c>
      <c r="O70" s="241">
        <v>0</v>
      </c>
      <c r="P70" s="241">
        <v>1</v>
      </c>
      <c r="Q70" s="222">
        <v>1</v>
      </c>
    </row>
    <row r="71" spans="1:17" ht="15.75" x14ac:dyDescent="0.25">
      <c r="A71" s="25" t="s">
        <v>56</v>
      </c>
      <c r="B71" s="228">
        <f>SUM(C71:Q71)</f>
        <v>66</v>
      </c>
      <c r="C71" s="241">
        <v>1</v>
      </c>
      <c r="D71" s="241">
        <v>5</v>
      </c>
      <c r="E71" s="241">
        <v>2</v>
      </c>
      <c r="F71" s="241">
        <v>0</v>
      </c>
      <c r="G71" s="241">
        <v>18</v>
      </c>
      <c r="H71" s="241">
        <v>34</v>
      </c>
      <c r="I71" s="241">
        <v>0</v>
      </c>
      <c r="J71" s="241">
        <v>0</v>
      </c>
      <c r="K71" s="241">
        <v>6</v>
      </c>
      <c r="L71" s="241">
        <v>0</v>
      </c>
      <c r="M71" s="241">
        <v>0</v>
      </c>
      <c r="N71" s="241">
        <v>0</v>
      </c>
      <c r="O71" s="241">
        <v>0</v>
      </c>
      <c r="P71" s="241">
        <v>0</v>
      </c>
      <c r="Q71" s="222">
        <v>0</v>
      </c>
    </row>
    <row r="72" spans="1:17" ht="15.75" x14ac:dyDescent="0.25">
      <c r="A72" s="25" t="s">
        <v>57</v>
      </c>
      <c r="B72" s="228">
        <f>SUM(C72:Q72)</f>
        <v>74</v>
      </c>
      <c r="C72" s="241">
        <v>2</v>
      </c>
      <c r="D72" s="241">
        <v>2</v>
      </c>
      <c r="E72" s="241">
        <v>0</v>
      </c>
      <c r="F72" s="241">
        <v>0</v>
      </c>
      <c r="G72" s="241">
        <v>26</v>
      </c>
      <c r="H72" s="241">
        <v>8</v>
      </c>
      <c r="I72" s="241">
        <v>0</v>
      </c>
      <c r="J72" s="241">
        <v>0</v>
      </c>
      <c r="K72" s="241">
        <v>1</v>
      </c>
      <c r="L72" s="241">
        <v>1</v>
      </c>
      <c r="M72" s="241">
        <v>0</v>
      </c>
      <c r="N72" s="241">
        <v>33</v>
      </c>
      <c r="O72" s="241">
        <v>0</v>
      </c>
      <c r="P72" s="241">
        <v>1</v>
      </c>
      <c r="Q72" s="222">
        <v>0</v>
      </c>
    </row>
    <row r="73" spans="1:17" ht="15.75" x14ac:dyDescent="0.25">
      <c r="A73" s="25" t="s">
        <v>58</v>
      </c>
      <c r="B73" s="228">
        <f>SUM(C73:Q73)</f>
        <v>0</v>
      </c>
      <c r="C73" s="241">
        <v>0</v>
      </c>
      <c r="D73" s="241">
        <v>0</v>
      </c>
      <c r="E73" s="241">
        <v>0</v>
      </c>
      <c r="F73" s="241">
        <v>0</v>
      </c>
      <c r="G73" s="241">
        <v>0</v>
      </c>
      <c r="H73" s="241">
        <v>0</v>
      </c>
      <c r="I73" s="241">
        <v>0</v>
      </c>
      <c r="J73" s="241">
        <v>0</v>
      </c>
      <c r="K73" s="241">
        <v>0</v>
      </c>
      <c r="L73" s="241">
        <v>0</v>
      </c>
      <c r="M73" s="241">
        <v>0</v>
      </c>
      <c r="N73" s="241">
        <v>0</v>
      </c>
      <c r="O73" s="241">
        <v>0</v>
      </c>
      <c r="P73" s="241">
        <v>0</v>
      </c>
      <c r="Q73" s="222">
        <v>0</v>
      </c>
    </row>
    <row r="74" spans="1:17" ht="15.75" x14ac:dyDescent="0.25">
      <c r="A74" s="25"/>
      <c r="B74" s="228"/>
      <c r="C74" s="241"/>
      <c r="D74" s="241"/>
      <c r="E74" s="241"/>
      <c r="F74" s="241"/>
      <c r="G74" s="241"/>
      <c r="H74" s="228"/>
      <c r="I74" s="238"/>
      <c r="J74" s="238"/>
      <c r="K74" s="238"/>
      <c r="L74" s="238"/>
      <c r="M74" s="238"/>
      <c r="N74" s="238"/>
      <c r="O74" s="238"/>
      <c r="P74" s="238"/>
      <c r="Q74" s="239"/>
    </row>
    <row r="75" spans="1:17" ht="15.75" x14ac:dyDescent="0.25">
      <c r="A75" s="24" t="s">
        <v>59</v>
      </c>
      <c r="B75" s="245">
        <f>SUM(B76:B77)</f>
        <v>270</v>
      </c>
      <c r="C75" s="245">
        <v>6</v>
      </c>
      <c r="D75" s="245">
        <v>20</v>
      </c>
      <c r="E75" s="245">
        <v>11</v>
      </c>
      <c r="F75" s="245">
        <v>0</v>
      </c>
      <c r="G75" s="245">
        <v>69</v>
      </c>
      <c r="H75" s="245">
        <v>134</v>
      </c>
      <c r="I75" s="245">
        <v>0</v>
      </c>
      <c r="J75" s="245">
        <v>0</v>
      </c>
      <c r="K75" s="245">
        <v>16</v>
      </c>
      <c r="L75" s="245">
        <v>1</v>
      </c>
      <c r="M75" s="245">
        <v>3</v>
      </c>
      <c r="N75" s="245">
        <v>0</v>
      </c>
      <c r="O75" s="245">
        <v>0</v>
      </c>
      <c r="P75" s="245">
        <v>5</v>
      </c>
      <c r="Q75" s="226">
        <v>5</v>
      </c>
    </row>
    <row r="76" spans="1:17" ht="15.75" x14ac:dyDescent="0.25">
      <c r="A76" s="25" t="s">
        <v>60</v>
      </c>
      <c r="B76" s="228">
        <f>SUM(C76:Q76)</f>
        <v>270</v>
      </c>
      <c r="C76" s="241">
        <v>6</v>
      </c>
      <c r="D76" s="241">
        <v>20</v>
      </c>
      <c r="E76" s="241">
        <v>11</v>
      </c>
      <c r="F76" s="241">
        <v>0</v>
      </c>
      <c r="G76" s="241">
        <v>69</v>
      </c>
      <c r="H76" s="241">
        <v>134</v>
      </c>
      <c r="I76" s="241">
        <v>0</v>
      </c>
      <c r="J76" s="241">
        <v>0</v>
      </c>
      <c r="K76" s="241">
        <v>16</v>
      </c>
      <c r="L76" s="241">
        <v>1</v>
      </c>
      <c r="M76" s="241">
        <v>3</v>
      </c>
      <c r="N76" s="241">
        <v>0</v>
      </c>
      <c r="O76" s="241">
        <v>0</v>
      </c>
      <c r="P76" s="241">
        <v>5</v>
      </c>
      <c r="Q76" s="222">
        <v>5</v>
      </c>
    </row>
    <row r="77" spans="1:17" ht="15.75" x14ac:dyDescent="0.25">
      <c r="A77" s="25" t="s">
        <v>61</v>
      </c>
      <c r="B77" s="228">
        <f>SUM(C77:Q77)</f>
        <v>0</v>
      </c>
      <c r="C77" s="241">
        <v>0</v>
      </c>
      <c r="D77" s="241">
        <v>0</v>
      </c>
      <c r="E77" s="241">
        <v>0</v>
      </c>
      <c r="F77" s="241">
        <v>0</v>
      </c>
      <c r="G77" s="241">
        <v>0</v>
      </c>
      <c r="H77" s="241">
        <v>0</v>
      </c>
      <c r="I77" s="241">
        <v>0</v>
      </c>
      <c r="J77" s="241">
        <v>0</v>
      </c>
      <c r="K77" s="241">
        <v>0</v>
      </c>
      <c r="L77" s="241">
        <v>0</v>
      </c>
      <c r="M77" s="241">
        <v>0</v>
      </c>
      <c r="N77" s="241">
        <v>0</v>
      </c>
      <c r="O77" s="241">
        <v>0</v>
      </c>
      <c r="P77" s="241">
        <v>0</v>
      </c>
      <c r="Q77" s="222">
        <v>0</v>
      </c>
    </row>
    <row r="78" spans="1:17" ht="15.75" x14ac:dyDescent="0.25">
      <c r="A78" s="25"/>
      <c r="B78" s="228"/>
      <c r="C78" s="241"/>
      <c r="D78" s="241"/>
      <c r="E78" s="241"/>
      <c r="F78" s="241"/>
      <c r="G78" s="241"/>
      <c r="H78" s="228"/>
      <c r="I78" s="238"/>
      <c r="J78" s="238"/>
      <c r="K78" s="238"/>
      <c r="L78" s="238"/>
      <c r="M78" s="238"/>
      <c r="N78" s="238"/>
      <c r="O78" s="238"/>
      <c r="P78" s="238"/>
      <c r="Q78" s="239"/>
    </row>
    <row r="79" spans="1:17" ht="15.75" x14ac:dyDescent="0.25">
      <c r="A79" s="24" t="s">
        <v>62</v>
      </c>
      <c r="B79" s="235">
        <f>SUM(B80:B82)</f>
        <v>211</v>
      </c>
      <c r="C79" s="235">
        <v>14</v>
      </c>
      <c r="D79" s="235">
        <v>24</v>
      </c>
      <c r="E79" s="235">
        <v>11</v>
      </c>
      <c r="F79" s="235">
        <v>0</v>
      </c>
      <c r="G79" s="235">
        <v>63</v>
      </c>
      <c r="H79" s="235">
        <v>79</v>
      </c>
      <c r="I79" s="235">
        <v>0</v>
      </c>
      <c r="J79" s="235">
        <v>0</v>
      </c>
      <c r="K79" s="235">
        <v>9</v>
      </c>
      <c r="L79" s="235">
        <v>1</v>
      </c>
      <c r="M79" s="235">
        <v>0</v>
      </c>
      <c r="N79" s="235">
        <v>0</v>
      </c>
      <c r="O79" s="235">
        <v>2</v>
      </c>
      <c r="P79" s="235">
        <v>2</v>
      </c>
      <c r="Q79" s="216">
        <v>6</v>
      </c>
    </row>
    <row r="80" spans="1:17" ht="15.75" x14ac:dyDescent="0.25">
      <c r="A80" s="100" t="s">
        <v>63</v>
      </c>
      <c r="B80" s="228">
        <f>SUM(C80:Q80)</f>
        <v>127</v>
      </c>
      <c r="C80" s="241">
        <v>12</v>
      </c>
      <c r="D80" s="241">
        <v>22</v>
      </c>
      <c r="E80" s="241">
        <v>4</v>
      </c>
      <c r="F80" s="241">
        <v>0</v>
      </c>
      <c r="G80" s="241">
        <v>32</v>
      </c>
      <c r="H80" s="241">
        <v>47</v>
      </c>
      <c r="I80" s="241">
        <v>0</v>
      </c>
      <c r="J80" s="241">
        <v>0</v>
      </c>
      <c r="K80" s="241">
        <v>2</v>
      </c>
      <c r="L80" s="241">
        <v>1</v>
      </c>
      <c r="M80" s="241">
        <v>0</v>
      </c>
      <c r="N80" s="241">
        <v>0</v>
      </c>
      <c r="O80" s="241">
        <v>0</v>
      </c>
      <c r="P80" s="241">
        <v>2</v>
      </c>
      <c r="Q80" s="222">
        <v>5</v>
      </c>
    </row>
    <row r="81" spans="1:17" ht="15.75" x14ac:dyDescent="0.25">
      <c r="A81" s="27" t="s">
        <v>64</v>
      </c>
      <c r="B81" s="228">
        <f>SUM(C81:Q81)</f>
        <v>2</v>
      </c>
      <c r="C81" s="241">
        <v>2</v>
      </c>
      <c r="D81" s="241">
        <v>0</v>
      </c>
      <c r="E81" s="241">
        <v>0</v>
      </c>
      <c r="F81" s="241">
        <v>0</v>
      </c>
      <c r="G81" s="241">
        <v>0</v>
      </c>
      <c r="H81" s="241">
        <v>0</v>
      </c>
      <c r="I81" s="241">
        <v>0</v>
      </c>
      <c r="J81" s="241">
        <v>0</v>
      </c>
      <c r="K81" s="241">
        <v>0</v>
      </c>
      <c r="L81" s="241">
        <v>0</v>
      </c>
      <c r="M81" s="241">
        <v>0</v>
      </c>
      <c r="N81" s="241">
        <v>0</v>
      </c>
      <c r="O81" s="241">
        <v>0</v>
      </c>
      <c r="P81" s="241">
        <v>0</v>
      </c>
      <c r="Q81" s="222">
        <v>0</v>
      </c>
    </row>
    <row r="82" spans="1:17" ht="15.75" x14ac:dyDescent="0.25">
      <c r="A82" s="100" t="s">
        <v>65</v>
      </c>
      <c r="B82" s="337">
        <f>SUM(C82:Q82)</f>
        <v>82</v>
      </c>
      <c r="C82" s="241">
        <v>0</v>
      </c>
      <c r="D82" s="241">
        <v>2</v>
      </c>
      <c r="E82" s="241">
        <v>7</v>
      </c>
      <c r="F82" s="241">
        <v>0</v>
      </c>
      <c r="G82" s="241">
        <v>31</v>
      </c>
      <c r="H82" s="241">
        <v>32</v>
      </c>
      <c r="I82" s="241">
        <v>0</v>
      </c>
      <c r="J82" s="241">
        <v>0</v>
      </c>
      <c r="K82" s="241">
        <v>7</v>
      </c>
      <c r="L82" s="241">
        <v>0</v>
      </c>
      <c r="M82" s="241">
        <v>0</v>
      </c>
      <c r="N82" s="241">
        <v>0</v>
      </c>
      <c r="O82" s="241">
        <v>2</v>
      </c>
      <c r="P82" s="241">
        <v>0</v>
      </c>
      <c r="Q82" s="222">
        <v>1</v>
      </c>
    </row>
    <row r="83" spans="1:17" ht="15.75" x14ac:dyDescent="0.25">
      <c r="A83" s="28"/>
      <c r="B83" s="79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53"/>
      <c r="Q83" s="53"/>
    </row>
    <row r="84" spans="1:17" ht="15.75" x14ac:dyDescent="0.25">
      <c r="A84" s="57" t="s">
        <v>66</v>
      </c>
      <c r="B84" s="2"/>
      <c r="C84" s="2"/>
      <c r="D84" s="2"/>
      <c r="E84" s="2"/>
      <c r="F84" s="2"/>
      <c r="G84" s="2"/>
      <c r="H84" s="2"/>
      <c r="I84" s="48"/>
      <c r="J84" s="2"/>
      <c r="K84" s="2"/>
      <c r="L84" s="2"/>
      <c r="M84" s="48"/>
      <c r="N84" s="48"/>
      <c r="O84" s="48"/>
      <c r="P84" s="48"/>
      <c r="Q84" s="48"/>
    </row>
  </sheetData>
  <mergeCells count="4">
    <mergeCell ref="A8:A11"/>
    <mergeCell ref="B8:B11"/>
    <mergeCell ref="C8:Q8"/>
    <mergeCell ref="B1:C1"/>
  </mergeCells>
  <hyperlinks>
    <hyperlink ref="B1" location="Índice!A1" display="Volver al índice" xr:uid="{57D1BEFB-DE0E-403F-B1A2-62FC30E12CFE}"/>
  </hyperlinks>
  <pageMargins left="0.7" right="0.7" top="0.75" bottom="0.75" header="0.3" footer="0.3"/>
  <ignoredErrors>
    <ignoredError sqref="B40:Q82" unlockedFormula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66F28-3177-472A-AC2E-A22B664AACD0}">
  <dimension ref="A1:G67"/>
  <sheetViews>
    <sheetView zoomScale="80" zoomScaleNormal="80" workbookViewId="0">
      <pane ySplit="9" topLeftCell="A10" activePane="bottomLeft" state="frozen"/>
      <selection pane="bottomLeft"/>
    </sheetView>
  </sheetViews>
  <sheetFormatPr baseColWidth="10" defaultColWidth="0" defaultRowHeight="15" zeroHeight="1" x14ac:dyDescent="0.25"/>
  <cols>
    <col min="1" max="1" width="52.7109375" customWidth="1"/>
    <col min="2" max="2" width="14.7109375" customWidth="1"/>
    <col min="3" max="3" width="4.7109375" customWidth="1"/>
    <col min="4" max="4" width="52.7109375" customWidth="1"/>
    <col min="5" max="5" width="16.140625" customWidth="1"/>
    <col min="6" max="7" width="0" hidden="1" customWidth="1"/>
    <col min="8" max="16384" width="11.42578125" hidden="1"/>
  </cols>
  <sheetData>
    <row r="1" spans="1:7" ht="15.75" x14ac:dyDescent="0.25">
      <c r="A1" s="83" t="s">
        <v>583</v>
      </c>
      <c r="B1" s="414" t="s">
        <v>786</v>
      </c>
      <c r="C1" s="414"/>
      <c r="D1" s="2"/>
      <c r="E1" s="2"/>
    </row>
    <row r="2" spans="1:7" ht="15.75" x14ac:dyDescent="0.25">
      <c r="A2" s="2"/>
      <c r="B2" s="72"/>
      <c r="C2" s="72"/>
      <c r="D2" s="72"/>
      <c r="E2" s="72"/>
    </row>
    <row r="3" spans="1:7" ht="15.75" x14ac:dyDescent="0.25">
      <c r="A3" s="212" t="s">
        <v>540</v>
      </c>
      <c r="B3" s="212"/>
      <c r="C3" s="212"/>
      <c r="D3" s="212"/>
      <c r="E3" s="212"/>
    </row>
    <row r="4" spans="1:7" ht="15.75" x14ac:dyDescent="0.25">
      <c r="A4" s="212" t="s">
        <v>584</v>
      </c>
      <c r="B4" s="212"/>
      <c r="C4" s="212"/>
      <c r="D4" s="212"/>
      <c r="E4" s="212"/>
    </row>
    <row r="5" spans="1:7" ht="15.75" x14ac:dyDescent="0.25">
      <c r="A5" s="211" t="s">
        <v>2</v>
      </c>
      <c r="B5" s="211"/>
      <c r="C5" s="211"/>
      <c r="D5" s="211"/>
      <c r="E5" s="211"/>
    </row>
    <row r="6" spans="1:7" ht="15.75" x14ac:dyDescent="0.25">
      <c r="A6" s="72"/>
      <c r="B6" s="72"/>
      <c r="C6" s="32"/>
      <c r="D6" s="32"/>
      <c r="E6" s="72"/>
    </row>
    <row r="7" spans="1:7" ht="15.75" x14ac:dyDescent="0.25">
      <c r="A7" s="199"/>
      <c r="B7" s="199"/>
      <c r="C7" s="103"/>
      <c r="D7" s="200"/>
      <c r="E7" s="199"/>
    </row>
    <row r="8" spans="1:7" ht="15.75" x14ac:dyDescent="0.25">
      <c r="A8" s="72" t="s">
        <v>109</v>
      </c>
      <c r="B8" s="72" t="s">
        <v>110</v>
      </c>
      <c r="C8" s="92"/>
      <c r="D8" s="72" t="s">
        <v>109</v>
      </c>
      <c r="E8" s="72" t="s">
        <v>110</v>
      </c>
    </row>
    <row r="9" spans="1:7" ht="15.75" x14ac:dyDescent="0.25">
      <c r="A9" s="201"/>
      <c r="B9" s="102"/>
      <c r="C9" s="15"/>
      <c r="D9" s="102"/>
      <c r="E9" s="102"/>
    </row>
    <row r="10" spans="1:7" ht="15.75" x14ac:dyDescent="0.25">
      <c r="A10" s="202"/>
      <c r="B10" s="48"/>
      <c r="C10" s="13"/>
      <c r="D10" s="48"/>
      <c r="E10" s="48"/>
    </row>
    <row r="11" spans="1:7" ht="15.75" x14ac:dyDescent="0.25">
      <c r="A11" s="1" t="s">
        <v>111</v>
      </c>
      <c r="B11" s="256">
        <f>SUM(B13:B55)</f>
        <v>4407</v>
      </c>
      <c r="C11" s="14"/>
      <c r="D11" s="1" t="s">
        <v>112</v>
      </c>
      <c r="E11" s="256">
        <f>SUM(E13:E39)</f>
        <v>71</v>
      </c>
      <c r="G11" s="27"/>
    </row>
    <row r="12" spans="1:7" ht="15.75" x14ac:dyDescent="0.25">
      <c r="A12" s="2"/>
      <c r="B12" s="262"/>
      <c r="C12" s="14"/>
      <c r="D12" s="1"/>
      <c r="E12" s="256"/>
      <c r="G12" s="340"/>
    </row>
    <row r="13" spans="1:7" ht="15.75" x14ac:dyDescent="0.25">
      <c r="A13" s="27" t="s">
        <v>585</v>
      </c>
      <c r="B13" s="342">
        <v>537</v>
      </c>
      <c r="C13" s="14"/>
      <c r="D13" s="2" t="s">
        <v>586</v>
      </c>
      <c r="E13" s="342">
        <v>2</v>
      </c>
      <c r="G13" s="341"/>
    </row>
    <row r="14" spans="1:7" ht="15.75" x14ac:dyDescent="0.25">
      <c r="A14" s="27" t="s">
        <v>587</v>
      </c>
      <c r="B14" s="342">
        <v>90</v>
      </c>
      <c r="C14" s="14"/>
      <c r="D14" s="27" t="s">
        <v>588</v>
      </c>
      <c r="E14" s="342">
        <v>8</v>
      </c>
    </row>
    <row r="15" spans="1:7" ht="15.75" x14ac:dyDescent="0.25">
      <c r="A15" s="27" t="s">
        <v>589</v>
      </c>
      <c r="B15" s="342">
        <v>114</v>
      </c>
      <c r="C15" s="14"/>
      <c r="D15" s="27" t="s">
        <v>590</v>
      </c>
      <c r="E15" s="342">
        <v>0</v>
      </c>
    </row>
    <row r="16" spans="1:7" ht="15.75" x14ac:dyDescent="0.25">
      <c r="A16" s="27" t="s">
        <v>591</v>
      </c>
      <c r="B16" s="342">
        <v>127</v>
      </c>
      <c r="C16" s="14"/>
      <c r="D16" s="27" t="s">
        <v>36</v>
      </c>
      <c r="E16" s="342">
        <v>3</v>
      </c>
    </row>
    <row r="17" spans="1:5" ht="15.75" x14ac:dyDescent="0.25">
      <c r="A17" s="27"/>
      <c r="B17" s="342">
        <v>0</v>
      </c>
      <c r="C17" s="14"/>
      <c r="D17" s="2" t="s">
        <v>592</v>
      </c>
      <c r="E17" s="342">
        <v>1</v>
      </c>
    </row>
    <row r="18" spans="1:5" ht="15.75" x14ac:dyDescent="0.25">
      <c r="A18" s="27" t="s">
        <v>593</v>
      </c>
      <c r="B18" s="342">
        <v>61</v>
      </c>
      <c r="C18" s="14"/>
      <c r="D18" s="27" t="s">
        <v>594</v>
      </c>
      <c r="E18" s="342">
        <v>6</v>
      </c>
    </row>
    <row r="19" spans="1:5" ht="15.75" x14ac:dyDescent="0.25">
      <c r="A19" s="27" t="s">
        <v>595</v>
      </c>
      <c r="B19" s="342">
        <v>453</v>
      </c>
      <c r="C19" s="14"/>
      <c r="D19" s="27" t="s">
        <v>596</v>
      </c>
      <c r="E19" s="342">
        <v>6</v>
      </c>
    </row>
    <row r="20" spans="1:5" ht="15.75" x14ac:dyDescent="0.25">
      <c r="A20" s="27" t="s">
        <v>597</v>
      </c>
      <c r="B20" s="342">
        <v>0</v>
      </c>
      <c r="C20" s="14"/>
      <c r="D20" s="2" t="s">
        <v>598</v>
      </c>
      <c r="E20" s="342">
        <v>9</v>
      </c>
    </row>
    <row r="21" spans="1:5" ht="15.75" x14ac:dyDescent="0.25">
      <c r="A21" s="27" t="s">
        <v>599</v>
      </c>
      <c r="B21" s="342">
        <v>138</v>
      </c>
      <c r="C21" s="14"/>
      <c r="D21" s="2" t="s">
        <v>30</v>
      </c>
      <c r="E21" s="342">
        <v>2</v>
      </c>
    </row>
    <row r="22" spans="1:5" ht="15.75" x14ac:dyDescent="0.25">
      <c r="A22" s="27" t="s">
        <v>600</v>
      </c>
      <c r="B22" s="342">
        <v>306</v>
      </c>
      <c r="C22" s="14"/>
      <c r="D22" s="2" t="s">
        <v>601</v>
      </c>
      <c r="E22" s="342">
        <v>5</v>
      </c>
    </row>
    <row r="23" spans="1:5" ht="15.75" x14ac:dyDescent="0.25">
      <c r="A23" s="27" t="s">
        <v>602</v>
      </c>
      <c r="B23" s="342">
        <v>41</v>
      </c>
      <c r="C23" s="14"/>
      <c r="D23" s="2" t="s">
        <v>603</v>
      </c>
      <c r="E23" s="342">
        <v>1</v>
      </c>
    </row>
    <row r="24" spans="1:5" ht="15.75" x14ac:dyDescent="0.25">
      <c r="A24" s="27" t="s">
        <v>604</v>
      </c>
      <c r="B24" s="342">
        <v>57</v>
      </c>
      <c r="C24" s="14"/>
      <c r="D24" s="2" t="s">
        <v>605</v>
      </c>
      <c r="E24" s="342">
        <v>2</v>
      </c>
    </row>
    <row r="25" spans="1:5" ht="15.75" x14ac:dyDescent="0.25">
      <c r="A25" s="27"/>
      <c r="B25" s="342">
        <v>0</v>
      </c>
      <c r="C25" s="14"/>
      <c r="D25" s="2" t="s">
        <v>606</v>
      </c>
      <c r="E25" s="342">
        <v>0</v>
      </c>
    </row>
    <row r="26" spans="1:5" ht="15.75" x14ac:dyDescent="0.25">
      <c r="A26" s="27" t="s">
        <v>607</v>
      </c>
      <c r="B26" s="342">
        <v>93</v>
      </c>
      <c r="C26" s="14"/>
      <c r="D26" s="2" t="s">
        <v>608</v>
      </c>
      <c r="E26" s="342">
        <v>0</v>
      </c>
    </row>
    <row r="27" spans="1:5" ht="15.75" x14ac:dyDescent="0.25">
      <c r="A27" s="27" t="s">
        <v>609</v>
      </c>
      <c r="B27" s="342">
        <v>62</v>
      </c>
      <c r="C27" s="14"/>
      <c r="D27" s="27" t="s">
        <v>610</v>
      </c>
      <c r="E27" s="342">
        <v>0</v>
      </c>
    </row>
    <row r="28" spans="1:5" ht="15.75" x14ac:dyDescent="0.25">
      <c r="A28" s="27" t="s">
        <v>611</v>
      </c>
      <c r="B28" s="342">
        <v>27</v>
      </c>
      <c r="C28" s="14"/>
      <c r="D28" s="27" t="s">
        <v>612</v>
      </c>
      <c r="E28" s="342">
        <v>0</v>
      </c>
    </row>
    <row r="29" spans="1:5" ht="15.75" x14ac:dyDescent="0.25">
      <c r="A29" s="27" t="s">
        <v>613</v>
      </c>
      <c r="B29" s="342">
        <v>10</v>
      </c>
      <c r="C29" s="14"/>
      <c r="D29" s="2" t="s">
        <v>264</v>
      </c>
      <c r="E29" s="342">
        <v>0</v>
      </c>
    </row>
    <row r="30" spans="1:5" ht="15.75" x14ac:dyDescent="0.25">
      <c r="A30" s="27" t="s">
        <v>614</v>
      </c>
      <c r="B30" s="342">
        <v>11</v>
      </c>
      <c r="C30" s="14"/>
      <c r="D30" s="2" t="s">
        <v>615</v>
      </c>
      <c r="E30" s="342">
        <v>1</v>
      </c>
    </row>
    <row r="31" spans="1:5" ht="15.75" x14ac:dyDescent="0.25">
      <c r="A31" s="27" t="s">
        <v>72</v>
      </c>
      <c r="B31" s="342">
        <v>127</v>
      </c>
      <c r="C31" s="14"/>
      <c r="D31" s="2" t="s">
        <v>616</v>
      </c>
      <c r="E31" s="342">
        <v>1</v>
      </c>
    </row>
    <row r="32" spans="1:5" ht="15.75" x14ac:dyDescent="0.25">
      <c r="A32" s="27" t="s">
        <v>617</v>
      </c>
      <c r="B32" s="342">
        <v>46</v>
      </c>
      <c r="C32" s="14"/>
      <c r="D32" s="2" t="s">
        <v>618</v>
      </c>
      <c r="E32" s="342">
        <v>3</v>
      </c>
    </row>
    <row r="33" spans="1:5" ht="15.75" x14ac:dyDescent="0.25">
      <c r="A33" s="27" t="s">
        <v>619</v>
      </c>
      <c r="B33" s="342">
        <v>40</v>
      </c>
      <c r="C33" s="14"/>
      <c r="D33" s="2" t="s">
        <v>620</v>
      </c>
      <c r="E33" s="342">
        <v>3</v>
      </c>
    </row>
    <row r="34" spans="1:5" ht="15.75" x14ac:dyDescent="0.25">
      <c r="A34" s="27"/>
      <c r="B34" s="342">
        <v>0</v>
      </c>
      <c r="C34" s="14"/>
      <c r="D34" s="2" t="s">
        <v>621</v>
      </c>
      <c r="E34" s="342">
        <v>0</v>
      </c>
    </row>
    <row r="35" spans="1:5" ht="15.75" x14ac:dyDescent="0.25">
      <c r="A35" s="27" t="s">
        <v>73</v>
      </c>
      <c r="B35" s="342">
        <v>390</v>
      </c>
      <c r="C35" s="14"/>
      <c r="D35" s="2" t="s">
        <v>622</v>
      </c>
      <c r="E35" s="342">
        <v>0</v>
      </c>
    </row>
    <row r="36" spans="1:5" ht="15.75" x14ac:dyDescent="0.25">
      <c r="A36" s="27" t="s">
        <v>623</v>
      </c>
      <c r="B36" s="342">
        <v>72</v>
      </c>
      <c r="C36" s="14"/>
      <c r="D36" s="2" t="s">
        <v>624</v>
      </c>
      <c r="E36" s="342">
        <v>0</v>
      </c>
    </row>
    <row r="37" spans="1:5" ht="15.75" x14ac:dyDescent="0.25">
      <c r="A37" s="27" t="s">
        <v>625</v>
      </c>
      <c r="B37" s="342">
        <v>94</v>
      </c>
      <c r="C37" s="14"/>
      <c r="D37" s="2" t="s">
        <v>626</v>
      </c>
      <c r="E37" s="342">
        <v>0</v>
      </c>
    </row>
    <row r="38" spans="1:5" ht="15.75" x14ac:dyDescent="0.25">
      <c r="A38" s="27" t="s">
        <v>598</v>
      </c>
      <c r="B38" s="342">
        <v>225</v>
      </c>
      <c r="C38" s="14"/>
      <c r="D38" s="2" t="s">
        <v>627</v>
      </c>
      <c r="E38" s="342">
        <v>15</v>
      </c>
    </row>
    <row r="39" spans="1:5" ht="15.75" x14ac:dyDescent="0.25">
      <c r="A39" s="2" t="s">
        <v>628</v>
      </c>
      <c r="B39" s="342">
        <v>72</v>
      </c>
      <c r="C39" s="14"/>
      <c r="D39" s="2" t="s">
        <v>629</v>
      </c>
      <c r="E39" s="342">
        <v>3</v>
      </c>
    </row>
    <row r="40" spans="1:5" ht="15.75" x14ac:dyDescent="0.25">
      <c r="A40" s="27" t="s">
        <v>630</v>
      </c>
      <c r="B40" s="342">
        <v>92</v>
      </c>
      <c r="C40" s="14"/>
      <c r="D40" s="2"/>
      <c r="E40" s="227"/>
    </row>
    <row r="41" spans="1:5" ht="15.75" x14ac:dyDescent="0.25">
      <c r="A41" s="27" t="s">
        <v>631</v>
      </c>
      <c r="B41" s="342">
        <v>128</v>
      </c>
      <c r="C41" s="14"/>
      <c r="D41" s="32" t="s">
        <v>153</v>
      </c>
      <c r="E41" s="267">
        <f>SUM(E42:E59)</f>
        <v>129</v>
      </c>
    </row>
    <row r="42" spans="1:5" ht="15.75" x14ac:dyDescent="0.25">
      <c r="A42" s="27" t="s">
        <v>75</v>
      </c>
      <c r="B42" s="342">
        <v>132</v>
      </c>
      <c r="C42" s="14"/>
      <c r="D42" s="27" t="s">
        <v>632</v>
      </c>
      <c r="E42" s="342">
        <v>4</v>
      </c>
    </row>
    <row r="43" spans="1:5" ht="15.75" x14ac:dyDescent="0.25">
      <c r="A43" s="27" t="s">
        <v>633</v>
      </c>
      <c r="B43" s="342">
        <v>56</v>
      </c>
      <c r="C43" s="14"/>
      <c r="D43" s="27" t="s">
        <v>634</v>
      </c>
      <c r="E43" s="342">
        <v>111</v>
      </c>
    </row>
    <row r="44" spans="1:5" ht="15.75" x14ac:dyDescent="0.25">
      <c r="A44" s="27" t="s">
        <v>635</v>
      </c>
      <c r="B44" s="342">
        <v>102</v>
      </c>
      <c r="C44" s="14"/>
      <c r="D44" s="27" t="s">
        <v>636</v>
      </c>
      <c r="E44" s="342">
        <v>0</v>
      </c>
    </row>
    <row r="45" spans="1:5" ht="15.75" x14ac:dyDescent="0.25">
      <c r="A45" s="27" t="s">
        <v>637</v>
      </c>
      <c r="B45" s="342">
        <v>15</v>
      </c>
      <c r="C45" s="14"/>
      <c r="D45" s="27" t="s">
        <v>638</v>
      </c>
      <c r="E45" s="342">
        <v>0</v>
      </c>
    </row>
    <row r="46" spans="1:5" ht="15.75" x14ac:dyDescent="0.25">
      <c r="A46" s="27" t="s">
        <v>639</v>
      </c>
      <c r="B46" s="342">
        <v>77</v>
      </c>
      <c r="C46" s="14"/>
      <c r="D46" s="27"/>
      <c r="E46" s="342">
        <v>0</v>
      </c>
    </row>
    <row r="47" spans="1:5" ht="15.75" x14ac:dyDescent="0.25">
      <c r="A47" s="27" t="s">
        <v>640</v>
      </c>
      <c r="B47" s="342">
        <v>65</v>
      </c>
      <c r="C47" s="14"/>
      <c r="D47" s="27" t="s">
        <v>641</v>
      </c>
      <c r="E47" s="342">
        <v>0</v>
      </c>
    </row>
    <row r="48" spans="1:5" ht="15.75" x14ac:dyDescent="0.25">
      <c r="A48" s="27" t="s">
        <v>642</v>
      </c>
      <c r="B48" s="342">
        <v>53</v>
      </c>
      <c r="C48" s="14"/>
      <c r="D48" s="27" t="s">
        <v>157</v>
      </c>
      <c r="E48" s="342">
        <v>4</v>
      </c>
    </row>
    <row r="49" spans="1:5" ht="15.75" x14ac:dyDescent="0.25">
      <c r="A49" s="27" t="s">
        <v>643</v>
      </c>
      <c r="B49" s="342">
        <v>15</v>
      </c>
      <c r="C49" s="14"/>
      <c r="D49" s="27" t="s">
        <v>644</v>
      </c>
      <c r="E49" s="342">
        <v>0</v>
      </c>
    </row>
    <row r="50" spans="1:5" ht="15.75" x14ac:dyDescent="0.25">
      <c r="A50" s="27" t="s">
        <v>645</v>
      </c>
      <c r="B50" s="342">
        <v>22</v>
      </c>
      <c r="C50" s="14"/>
      <c r="D50" s="2" t="s">
        <v>646</v>
      </c>
      <c r="E50" s="342">
        <v>4</v>
      </c>
    </row>
    <row r="51" spans="1:5" ht="15.75" x14ac:dyDescent="0.25">
      <c r="A51" s="27" t="s">
        <v>647</v>
      </c>
      <c r="B51" s="342">
        <v>143</v>
      </c>
      <c r="C51" s="14"/>
      <c r="D51" s="27" t="s">
        <v>156</v>
      </c>
      <c r="E51" s="342">
        <v>1</v>
      </c>
    </row>
    <row r="52" spans="1:5" ht="15.75" x14ac:dyDescent="0.25">
      <c r="A52" s="27" t="s">
        <v>648</v>
      </c>
      <c r="B52" s="342">
        <v>112</v>
      </c>
      <c r="C52" s="14"/>
      <c r="D52" s="27" t="s">
        <v>162</v>
      </c>
      <c r="E52" s="342">
        <v>2</v>
      </c>
    </row>
    <row r="53" spans="1:5" ht="15.75" x14ac:dyDescent="0.25">
      <c r="A53" s="27" t="s">
        <v>649</v>
      </c>
      <c r="B53" s="342">
        <v>82</v>
      </c>
      <c r="C53" s="14"/>
      <c r="D53" s="27" t="s">
        <v>650</v>
      </c>
      <c r="E53" s="342">
        <v>1</v>
      </c>
    </row>
    <row r="54" spans="1:5" ht="15.75" x14ac:dyDescent="0.25">
      <c r="A54" s="27" t="s">
        <v>651</v>
      </c>
      <c r="B54" s="342">
        <v>87</v>
      </c>
      <c r="C54" s="14"/>
      <c r="D54" s="27" t="s">
        <v>155</v>
      </c>
      <c r="E54" s="342">
        <v>0</v>
      </c>
    </row>
    <row r="55" spans="1:5" ht="15.75" x14ac:dyDescent="0.25">
      <c r="A55" s="2" t="s">
        <v>652</v>
      </c>
      <c r="B55" s="342">
        <v>33</v>
      </c>
      <c r="C55" s="14"/>
      <c r="D55" s="27" t="s">
        <v>653</v>
      </c>
      <c r="E55" s="342">
        <v>0</v>
      </c>
    </row>
    <row r="56" spans="1:5" ht="15.75" x14ac:dyDescent="0.25">
      <c r="A56" s="2"/>
      <c r="B56" s="227"/>
      <c r="C56" s="14"/>
      <c r="D56" s="27" t="s">
        <v>654</v>
      </c>
      <c r="E56" s="342">
        <v>0</v>
      </c>
    </row>
    <row r="57" spans="1:5" ht="15.75" x14ac:dyDescent="0.25">
      <c r="A57" s="1" t="s">
        <v>655</v>
      </c>
      <c r="B57" s="267">
        <f>SUM(B59:B65)</f>
        <v>239</v>
      </c>
      <c r="C57" s="13"/>
      <c r="D57" s="27" t="s">
        <v>102</v>
      </c>
      <c r="E57" s="342">
        <v>1</v>
      </c>
    </row>
    <row r="58" spans="1:5" ht="15.75" x14ac:dyDescent="0.25">
      <c r="A58" s="2"/>
      <c r="B58" s="343"/>
      <c r="C58" s="14"/>
      <c r="D58" s="27" t="s">
        <v>656</v>
      </c>
      <c r="E58" s="342">
        <v>1</v>
      </c>
    </row>
    <row r="59" spans="1:5" ht="15.75" x14ac:dyDescent="0.25">
      <c r="A59" s="2" t="s">
        <v>657</v>
      </c>
      <c r="B59" s="342">
        <v>31</v>
      </c>
      <c r="C59" s="14"/>
      <c r="D59" s="27" t="s">
        <v>658</v>
      </c>
      <c r="E59" s="342">
        <v>0</v>
      </c>
    </row>
    <row r="60" spans="1:5" ht="15.75" x14ac:dyDescent="0.25">
      <c r="A60" s="2" t="s">
        <v>659</v>
      </c>
      <c r="B60" s="342">
        <v>158</v>
      </c>
      <c r="C60" s="14"/>
      <c r="D60" s="2"/>
      <c r="E60" s="262"/>
    </row>
    <row r="61" spans="1:5" ht="15.75" x14ac:dyDescent="0.25">
      <c r="A61" s="27" t="s">
        <v>72</v>
      </c>
      <c r="B61" s="342">
        <v>24</v>
      </c>
      <c r="C61" s="14"/>
      <c r="D61" s="27"/>
      <c r="E61" s="262"/>
    </row>
    <row r="62" spans="1:5" ht="15.75" x14ac:dyDescent="0.25">
      <c r="A62" s="27" t="s">
        <v>75</v>
      </c>
      <c r="B62" s="342">
        <v>11</v>
      </c>
      <c r="C62" s="14"/>
      <c r="D62" s="27"/>
      <c r="E62" s="262"/>
    </row>
    <row r="63" spans="1:5" ht="15.75" x14ac:dyDescent="0.25">
      <c r="A63" s="27" t="s">
        <v>660</v>
      </c>
      <c r="B63" s="342">
        <v>3</v>
      </c>
      <c r="C63" s="14"/>
      <c r="D63" s="27"/>
      <c r="E63" s="262"/>
    </row>
    <row r="64" spans="1:5" ht="15.75" x14ac:dyDescent="0.25">
      <c r="A64" s="27" t="s">
        <v>648</v>
      </c>
      <c r="B64" s="342">
        <v>8</v>
      </c>
      <c r="C64" s="14"/>
      <c r="D64" s="27"/>
      <c r="E64" s="262"/>
    </row>
    <row r="65" spans="1:5" ht="15.75" x14ac:dyDescent="0.25">
      <c r="A65" s="2" t="s">
        <v>74</v>
      </c>
      <c r="B65" s="342">
        <v>4</v>
      </c>
      <c r="C65" s="14"/>
      <c r="D65" s="1" t="s">
        <v>8</v>
      </c>
      <c r="E65" s="256">
        <f>B11+E11+E41+B57</f>
        <v>4846</v>
      </c>
    </row>
    <row r="66" spans="1:5" ht="15.75" x14ac:dyDescent="0.25">
      <c r="A66" s="28"/>
      <c r="B66" s="203"/>
      <c r="C66" s="339"/>
      <c r="D66" s="204"/>
      <c r="E66" s="205"/>
    </row>
    <row r="67" spans="1:5" ht="15.75" x14ac:dyDescent="0.25">
      <c r="A67" s="57" t="s">
        <v>66</v>
      </c>
      <c r="B67" s="2"/>
      <c r="C67" s="2"/>
      <c r="D67" s="2"/>
      <c r="E67" s="206"/>
    </row>
  </sheetData>
  <mergeCells count="1">
    <mergeCell ref="B1:C1"/>
  </mergeCells>
  <hyperlinks>
    <hyperlink ref="B1" location="Índice!A1" display="Volver al índice" xr:uid="{E6BC6CE7-807C-40ED-85D5-1269BC482F9E}"/>
  </hyperlinks>
  <pageMargins left="0.7" right="0.7" top="0.75" bottom="0.75" header="0.3" footer="0.3"/>
  <ignoredErrors>
    <ignoredError sqref="B57 E41" unlockedFormula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F1331-88F6-4A36-B8D7-373C4F69491F}">
  <dimension ref="A1:K82"/>
  <sheetViews>
    <sheetView zoomScale="80" zoomScaleNormal="80" workbookViewId="0">
      <pane ySplit="9" topLeftCell="A10" activePane="bottomLeft" state="frozen"/>
      <selection pane="bottomLeft"/>
    </sheetView>
  </sheetViews>
  <sheetFormatPr baseColWidth="10" defaultColWidth="0" defaultRowHeight="15" zeroHeight="1" x14ac:dyDescent="0.25"/>
  <cols>
    <col min="1" max="1" width="72" customWidth="1"/>
    <col min="2" max="2" width="12.85546875" customWidth="1"/>
    <col min="3" max="4" width="13.140625" customWidth="1"/>
    <col min="5" max="6" width="13" customWidth="1"/>
    <col min="7" max="8" width="14.140625" customWidth="1"/>
    <col min="9" max="9" width="12.85546875" customWidth="1"/>
    <col min="10" max="11" width="0" hidden="1" customWidth="1"/>
    <col min="12" max="16384" width="11.42578125" hidden="1"/>
  </cols>
  <sheetData>
    <row r="1" spans="1:11" ht="15.75" x14ac:dyDescent="0.25">
      <c r="A1" s="338" t="s">
        <v>661</v>
      </c>
      <c r="B1" s="414" t="s">
        <v>786</v>
      </c>
      <c r="C1" s="414"/>
      <c r="D1" s="32"/>
      <c r="E1" s="32"/>
      <c r="F1" s="32"/>
      <c r="G1" s="32"/>
      <c r="H1" s="32"/>
      <c r="I1" s="32"/>
    </row>
    <row r="2" spans="1:11" ht="15.75" x14ac:dyDescent="0.25">
      <c r="A2" s="32"/>
      <c r="B2" s="32"/>
      <c r="C2" s="32"/>
      <c r="D2" s="32"/>
      <c r="E2" s="32"/>
      <c r="F2" s="32"/>
      <c r="G2" s="32"/>
      <c r="H2" s="32"/>
      <c r="I2" s="32"/>
    </row>
    <row r="3" spans="1:11" ht="15.75" x14ac:dyDescent="0.25">
      <c r="A3" s="212" t="s">
        <v>576</v>
      </c>
      <c r="B3" s="212"/>
      <c r="C3" s="212"/>
      <c r="D3" s="212"/>
      <c r="E3" s="212"/>
      <c r="F3" s="212"/>
      <c r="G3" s="212"/>
      <c r="H3" s="212"/>
      <c r="I3" s="212"/>
    </row>
    <row r="4" spans="1:11" ht="15.75" x14ac:dyDescent="0.25">
      <c r="A4" s="212" t="s">
        <v>1</v>
      </c>
      <c r="B4" s="212"/>
      <c r="C4" s="212"/>
      <c r="D4" s="212"/>
      <c r="E4" s="212"/>
      <c r="F4" s="212"/>
      <c r="G4" s="212"/>
      <c r="H4" s="212"/>
      <c r="I4" s="212"/>
    </row>
    <row r="5" spans="1:11" ht="15.75" x14ac:dyDescent="0.25">
      <c r="A5" s="212" t="s">
        <v>532</v>
      </c>
      <c r="B5" s="212"/>
      <c r="C5" s="212"/>
      <c r="D5" s="212"/>
      <c r="E5" s="212"/>
      <c r="F5" s="212"/>
      <c r="G5" s="212"/>
      <c r="H5" s="212"/>
      <c r="I5" s="212"/>
    </row>
    <row r="6" spans="1:11" ht="15.75" x14ac:dyDescent="0.25">
      <c r="A6" s="212" t="s">
        <v>2</v>
      </c>
      <c r="B6" s="212"/>
      <c r="C6" s="212"/>
      <c r="D6" s="212"/>
      <c r="E6" s="212"/>
      <c r="F6" s="212"/>
      <c r="G6" s="212"/>
      <c r="H6" s="212"/>
      <c r="I6" s="212"/>
    </row>
    <row r="7" spans="1:11" ht="15.75" x14ac:dyDescent="0.25">
      <c r="A7" s="32"/>
      <c r="B7" s="93"/>
      <c r="C7" s="32"/>
      <c r="D7" s="32"/>
      <c r="E7" s="32"/>
      <c r="F7" s="32"/>
      <c r="G7" s="32"/>
      <c r="H7" s="32"/>
      <c r="I7" s="32"/>
    </row>
    <row r="8" spans="1:11" ht="15.75" x14ac:dyDescent="0.25">
      <c r="A8" s="430" t="s">
        <v>170</v>
      </c>
      <c r="B8" s="433" t="s">
        <v>80</v>
      </c>
      <c r="C8" s="437" t="s">
        <v>577</v>
      </c>
      <c r="D8" s="457"/>
      <c r="E8" s="457"/>
      <c r="F8" s="457"/>
      <c r="G8" s="457"/>
      <c r="H8" s="457"/>
      <c r="I8" s="457"/>
      <c r="J8" s="233"/>
    </row>
    <row r="9" spans="1:11" ht="31.5" x14ac:dyDescent="0.25">
      <c r="A9" s="432"/>
      <c r="B9" s="435"/>
      <c r="C9" s="85" t="s">
        <v>578</v>
      </c>
      <c r="D9" s="49" t="s">
        <v>579</v>
      </c>
      <c r="E9" s="49" t="s">
        <v>580</v>
      </c>
      <c r="F9" s="50" t="s">
        <v>581</v>
      </c>
      <c r="G9" s="50" t="s">
        <v>715</v>
      </c>
      <c r="H9" s="50" t="s">
        <v>716</v>
      </c>
      <c r="I9" s="198" t="s">
        <v>582</v>
      </c>
    </row>
    <row r="10" spans="1:11" ht="15.75" x14ac:dyDescent="0.25">
      <c r="A10" s="103"/>
      <c r="B10" s="190"/>
      <c r="C10" s="77"/>
      <c r="D10" s="77"/>
      <c r="E10" s="77"/>
      <c r="F10" s="78"/>
      <c r="G10" s="78"/>
      <c r="H10" s="78"/>
      <c r="I10" s="78"/>
    </row>
    <row r="11" spans="1:11" ht="15.75" x14ac:dyDescent="0.25">
      <c r="A11" s="320" t="s">
        <v>8</v>
      </c>
      <c r="B11" s="234">
        <f t="shared" ref="B11:I11" si="0">B13+B17+B21+B25+B29+B33+B38+B43+B48+B53+B58+B63+B67+B73+B77</f>
        <v>4752</v>
      </c>
      <c r="C11" s="235">
        <f t="shared" si="0"/>
        <v>2065</v>
      </c>
      <c r="D11" s="235">
        <f t="shared" si="0"/>
        <v>1181</v>
      </c>
      <c r="E11" s="235">
        <f t="shared" si="0"/>
        <v>81</v>
      </c>
      <c r="F11" s="216">
        <f>F13+F17+F21+F25+F29+F33+F38+F43+F48+F53+F58+F63+F67+F73+F77</f>
        <v>14</v>
      </c>
      <c r="G11" s="216">
        <f>G13+G17+G21+G25+G29+G33+G38+G43+G48+G53+G58+G63+G67+G73+G77</f>
        <v>275</v>
      </c>
      <c r="H11" s="216">
        <f>H13+H17+H21+H25+H29+H33+H38+H43+H48+H53+H58+H63+H67+H73+H77</f>
        <v>599</v>
      </c>
      <c r="I11" s="216">
        <f t="shared" si="0"/>
        <v>537</v>
      </c>
      <c r="K11" s="27"/>
    </row>
    <row r="12" spans="1:11" ht="15.75" x14ac:dyDescent="0.25">
      <c r="A12" s="11"/>
      <c r="B12" s="236"/>
      <c r="C12" s="243"/>
      <c r="D12" s="243"/>
      <c r="E12" s="243"/>
      <c r="F12" s="255"/>
      <c r="G12" s="255"/>
      <c r="H12" s="255"/>
      <c r="I12" s="229"/>
    </row>
    <row r="13" spans="1:11" ht="15.75" x14ac:dyDescent="0.25">
      <c r="A13" s="12" t="s">
        <v>12</v>
      </c>
      <c r="B13" s="234">
        <f t="shared" ref="B13" si="1">SUM(B14:B15)</f>
        <v>640</v>
      </c>
      <c r="C13" s="235">
        <v>272</v>
      </c>
      <c r="D13" s="235">
        <v>130</v>
      </c>
      <c r="E13" s="235">
        <v>1</v>
      </c>
      <c r="F13" s="235">
        <v>0</v>
      </c>
      <c r="G13" s="235">
        <v>14</v>
      </c>
      <c r="H13" s="235">
        <v>1</v>
      </c>
      <c r="I13" s="216">
        <v>222</v>
      </c>
    </row>
    <row r="14" spans="1:11" ht="15.75" x14ac:dyDescent="0.25">
      <c r="A14" s="13" t="s">
        <v>13</v>
      </c>
      <c r="B14" s="240">
        <f>SUM(C14:I14)</f>
        <v>639</v>
      </c>
      <c r="C14" s="241">
        <v>271</v>
      </c>
      <c r="D14" s="241">
        <v>130</v>
      </c>
      <c r="E14" s="241">
        <v>1</v>
      </c>
      <c r="F14" s="241">
        <v>0</v>
      </c>
      <c r="G14" s="241">
        <v>14</v>
      </c>
      <c r="H14" s="241">
        <v>1</v>
      </c>
      <c r="I14" s="222">
        <v>222</v>
      </c>
    </row>
    <row r="15" spans="1:11" ht="15.75" x14ac:dyDescent="0.25">
      <c r="A15" s="13" t="s">
        <v>14</v>
      </c>
      <c r="B15" s="240">
        <f>SUM(C15:I15)</f>
        <v>1</v>
      </c>
      <c r="C15" s="241">
        <v>1</v>
      </c>
      <c r="D15" s="241">
        <v>0</v>
      </c>
      <c r="E15" s="241">
        <v>0</v>
      </c>
      <c r="F15" s="241">
        <v>0</v>
      </c>
      <c r="G15" s="241">
        <v>0</v>
      </c>
      <c r="H15" s="241">
        <v>0</v>
      </c>
      <c r="I15" s="222">
        <v>0</v>
      </c>
    </row>
    <row r="16" spans="1:11" ht="15.75" x14ac:dyDescent="0.25">
      <c r="A16" s="13"/>
      <c r="B16" s="240"/>
      <c r="C16" s="241"/>
      <c r="D16" s="241"/>
      <c r="E16" s="241"/>
      <c r="F16" s="222"/>
      <c r="G16" s="222"/>
      <c r="H16" s="222"/>
      <c r="I16" s="229"/>
    </row>
    <row r="17" spans="1:9" ht="15.75" x14ac:dyDescent="0.25">
      <c r="A17" s="12" t="s">
        <v>15</v>
      </c>
      <c r="B17" s="234">
        <f t="shared" ref="B17" si="2">SUM(B18:B19)</f>
        <v>475</v>
      </c>
      <c r="C17" s="235">
        <v>165</v>
      </c>
      <c r="D17" s="235">
        <v>149</v>
      </c>
      <c r="E17" s="235">
        <v>8</v>
      </c>
      <c r="F17" s="216">
        <v>0</v>
      </c>
      <c r="G17" s="216">
        <v>53</v>
      </c>
      <c r="H17" s="216">
        <v>16</v>
      </c>
      <c r="I17" s="216">
        <v>84</v>
      </c>
    </row>
    <row r="18" spans="1:9" ht="15.75" x14ac:dyDescent="0.25">
      <c r="A18" s="13" t="s">
        <v>16</v>
      </c>
      <c r="B18" s="240">
        <f>SUM(C18:I18)</f>
        <v>471</v>
      </c>
      <c r="C18" s="241">
        <v>165</v>
      </c>
      <c r="D18" s="241">
        <v>145</v>
      </c>
      <c r="E18" s="241">
        <v>8</v>
      </c>
      <c r="F18" s="241">
        <v>0</v>
      </c>
      <c r="G18" s="241">
        <v>53</v>
      </c>
      <c r="H18" s="241">
        <v>16</v>
      </c>
      <c r="I18" s="222">
        <v>84</v>
      </c>
    </row>
    <row r="19" spans="1:9" ht="15.75" x14ac:dyDescent="0.25">
      <c r="A19" s="13" t="s">
        <v>17</v>
      </c>
      <c r="B19" s="240">
        <f>SUM(C19:I19)</f>
        <v>4</v>
      </c>
      <c r="C19" s="241">
        <v>0</v>
      </c>
      <c r="D19" s="241">
        <v>4</v>
      </c>
      <c r="E19" s="241">
        <v>0</v>
      </c>
      <c r="F19" s="241">
        <v>0</v>
      </c>
      <c r="G19" s="241">
        <v>0</v>
      </c>
      <c r="H19" s="241">
        <v>0</v>
      </c>
      <c r="I19" s="222">
        <v>0</v>
      </c>
    </row>
    <row r="20" spans="1:9" ht="15.75" x14ac:dyDescent="0.25">
      <c r="A20" s="13"/>
      <c r="B20" s="240"/>
      <c r="C20" s="241"/>
      <c r="D20" s="241"/>
      <c r="E20" s="241"/>
      <c r="F20" s="222"/>
      <c r="G20" s="222"/>
      <c r="H20" s="222"/>
      <c r="I20" s="229"/>
    </row>
    <row r="21" spans="1:9" ht="15.75" x14ac:dyDescent="0.25">
      <c r="A21" s="12" t="s">
        <v>18</v>
      </c>
      <c r="B21" s="234">
        <f t="shared" ref="B21" si="3">SUM(B22:B23)</f>
        <v>443</v>
      </c>
      <c r="C21" s="235">
        <v>235</v>
      </c>
      <c r="D21" s="235">
        <v>111</v>
      </c>
      <c r="E21" s="235">
        <v>4</v>
      </c>
      <c r="F21" s="216">
        <v>2</v>
      </c>
      <c r="G21" s="216">
        <v>33</v>
      </c>
      <c r="H21" s="216">
        <v>43</v>
      </c>
      <c r="I21" s="216">
        <v>15</v>
      </c>
    </row>
    <row r="22" spans="1:9" ht="15.75" x14ac:dyDescent="0.25">
      <c r="A22" s="13" t="s">
        <v>19</v>
      </c>
      <c r="B22" s="240">
        <f>SUM(C22:I22)</f>
        <v>321</v>
      </c>
      <c r="C22" s="241">
        <v>186</v>
      </c>
      <c r="D22" s="241">
        <v>76</v>
      </c>
      <c r="E22" s="241">
        <v>2</v>
      </c>
      <c r="F22" s="241">
        <v>2</v>
      </c>
      <c r="G22" s="241">
        <v>26</v>
      </c>
      <c r="H22" s="241">
        <v>19</v>
      </c>
      <c r="I22" s="222">
        <v>10</v>
      </c>
    </row>
    <row r="23" spans="1:9" ht="15.75" x14ac:dyDescent="0.25">
      <c r="A23" s="13" t="s">
        <v>20</v>
      </c>
      <c r="B23" s="240">
        <f>SUM(C23:I23)</f>
        <v>122</v>
      </c>
      <c r="C23" s="241">
        <v>49</v>
      </c>
      <c r="D23" s="241">
        <v>35</v>
      </c>
      <c r="E23" s="241">
        <v>2</v>
      </c>
      <c r="F23" s="241">
        <v>0</v>
      </c>
      <c r="G23" s="241">
        <v>7</v>
      </c>
      <c r="H23" s="241">
        <v>24</v>
      </c>
      <c r="I23" s="222">
        <v>5</v>
      </c>
    </row>
    <row r="24" spans="1:9" ht="15.75" x14ac:dyDescent="0.25">
      <c r="A24" s="14"/>
      <c r="B24" s="242"/>
      <c r="C24" s="238"/>
      <c r="D24" s="238"/>
      <c r="E24" s="238"/>
      <c r="F24" s="239"/>
      <c r="G24" s="239"/>
      <c r="H24" s="239"/>
      <c r="I24" s="239"/>
    </row>
    <row r="25" spans="1:9" ht="15.75" x14ac:dyDescent="0.25">
      <c r="A25" s="12" t="s">
        <v>21</v>
      </c>
      <c r="B25" s="234">
        <f t="shared" ref="B25" si="4">SUM(B26:B27)</f>
        <v>433</v>
      </c>
      <c r="C25" s="235">
        <v>171</v>
      </c>
      <c r="D25" s="235">
        <v>75</v>
      </c>
      <c r="E25" s="235">
        <v>2</v>
      </c>
      <c r="F25" s="235">
        <v>5</v>
      </c>
      <c r="G25" s="235">
        <v>36</v>
      </c>
      <c r="H25" s="235">
        <v>43</v>
      </c>
      <c r="I25" s="216">
        <v>101</v>
      </c>
    </row>
    <row r="26" spans="1:9" ht="15.75" x14ac:dyDescent="0.25">
      <c r="A26" s="13" t="s">
        <v>22</v>
      </c>
      <c r="B26" s="240">
        <f>SUM(C26:I26)</f>
        <v>432</v>
      </c>
      <c r="C26" s="241">
        <v>170</v>
      </c>
      <c r="D26" s="241">
        <v>75</v>
      </c>
      <c r="E26" s="241">
        <v>2</v>
      </c>
      <c r="F26" s="241">
        <v>5</v>
      </c>
      <c r="G26" s="241">
        <v>36</v>
      </c>
      <c r="H26" s="241">
        <v>43</v>
      </c>
      <c r="I26" s="222">
        <v>101</v>
      </c>
    </row>
    <row r="27" spans="1:9" ht="15.75" x14ac:dyDescent="0.25">
      <c r="A27" s="13" t="s">
        <v>23</v>
      </c>
      <c r="B27" s="240">
        <f>SUM(C27:I27)</f>
        <v>1</v>
      </c>
      <c r="C27" s="241">
        <v>1</v>
      </c>
      <c r="D27" s="241">
        <v>0</v>
      </c>
      <c r="E27" s="241">
        <v>0</v>
      </c>
      <c r="F27" s="241">
        <v>0</v>
      </c>
      <c r="G27" s="241">
        <v>0</v>
      </c>
      <c r="H27" s="241">
        <v>0</v>
      </c>
      <c r="I27" s="222">
        <v>0</v>
      </c>
    </row>
    <row r="28" spans="1:9" ht="15.75" x14ac:dyDescent="0.25">
      <c r="A28" s="13"/>
      <c r="B28" s="240"/>
      <c r="C28" s="241"/>
      <c r="D28" s="241"/>
      <c r="E28" s="241"/>
      <c r="F28" s="222"/>
      <c r="G28" s="222"/>
      <c r="H28" s="222"/>
      <c r="I28" s="229"/>
    </row>
    <row r="29" spans="1:9" ht="15.75" x14ac:dyDescent="0.25">
      <c r="A29" s="12" t="s">
        <v>24</v>
      </c>
      <c r="B29" s="234">
        <f t="shared" ref="B29" si="5">SUM(B30:B31)</f>
        <v>119</v>
      </c>
      <c r="C29" s="235">
        <v>53</v>
      </c>
      <c r="D29" s="235">
        <v>37</v>
      </c>
      <c r="E29" s="235">
        <v>0</v>
      </c>
      <c r="F29" s="235">
        <v>0</v>
      </c>
      <c r="G29" s="235">
        <v>0</v>
      </c>
      <c r="H29" s="235">
        <v>22</v>
      </c>
      <c r="I29" s="216">
        <v>7</v>
      </c>
    </row>
    <row r="30" spans="1:9" ht="15.75" x14ac:dyDescent="0.25">
      <c r="A30" s="13" t="s">
        <v>25</v>
      </c>
      <c r="B30" s="240">
        <f>SUM(C30:I30)</f>
        <v>117</v>
      </c>
      <c r="C30" s="241">
        <v>53</v>
      </c>
      <c r="D30" s="241">
        <v>37</v>
      </c>
      <c r="E30" s="241">
        <v>0</v>
      </c>
      <c r="F30" s="241">
        <v>0</v>
      </c>
      <c r="G30" s="241">
        <v>0</v>
      </c>
      <c r="H30" s="241">
        <v>22</v>
      </c>
      <c r="I30" s="222">
        <v>5</v>
      </c>
    </row>
    <row r="31" spans="1:9" ht="15.75" x14ac:dyDescent="0.25">
      <c r="A31" s="13" t="s">
        <v>26</v>
      </c>
      <c r="B31" s="240">
        <f>SUM(C31:I31)</f>
        <v>2</v>
      </c>
      <c r="C31" s="241">
        <v>0</v>
      </c>
      <c r="D31" s="241">
        <v>0</v>
      </c>
      <c r="E31" s="241">
        <v>0</v>
      </c>
      <c r="F31" s="241">
        <v>0</v>
      </c>
      <c r="G31" s="241">
        <v>0</v>
      </c>
      <c r="H31" s="241">
        <v>0</v>
      </c>
      <c r="I31" s="222">
        <v>2</v>
      </c>
    </row>
    <row r="32" spans="1:9" ht="15.75" x14ac:dyDescent="0.25">
      <c r="A32" s="13"/>
      <c r="B32" s="240"/>
      <c r="C32" s="241"/>
      <c r="D32" s="241"/>
      <c r="E32" s="241"/>
      <c r="F32" s="222"/>
      <c r="G32" s="222"/>
      <c r="H32" s="222"/>
      <c r="I32" s="229"/>
    </row>
    <row r="33" spans="1:9" ht="15.75" x14ac:dyDescent="0.25">
      <c r="A33" s="12" t="s">
        <v>27</v>
      </c>
      <c r="B33" s="234">
        <f t="shared" ref="B33" si="6">SUM(B34:B36)</f>
        <v>128</v>
      </c>
      <c r="C33" s="235">
        <v>36</v>
      </c>
      <c r="D33" s="235">
        <v>55</v>
      </c>
      <c r="E33" s="235">
        <v>9</v>
      </c>
      <c r="F33" s="235">
        <v>0</v>
      </c>
      <c r="G33" s="235">
        <v>6</v>
      </c>
      <c r="H33" s="235">
        <v>13</v>
      </c>
      <c r="I33" s="216">
        <v>9</v>
      </c>
    </row>
    <row r="34" spans="1:9" ht="15.75" x14ac:dyDescent="0.25">
      <c r="A34" s="13" t="s">
        <v>28</v>
      </c>
      <c r="B34" s="240">
        <f>SUM(C34:I34)</f>
        <v>75</v>
      </c>
      <c r="C34" s="241">
        <v>13</v>
      </c>
      <c r="D34" s="241">
        <v>38</v>
      </c>
      <c r="E34" s="241">
        <v>6</v>
      </c>
      <c r="F34" s="241">
        <v>0</v>
      </c>
      <c r="G34" s="241">
        <v>3</v>
      </c>
      <c r="H34" s="241">
        <v>9</v>
      </c>
      <c r="I34" s="222">
        <v>6</v>
      </c>
    </row>
    <row r="35" spans="1:9" ht="15.75" x14ac:dyDescent="0.25">
      <c r="A35" s="13" t="s">
        <v>29</v>
      </c>
      <c r="B35" s="240">
        <f>SUM(C35:I35)</f>
        <v>1</v>
      </c>
      <c r="C35" s="241">
        <v>0</v>
      </c>
      <c r="D35" s="241">
        <v>1</v>
      </c>
      <c r="E35" s="241">
        <v>0</v>
      </c>
      <c r="F35" s="241">
        <v>0</v>
      </c>
      <c r="G35" s="241">
        <v>0</v>
      </c>
      <c r="H35" s="241">
        <v>0</v>
      </c>
      <c r="I35" s="222">
        <v>0</v>
      </c>
    </row>
    <row r="36" spans="1:9" ht="15.75" x14ac:dyDescent="0.25">
      <c r="A36" s="13" t="s">
        <v>30</v>
      </c>
      <c r="B36" s="240">
        <f>SUM(C36:I36)</f>
        <v>52</v>
      </c>
      <c r="C36" s="241">
        <v>23</v>
      </c>
      <c r="D36" s="241">
        <v>16</v>
      </c>
      <c r="E36" s="241">
        <v>3</v>
      </c>
      <c r="F36" s="241">
        <v>0</v>
      </c>
      <c r="G36" s="241">
        <v>3</v>
      </c>
      <c r="H36" s="241">
        <v>4</v>
      </c>
      <c r="I36" s="222">
        <v>3</v>
      </c>
    </row>
    <row r="37" spans="1:9" ht="15.75" x14ac:dyDescent="0.25">
      <c r="A37" s="13"/>
      <c r="B37" s="240"/>
      <c r="C37" s="238"/>
      <c r="D37" s="238"/>
      <c r="E37" s="238"/>
      <c r="F37" s="239"/>
      <c r="G37" s="239"/>
      <c r="H37" s="239"/>
      <c r="I37" s="229"/>
    </row>
    <row r="38" spans="1:9" ht="15.75" x14ac:dyDescent="0.25">
      <c r="A38" s="12" t="s">
        <v>31</v>
      </c>
      <c r="B38" s="244">
        <f t="shared" ref="B38" si="7">SUM(B39:B41)</f>
        <v>228</v>
      </c>
      <c r="C38" s="245">
        <v>95</v>
      </c>
      <c r="D38" s="245">
        <v>74</v>
      </c>
      <c r="E38" s="245">
        <v>4</v>
      </c>
      <c r="F38" s="245">
        <v>0</v>
      </c>
      <c r="G38" s="245">
        <v>22</v>
      </c>
      <c r="H38" s="245">
        <v>28</v>
      </c>
      <c r="I38" s="226">
        <v>5</v>
      </c>
    </row>
    <row r="39" spans="1:9" ht="15.75" x14ac:dyDescent="0.25">
      <c r="A39" s="13" t="s">
        <v>32</v>
      </c>
      <c r="B39" s="240">
        <f>SUM(C39:I39)</f>
        <v>188</v>
      </c>
      <c r="C39" s="241">
        <v>71</v>
      </c>
      <c r="D39" s="241">
        <v>66</v>
      </c>
      <c r="E39" s="241">
        <v>1</v>
      </c>
      <c r="F39" s="241">
        <v>0</v>
      </c>
      <c r="G39" s="241">
        <v>21</v>
      </c>
      <c r="H39" s="241">
        <v>26</v>
      </c>
      <c r="I39" s="222">
        <v>3</v>
      </c>
    </row>
    <row r="40" spans="1:9" ht="15.75" x14ac:dyDescent="0.25">
      <c r="A40" s="13" t="s">
        <v>33</v>
      </c>
      <c r="B40" s="240">
        <f>SUM(C40:I40)</f>
        <v>0</v>
      </c>
      <c r="C40" s="241">
        <v>0</v>
      </c>
      <c r="D40" s="241">
        <v>0</v>
      </c>
      <c r="E40" s="241">
        <v>0</v>
      </c>
      <c r="F40" s="241">
        <v>0</v>
      </c>
      <c r="G40" s="241">
        <v>0</v>
      </c>
      <c r="H40" s="241">
        <v>0</v>
      </c>
      <c r="I40" s="222">
        <v>0</v>
      </c>
    </row>
    <row r="41" spans="1:9" ht="15.75" x14ac:dyDescent="0.25">
      <c r="A41" s="13" t="s">
        <v>34</v>
      </c>
      <c r="B41" s="240">
        <f>SUM(C41:I41)</f>
        <v>40</v>
      </c>
      <c r="C41" s="241">
        <v>24</v>
      </c>
      <c r="D41" s="241">
        <v>8</v>
      </c>
      <c r="E41" s="241">
        <v>3</v>
      </c>
      <c r="F41" s="241">
        <v>0</v>
      </c>
      <c r="G41" s="241">
        <v>1</v>
      </c>
      <c r="H41" s="241">
        <v>2</v>
      </c>
      <c r="I41" s="222">
        <v>2</v>
      </c>
    </row>
    <row r="42" spans="1:9" ht="15.75" x14ac:dyDescent="0.25">
      <c r="A42" s="13"/>
      <c r="B42" s="240"/>
      <c r="C42" s="238"/>
      <c r="D42" s="238"/>
      <c r="E42" s="238"/>
      <c r="F42" s="239"/>
      <c r="G42" s="239"/>
      <c r="H42" s="239"/>
      <c r="I42" s="229"/>
    </row>
    <row r="43" spans="1:9" ht="15.75" x14ac:dyDescent="0.25">
      <c r="A43" s="12" t="s">
        <v>35</v>
      </c>
      <c r="B43" s="244">
        <f t="shared" ref="B43" si="8">SUM(B44:B46)</f>
        <v>567</v>
      </c>
      <c r="C43" s="245">
        <v>270</v>
      </c>
      <c r="D43" s="245">
        <v>137</v>
      </c>
      <c r="E43" s="245">
        <v>12</v>
      </c>
      <c r="F43" s="245">
        <v>1</v>
      </c>
      <c r="G43" s="245">
        <v>50</v>
      </c>
      <c r="H43" s="245">
        <v>80</v>
      </c>
      <c r="I43" s="226">
        <v>17</v>
      </c>
    </row>
    <row r="44" spans="1:9" ht="15.75" x14ac:dyDescent="0.25">
      <c r="A44" s="13" t="s">
        <v>36</v>
      </c>
      <c r="B44" s="240">
        <f>SUM(C44:I44)</f>
        <v>475</v>
      </c>
      <c r="C44" s="241">
        <v>230</v>
      </c>
      <c r="D44" s="241">
        <v>118</v>
      </c>
      <c r="E44" s="241">
        <v>8</v>
      </c>
      <c r="F44" s="241">
        <v>0</v>
      </c>
      <c r="G44" s="241">
        <v>47</v>
      </c>
      <c r="H44" s="241">
        <v>56</v>
      </c>
      <c r="I44" s="222">
        <v>16</v>
      </c>
    </row>
    <row r="45" spans="1:9" ht="15.75" x14ac:dyDescent="0.25">
      <c r="A45" s="13" t="s">
        <v>37</v>
      </c>
      <c r="B45" s="240">
        <f>SUM(C45:I45)</f>
        <v>2</v>
      </c>
      <c r="C45" s="241">
        <v>0</v>
      </c>
      <c r="D45" s="241">
        <v>1</v>
      </c>
      <c r="E45" s="241">
        <v>0</v>
      </c>
      <c r="F45" s="241">
        <v>1</v>
      </c>
      <c r="G45" s="241">
        <v>0</v>
      </c>
      <c r="H45" s="241">
        <v>0</v>
      </c>
      <c r="I45" s="222">
        <v>0</v>
      </c>
    </row>
    <row r="46" spans="1:9" ht="15.75" x14ac:dyDescent="0.25">
      <c r="A46" s="13" t="s">
        <v>38</v>
      </c>
      <c r="B46" s="240">
        <f>SUM(C46:I46)</f>
        <v>90</v>
      </c>
      <c r="C46" s="241">
        <v>40</v>
      </c>
      <c r="D46" s="241">
        <v>18</v>
      </c>
      <c r="E46" s="241">
        <v>4</v>
      </c>
      <c r="F46" s="241">
        <v>0</v>
      </c>
      <c r="G46" s="241">
        <v>3</v>
      </c>
      <c r="H46" s="241">
        <v>24</v>
      </c>
      <c r="I46" s="222">
        <v>1</v>
      </c>
    </row>
    <row r="47" spans="1:9" ht="15.75" x14ac:dyDescent="0.25">
      <c r="A47" s="13"/>
      <c r="B47" s="240"/>
      <c r="C47" s="238"/>
      <c r="D47" s="238"/>
      <c r="E47" s="238"/>
      <c r="F47" s="239"/>
      <c r="G47" s="239"/>
      <c r="H47" s="239"/>
      <c r="I47" s="229"/>
    </row>
    <row r="48" spans="1:9" ht="15.75" x14ac:dyDescent="0.25">
      <c r="A48" s="12" t="s">
        <v>39</v>
      </c>
      <c r="B48" s="244">
        <f t="shared" ref="B48" si="9">SUM(B49:B51)</f>
        <v>304</v>
      </c>
      <c r="C48" s="245">
        <v>125</v>
      </c>
      <c r="D48" s="245">
        <v>51</v>
      </c>
      <c r="E48" s="245">
        <v>2</v>
      </c>
      <c r="F48" s="245">
        <v>4</v>
      </c>
      <c r="G48" s="245">
        <v>6</v>
      </c>
      <c r="H48" s="245">
        <v>95</v>
      </c>
      <c r="I48" s="226">
        <v>21</v>
      </c>
    </row>
    <row r="49" spans="1:9" ht="15.75" x14ac:dyDescent="0.25">
      <c r="A49" s="13" t="s">
        <v>40</v>
      </c>
      <c r="B49" s="240">
        <f>SUM(C49:I49)</f>
        <v>224</v>
      </c>
      <c r="C49" s="241">
        <v>106</v>
      </c>
      <c r="D49" s="241">
        <v>32</v>
      </c>
      <c r="E49" s="241">
        <v>0</v>
      </c>
      <c r="F49" s="241">
        <v>4</v>
      </c>
      <c r="G49" s="241">
        <v>0</v>
      </c>
      <c r="H49" s="241">
        <v>69</v>
      </c>
      <c r="I49" s="222">
        <v>13</v>
      </c>
    </row>
    <row r="50" spans="1:9" ht="15.75" x14ac:dyDescent="0.25">
      <c r="A50" s="13" t="s">
        <v>41</v>
      </c>
      <c r="B50" s="240">
        <f>SUM(C50:I50)</f>
        <v>0</v>
      </c>
      <c r="C50" s="241">
        <v>0</v>
      </c>
      <c r="D50" s="241">
        <v>0</v>
      </c>
      <c r="E50" s="241">
        <v>0</v>
      </c>
      <c r="F50" s="241">
        <v>0</v>
      </c>
      <c r="G50" s="241">
        <v>0</v>
      </c>
      <c r="H50" s="241">
        <v>0</v>
      </c>
      <c r="I50" s="222">
        <v>0</v>
      </c>
    </row>
    <row r="51" spans="1:9" ht="15.75" x14ac:dyDescent="0.25">
      <c r="A51" s="13" t="s">
        <v>42</v>
      </c>
      <c r="B51" s="240">
        <f>SUM(C51:I51)</f>
        <v>80</v>
      </c>
      <c r="C51" s="241">
        <v>19</v>
      </c>
      <c r="D51" s="241">
        <v>19</v>
      </c>
      <c r="E51" s="241">
        <v>2</v>
      </c>
      <c r="F51" s="241">
        <v>0</v>
      </c>
      <c r="G51" s="241">
        <v>6</v>
      </c>
      <c r="H51" s="241">
        <v>26</v>
      </c>
      <c r="I51" s="222">
        <v>8</v>
      </c>
    </row>
    <row r="52" spans="1:9" ht="15.75" x14ac:dyDescent="0.25">
      <c r="A52" s="13"/>
      <c r="B52" s="240"/>
      <c r="C52" s="228"/>
      <c r="D52" s="228"/>
      <c r="E52" s="228"/>
      <c r="F52" s="229"/>
      <c r="G52" s="229"/>
      <c r="H52" s="229"/>
      <c r="I52" s="229"/>
    </row>
    <row r="53" spans="1:9" ht="15.75" x14ac:dyDescent="0.25">
      <c r="A53" s="12" t="s">
        <v>43</v>
      </c>
      <c r="B53" s="234">
        <f>SUM(B54:B56)</f>
        <v>237</v>
      </c>
      <c r="C53" s="235">
        <v>126</v>
      </c>
      <c r="D53" s="235">
        <v>49</v>
      </c>
      <c r="E53" s="235">
        <v>6</v>
      </c>
      <c r="F53" s="235">
        <v>0</v>
      </c>
      <c r="G53" s="235">
        <v>6</v>
      </c>
      <c r="H53" s="235">
        <v>37</v>
      </c>
      <c r="I53" s="216">
        <v>13</v>
      </c>
    </row>
    <row r="54" spans="1:9" ht="15.75" x14ac:dyDescent="0.25">
      <c r="A54" s="13" t="s">
        <v>44</v>
      </c>
      <c r="B54" s="240">
        <f>SUM(C54:I54)</f>
        <v>98</v>
      </c>
      <c r="C54" s="241">
        <v>69</v>
      </c>
      <c r="D54" s="241">
        <v>16</v>
      </c>
      <c r="E54" s="241">
        <v>3</v>
      </c>
      <c r="F54" s="241">
        <v>0</v>
      </c>
      <c r="G54" s="241">
        <v>1</v>
      </c>
      <c r="H54" s="241">
        <v>0</v>
      </c>
      <c r="I54" s="222">
        <v>9</v>
      </c>
    </row>
    <row r="55" spans="1:9" ht="15.75" x14ac:dyDescent="0.25">
      <c r="A55" s="13" t="s">
        <v>45</v>
      </c>
      <c r="B55" s="240">
        <f>SUM(C55:I55)</f>
        <v>139</v>
      </c>
      <c r="C55" s="241">
        <v>57</v>
      </c>
      <c r="D55" s="241">
        <v>33</v>
      </c>
      <c r="E55" s="241">
        <v>3</v>
      </c>
      <c r="F55" s="241">
        <v>0</v>
      </c>
      <c r="G55" s="241">
        <v>5</v>
      </c>
      <c r="H55" s="241">
        <v>37</v>
      </c>
      <c r="I55" s="222">
        <v>4</v>
      </c>
    </row>
    <row r="56" spans="1:9" ht="15.75" x14ac:dyDescent="0.25">
      <c r="A56" s="13" t="s">
        <v>268</v>
      </c>
      <c r="B56" s="240">
        <f>SUM(C56:I56)</f>
        <v>0</v>
      </c>
      <c r="C56" s="241">
        <v>0</v>
      </c>
      <c r="D56" s="241">
        <v>0</v>
      </c>
      <c r="E56" s="241">
        <v>0</v>
      </c>
      <c r="F56" s="241">
        <v>0</v>
      </c>
      <c r="G56" s="241">
        <v>0</v>
      </c>
      <c r="H56" s="241">
        <v>0</v>
      </c>
      <c r="I56" s="222">
        <v>0</v>
      </c>
    </row>
    <row r="57" spans="1:9" ht="15.75" x14ac:dyDescent="0.25">
      <c r="A57" s="14"/>
      <c r="B57" s="242"/>
      <c r="C57" s="241"/>
      <c r="D57" s="241"/>
      <c r="E57" s="241"/>
      <c r="F57" s="222"/>
      <c r="G57" s="222"/>
      <c r="H57" s="222"/>
      <c r="I57" s="222"/>
    </row>
    <row r="58" spans="1:9" ht="15.75" x14ac:dyDescent="0.25">
      <c r="A58" s="12" t="s">
        <v>47</v>
      </c>
      <c r="B58" s="244">
        <f>SUM(B59:B61)</f>
        <v>325</v>
      </c>
      <c r="C58" s="245">
        <v>139</v>
      </c>
      <c r="D58" s="245">
        <v>100</v>
      </c>
      <c r="E58" s="245">
        <v>9</v>
      </c>
      <c r="F58" s="245">
        <v>1</v>
      </c>
      <c r="G58" s="245">
        <v>11</v>
      </c>
      <c r="H58" s="245">
        <v>60</v>
      </c>
      <c r="I58" s="226">
        <v>5</v>
      </c>
    </row>
    <row r="59" spans="1:9" ht="15.75" x14ac:dyDescent="0.25">
      <c r="A59" s="13" t="s">
        <v>48</v>
      </c>
      <c r="B59" s="240">
        <f>SUM(C59:I59)</f>
        <v>171</v>
      </c>
      <c r="C59" s="241">
        <v>62</v>
      </c>
      <c r="D59" s="241">
        <v>62</v>
      </c>
      <c r="E59" s="241">
        <v>3</v>
      </c>
      <c r="F59" s="241">
        <v>1</v>
      </c>
      <c r="G59" s="241">
        <v>6</v>
      </c>
      <c r="H59" s="241">
        <v>36</v>
      </c>
      <c r="I59" s="222">
        <v>1</v>
      </c>
    </row>
    <row r="60" spans="1:9" ht="15.75" x14ac:dyDescent="0.25">
      <c r="A60" s="13" t="s">
        <v>49</v>
      </c>
      <c r="B60" s="240">
        <f>SUM(C60:I60)</f>
        <v>0</v>
      </c>
      <c r="C60" s="241">
        <v>0</v>
      </c>
      <c r="D60" s="241">
        <v>0</v>
      </c>
      <c r="E60" s="241">
        <v>0</v>
      </c>
      <c r="F60" s="241">
        <v>0</v>
      </c>
      <c r="G60" s="241">
        <v>0</v>
      </c>
      <c r="H60" s="241">
        <v>0</v>
      </c>
      <c r="I60" s="222">
        <v>0</v>
      </c>
    </row>
    <row r="61" spans="1:9" ht="15.75" x14ac:dyDescent="0.25">
      <c r="A61" s="13" t="s">
        <v>50</v>
      </c>
      <c r="B61" s="240">
        <f>SUM(C61:I61)</f>
        <v>154</v>
      </c>
      <c r="C61" s="241">
        <v>77</v>
      </c>
      <c r="D61" s="241">
        <v>38</v>
      </c>
      <c r="E61" s="241">
        <v>6</v>
      </c>
      <c r="F61" s="241">
        <v>0</v>
      </c>
      <c r="G61" s="241">
        <v>5</v>
      </c>
      <c r="H61" s="241">
        <v>24</v>
      </c>
      <c r="I61" s="222">
        <v>4</v>
      </c>
    </row>
    <row r="62" spans="1:9" ht="15.75" x14ac:dyDescent="0.25">
      <c r="A62" s="13"/>
      <c r="B62" s="240"/>
      <c r="C62" s="241"/>
      <c r="D62" s="241"/>
      <c r="E62" s="241"/>
      <c r="F62" s="222"/>
      <c r="G62" s="222"/>
      <c r="H62" s="222"/>
      <c r="I62" s="229"/>
    </row>
    <row r="63" spans="1:9" ht="15.75" x14ac:dyDescent="0.25">
      <c r="A63" s="12" t="s">
        <v>51</v>
      </c>
      <c r="B63" s="234">
        <f t="shared" ref="B63" si="10">SUM(B64:B65)</f>
        <v>181</v>
      </c>
      <c r="C63" s="235">
        <v>72</v>
      </c>
      <c r="D63" s="235">
        <v>61</v>
      </c>
      <c r="E63" s="235">
        <v>4</v>
      </c>
      <c r="F63" s="235">
        <v>0</v>
      </c>
      <c r="G63" s="235">
        <v>16</v>
      </c>
      <c r="H63" s="235">
        <v>25</v>
      </c>
      <c r="I63" s="216">
        <v>3</v>
      </c>
    </row>
    <row r="64" spans="1:9" ht="15.75" x14ac:dyDescent="0.25">
      <c r="A64" s="13" t="s">
        <v>52</v>
      </c>
      <c r="B64" s="240">
        <f>SUM(C64:I64)</f>
        <v>179</v>
      </c>
      <c r="C64" s="241">
        <v>71</v>
      </c>
      <c r="D64" s="241">
        <v>61</v>
      </c>
      <c r="E64" s="241">
        <v>4</v>
      </c>
      <c r="F64" s="241">
        <v>0</v>
      </c>
      <c r="G64" s="241">
        <v>16</v>
      </c>
      <c r="H64" s="241">
        <v>25</v>
      </c>
      <c r="I64" s="222">
        <v>2</v>
      </c>
    </row>
    <row r="65" spans="1:9" ht="15.75" x14ac:dyDescent="0.25">
      <c r="A65" s="13" t="s">
        <v>53</v>
      </c>
      <c r="B65" s="240">
        <f>SUM(C65:I65)</f>
        <v>2</v>
      </c>
      <c r="C65" s="241">
        <v>1</v>
      </c>
      <c r="D65" s="241">
        <v>0</v>
      </c>
      <c r="E65" s="241">
        <v>0</v>
      </c>
      <c r="F65" s="241">
        <v>0</v>
      </c>
      <c r="G65" s="241">
        <v>0</v>
      </c>
      <c r="H65" s="241">
        <v>0</v>
      </c>
      <c r="I65" s="222">
        <v>1</v>
      </c>
    </row>
    <row r="66" spans="1:9" ht="15.75" x14ac:dyDescent="0.25">
      <c r="A66" s="13"/>
      <c r="B66" s="240"/>
      <c r="C66" s="241"/>
      <c r="D66" s="241"/>
      <c r="E66" s="241"/>
      <c r="F66" s="222"/>
      <c r="G66" s="222"/>
      <c r="H66" s="222"/>
      <c r="I66" s="229"/>
    </row>
    <row r="67" spans="1:9" ht="15.75" x14ac:dyDescent="0.25">
      <c r="A67" s="12" t="s">
        <v>54</v>
      </c>
      <c r="B67" s="234">
        <f t="shared" ref="B67" si="11">SUM(B68:B71)</f>
        <v>214</v>
      </c>
      <c r="C67" s="235">
        <v>90</v>
      </c>
      <c r="D67" s="235">
        <v>67</v>
      </c>
      <c r="E67" s="235">
        <v>9</v>
      </c>
      <c r="F67" s="235">
        <v>0</v>
      </c>
      <c r="G67" s="235">
        <v>5</v>
      </c>
      <c r="H67" s="235">
        <v>32</v>
      </c>
      <c r="I67" s="216">
        <v>11</v>
      </c>
    </row>
    <row r="68" spans="1:9" ht="15.75" x14ac:dyDescent="0.25">
      <c r="A68" s="13" t="s">
        <v>55</v>
      </c>
      <c r="B68" s="240">
        <f>SUM(C68:I68)</f>
        <v>76</v>
      </c>
      <c r="C68" s="241">
        <v>43</v>
      </c>
      <c r="D68" s="241">
        <v>27</v>
      </c>
      <c r="E68" s="241">
        <v>0</v>
      </c>
      <c r="F68" s="241">
        <v>0</v>
      </c>
      <c r="G68" s="241">
        <v>1</v>
      </c>
      <c r="H68" s="241">
        <v>4</v>
      </c>
      <c r="I68" s="222">
        <v>1</v>
      </c>
    </row>
    <row r="69" spans="1:9" ht="15.75" x14ac:dyDescent="0.25">
      <c r="A69" s="13" t="s">
        <v>56</v>
      </c>
      <c r="B69" s="240">
        <f>SUM(C69:I69)</f>
        <v>65</v>
      </c>
      <c r="C69" s="241">
        <v>28</v>
      </c>
      <c r="D69" s="241">
        <v>14</v>
      </c>
      <c r="E69" s="241">
        <v>7</v>
      </c>
      <c r="F69" s="241">
        <v>0</v>
      </c>
      <c r="G69" s="241">
        <v>3</v>
      </c>
      <c r="H69" s="241">
        <v>5</v>
      </c>
      <c r="I69" s="222">
        <v>8</v>
      </c>
    </row>
    <row r="70" spans="1:9" ht="15.75" x14ac:dyDescent="0.25">
      <c r="A70" s="13" t="s">
        <v>57</v>
      </c>
      <c r="B70" s="240">
        <f>SUM(C70:I70)</f>
        <v>73</v>
      </c>
      <c r="C70" s="241">
        <v>19</v>
      </c>
      <c r="D70" s="241">
        <v>26</v>
      </c>
      <c r="E70" s="241">
        <v>2</v>
      </c>
      <c r="F70" s="241">
        <v>0</v>
      </c>
      <c r="G70" s="241">
        <v>1</v>
      </c>
      <c r="H70" s="241">
        <v>23</v>
      </c>
      <c r="I70" s="222">
        <v>2</v>
      </c>
    </row>
    <row r="71" spans="1:9" ht="15.75" x14ac:dyDescent="0.25">
      <c r="A71" s="13" t="s">
        <v>58</v>
      </c>
      <c r="B71" s="240">
        <f>SUM(C71:I71)</f>
        <v>0</v>
      </c>
      <c r="C71" s="241">
        <v>0</v>
      </c>
      <c r="D71" s="241">
        <v>0</v>
      </c>
      <c r="E71" s="241">
        <v>0</v>
      </c>
      <c r="F71" s="241">
        <v>0</v>
      </c>
      <c r="G71" s="241">
        <v>0</v>
      </c>
      <c r="H71" s="241">
        <v>0</v>
      </c>
      <c r="I71" s="222">
        <v>0</v>
      </c>
    </row>
    <row r="72" spans="1:9" ht="15.75" x14ac:dyDescent="0.25">
      <c r="A72" s="13"/>
      <c r="B72" s="240"/>
      <c r="C72" s="241"/>
      <c r="D72" s="241"/>
      <c r="E72" s="241"/>
      <c r="F72" s="222"/>
      <c r="G72" s="222"/>
      <c r="H72" s="222"/>
      <c r="I72" s="229"/>
    </row>
    <row r="73" spans="1:9" ht="15.75" x14ac:dyDescent="0.25">
      <c r="A73" s="12" t="s">
        <v>59</v>
      </c>
      <c r="B73" s="244">
        <f t="shared" ref="B73" si="12">SUM(B74:B75)</f>
        <v>255</v>
      </c>
      <c r="C73" s="245">
        <v>110</v>
      </c>
      <c r="D73" s="245">
        <v>25</v>
      </c>
      <c r="E73" s="245">
        <v>5</v>
      </c>
      <c r="F73" s="245">
        <v>1</v>
      </c>
      <c r="G73" s="245">
        <v>16</v>
      </c>
      <c r="H73" s="245">
        <v>94</v>
      </c>
      <c r="I73" s="226">
        <v>4</v>
      </c>
    </row>
    <row r="74" spans="1:9" ht="15.75" x14ac:dyDescent="0.25">
      <c r="A74" s="13" t="s">
        <v>60</v>
      </c>
      <c r="B74" s="240">
        <f>SUM(C74:I74)</f>
        <v>255</v>
      </c>
      <c r="C74" s="241">
        <v>110</v>
      </c>
      <c r="D74" s="241">
        <v>25</v>
      </c>
      <c r="E74" s="241">
        <v>5</v>
      </c>
      <c r="F74" s="241">
        <v>1</v>
      </c>
      <c r="G74" s="241">
        <v>16</v>
      </c>
      <c r="H74" s="241">
        <v>94</v>
      </c>
      <c r="I74" s="222">
        <v>4</v>
      </c>
    </row>
    <row r="75" spans="1:9" ht="15.75" x14ac:dyDescent="0.25">
      <c r="A75" s="13" t="s">
        <v>61</v>
      </c>
      <c r="B75" s="240">
        <f>SUM(C75:I75)</f>
        <v>0</v>
      </c>
      <c r="C75" s="241">
        <v>0</v>
      </c>
      <c r="D75" s="241">
        <v>0</v>
      </c>
      <c r="E75" s="241">
        <v>0</v>
      </c>
      <c r="F75" s="241">
        <v>0</v>
      </c>
      <c r="G75" s="241">
        <v>0</v>
      </c>
      <c r="H75" s="241">
        <v>0</v>
      </c>
      <c r="I75" s="222">
        <v>0</v>
      </c>
    </row>
    <row r="76" spans="1:9" ht="15.75" x14ac:dyDescent="0.25">
      <c r="A76" s="13"/>
      <c r="B76" s="240"/>
      <c r="C76" s="241"/>
      <c r="D76" s="241"/>
      <c r="E76" s="241"/>
      <c r="F76" s="222"/>
      <c r="G76" s="222"/>
      <c r="H76" s="222"/>
      <c r="I76" s="229"/>
    </row>
    <row r="77" spans="1:9" ht="15.75" x14ac:dyDescent="0.25">
      <c r="A77" s="12" t="s">
        <v>62</v>
      </c>
      <c r="B77" s="234">
        <f t="shared" ref="B77" si="13">SUM(B78:B80)</f>
        <v>203</v>
      </c>
      <c r="C77" s="235">
        <v>106</v>
      </c>
      <c r="D77" s="235">
        <v>60</v>
      </c>
      <c r="E77" s="235">
        <v>6</v>
      </c>
      <c r="F77" s="235">
        <v>0</v>
      </c>
      <c r="G77" s="235">
        <v>1</v>
      </c>
      <c r="H77" s="235">
        <v>10</v>
      </c>
      <c r="I77" s="216">
        <v>20</v>
      </c>
    </row>
    <row r="78" spans="1:9" ht="15.75" x14ac:dyDescent="0.25">
      <c r="A78" s="13" t="s">
        <v>63</v>
      </c>
      <c r="B78" s="240">
        <f>SUM(C78:I78)</f>
        <v>118</v>
      </c>
      <c r="C78" s="241">
        <v>51</v>
      </c>
      <c r="D78" s="241">
        <v>35</v>
      </c>
      <c r="E78" s="241">
        <v>3</v>
      </c>
      <c r="F78" s="241">
        <v>0</v>
      </c>
      <c r="G78" s="241">
        <v>1</v>
      </c>
      <c r="H78" s="241">
        <v>10</v>
      </c>
      <c r="I78" s="222">
        <v>18</v>
      </c>
    </row>
    <row r="79" spans="1:9" ht="15.75" x14ac:dyDescent="0.25">
      <c r="A79" s="13" t="s">
        <v>64</v>
      </c>
      <c r="B79" s="240">
        <f>SUM(C79:I79)</f>
        <v>2</v>
      </c>
      <c r="C79" s="241">
        <v>1</v>
      </c>
      <c r="D79" s="241">
        <v>1</v>
      </c>
      <c r="E79" s="241">
        <v>0</v>
      </c>
      <c r="F79" s="241">
        <v>0</v>
      </c>
      <c r="G79" s="241">
        <v>0</v>
      </c>
      <c r="H79" s="241">
        <v>0</v>
      </c>
      <c r="I79" s="222">
        <v>0</v>
      </c>
    </row>
    <row r="80" spans="1:9" ht="15.75" x14ac:dyDescent="0.25">
      <c r="A80" s="13" t="s">
        <v>65</v>
      </c>
      <c r="B80" s="240">
        <f>SUM(C80:I80)</f>
        <v>83</v>
      </c>
      <c r="C80" s="241">
        <v>54</v>
      </c>
      <c r="D80" s="241">
        <v>24</v>
      </c>
      <c r="E80" s="241">
        <v>3</v>
      </c>
      <c r="F80" s="241">
        <v>0</v>
      </c>
      <c r="G80" s="241">
        <v>0</v>
      </c>
      <c r="H80" s="241">
        <v>0</v>
      </c>
      <c r="I80" s="222">
        <v>2</v>
      </c>
    </row>
    <row r="81" spans="1:9" ht="15.75" x14ac:dyDescent="0.25">
      <c r="A81" s="15"/>
      <c r="B81" s="45"/>
      <c r="C81" s="46"/>
      <c r="D81" s="46"/>
      <c r="E81" s="46"/>
      <c r="F81" s="47"/>
      <c r="G81" s="47"/>
      <c r="H81" s="47"/>
      <c r="I81" s="47"/>
    </row>
    <row r="82" spans="1:9" ht="15.75" x14ac:dyDescent="0.25">
      <c r="A82" s="57" t="s">
        <v>66</v>
      </c>
      <c r="B82" s="48"/>
      <c r="C82" s="81"/>
      <c r="D82" s="81"/>
      <c r="E82" s="81"/>
      <c r="F82" s="81"/>
      <c r="G82" s="81"/>
      <c r="H82" s="81"/>
      <c r="I82" s="48"/>
    </row>
  </sheetData>
  <mergeCells count="4">
    <mergeCell ref="A8:A9"/>
    <mergeCell ref="B8:B9"/>
    <mergeCell ref="C8:I8"/>
    <mergeCell ref="B1:C1"/>
  </mergeCells>
  <hyperlinks>
    <hyperlink ref="B1" location="Índice!A1" display="Volver al índice" xr:uid="{37CC68D1-1E58-4283-BFFB-BAE47FA2D462}"/>
  </hyperlinks>
  <pageMargins left="0.7" right="0.7" top="0.75" bottom="0.75" header="0.3" footer="0.3"/>
  <ignoredErrors>
    <ignoredError sqref="B38:I80" unlockedFormula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2EFD-6E0B-4C02-9259-D1F0AF1EE2D2}">
  <dimension ref="A1:G82"/>
  <sheetViews>
    <sheetView zoomScale="80" zoomScaleNormal="80" workbookViewId="0">
      <pane ySplit="9" topLeftCell="A10" activePane="bottomLeft" state="frozen"/>
      <selection pane="bottomLeft"/>
    </sheetView>
  </sheetViews>
  <sheetFormatPr baseColWidth="10" defaultColWidth="0" defaultRowHeight="15" zeroHeight="1" x14ac:dyDescent="0.25"/>
  <cols>
    <col min="1" max="1" width="72.140625" customWidth="1"/>
    <col min="2" max="4" width="15.85546875" customWidth="1"/>
    <col min="5" max="5" width="17.5703125" customWidth="1"/>
    <col min="6" max="6" width="15.28515625" customWidth="1"/>
    <col min="7" max="7" width="0" style="233" hidden="1" customWidth="1"/>
    <col min="8" max="16384" width="11.42578125" hidden="1"/>
  </cols>
  <sheetData>
    <row r="1" spans="1:7" ht="15.75" x14ac:dyDescent="0.25">
      <c r="A1" s="83" t="s">
        <v>788</v>
      </c>
      <c r="B1" s="414" t="s">
        <v>786</v>
      </c>
      <c r="C1" s="414"/>
      <c r="D1" s="344"/>
      <c r="E1" s="48"/>
      <c r="F1" s="48"/>
      <c r="G1" s="347"/>
    </row>
    <row r="2" spans="1:7" ht="15.75" x14ac:dyDescent="0.25">
      <c r="A2" s="2"/>
      <c r="B2" s="2"/>
      <c r="C2" s="2"/>
      <c r="D2" s="2"/>
      <c r="E2" s="2"/>
      <c r="F2" s="2"/>
      <c r="G2" s="347"/>
    </row>
    <row r="3" spans="1:7" ht="15.75" x14ac:dyDescent="0.25">
      <c r="A3" s="212" t="s">
        <v>719</v>
      </c>
      <c r="B3" s="212"/>
      <c r="C3" s="212"/>
      <c r="D3" s="212"/>
      <c r="E3" s="212"/>
      <c r="F3" s="212"/>
      <c r="G3" s="347"/>
    </row>
    <row r="4" spans="1:7" ht="15.75" x14ac:dyDescent="0.25">
      <c r="A4" s="212" t="s">
        <v>1</v>
      </c>
      <c r="B4" s="212"/>
      <c r="C4" s="212"/>
      <c r="D4" s="212"/>
      <c r="E4" s="212"/>
      <c r="F4" s="212"/>
      <c r="G4" s="334"/>
    </row>
    <row r="5" spans="1:7" ht="15.75" x14ac:dyDescent="0.25">
      <c r="A5" s="345" t="s">
        <v>718</v>
      </c>
      <c r="B5" s="345"/>
      <c r="C5" s="345"/>
      <c r="D5" s="345"/>
      <c r="E5" s="345"/>
      <c r="F5" s="345"/>
      <c r="G5" s="334"/>
    </row>
    <row r="6" spans="1:7" ht="15.75" x14ac:dyDescent="0.25">
      <c r="A6" s="212" t="s">
        <v>2</v>
      </c>
      <c r="B6" s="212"/>
      <c r="C6" s="212"/>
      <c r="D6" s="212"/>
      <c r="E6" s="212"/>
      <c r="F6" s="212"/>
      <c r="G6" s="347"/>
    </row>
    <row r="7" spans="1:7" ht="15.75" x14ac:dyDescent="0.25">
      <c r="A7" s="282"/>
      <c r="B7" s="282"/>
      <c r="C7" s="282"/>
      <c r="D7" s="282"/>
      <c r="E7" s="282"/>
      <c r="F7" s="282"/>
      <c r="G7" s="347"/>
    </row>
    <row r="8" spans="1:7" ht="15.75" x14ac:dyDescent="0.25">
      <c r="A8" s="433" t="s">
        <v>662</v>
      </c>
      <c r="B8" s="430" t="s">
        <v>80</v>
      </c>
      <c r="C8" s="509" t="s">
        <v>720</v>
      </c>
      <c r="D8" s="510"/>
      <c r="E8" s="510"/>
      <c r="F8" s="510"/>
      <c r="G8" s="347"/>
    </row>
    <row r="9" spans="1:7" ht="72.75" customHeight="1" x14ac:dyDescent="0.25">
      <c r="A9" s="435"/>
      <c r="B9" s="432"/>
      <c r="C9" s="281" t="s">
        <v>663</v>
      </c>
      <c r="D9" s="280" t="s">
        <v>717</v>
      </c>
      <c r="E9" s="358" t="s">
        <v>725</v>
      </c>
      <c r="F9" s="279" t="s">
        <v>664</v>
      </c>
      <c r="G9" s="347"/>
    </row>
    <row r="10" spans="1:7" ht="15.75" x14ac:dyDescent="0.25">
      <c r="A10" s="346"/>
      <c r="B10" s="346"/>
      <c r="C10" s="207"/>
      <c r="D10" s="207"/>
      <c r="E10" s="207"/>
      <c r="F10" s="208"/>
      <c r="G10" s="347"/>
    </row>
    <row r="11" spans="1:7" ht="15.75" x14ac:dyDescent="0.25">
      <c r="A11" s="24" t="s">
        <v>8</v>
      </c>
      <c r="B11" s="235">
        <f>SUM(B13,B17,B21,B25,B29,B33,B38,B43,B48,B53,B58,B63,B67,B73,B77)</f>
        <v>377600</v>
      </c>
      <c r="C11" s="235">
        <f t="shared" ref="C11:F11" si="0">SUM(C13,C17,C21,C25,C29,C33,C38,C43,C48,C53,C58,C63,C67,C73,C77)</f>
        <v>100338</v>
      </c>
      <c r="D11" s="235">
        <f t="shared" si="0"/>
        <v>191294</v>
      </c>
      <c r="E11" s="235">
        <f t="shared" si="0"/>
        <v>85699</v>
      </c>
      <c r="F11" s="216">
        <f t="shared" si="0"/>
        <v>269</v>
      </c>
      <c r="G11" s="347"/>
    </row>
    <row r="12" spans="1:7" ht="15.75" x14ac:dyDescent="0.25">
      <c r="A12" s="136"/>
      <c r="B12" s="368"/>
      <c r="C12" s="234"/>
      <c r="D12" s="234"/>
      <c r="E12" s="234"/>
      <c r="F12" s="216"/>
      <c r="G12" s="347"/>
    </row>
    <row r="13" spans="1:7" ht="15.75" x14ac:dyDescent="0.25">
      <c r="A13" s="24" t="s">
        <v>12</v>
      </c>
      <c r="B13" s="234">
        <f>SUM(B14:B15)</f>
        <v>49668</v>
      </c>
      <c r="C13" s="234">
        <f t="shared" ref="C13:F13" si="1">SUM(C14:C15)</f>
        <v>12737</v>
      </c>
      <c r="D13" s="234">
        <f t="shared" si="1"/>
        <v>26404</v>
      </c>
      <c r="E13" s="234">
        <f t="shared" si="1"/>
        <v>10437</v>
      </c>
      <c r="F13" s="359">
        <f t="shared" si="1"/>
        <v>90</v>
      </c>
      <c r="G13" s="360"/>
    </row>
    <row r="14" spans="1:7" ht="15.75" x14ac:dyDescent="0.25">
      <c r="A14" s="25" t="s">
        <v>13</v>
      </c>
      <c r="B14" s="240">
        <f>SUM(C14:F14)</f>
        <v>49634</v>
      </c>
      <c r="C14" s="240">
        <v>12727</v>
      </c>
      <c r="D14" s="228">
        <v>26388</v>
      </c>
      <c r="E14" s="228">
        <v>10437</v>
      </c>
      <c r="F14" s="229">
        <v>82</v>
      </c>
      <c r="G14" s="347"/>
    </row>
    <row r="15" spans="1:7" ht="15.75" x14ac:dyDescent="0.25">
      <c r="A15" s="25" t="s">
        <v>14</v>
      </c>
      <c r="B15" s="240">
        <f>SUM(C15:F15)</f>
        <v>34</v>
      </c>
      <c r="C15" s="240">
        <v>10</v>
      </c>
      <c r="D15" s="228">
        <v>16</v>
      </c>
      <c r="E15" s="228">
        <v>0</v>
      </c>
      <c r="F15" s="229">
        <v>8</v>
      </c>
      <c r="G15" s="347"/>
    </row>
    <row r="16" spans="1:7" ht="15.75" x14ac:dyDescent="0.25">
      <c r="A16" s="25"/>
      <c r="B16" s="240"/>
      <c r="C16" s="240"/>
      <c r="D16" s="228"/>
      <c r="E16" s="228"/>
      <c r="F16" s="229"/>
      <c r="G16" s="347"/>
    </row>
    <row r="17" spans="1:7" ht="15.75" x14ac:dyDescent="0.25">
      <c r="A17" s="24" t="s">
        <v>15</v>
      </c>
      <c r="B17" s="234">
        <f>SUM(B18:B19)</f>
        <v>37606</v>
      </c>
      <c r="C17" s="234">
        <f t="shared" ref="C17:F17" si="2">SUM(C18:C19)</f>
        <v>8954</v>
      </c>
      <c r="D17" s="234">
        <f t="shared" si="2"/>
        <v>21177</v>
      </c>
      <c r="E17" s="234">
        <f t="shared" si="2"/>
        <v>7470</v>
      </c>
      <c r="F17" s="359">
        <f t="shared" si="2"/>
        <v>5</v>
      </c>
      <c r="G17" s="347"/>
    </row>
    <row r="18" spans="1:7" ht="15.75" x14ac:dyDescent="0.25">
      <c r="A18" s="25" t="s">
        <v>16</v>
      </c>
      <c r="B18" s="240">
        <f t="shared" ref="B18:B79" si="3">SUM(C18:F18)</f>
        <v>37606</v>
      </c>
      <c r="C18" s="240">
        <v>8954</v>
      </c>
      <c r="D18" s="228">
        <v>21177</v>
      </c>
      <c r="E18" s="228">
        <v>7470</v>
      </c>
      <c r="F18" s="229">
        <v>5</v>
      </c>
      <c r="G18" s="347"/>
    </row>
    <row r="19" spans="1:7" ht="15.75" x14ac:dyDescent="0.25">
      <c r="A19" s="25" t="s">
        <v>17</v>
      </c>
      <c r="B19" s="240">
        <f t="shared" si="3"/>
        <v>0</v>
      </c>
      <c r="C19" s="240">
        <v>0</v>
      </c>
      <c r="D19" s="228">
        <v>0</v>
      </c>
      <c r="E19" s="228">
        <v>0</v>
      </c>
      <c r="F19" s="229">
        <v>0</v>
      </c>
      <c r="G19" s="347"/>
    </row>
    <row r="20" spans="1:7" ht="15.75" x14ac:dyDescent="0.25">
      <c r="A20" s="25"/>
      <c r="B20" s="240"/>
      <c r="C20" s="240"/>
      <c r="D20" s="228"/>
      <c r="E20" s="228"/>
      <c r="F20" s="229"/>
      <c r="G20" s="347"/>
    </row>
    <row r="21" spans="1:7" ht="15.75" x14ac:dyDescent="0.25">
      <c r="A21" s="24" t="s">
        <v>18</v>
      </c>
      <c r="B21" s="234">
        <f>SUM(B22:B23)</f>
        <v>8690</v>
      </c>
      <c r="C21" s="234">
        <f t="shared" ref="C21:F21" si="4">SUM(C22:C23)</f>
        <v>2271</v>
      </c>
      <c r="D21" s="234">
        <f t="shared" si="4"/>
        <v>4732</v>
      </c>
      <c r="E21" s="234">
        <f t="shared" si="4"/>
        <v>1687</v>
      </c>
      <c r="F21" s="359">
        <f t="shared" si="4"/>
        <v>0</v>
      </c>
      <c r="G21" s="347"/>
    </row>
    <row r="22" spans="1:7" ht="15.75" x14ac:dyDescent="0.25">
      <c r="A22" s="25" t="s">
        <v>19</v>
      </c>
      <c r="B22" s="240">
        <f t="shared" si="3"/>
        <v>8660</v>
      </c>
      <c r="C22" s="240">
        <v>2261</v>
      </c>
      <c r="D22" s="228">
        <v>4717</v>
      </c>
      <c r="E22" s="228">
        <v>1682</v>
      </c>
      <c r="F22" s="229">
        <v>0</v>
      </c>
      <c r="G22" s="347"/>
    </row>
    <row r="23" spans="1:7" ht="15.75" x14ac:dyDescent="0.25">
      <c r="A23" s="25" t="s">
        <v>20</v>
      </c>
      <c r="B23" s="240">
        <f t="shared" si="3"/>
        <v>30</v>
      </c>
      <c r="C23" s="240">
        <v>10</v>
      </c>
      <c r="D23" s="228">
        <v>15</v>
      </c>
      <c r="E23" s="228">
        <v>5</v>
      </c>
      <c r="F23" s="229">
        <v>0</v>
      </c>
      <c r="G23" s="347"/>
    </row>
    <row r="24" spans="1:7" ht="15.75" x14ac:dyDescent="0.25">
      <c r="A24" s="26"/>
      <c r="B24" s="240"/>
      <c r="C24" s="240"/>
      <c r="D24" s="238"/>
      <c r="E24" s="238"/>
      <c r="F24" s="239"/>
      <c r="G24" s="347"/>
    </row>
    <row r="25" spans="1:7" ht="15.75" x14ac:dyDescent="0.25">
      <c r="A25" s="24" t="s">
        <v>21</v>
      </c>
      <c r="B25" s="234">
        <f>SUM(B26:B27)</f>
        <v>14011</v>
      </c>
      <c r="C25" s="234">
        <f t="shared" ref="C25:F25" si="5">SUM(C26:C27)</f>
        <v>4525</v>
      </c>
      <c r="D25" s="234">
        <f t="shared" si="5"/>
        <v>6484</v>
      </c>
      <c r="E25" s="234">
        <f t="shared" si="5"/>
        <v>3002</v>
      </c>
      <c r="F25" s="359">
        <f t="shared" si="5"/>
        <v>0</v>
      </c>
      <c r="G25" s="360"/>
    </row>
    <row r="26" spans="1:7" ht="15.75" x14ac:dyDescent="0.25">
      <c r="A26" s="25" t="s">
        <v>22</v>
      </c>
      <c r="B26" s="240">
        <f t="shared" si="3"/>
        <v>13936</v>
      </c>
      <c r="C26" s="240">
        <v>4499</v>
      </c>
      <c r="D26" s="228">
        <v>6451</v>
      </c>
      <c r="E26" s="228">
        <v>2986</v>
      </c>
      <c r="F26" s="229">
        <v>0</v>
      </c>
      <c r="G26" s="347"/>
    </row>
    <row r="27" spans="1:7" ht="15.75" x14ac:dyDescent="0.25">
      <c r="A27" s="25" t="s">
        <v>23</v>
      </c>
      <c r="B27" s="240">
        <f t="shared" si="3"/>
        <v>75</v>
      </c>
      <c r="C27" s="240">
        <v>26</v>
      </c>
      <c r="D27" s="228">
        <v>33</v>
      </c>
      <c r="E27" s="228">
        <v>16</v>
      </c>
      <c r="F27" s="229">
        <v>0</v>
      </c>
      <c r="G27" s="347"/>
    </row>
    <row r="28" spans="1:7" ht="15.75" x14ac:dyDescent="0.25">
      <c r="A28" s="25"/>
      <c r="B28" s="240"/>
      <c r="C28" s="240"/>
      <c r="D28" s="228"/>
      <c r="E28" s="228"/>
      <c r="F28" s="229"/>
      <c r="G28" s="347"/>
    </row>
    <row r="29" spans="1:7" ht="15.75" x14ac:dyDescent="0.25">
      <c r="A29" s="24" t="s">
        <v>24</v>
      </c>
      <c r="B29" s="234">
        <f>SUM(B30:B31)</f>
        <v>20254</v>
      </c>
      <c r="C29" s="234">
        <f t="shared" ref="C29:F29" si="6">SUM(C30:C31)</f>
        <v>5402</v>
      </c>
      <c r="D29" s="234">
        <f t="shared" si="6"/>
        <v>9882</v>
      </c>
      <c r="E29" s="234">
        <f t="shared" si="6"/>
        <v>4970</v>
      </c>
      <c r="F29" s="359">
        <f t="shared" si="6"/>
        <v>0</v>
      </c>
      <c r="G29" s="347"/>
    </row>
    <row r="30" spans="1:7" ht="15.75" x14ac:dyDescent="0.25">
      <c r="A30" s="25" t="s">
        <v>25</v>
      </c>
      <c r="B30" s="240">
        <f t="shared" si="3"/>
        <v>15168</v>
      </c>
      <c r="C30" s="240">
        <v>4068</v>
      </c>
      <c r="D30" s="228">
        <v>7421</v>
      </c>
      <c r="E30" s="228">
        <v>3679</v>
      </c>
      <c r="F30" s="229">
        <v>0</v>
      </c>
      <c r="G30" s="347"/>
    </row>
    <row r="31" spans="1:7" ht="15.75" x14ac:dyDescent="0.25">
      <c r="A31" s="25" t="s">
        <v>26</v>
      </c>
      <c r="B31" s="240">
        <f t="shared" si="3"/>
        <v>5086</v>
      </c>
      <c r="C31" s="240">
        <v>1334</v>
      </c>
      <c r="D31" s="228">
        <v>2461</v>
      </c>
      <c r="E31" s="228">
        <v>1291</v>
      </c>
      <c r="F31" s="229">
        <v>0</v>
      </c>
      <c r="G31" s="347"/>
    </row>
    <row r="32" spans="1:7" ht="15.75" x14ac:dyDescent="0.25">
      <c r="A32" s="25"/>
      <c r="B32" s="240"/>
      <c r="C32" s="240"/>
      <c r="D32" s="228"/>
      <c r="E32" s="228"/>
      <c r="F32" s="229"/>
      <c r="G32" s="347"/>
    </row>
    <row r="33" spans="1:7" ht="15.75" x14ac:dyDescent="0.25">
      <c r="A33" s="24" t="s">
        <v>27</v>
      </c>
      <c r="B33" s="234">
        <f>SUM(B34:B36)</f>
        <v>13888</v>
      </c>
      <c r="C33" s="234">
        <f t="shared" ref="C33:F33" si="7">SUM(C34:C36)</f>
        <v>3529</v>
      </c>
      <c r="D33" s="234">
        <f t="shared" si="7"/>
        <v>7297</v>
      </c>
      <c r="E33" s="234">
        <f t="shared" si="7"/>
        <v>3057</v>
      </c>
      <c r="F33" s="359">
        <f t="shared" si="7"/>
        <v>5</v>
      </c>
      <c r="G33" s="347"/>
    </row>
    <row r="34" spans="1:7" ht="15.75" x14ac:dyDescent="0.25">
      <c r="A34" s="25" t="s">
        <v>28</v>
      </c>
      <c r="B34" s="240">
        <f t="shared" si="3"/>
        <v>6325</v>
      </c>
      <c r="C34" s="240">
        <v>1618</v>
      </c>
      <c r="D34" s="228">
        <v>3360</v>
      </c>
      <c r="E34" s="228">
        <v>1342</v>
      </c>
      <c r="F34" s="229">
        <v>5</v>
      </c>
      <c r="G34" s="347"/>
    </row>
    <row r="35" spans="1:7" ht="15.75" x14ac:dyDescent="0.25">
      <c r="A35" s="25" t="s">
        <v>29</v>
      </c>
      <c r="B35" s="240">
        <f t="shared" si="3"/>
        <v>2790</v>
      </c>
      <c r="C35" s="240">
        <v>717</v>
      </c>
      <c r="D35" s="228">
        <v>1398</v>
      </c>
      <c r="E35" s="228">
        <v>675</v>
      </c>
      <c r="F35" s="229">
        <v>0</v>
      </c>
      <c r="G35" s="347"/>
    </row>
    <row r="36" spans="1:7" ht="15.75" x14ac:dyDescent="0.25">
      <c r="A36" s="25" t="s">
        <v>30</v>
      </c>
      <c r="B36" s="240">
        <f t="shared" si="3"/>
        <v>4773</v>
      </c>
      <c r="C36" s="240">
        <v>1194</v>
      </c>
      <c r="D36" s="228">
        <v>2539</v>
      </c>
      <c r="E36" s="228">
        <v>1040</v>
      </c>
      <c r="F36" s="229">
        <v>0</v>
      </c>
      <c r="G36" s="347"/>
    </row>
    <row r="37" spans="1:7" ht="15.75" x14ac:dyDescent="0.25">
      <c r="A37" s="25"/>
      <c r="B37" s="240"/>
      <c r="C37" s="240"/>
      <c r="D37" s="228"/>
      <c r="E37" s="228"/>
      <c r="F37" s="229"/>
      <c r="G37" s="347"/>
    </row>
    <row r="38" spans="1:7" ht="15.75" x14ac:dyDescent="0.25">
      <c r="A38" s="24" t="s">
        <v>31</v>
      </c>
      <c r="B38" s="234">
        <f>SUM(B39:B41)</f>
        <v>48675</v>
      </c>
      <c r="C38" s="234">
        <f t="shared" ref="C38:F38" si="8">SUM(C39:C41)</f>
        <v>11767</v>
      </c>
      <c r="D38" s="234">
        <f t="shared" si="8"/>
        <v>26364</v>
      </c>
      <c r="E38" s="234">
        <f t="shared" si="8"/>
        <v>10544</v>
      </c>
      <c r="F38" s="359">
        <f t="shared" si="8"/>
        <v>0</v>
      </c>
      <c r="G38" s="360"/>
    </row>
    <row r="39" spans="1:7" ht="15.75" x14ac:dyDescent="0.25">
      <c r="A39" s="25" t="s">
        <v>32</v>
      </c>
      <c r="B39" s="240">
        <f t="shared" si="3"/>
        <v>38716</v>
      </c>
      <c r="C39" s="240">
        <v>9243</v>
      </c>
      <c r="D39" s="228">
        <v>21258</v>
      </c>
      <c r="E39" s="228">
        <v>8215</v>
      </c>
      <c r="F39" s="229">
        <v>0</v>
      </c>
      <c r="G39" s="347"/>
    </row>
    <row r="40" spans="1:7" ht="15.75" x14ac:dyDescent="0.25">
      <c r="A40" s="25" t="s">
        <v>33</v>
      </c>
      <c r="B40" s="240">
        <f t="shared" si="3"/>
        <v>1422</v>
      </c>
      <c r="C40" s="240">
        <v>361</v>
      </c>
      <c r="D40" s="228">
        <v>749</v>
      </c>
      <c r="E40" s="228">
        <v>312</v>
      </c>
      <c r="F40" s="229">
        <v>0</v>
      </c>
      <c r="G40" s="347"/>
    </row>
    <row r="41" spans="1:7" ht="15.75" x14ac:dyDescent="0.25">
      <c r="A41" s="25" t="s">
        <v>34</v>
      </c>
      <c r="B41" s="240">
        <f t="shared" si="3"/>
        <v>8537</v>
      </c>
      <c r="C41" s="240">
        <v>2163</v>
      </c>
      <c r="D41" s="228">
        <v>4357</v>
      </c>
      <c r="E41" s="228">
        <v>2017</v>
      </c>
      <c r="F41" s="229">
        <v>0</v>
      </c>
      <c r="G41" s="347"/>
    </row>
    <row r="42" spans="1:7" ht="15.75" x14ac:dyDescent="0.25">
      <c r="A42" s="25"/>
      <c r="B42" s="240"/>
      <c r="C42" s="240"/>
      <c r="D42" s="264"/>
      <c r="E42" s="264"/>
      <c r="F42" s="265"/>
      <c r="G42" s="360"/>
    </row>
    <row r="43" spans="1:7" ht="15.75" x14ac:dyDescent="0.25">
      <c r="A43" s="24" t="s">
        <v>35</v>
      </c>
      <c r="B43" s="234">
        <f>SUM(B44:B46)</f>
        <v>40957</v>
      </c>
      <c r="C43" s="234">
        <f t="shared" ref="C43:F43" si="9">SUM(C44:C46)</f>
        <v>11158</v>
      </c>
      <c r="D43" s="234">
        <f t="shared" si="9"/>
        <v>20471</v>
      </c>
      <c r="E43" s="234">
        <f t="shared" si="9"/>
        <v>9279</v>
      </c>
      <c r="F43" s="359">
        <f t="shared" si="9"/>
        <v>49</v>
      </c>
      <c r="G43" s="347"/>
    </row>
    <row r="44" spans="1:7" ht="15.75" x14ac:dyDescent="0.25">
      <c r="A44" s="25" t="s">
        <v>36</v>
      </c>
      <c r="B44" s="240">
        <f t="shared" si="3"/>
        <v>31563</v>
      </c>
      <c r="C44" s="240">
        <v>8617</v>
      </c>
      <c r="D44" s="228">
        <v>15915</v>
      </c>
      <c r="E44" s="228">
        <v>6991</v>
      </c>
      <c r="F44" s="229">
        <v>40</v>
      </c>
      <c r="G44" s="347"/>
    </row>
    <row r="45" spans="1:7" ht="15.75" x14ac:dyDescent="0.25">
      <c r="A45" s="25" t="s">
        <v>37</v>
      </c>
      <c r="B45" s="240">
        <f t="shared" si="3"/>
        <v>3700</v>
      </c>
      <c r="C45" s="240">
        <v>1029</v>
      </c>
      <c r="D45" s="228">
        <v>1815</v>
      </c>
      <c r="E45" s="228">
        <v>856</v>
      </c>
      <c r="F45" s="229">
        <v>0</v>
      </c>
      <c r="G45" s="347"/>
    </row>
    <row r="46" spans="1:7" ht="15.75" x14ac:dyDescent="0.25">
      <c r="A46" s="25" t="s">
        <v>38</v>
      </c>
      <c r="B46" s="240">
        <f t="shared" si="3"/>
        <v>5694</v>
      </c>
      <c r="C46" s="240">
        <v>1512</v>
      </c>
      <c r="D46" s="228">
        <v>2741</v>
      </c>
      <c r="E46" s="228">
        <v>1432</v>
      </c>
      <c r="F46" s="229">
        <v>9</v>
      </c>
      <c r="G46" s="360"/>
    </row>
    <row r="47" spans="1:7" ht="15.75" x14ac:dyDescent="0.25">
      <c r="A47" s="25"/>
      <c r="B47" s="240"/>
      <c r="C47" s="240"/>
      <c r="D47" s="238"/>
      <c r="E47" s="238"/>
      <c r="F47" s="239"/>
      <c r="G47" s="347"/>
    </row>
    <row r="48" spans="1:7" ht="15.75" x14ac:dyDescent="0.25">
      <c r="A48" s="24" t="s">
        <v>39</v>
      </c>
      <c r="B48" s="234">
        <f>SUM(B49:B51)</f>
        <v>15048</v>
      </c>
      <c r="C48" s="234">
        <f t="shared" ref="C48:F48" si="10">SUM(C49:C51)</f>
        <v>4679</v>
      </c>
      <c r="D48" s="234">
        <f t="shared" si="10"/>
        <v>7040</v>
      </c>
      <c r="E48" s="234">
        <f t="shared" si="10"/>
        <v>3306</v>
      </c>
      <c r="F48" s="359">
        <f t="shared" si="10"/>
        <v>23</v>
      </c>
      <c r="G48" s="347"/>
    </row>
    <row r="49" spans="1:7" ht="15.75" x14ac:dyDescent="0.25">
      <c r="A49" s="25" t="s">
        <v>40</v>
      </c>
      <c r="B49" s="240">
        <f t="shared" si="3"/>
        <v>8815</v>
      </c>
      <c r="C49" s="240">
        <v>2961</v>
      </c>
      <c r="D49" s="228">
        <v>4080</v>
      </c>
      <c r="E49" s="228">
        <v>1774</v>
      </c>
      <c r="F49" s="229">
        <v>0</v>
      </c>
      <c r="G49" s="347"/>
    </row>
    <row r="50" spans="1:7" ht="15.75" x14ac:dyDescent="0.25">
      <c r="A50" s="25" t="s">
        <v>41</v>
      </c>
      <c r="B50" s="240">
        <f t="shared" si="3"/>
        <v>305</v>
      </c>
      <c r="C50" s="240">
        <v>120</v>
      </c>
      <c r="D50" s="228">
        <v>138</v>
      </c>
      <c r="E50" s="228">
        <v>47</v>
      </c>
      <c r="F50" s="229">
        <v>0</v>
      </c>
      <c r="G50" s="347"/>
    </row>
    <row r="51" spans="1:7" ht="15.75" x14ac:dyDescent="0.25">
      <c r="A51" s="25" t="s">
        <v>42</v>
      </c>
      <c r="B51" s="240">
        <f t="shared" si="3"/>
        <v>5928</v>
      </c>
      <c r="C51" s="240">
        <v>1598</v>
      </c>
      <c r="D51" s="228">
        <v>2822</v>
      </c>
      <c r="E51" s="228">
        <v>1485</v>
      </c>
      <c r="F51" s="229">
        <v>23</v>
      </c>
      <c r="G51" s="347"/>
    </row>
    <row r="52" spans="1:7" ht="15.75" x14ac:dyDescent="0.25">
      <c r="A52" s="25"/>
      <c r="B52" s="240"/>
      <c r="C52" s="240"/>
      <c r="D52" s="228"/>
      <c r="E52" s="228"/>
      <c r="F52" s="229"/>
      <c r="G52" s="347"/>
    </row>
    <row r="53" spans="1:7" ht="15.75" x14ac:dyDescent="0.25">
      <c r="A53" s="24" t="s">
        <v>43</v>
      </c>
      <c r="B53" s="234">
        <f>SUM(B54:B56)</f>
        <v>5793</v>
      </c>
      <c r="C53" s="234">
        <f t="shared" ref="C53:F53" si="11">SUM(C54:C56)</f>
        <v>1858</v>
      </c>
      <c r="D53" s="234">
        <f t="shared" si="11"/>
        <v>2702</v>
      </c>
      <c r="E53" s="234">
        <f t="shared" si="11"/>
        <v>1233</v>
      </c>
      <c r="F53" s="359">
        <f t="shared" si="11"/>
        <v>0</v>
      </c>
      <c r="G53" s="347"/>
    </row>
    <row r="54" spans="1:7" ht="15.75" x14ac:dyDescent="0.25">
      <c r="A54" s="25" t="s">
        <v>44</v>
      </c>
      <c r="B54" s="240">
        <f t="shared" si="3"/>
        <v>2639</v>
      </c>
      <c r="C54" s="240">
        <v>824</v>
      </c>
      <c r="D54" s="228">
        <v>1102</v>
      </c>
      <c r="E54" s="228">
        <v>713</v>
      </c>
      <c r="F54" s="229">
        <v>0</v>
      </c>
      <c r="G54" s="347"/>
    </row>
    <row r="55" spans="1:7" ht="15.75" x14ac:dyDescent="0.25">
      <c r="A55" s="25" t="s">
        <v>45</v>
      </c>
      <c r="B55" s="240">
        <f t="shared" si="3"/>
        <v>3042</v>
      </c>
      <c r="C55" s="240">
        <v>988</v>
      </c>
      <c r="D55" s="228">
        <v>1548</v>
      </c>
      <c r="E55" s="228">
        <v>506</v>
      </c>
      <c r="F55" s="229">
        <v>0</v>
      </c>
      <c r="G55" s="360"/>
    </row>
    <row r="56" spans="1:7" ht="15.75" x14ac:dyDescent="0.25">
      <c r="A56" s="25" t="s">
        <v>268</v>
      </c>
      <c r="B56" s="240">
        <f t="shared" si="3"/>
        <v>112</v>
      </c>
      <c r="C56" s="240">
        <v>46</v>
      </c>
      <c r="D56" s="228">
        <v>52</v>
      </c>
      <c r="E56" s="228">
        <v>14</v>
      </c>
      <c r="F56" s="229">
        <v>0</v>
      </c>
      <c r="G56" s="360"/>
    </row>
    <row r="57" spans="1:7" ht="15.75" x14ac:dyDescent="0.25">
      <c r="A57" s="26"/>
      <c r="B57" s="240"/>
      <c r="C57" s="240"/>
      <c r="D57" s="228"/>
      <c r="E57" s="228"/>
      <c r="F57" s="229"/>
      <c r="G57" s="347"/>
    </row>
    <row r="58" spans="1:7" ht="15.75" x14ac:dyDescent="0.25">
      <c r="A58" s="24" t="s">
        <v>47</v>
      </c>
      <c r="B58" s="234">
        <f>SUM(B59:B61)</f>
        <v>33822</v>
      </c>
      <c r="C58" s="234">
        <f t="shared" ref="C58:F58" si="12">SUM(C59:C61)</f>
        <v>9392</v>
      </c>
      <c r="D58" s="234">
        <f t="shared" si="12"/>
        <v>15897</v>
      </c>
      <c r="E58" s="234">
        <f t="shared" si="12"/>
        <v>8531</v>
      </c>
      <c r="F58" s="359">
        <f t="shared" si="12"/>
        <v>2</v>
      </c>
      <c r="G58" s="347"/>
    </row>
    <row r="59" spans="1:7" ht="15.75" x14ac:dyDescent="0.25">
      <c r="A59" s="25" t="s">
        <v>48</v>
      </c>
      <c r="B59" s="240">
        <f t="shared" si="3"/>
        <v>22738</v>
      </c>
      <c r="C59" s="240">
        <v>6046</v>
      </c>
      <c r="D59" s="228">
        <v>11196</v>
      </c>
      <c r="E59" s="228">
        <v>5496</v>
      </c>
      <c r="F59" s="229">
        <v>0</v>
      </c>
      <c r="G59" s="347"/>
    </row>
    <row r="60" spans="1:7" ht="15.75" x14ac:dyDescent="0.25">
      <c r="A60" s="25" t="s">
        <v>49</v>
      </c>
      <c r="B60" s="240">
        <f t="shared" si="3"/>
        <v>4235</v>
      </c>
      <c r="C60" s="240">
        <v>1467</v>
      </c>
      <c r="D60" s="228">
        <v>1519</v>
      </c>
      <c r="E60" s="228">
        <v>1249</v>
      </c>
      <c r="F60" s="229">
        <v>0</v>
      </c>
      <c r="G60" s="347"/>
    </row>
    <row r="61" spans="1:7" ht="15.75" x14ac:dyDescent="0.25">
      <c r="A61" s="25" t="s">
        <v>50</v>
      </c>
      <c r="B61" s="240">
        <f t="shared" si="3"/>
        <v>6849</v>
      </c>
      <c r="C61" s="240">
        <v>1879</v>
      </c>
      <c r="D61" s="228">
        <v>3182</v>
      </c>
      <c r="E61" s="228">
        <v>1786</v>
      </c>
      <c r="F61" s="229">
        <v>2</v>
      </c>
      <c r="G61" s="347"/>
    </row>
    <row r="62" spans="1:7" ht="15.75" x14ac:dyDescent="0.25">
      <c r="A62" s="25"/>
      <c r="B62" s="240"/>
      <c r="C62" s="240"/>
      <c r="D62" s="238"/>
      <c r="E62" s="238"/>
      <c r="F62" s="239"/>
      <c r="G62" s="347"/>
    </row>
    <row r="63" spans="1:7" ht="15.75" x14ac:dyDescent="0.25">
      <c r="A63" s="24" t="s">
        <v>51</v>
      </c>
      <c r="B63" s="234">
        <f>SUM(B64:B65)</f>
        <v>15181</v>
      </c>
      <c r="C63" s="234">
        <f t="shared" ref="C63:F63" si="13">SUM(C64:C65)</f>
        <v>4031</v>
      </c>
      <c r="D63" s="234">
        <f t="shared" si="13"/>
        <v>7538</v>
      </c>
      <c r="E63" s="234">
        <f t="shared" si="13"/>
        <v>3612</v>
      </c>
      <c r="F63" s="359">
        <f t="shared" si="13"/>
        <v>0</v>
      </c>
      <c r="G63" s="347"/>
    </row>
    <row r="64" spans="1:7" ht="15.75" x14ac:dyDescent="0.25">
      <c r="A64" s="25" t="s">
        <v>52</v>
      </c>
      <c r="B64" s="240">
        <f t="shared" si="3"/>
        <v>11298</v>
      </c>
      <c r="C64" s="240">
        <v>3011</v>
      </c>
      <c r="D64" s="228">
        <v>5628</v>
      </c>
      <c r="E64" s="228">
        <v>2659</v>
      </c>
      <c r="F64" s="229">
        <v>0</v>
      </c>
      <c r="G64" s="347"/>
    </row>
    <row r="65" spans="1:7" ht="15.75" x14ac:dyDescent="0.25">
      <c r="A65" s="25" t="s">
        <v>53</v>
      </c>
      <c r="B65" s="240">
        <f t="shared" si="3"/>
        <v>3883</v>
      </c>
      <c r="C65" s="240">
        <v>1020</v>
      </c>
      <c r="D65" s="228">
        <v>1910</v>
      </c>
      <c r="E65" s="228">
        <v>953</v>
      </c>
      <c r="F65" s="229">
        <v>0</v>
      </c>
      <c r="G65" s="347"/>
    </row>
    <row r="66" spans="1:7" ht="15.75" x14ac:dyDescent="0.25">
      <c r="A66" s="25"/>
      <c r="B66" s="240"/>
      <c r="C66" s="240"/>
      <c r="D66" s="228"/>
      <c r="E66" s="228"/>
      <c r="F66" s="229"/>
      <c r="G66" s="347"/>
    </row>
    <row r="67" spans="1:7" ht="15.75" x14ac:dyDescent="0.25">
      <c r="A67" s="24" t="s">
        <v>54</v>
      </c>
      <c r="B67" s="234">
        <f>SUM(B68:B71)</f>
        <v>27949</v>
      </c>
      <c r="C67" s="234">
        <f t="shared" ref="C67:F67" si="14">SUM(C68:C71)</f>
        <v>7787</v>
      </c>
      <c r="D67" s="234">
        <f t="shared" si="14"/>
        <v>12948</v>
      </c>
      <c r="E67" s="234">
        <f t="shared" si="14"/>
        <v>7202</v>
      </c>
      <c r="F67" s="359">
        <f t="shared" si="14"/>
        <v>12</v>
      </c>
      <c r="G67" s="347"/>
    </row>
    <row r="68" spans="1:7" ht="15.75" x14ac:dyDescent="0.25">
      <c r="A68" s="25" t="s">
        <v>55</v>
      </c>
      <c r="B68" s="240">
        <f t="shared" si="3"/>
        <v>5785</v>
      </c>
      <c r="C68" s="240">
        <v>1518</v>
      </c>
      <c r="D68" s="228">
        <v>2812</v>
      </c>
      <c r="E68" s="228">
        <v>1455</v>
      </c>
      <c r="F68" s="229">
        <v>0</v>
      </c>
      <c r="G68" s="347"/>
    </row>
    <row r="69" spans="1:7" ht="15.75" x14ac:dyDescent="0.25">
      <c r="A69" s="25" t="s">
        <v>56</v>
      </c>
      <c r="B69" s="240">
        <f t="shared" si="3"/>
        <v>6203</v>
      </c>
      <c r="C69" s="240">
        <v>1708</v>
      </c>
      <c r="D69" s="228">
        <v>2866</v>
      </c>
      <c r="E69" s="228">
        <v>1628</v>
      </c>
      <c r="F69" s="229">
        <v>1</v>
      </c>
      <c r="G69" s="360"/>
    </row>
    <row r="70" spans="1:7" ht="15.75" x14ac:dyDescent="0.25">
      <c r="A70" s="25" t="s">
        <v>57</v>
      </c>
      <c r="B70" s="240">
        <f t="shared" si="3"/>
        <v>11950</v>
      </c>
      <c r="C70" s="240">
        <v>3431</v>
      </c>
      <c r="D70" s="228">
        <v>5382</v>
      </c>
      <c r="E70" s="228">
        <v>3127</v>
      </c>
      <c r="F70" s="229">
        <v>10</v>
      </c>
      <c r="G70" s="347"/>
    </row>
    <row r="71" spans="1:7" ht="15.75" x14ac:dyDescent="0.25">
      <c r="A71" s="25" t="s">
        <v>58</v>
      </c>
      <c r="B71" s="240">
        <f t="shared" si="3"/>
        <v>4011</v>
      </c>
      <c r="C71" s="240">
        <v>1130</v>
      </c>
      <c r="D71" s="228">
        <v>1888</v>
      </c>
      <c r="E71" s="228">
        <v>992</v>
      </c>
      <c r="F71" s="229">
        <v>1</v>
      </c>
      <c r="G71" s="347"/>
    </row>
    <row r="72" spans="1:7" ht="15.75" x14ac:dyDescent="0.25">
      <c r="A72" s="25"/>
      <c r="B72" s="240"/>
      <c r="C72" s="240"/>
      <c r="D72" s="228"/>
      <c r="E72" s="228"/>
      <c r="F72" s="229"/>
      <c r="G72" s="347"/>
    </row>
    <row r="73" spans="1:7" ht="15.75" x14ac:dyDescent="0.25">
      <c r="A73" s="24" t="s">
        <v>59</v>
      </c>
      <c r="B73" s="234">
        <f>SUM(B74:B75)</f>
        <v>42570</v>
      </c>
      <c r="C73" s="234">
        <f t="shared" ref="C73:F73" si="15">SUM(C74:C75)</f>
        <v>11348</v>
      </c>
      <c r="D73" s="234">
        <f t="shared" si="15"/>
        <v>20631</v>
      </c>
      <c r="E73" s="234">
        <f t="shared" si="15"/>
        <v>10573</v>
      </c>
      <c r="F73" s="359">
        <f t="shared" si="15"/>
        <v>18</v>
      </c>
      <c r="G73" s="347"/>
    </row>
    <row r="74" spans="1:7" ht="15.75" x14ac:dyDescent="0.25">
      <c r="A74" s="25" t="s">
        <v>60</v>
      </c>
      <c r="B74" s="240">
        <f t="shared" si="3"/>
        <v>39379</v>
      </c>
      <c r="C74" s="240">
        <v>10238</v>
      </c>
      <c r="D74" s="228">
        <v>19491</v>
      </c>
      <c r="E74" s="228">
        <v>9632</v>
      </c>
      <c r="F74" s="229">
        <v>18</v>
      </c>
      <c r="G74" s="347"/>
    </row>
    <row r="75" spans="1:7" ht="15.75" x14ac:dyDescent="0.25">
      <c r="A75" s="25" t="s">
        <v>61</v>
      </c>
      <c r="B75" s="240">
        <f t="shared" si="3"/>
        <v>3191</v>
      </c>
      <c r="C75" s="240">
        <v>1110</v>
      </c>
      <c r="D75" s="228">
        <v>1140</v>
      </c>
      <c r="E75" s="228">
        <v>941</v>
      </c>
      <c r="F75" s="229">
        <v>0</v>
      </c>
      <c r="G75" s="347"/>
    </row>
    <row r="76" spans="1:7" ht="15.75" x14ac:dyDescent="0.25">
      <c r="A76" s="25"/>
      <c r="B76" s="240"/>
      <c r="C76" s="240"/>
      <c r="D76" s="228"/>
      <c r="E76" s="228"/>
      <c r="F76" s="229"/>
      <c r="G76" s="347"/>
    </row>
    <row r="77" spans="1:7" ht="15.75" x14ac:dyDescent="0.25">
      <c r="A77" s="24" t="s">
        <v>62</v>
      </c>
      <c r="B77" s="234">
        <f>SUM(B78:B80)</f>
        <v>3488</v>
      </c>
      <c r="C77" s="234">
        <f t="shared" ref="C77:F77" si="16">SUM(C78:C80)</f>
        <v>900</v>
      </c>
      <c r="D77" s="234">
        <f t="shared" si="16"/>
        <v>1727</v>
      </c>
      <c r="E77" s="234">
        <f t="shared" si="16"/>
        <v>796</v>
      </c>
      <c r="F77" s="359">
        <f t="shared" si="16"/>
        <v>65</v>
      </c>
      <c r="G77" s="347"/>
    </row>
    <row r="78" spans="1:7" ht="15.75" x14ac:dyDescent="0.25">
      <c r="A78" s="100" t="s">
        <v>63</v>
      </c>
      <c r="B78" s="240">
        <f t="shared" si="3"/>
        <v>1556</v>
      </c>
      <c r="C78" s="240">
        <v>434</v>
      </c>
      <c r="D78" s="228">
        <v>720</v>
      </c>
      <c r="E78" s="228">
        <v>348</v>
      </c>
      <c r="F78" s="229">
        <v>54</v>
      </c>
      <c r="G78" s="347"/>
    </row>
    <row r="79" spans="1:7" ht="15.75" x14ac:dyDescent="0.25">
      <c r="A79" s="27" t="s">
        <v>64</v>
      </c>
      <c r="B79" s="228">
        <f t="shared" si="3"/>
        <v>38</v>
      </c>
      <c r="C79" s="228">
        <v>13</v>
      </c>
      <c r="D79" s="228">
        <v>13</v>
      </c>
      <c r="E79" s="228">
        <v>9</v>
      </c>
      <c r="F79" s="229">
        <v>3</v>
      </c>
      <c r="G79" s="347"/>
    </row>
    <row r="80" spans="1:7" ht="15.75" x14ac:dyDescent="0.25">
      <c r="A80" s="100" t="s">
        <v>65</v>
      </c>
      <c r="B80" s="240">
        <f t="shared" ref="B80" si="17">SUM(C80:F80)</f>
        <v>1894</v>
      </c>
      <c r="C80" s="337">
        <v>453</v>
      </c>
      <c r="D80" s="228">
        <v>994</v>
      </c>
      <c r="E80" s="228">
        <v>439</v>
      </c>
      <c r="F80" s="229">
        <v>8</v>
      </c>
      <c r="G80" s="347"/>
    </row>
    <row r="81" spans="1:7" ht="15.75" x14ac:dyDescent="0.25">
      <c r="A81" s="209"/>
      <c r="B81" s="28"/>
      <c r="C81" s="210"/>
      <c r="D81" s="79"/>
      <c r="E81" s="79"/>
      <c r="F81" s="80"/>
      <c r="G81" s="347"/>
    </row>
    <row r="82" spans="1:7" ht="15.75" x14ac:dyDescent="0.25">
      <c r="A82" s="57" t="s">
        <v>66</v>
      </c>
      <c r="B82" s="57"/>
      <c r="C82" s="2"/>
      <c r="D82" s="2"/>
      <c r="E82" s="2"/>
      <c r="F82" s="2"/>
      <c r="G82" s="347"/>
    </row>
  </sheetData>
  <mergeCells count="4">
    <mergeCell ref="A8:A9"/>
    <mergeCell ref="B8:B9"/>
    <mergeCell ref="C8:F8"/>
    <mergeCell ref="B1:C1"/>
  </mergeCells>
  <hyperlinks>
    <hyperlink ref="B1" location="Índice!A1" display="Volver al índice" xr:uid="{A7A60970-02E7-4D1A-8224-3B6EB7286D6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BA5DE-D4D9-4552-91EC-1FADB7E10E9B}">
  <dimension ref="A1:L83"/>
  <sheetViews>
    <sheetView zoomScale="80" zoomScaleNormal="80" workbookViewId="0">
      <pane ySplit="10" topLeftCell="A11" activePane="bottomLeft" state="frozen"/>
      <selection pane="bottomLeft"/>
    </sheetView>
  </sheetViews>
  <sheetFormatPr baseColWidth="10" defaultColWidth="0" defaultRowHeight="15" zeroHeight="1" x14ac:dyDescent="0.25"/>
  <cols>
    <col min="1" max="1" width="77" customWidth="1"/>
    <col min="2" max="2" width="13.5703125" customWidth="1"/>
    <col min="3" max="4" width="14.85546875" customWidth="1"/>
    <col min="5" max="5" width="16.85546875" customWidth="1"/>
    <col min="6" max="6" width="17.85546875" customWidth="1"/>
    <col min="7" max="7" width="16.28515625" customWidth="1"/>
    <col min="8" max="8" width="15.85546875" customWidth="1"/>
    <col min="9" max="9" width="15" customWidth="1"/>
    <col min="10" max="10" width="15.42578125" customWidth="1"/>
    <col min="11" max="11" width="12.85546875" customWidth="1"/>
    <col min="12" max="12" width="0" hidden="1" customWidth="1"/>
    <col min="13" max="16384" width="11.42578125" hidden="1"/>
  </cols>
  <sheetData>
    <row r="1" spans="1:12" ht="15.75" x14ac:dyDescent="0.25">
      <c r="A1" s="1" t="s">
        <v>77</v>
      </c>
      <c r="B1" s="414" t="s">
        <v>786</v>
      </c>
      <c r="C1" s="414"/>
      <c r="D1" s="32"/>
      <c r="E1" s="32"/>
      <c r="F1" s="32"/>
      <c r="G1" s="32"/>
      <c r="H1" s="32"/>
      <c r="I1" s="32"/>
      <c r="J1" s="32"/>
      <c r="K1" s="32"/>
    </row>
    <row r="2" spans="1:12" ht="15.75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2" ht="15.75" x14ac:dyDescent="0.25">
      <c r="A3" s="33" t="s">
        <v>668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2" ht="15.75" x14ac:dyDescent="0.25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2" ht="15.75" x14ac:dyDescent="0.25">
      <c r="A5" s="33" t="s">
        <v>78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2" ht="15.75" x14ac:dyDescent="0.25">
      <c r="A6" s="33" t="s">
        <v>2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2" ht="15.75" x14ac:dyDescent="0.25">
      <c r="A7" s="33"/>
      <c r="B7" s="33"/>
      <c r="C7" s="34"/>
      <c r="D7" s="33"/>
      <c r="E7" s="33"/>
      <c r="F7" s="33"/>
      <c r="G7" s="33"/>
      <c r="H7" s="33"/>
      <c r="I7" s="33"/>
      <c r="J7" s="33"/>
      <c r="K7" s="33"/>
    </row>
    <row r="8" spans="1:12" ht="15.75" x14ac:dyDescent="0.25">
      <c r="A8" s="430" t="s">
        <v>79</v>
      </c>
      <c r="B8" s="433" t="s">
        <v>80</v>
      </c>
      <c r="C8" s="436" t="s">
        <v>81</v>
      </c>
      <c r="D8" s="436"/>
      <c r="E8" s="436"/>
      <c r="F8" s="436"/>
      <c r="G8" s="436"/>
      <c r="H8" s="436"/>
      <c r="I8" s="436"/>
      <c r="J8" s="436"/>
      <c r="K8" s="437"/>
      <c r="L8" s="233"/>
    </row>
    <row r="9" spans="1:12" ht="15.75" x14ac:dyDescent="0.25">
      <c r="A9" s="431"/>
      <c r="B9" s="434"/>
      <c r="C9" s="10" t="s">
        <v>82</v>
      </c>
      <c r="D9" s="10" t="s">
        <v>83</v>
      </c>
      <c r="E9" s="10" t="s">
        <v>84</v>
      </c>
      <c r="F9" s="10" t="s">
        <v>84</v>
      </c>
      <c r="G9" s="10" t="s">
        <v>85</v>
      </c>
      <c r="H9" s="10" t="s">
        <v>86</v>
      </c>
      <c r="I9" s="431" t="s">
        <v>87</v>
      </c>
      <c r="J9" s="10" t="s">
        <v>88</v>
      </c>
      <c r="K9" s="4" t="s">
        <v>89</v>
      </c>
    </row>
    <row r="10" spans="1:12" ht="15.75" x14ac:dyDescent="0.25">
      <c r="A10" s="432"/>
      <c r="B10" s="435"/>
      <c r="C10" s="35" t="s">
        <v>90</v>
      </c>
      <c r="D10" s="35" t="s">
        <v>91</v>
      </c>
      <c r="E10" s="35" t="s">
        <v>92</v>
      </c>
      <c r="F10" s="35" t="s">
        <v>93</v>
      </c>
      <c r="G10" s="35" t="s">
        <v>94</v>
      </c>
      <c r="H10" s="35" t="s">
        <v>95</v>
      </c>
      <c r="I10" s="432"/>
      <c r="J10" s="35" t="s">
        <v>96</v>
      </c>
      <c r="K10" s="36" t="s">
        <v>97</v>
      </c>
    </row>
    <row r="11" spans="1:12" ht="15.75" x14ac:dyDescent="0.25">
      <c r="A11" s="37"/>
      <c r="B11" s="38"/>
      <c r="C11" s="39"/>
      <c r="D11" s="40"/>
      <c r="E11" s="41"/>
      <c r="F11" s="42"/>
      <c r="G11" s="43"/>
      <c r="H11" s="43"/>
      <c r="I11" s="43"/>
      <c r="J11" s="43"/>
      <c r="K11" s="44"/>
    </row>
    <row r="12" spans="1:12" ht="15.75" x14ac:dyDescent="0.25">
      <c r="A12" s="12" t="s">
        <v>8</v>
      </c>
      <c r="B12" s="234">
        <f t="shared" ref="B12:K12" si="0">B14+B18+B22+B26+B30+B34+B39+B44+B49+B54+B59+B64+B68+B74+B78</f>
        <v>30403</v>
      </c>
      <c r="C12" s="235">
        <f t="shared" si="0"/>
        <v>20198</v>
      </c>
      <c r="D12" s="235">
        <f t="shared" si="0"/>
        <v>4172</v>
      </c>
      <c r="E12" s="235">
        <f t="shared" si="0"/>
        <v>63</v>
      </c>
      <c r="F12" s="235">
        <f t="shared" si="0"/>
        <v>75</v>
      </c>
      <c r="G12" s="235">
        <f t="shared" si="0"/>
        <v>2458</v>
      </c>
      <c r="H12" s="235">
        <f t="shared" si="0"/>
        <v>3321</v>
      </c>
      <c r="I12" s="235">
        <f t="shared" si="0"/>
        <v>106</v>
      </c>
      <c r="J12" s="235">
        <f t="shared" si="0"/>
        <v>9</v>
      </c>
      <c r="K12" s="216">
        <f t="shared" si="0"/>
        <v>1</v>
      </c>
    </row>
    <row r="13" spans="1:12" ht="15.75" x14ac:dyDescent="0.25">
      <c r="A13" s="11"/>
      <c r="B13" s="236"/>
      <c r="C13" s="237"/>
      <c r="D13" s="238"/>
      <c r="E13" s="238"/>
      <c r="F13" s="238"/>
      <c r="G13" s="238"/>
      <c r="H13" s="238"/>
      <c r="I13" s="238"/>
      <c r="J13" s="238"/>
      <c r="K13" s="239"/>
    </row>
    <row r="14" spans="1:12" ht="15.75" x14ac:dyDescent="0.25">
      <c r="A14" s="12" t="s">
        <v>12</v>
      </c>
      <c r="B14" s="234">
        <f>SUM(B15:B16)</f>
        <v>2284</v>
      </c>
      <c r="C14" s="235">
        <f>SUM(C15:C16)</f>
        <v>1261</v>
      </c>
      <c r="D14" s="235">
        <f t="shared" ref="D14:J14" si="1">SUM(D15:D16)</f>
        <v>545</v>
      </c>
      <c r="E14" s="235">
        <f t="shared" si="1"/>
        <v>2</v>
      </c>
      <c r="F14" s="235">
        <f t="shared" si="1"/>
        <v>38</v>
      </c>
      <c r="G14" s="235">
        <f t="shared" si="1"/>
        <v>263</v>
      </c>
      <c r="H14" s="235">
        <f t="shared" si="1"/>
        <v>163</v>
      </c>
      <c r="I14" s="235">
        <f t="shared" si="1"/>
        <v>9</v>
      </c>
      <c r="J14" s="235">
        <f t="shared" si="1"/>
        <v>2</v>
      </c>
      <c r="K14" s="216">
        <f>SUM(K15:K16)</f>
        <v>1</v>
      </c>
    </row>
    <row r="15" spans="1:12" ht="15.75" x14ac:dyDescent="0.25">
      <c r="A15" s="13" t="s">
        <v>13</v>
      </c>
      <c r="B15" s="240">
        <f>SUM(C15:K15)</f>
        <v>1615</v>
      </c>
      <c r="C15" s="241">
        <v>1128</v>
      </c>
      <c r="D15" s="241">
        <v>354</v>
      </c>
      <c r="E15" s="241">
        <v>2</v>
      </c>
      <c r="F15" s="241">
        <v>38</v>
      </c>
      <c r="G15" s="241">
        <v>42</v>
      </c>
      <c r="H15" s="241">
        <v>42</v>
      </c>
      <c r="I15" s="241">
        <v>9</v>
      </c>
      <c r="J15" s="241">
        <v>0</v>
      </c>
      <c r="K15" s="222">
        <v>0</v>
      </c>
    </row>
    <row r="16" spans="1:12" ht="15.75" x14ac:dyDescent="0.25">
      <c r="A16" s="13" t="s">
        <v>14</v>
      </c>
      <c r="B16" s="240">
        <f>SUM(C16:K16)</f>
        <v>669</v>
      </c>
      <c r="C16" s="241">
        <v>133</v>
      </c>
      <c r="D16" s="241">
        <v>191</v>
      </c>
      <c r="E16" s="241">
        <v>0</v>
      </c>
      <c r="F16" s="241">
        <v>0</v>
      </c>
      <c r="G16" s="241">
        <v>221</v>
      </c>
      <c r="H16" s="241">
        <v>121</v>
      </c>
      <c r="I16" s="241">
        <v>0</v>
      </c>
      <c r="J16" s="241">
        <v>2</v>
      </c>
      <c r="K16" s="222">
        <v>1</v>
      </c>
    </row>
    <row r="17" spans="1:11" ht="15.75" x14ac:dyDescent="0.25">
      <c r="A17" s="13"/>
      <c r="B17" s="240"/>
      <c r="C17" s="241"/>
      <c r="D17" s="241"/>
      <c r="E17" s="241"/>
      <c r="F17" s="241"/>
      <c r="G17" s="241"/>
      <c r="H17" s="241"/>
      <c r="I17" s="241"/>
      <c r="J17" s="241"/>
      <c r="K17" s="222"/>
    </row>
    <row r="18" spans="1:11" ht="15.75" x14ac:dyDescent="0.25">
      <c r="A18" s="12" t="s">
        <v>15</v>
      </c>
      <c r="B18" s="234">
        <f>SUM(B19:B20)</f>
        <v>2545</v>
      </c>
      <c r="C18" s="235">
        <f>SUM(C19:C20)</f>
        <v>1780</v>
      </c>
      <c r="D18" s="235">
        <f t="shared" ref="D18:K18" si="2">SUM(D19:D20)</f>
        <v>298</v>
      </c>
      <c r="E18" s="235">
        <f t="shared" si="2"/>
        <v>1</v>
      </c>
      <c r="F18" s="235">
        <f t="shared" si="2"/>
        <v>1</v>
      </c>
      <c r="G18" s="235">
        <f t="shared" si="2"/>
        <v>149</v>
      </c>
      <c r="H18" s="235">
        <f t="shared" si="2"/>
        <v>272</v>
      </c>
      <c r="I18" s="235">
        <f t="shared" si="2"/>
        <v>44</v>
      </c>
      <c r="J18" s="235">
        <f t="shared" si="2"/>
        <v>0</v>
      </c>
      <c r="K18" s="216">
        <f t="shared" si="2"/>
        <v>0</v>
      </c>
    </row>
    <row r="19" spans="1:11" ht="15.75" x14ac:dyDescent="0.25">
      <c r="A19" s="13" t="s">
        <v>16</v>
      </c>
      <c r="B19" s="240">
        <f>SUM(C19:K19)</f>
        <v>1957</v>
      </c>
      <c r="C19" s="241">
        <v>1715</v>
      </c>
      <c r="D19" s="241">
        <v>191</v>
      </c>
      <c r="E19" s="241">
        <v>1</v>
      </c>
      <c r="F19" s="241">
        <v>1</v>
      </c>
      <c r="G19" s="241">
        <v>1</v>
      </c>
      <c r="H19" s="241">
        <v>4</v>
      </c>
      <c r="I19" s="241">
        <v>44</v>
      </c>
      <c r="J19" s="241">
        <v>0</v>
      </c>
      <c r="K19" s="222">
        <v>0</v>
      </c>
    </row>
    <row r="20" spans="1:11" ht="15.75" x14ac:dyDescent="0.25">
      <c r="A20" s="13" t="s">
        <v>17</v>
      </c>
      <c r="B20" s="240">
        <f>SUM(C20:K20)</f>
        <v>588</v>
      </c>
      <c r="C20" s="241">
        <v>65</v>
      </c>
      <c r="D20" s="241">
        <v>107</v>
      </c>
      <c r="E20" s="241">
        <v>0</v>
      </c>
      <c r="F20" s="241">
        <v>0</v>
      </c>
      <c r="G20" s="241">
        <v>148</v>
      </c>
      <c r="H20" s="241">
        <v>268</v>
      </c>
      <c r="I20" s="241">
        <v>0</v>
      </c>
      <c r="J20" s="241">
        <v>0</v>
      </c>
      <c r="K20" s="222">
        <v>0</v>
      </c>
    </row>
    <row r="21" spans="1:11" ht="15.75" x14ac:dyDescent="0.25">
      <c r="A21" s="13"/>
      <c r="B21" s="240"/>
      <c r="C21" s="241"/>
      <c r="D21" s="241"/>
      <c r="E21" s="241"/>
      <c r="F21" s="241"/>
      <c r="G21" s="241"/>
      <c r="H21" s="241"/>
      <c r="I21" s="241"/>
      <c r="J21" s="241"/>
      <c r="K21" s="222"/>
    </row>
    <row r="22" spans="1:11" ht="15.75" x14ac:dyDescent="0.25">
      <c r="A22" s="12" t="s">
        <v>18</v>
      </c>
      <c r="B22" s="234">
        <f t="shared" ref="B22:J22" si="3">SUM(B23:B24)</f>
        <v>2319</v>
      </c>
      <c r="C22" s="235">
        <f>SUM(C23:C24)</f>
        <v>1947</v>
      </c>
      <c r="D22" s="235">
        <f t="shared" si="3"/>
        <v>262</v>
      </c>
      <c r="E22" s="235">
        <f t="shared" si="3"/>
        <v>3</v>
      </c>
      <c r="F22" s="235">
        <f t="shared" si="3"/>
        <v>11</v>
      </c>
      <c r="G22" s="235">
        <f t="shared" si="3"/>
        <v>61</v>
      </c>
      <c r="H22" s="235">
        <f t="shared" si="3"/>
        <v>22</v>
      </c>
      <c r="I22" s="235">
        <f t="shared" si="3"/>
        <v>10</v>
      </c>
      <c r="J22" s="235">
        <f t="shared" si="3"/>
        <v>3</v>
      </c>
      <c r="K22" s="216">
        <f>SUM(K23:K24)</f>
        <v>0</v>
      </c>
    </row>
    <row r="23" spans="1:11" ht="15.75" x14ac:dyDescent="0.25">
      <c r="A23" s="13" t="s">
        <v>19</v>
      </c>
      <c r="B23" s="240">
        <f>SUM(C23:K23)</f>
        <v>2029</v>
      </c>
      <c r="C23" s="241">
        <v>1779</v>
      </c>
      <c r="D23" s="241">
        <v>189</v>
      </c>
      <c r="E23" s="241">
        <v>3</v>
      </c>
      <c r="F23" s="241">
        <v>2</v>
      </c>
      <c r="G23" s="241">
        <v>36</v>
      </c>
      <c r="H23" s="241">
        <v>10</v>
      </c>
      <c r="I23" s="241">
        <v>7</v>
      </c>
      <c r="J23" s="241">
        <v>3</v>
      </c>
      <c r="K23" s="222">
        <v>0</v>
      </c>
    </row>
    <row r="24" spans="1:11" ht="15.75" x14ac:dyDescent="0.25">
      <c r="A24" s="13" t="s">
        <v>20</v>
      </c>
      <c r="B24" s="240">
        <f>SUM(C24:K24)</f>
        <v>290</v>
      </c>
      <c r="C24" s="241">
        <v>168</v>
      </c>
      <c r="D24" s="241">
        <v>73</v>
      </c>
      <c r="E24" s="241">
        <v>0</v>
      </c>
      <c r="F24" s="241">
        <v>9</v>
      </c>
      <c r="G24" s="241">
        <v>25</v>
      </c>
      <c r="H24" s="241">
        <v>12</v>
      </c>
      <c r="I24" s="241">
        <v>3</v>
      </c>
      <c r="J24" s="241">
        <v>0</v>
      </c>
      <c r="K24" s="222">
        <v>0</v>
      </c>
    </row>
    <row r="25" spans="1:11" ht="15.75" x14ac:dyDescent="0.25">
      <c r="A25" s="14"/>
      <c r="B25" s="242"/>
      <c r="C25" s="238"/>
      <c r="D25" s="238"/>
      <c r="E25" s="238"/>
      <c r="F25" s="238"/>
      <c r="G25" s="238"/>
      <c r="H25" s="238"/>
      <c r="I25" s="238"/>
      <c r="J25" s="238"/>
      <c r="K25" s="239"/>
    </row>
    <row r="26" spans="1:11" ht="15.75" x14ac:dyDescent="0.25">
      <c r="A26" s="12" t="s">
        <v>21</v>
      </c>
      <c r="B26" s="234">
        <f>SUM(B27:B28)</f>
        <v>1373</v>
      </c>
      <c r="C26" s="235">
        <f>SUM(C27:C28)</f>
        <v>703</v>
      </c>
      <c r="D26" s="235">
        <f t="shared" ref="D26:J26" si="4">SUM(D27:D28)</f>
        <v>276</v>
      </c>
      <c r="E26" s="235">
        <f t="shared" si="4"/>
        <v>1</v>
      </c>
      <c r="F26" s="235">
        <f t="shared" si="4"/>
        <v>0</v>
      </c>
      <c r="G26" s="235">
        <f t="shared" si="4"/>
        <v>175</v>
      </c>
      <c r="H26" s="235">
        <f t="shared" si="4"/>
        <v>216</v>
      </c>
      <c r="I26" s="235">
        <f t="shared" si="4"/>
        <v>1</v>
      </c>
      <c r="J26" s="235">
        <f t="shared" si="4"/>
        <v>1</v>
      </c>
      <c r="K26" s="216">
        <f>SUM(K27:K28)</f>
        <v>0</v>
      </c>
    </row>
    <row r="27" spans="1:11" ht="15.75" x14ac:dyDescent="0.25">
      <c r="A27" s="13" t="s">
        <v>22</v>
      </c>
      <c r="B27" s="240">
        <f>SUM(C27:K27)</f>
        <v>1149</v>
      </c>
      <c r="C27" s="241">
        <v>693</v>
      </c>
      <c r="D27" s="241">
        <v>252</v>
      </c>
      <c r="E27" s="241">
        <v>1</v>
      </c>
      <c r="F27" s="241">
        <v>0</v>
      </c>
      <c r="G27" s="241">
        <v>83</v>
      </c>
      <c r="H27" s="241">
        <v>118</v>
      </c>
      <c r="I27" s="241">
        <v>1</v>
      </c>
      <c r="J27" s="241">
        <v>1</v>
      </c>
      <c r="K27" s="222">
        <v>0</v>
      </c>
    </row>
    <row r="28" spans="1:11" ht="15.75" x14ac:dyDescent="0.25">
      <c r="A28" s="13" t="s">
        <v>23</v>
      </c>
      <c r="B28" s="240">
        <f>SUM(C28:K28)</f>
        <v>224</v>
      </c>
      <c r="C28" s="241">
        <v>10</v>
      </c>
      <c r="D28" s="241">
        <v>24</v>
      </c>
      <c r="E28" s="241">
        <v>0</v>
      </c>
      <c r="F28" s="241">
        <v>0</v>
      </c>
      <c r="G28" s="241">
        <v>92</v>
      </c>
      <c r="H28" s="241">
        <v>98</v>
      </c>
      <c r="I28" s="241">
        <v>0</v>
      </c>
      <c r="J28" s="241">
        <v>0</v>
      </c>
      <c r="K28" s="222">
        <v>0</v>
      </c>
    </row>
    <row r="29" spans="1:11" ht="15.75" x14ac:dyDescent="0.25">
      <c r="A29" s="13"/>
      <c r="B29" s="240"/>
      <c r="C29" s="241"/>
      <c r="D29" s="241"/>
      <c r="E29" s="241"/>
      <c r="F29" s="241"/>
      <c r="G29" s="241"/>
      <c r="H29" s="241"/>
      <c r="I29" s="241"/>
      <c r="J29" s="241"/>
      <c r="K29" s="222"/>
    </row>
    <row r="30" spans="1:11" ht="15.75" x14ac:dyDescent="0.25">
      <c r="A30" s="12" t="s">
        <v>24</v>
      </c>
      <c r="B30" s="234">
        <f>SUM(B31:B32)</f>
        <v>1184</v>
      </c>
      <c r="C30" s="235">
        <f>SUM(C31:C32)</f>
        <v>516</v>
      </c>
      <c r="D30" s="235">
        <f t="shared" ref="D30:K30" si="5">SUM(D31:D32)</f>
        <v>261</v>
      </c>
      <c r="E30" s="235">
        <f t="shared" si="5"/>
        <v>0</v>
      </c>
      <c r="F30" s="235">
        <f t="shared" si="5"/>
        <v>5</v>
      </c>
      <c r="G30" s="235">
        <f t="shared" si="5"/>
        <v>115</v>
      </c>
      <c r="H30" s="235">
        <f t="shared" si="5"/>
        <v>278</v>
      </c>
      <c r="I30" s="235">
        <f t="shared" si="5"/>
        <v>9</v>
      </c>
      <c r="J30" s="235">
        <f t="shared" si="5"/>
        <v>0</v>
      </c>
      <c r="K30" s="216">
        <f t="shared" si="5"/>
        <v>0</v>
      </c>
    </row>
    <row r="31" spans="1:11" ht="15.75" x14ac:dyDescent="0.25">
      <c r="A31" s="13" t="s">
        <v>25</v>
      </c>
      <c r="B31" s="240">
        <f>SUM(C31:K31)</f>
        <v>442</v>
      </c>
      <c r="C31" s="241">
        <v>268</v>
      </c>
      <c r="D31" s="241">
        <v>108</v>
      </c>
      <c r="E31" s="241">
        <v>0</v>
      </c>
      <c r="F31" s="241">
        <v>5</v>
      </c>
      <c r="G31" s="241">
        <v>35</v>
      </c>
      <c r="H31" s="241">
        <v>17</v>
      </c>
      <c r="I31" s="241">
        <v>9</v>
      </c>
      <c r="J31" s="241">
        <v>0</v>
      </c>
      <c r="K31" s="222">
        <v>0</v>
      </c>
    </row>
    <row r="32" spans="1:11" ht="15.75" x14ac:dyDescent="0.25">
      <c r="A32" s="13" t="s">
        <v>26</v>
      </c>
      <c r="B32" s="240">
        <f>SUM(C32:K32)</f>
        <v>742</v>
      </c>
      <c r="C32" s="241">
        <v>248</v>
      </c>
      <c r="D32" s="241">
        <v>153</v>
      </c>
      <c r="E32" s="241">
        <v>0</v>
      </c>
      <c r="F32" s="241">
        <v>0</v>
      </c>
      <c r="G32" s="241">
        <v>80</v>
      </c>
      <c r="H32" s="241">
        <v>261</v>
      </c>
      <c r="I32" s="241">
        <v>0</v>
      </c>
      <c r="J32" s="241">
        <v>0</v>
      </c>
      <c r="K32" s="222">
        <v>0</v>
      </c>
    </row>
    <row r="33" spans="1:11" ht="15.75" x14ac:dyDescent="0.25">
      <c r="A33" s="13"/>
      <c r="B33" s="240"/>
      <c r="C33" s="241"/>
      <c r="D33" s="241"/>
      <c r="E33" s="241"/>
      <c r="F33" s="241"/>
      <c r="G33" s="241"/>
      <c r="H33" s="241"/>
      <c r="I33" s="241"/>
      <c r="J33" s="241"/>
      <c r="K33" s="222"/>
    </row>
    <row r="34" spans="1:11" ht="15.75" x14ac:dyDescent="0.25">
      <c r="A34" s="12" t="s">
        <v>27</v>
      </c>
      <c r="B34" s="234">
        <f>SUM(B35:B37)</f>
        <v>842</v>
      </c>
      <c r="C34" s="235">
        <f>SUM(C35:C37)</f>
        <v>382</v>
      </c>
      <c r="D34" s="235">
        <f t="shared" ref="D34:K34" si="6">SUM(D35:D37)</f>
        <v>65</v>
      </c>
      <c r="E34" s="235">
        <f t="shared" si="6"/>
        <v>3</v>
      </c>
      <c r="F34" s="235">
        <f t="shared" si="6"/>
        <v>0</v>
      </c>
      <c r="G34" s="235">
        <f t="shared" si="6"/>
        <v>112</v>
      </c>
      <c r="H34" s="235">
        <f t="shared" si="6"/>
        <v>277</v>
      </c>
      <c r="I34" s="235">
        <f t="shared" si="6"/>
        <v>2</v>
      </c>
      <c r="J34" s="235">
        <f t="shared" si="6"/>
        <v>1</v>
      </c>
      <c r="K34" s="216">
        <f t="shared" si="6"/>
        <v>0</v>
      </c>
    </row>
    <row r="35" spans="1:11" ht="15.75" x14ac:dyDescent="0.25">
      <c r="A35" s="13" t="s">
        <v>28</v>
      </c>
      <c r="B35" s="240">
        <f>SUM(C35:K35)</f>
        <v>311</v>
      </c>
      <c r="C35" s="241">
        <v>254</v>
      </c>
      <c r="D35" s="241">
        <v>18</v>
      </c>
      <c r="E35" s="241">
        <v>2</v>
      </c>
      <c r="F35" s="241">
        <v>0</v>
      </c>
      <c r="G35" s="241">
        <v>19</v>
      </c>
      <c r="H35" s="241">
        <v>15</v>
      </c>
      <c r="I35" s="241">
        <v>2</v>
      </c>
      <c r="J35" s="241">
        <v>1</v>
      </c>
      <c r="K35" s="222">
        <v>0</v>
      </c>
    </row>
    <row r="36" spans="1:11" ht="15.75" x14ac:dyDescent="0.25">
      <c r="A36" s="13" t="s">
        <v>29</v>
      </c>
      <c r="B36" s="240">
        <f>SUM(C36:K36)</f>
        <v>428</v>
      </c>
      <c r="C36" s="241">
        <v>54</v>
      </c>
      <c r="D36" s="241">
        <v>33</v>
      </c>
      <c r="E36" s="241">
        <v>0</v>
      </c>
      <c r="F36" s="241">
        <v>0</v>
      </c>
      <c r="G36" s="241">
        <v>84</v>
      </c>
      <c r="H36" s="241">
        <v>257</v>
      </c>
      <c r="I36" s="241">
        <v>0</v>
      </c>
      <c r="J36" s="241">
        <v>0</v>
      </c>
      <c r="K36" s="222">
        <v>0</v>
      </c>
    </row>
    <row r="37" spans="1:11" ht="15.75" x14ac:dyDescent="0.25">
      <c r="A37" s="13" t="s">
        <v>30</v>
      </c>
      <c r="B37" s="240">
        <f>SUM(C37:K37)</f>
        <v>103</v>
      </c>
      <c r="C37" s="241">
        <v>74</v>
      </c>
      <c r="D37" s="241">
        <v>14</v>
      </c>
      <c r="E37" s="241">
        <v>1</v>
      </c>
      <c r="F37" s="241">
        <v>0</v>
      </c>
      <c r="G37" s="241">
        <v>9</v>
      </c>
      <c r="H37" s="241">
        <v>5</v>
      </c>
      <c r="I37" s="241">
        <v>0</v>
      </c>
      <c r="J37" s="241">
        <v>0</v>
      </c>
      <c r="K37" s="222">
        <v>0</v>
      </c>
    </row>
    <row r="38" spans="1:11" ht="15.75" x14ac:dyDescent="0.25">
      <c r="A38" s="13"/>
      <c r="B38" s="240"/>
      <c r="C38" s="241"/>
      <c r="D38" s="241"/>
      <c r="E38" s="241"/>
      <c r="F38" s="241"/>
      <c r="G38" s="241"/>
      <c r="H38" s="241"/>
      <c r="I38" s="241"/>
      <c r="J38" s="241"/>
      <c r="K38" s="222"/>
    </row>
    <row r="39" spans="1:11" ht="15.75" x14ac:dyDescent="0.25">
      <c r="A39" s="12" t="s">
        <v>31</v>
      </c>
      <c r="B39" s="234">
        <f>SUM(B40:B42)</f>
        <v>2238</v>
      </c>
      <c r="C39" s="235">
        <f>SUM(C40:C42)</f>
        <v>1517</v>
      </c>
      <c r="D39" s="235">
        <f t="shared" ref="D39:K39" si="7">SUM(D40:D42)</f>
        <v>345</v>
      </c>
      <c r="E39" s="235">
        <f t="shared" si="7"/>
        <v>0</v>
      </c>
      <c r="F39" s="235">
        <f t="shared" si="7"/>
        <v>4</v>
      </c>
      <c r="G39" s="235">
        <f t="shared" si="7"/>
        <v>205</v>
      </c>
      <c r="H39" s="235">
        <f t="shared" si="7"/>
        <v>163</v>
      </c>
      <c r="I39" s="235">
        <f t="shared" si="7"/>
        <v>3</v>
      </c>
      <c r="J39" s="235">
        <f t="shared" si="7"/>
        <v>1</v>
      </c>
      <c r="K39" s="216">
        <f t="shared" si="7"/>
        <v>0</v>
      </c>
    </row>
    <row r="40" spans="1:11" ht="15.75" x14ac:dyDescent="0.25">
      <c r="A40" s="13" t="s">
        <v>32</v>
      </c>
      <c r="B40" s="240">
        <f>SUM(C40:K40)</f>
        <v>1507</v>
      </c>
      <c r="C40" s="241">
        <v>986</v>
      </c>
      <c r="D40" s="241">
        <v>291</v>
      </c>
      <c r="E40" s="241">
        <v>0</v>
      </c>
      <c r="F40" s="241">
        <v>4</v>
      </c>
      <c r="G40" s="241">
        <v>131</v>
      </c>
      <c r="H40" s="241">
        <v>91</v>
      </c>
      <c r="I40" s="241">
        <v>3</v>
      </c>
      <c r="J40" s="241">
        <v>1</v>
      </c>
      <c r="K40" s="222">
        <v>0</v>
      </c>
    </row>
    <row r="41" spans="1:11" ht="15.75" x14ac:dyDescent="0.25">
      <c r="A41" s="13" t="s">
        <v>33</v>
      </c>
      <c r="B41" s="240">
        <f>SUM(C41:K41)</f>
        <v>212</v>
      </c>
      <c r="C41" s="241">
        <v>48</v>
      </c>
      <c r="D41" s="241">
        <v>22</v>
      </c>
      <c r="E41" s="241">
        <v>0</v>
      </c>
      <c r="F41" s="241">
        <v>0</v>
      </c>
      <c r="G41" s="241">
        <v>73</v>
      </c>
      <c r="H41" s="241">
        <v>69</v>
      </c>
      <c r="I41" s="241">
        <v>0</v>
      </c>
      <c r="J41" s="241">
        <v>0</v>
      </c>
      <c r="K41" s="222">
        <v>0</v>
      </c>
    </row>
    <row r="42" spans="1:11" ht="15.75" x14ac:dyDescent="0.25">
      <c r="A42" s="13" t="s">
        <v>34</v>
      </c>
      <c r="B42" s="240">
        <f>SUM(C42:K42)</f>
        <v>519</v>
      </c>
      <c r="C42" s="241">
        <v>483</v>
      </c>
      <c r="D42" s="241">
        <v>32</v>
      </c>
      <c r="E42" s="241">
        <v>0</v>
      </c>
      <c r="F42" s="241">
        <v>0</v>
      </c>
      <c r="G42" s="241">
        <v>1</v>
      </c>
      <c r="H42" s="241">
        <v>3</v>
      </c>
      <c r="I42" s="241">
        <v>0</v>
      </c>
      <c r="J42" s="241">
        <v>0</v>
      </c>
      <c r="K42" s="222">
        <v>0</v>
      </c>
    </row>
    <row r="43" spans="1:11" ht="15.75" x14ac:dyDescent="0.25">
      <c r="A43" s="13"/>
      <c r="B43" s="240"/>
      <c r="C43" s="241"/>
      <c r="D43" s="241"/>
      <c r="E43" s="241"/>
      <c r="F43" s="241"/>
      <c r="G43" s="241"/>
      <c r="H43" s="241"/>
      <c r="I43" s="241"/>
      <c r="J43" s="241"/>
      <c r="K43" s="222"/>
    </row>
    <row r="44" spans="1:11" ht="15.75" x14ac:dyDescent="0.25">
      <c r="A44" s="12" t="s">
        <v>35</v>
      </c>
      <c r="B44" s="234">
        <f>SUM(B45:B47)</f>
        <v>2958</v>
      </c>
      <c r="C44" s="235">
        <f>SUM(C45:C47)</f>
        <v>1820</v>
      </c>
      <c r="D44" s="235">
        <f t="shared" ref="D44:K44" si="8">SUM(D45:D47)</f>
        <v>336</v>
      </c>
      <c r="E44" s="235">
        <f t="shared" si="8"/>
        <v>3</v>
      </c>
      <c r="F44" s="235">
        <f t="shared" si="8"/>
        <v>0</v>
      </c>
      <c r="G44" s="235">
        <f t="shared" si="8"/>
        <v>332</v>
      </c>
      <c r="H44" s="235">
        <f t="shared" si="8"/>
        <v>466</v>
      </c>
      <c r="I44" s="235">
        <f t="shared" si="8"/>
        <v>1</v>
      </c>
      <c r="J44" s="235">
        <f t="shared" si="8"/>
        <v>0</v>
      </c>
      <c r="K44" s="216">
        <f t="shared" si="8"/>
        <v>0</v>
      </c>
    </row>
    <row r="45" spans="1:11" ht="15.75" x14ac:dyDescent="0.25">
      <c r="A45" s="13" t="s">
        <v>36</v>
      </c>
      <c r="B45" s="240">
        <f>SUM(C45:K45)</f>
        <v>1672</v>
      </c>
      <c r="C45" s="241">
        <v>1388</v>
      </c>
      <c r="D45" s="241">
        <v>144</v>
      </c>
      <c r="E45" s="241">
        <v>0</v>
      </c>
      <c r="F45" s="241">
        <v>0</v>
      </c>
      <c r="G45" s="241">
        <v>103</v>
      </c>
      <c r="H45" s="241">
        <v>37</v>
      </c>
      <c r="I45" s="241">
        <v>0</v>
      </c>
      <c r="J45" s="241">
        <v>0</v>
      </c>
      <c r="K45" s="222">
        <v>0</v>
      </c>
    </row>
    <row r="46" spans="1:11" ht="15.75" x14ac:dyDescent="0.25">
      <c r="A46" s="13" t="s">
        <v>37</v>
      </c>
      <c r="B46" s="240">
        <f>SUM(C46:K46)</f>
        <v>919</v>
      </c>
      <c r="C46" s="241">
        <v>142</v>
      </c>
      <c r="D46" s="241">
        <v>127</v>
      </c>
      <c r="E46" s="241">
        <v>0</v>
      </c>
      <c r="F46" s="241">
        <v>0</v>
      </c>
      <c r="G46" s="241">
        <v>224</v>
      </c>
      <c r="H46" s="241">
        <v>426</v>
      </c>
      <c r="I46" s="241">
        <v>0</v>
      </c>
      <c r="J46" s="241">
        <v>0</v>
      </c>
      <c r="K46" s="222">
        <v>0</v>
      </c>
    </row>
    <row r="47" spans="1:11" ht="15.75" x14ac:dyDescent="0.25">
      <c r="A47" s="13" t="s">
        <v>38</v>
      </c>
      <c r="B47" s="240">
        <f>SUM(C47:K47)</f>
        <v>367</v>
      </c>
      <c r="C47" s="241">
        <v>290</v>
      </c>
      <c r="D47" s="241">
        <v>65</v>
      </c>
      <c r="E47" s="241">
        <v>3</v>
      </c>
      <c r="F47" s="241">
        <v>0</v>
      </c>
      <c r="G47" s="241">
        <v>5</v>
      </c>
      <c r="H47" s="241">
        <v>3</v>
      </c>
      <c r="I47" s="241">
        <v>1</v>
      </c>
      <c r="J47" s="241">
        <v>0</v>
      </c>
      <c r="K47" s="222">
        <v>0</v>
      </c>
    </row>
    <row r="48" spans="1:11" ht="15.75" x14ac:dyDescent="0.25">
      <c r="A48" s="13"/>
      <c r="B48" s="240"/>
      <c r="C48" s="241"/>
      <c r="D48" s="238"/>
      <c r="E48" s="241"/>
      <c r="F48" s="241"/>
      <c r="G48" s="241"/>
      <c r="H48" s="241"/>
      <c r="I48" s="241"/>
      <c r="J48" s="241"/>
      <c r="K48" s="222"/>
    </row>
    <row r="49" spans="1:11" ht="15.75" x14ac:dyDescent="0.25">
      <c r="A49" s="12" t="s">
        <v>39</v>
      </c>
      <c r="B49" s="234">
        <f>SUM(B50:B52)</f>
        <v>2631</v>
      </c>
      <c r="C49" s="235">
        <f>SUM(C50:C52)</f>
        <v>1767</v>
      </c>
      <c r="D49" s="235">
        <f t="shared" ref="D49:J49" si="9">SUM(D50:D52)</f>
        <v>438</v>
      </c>
      <c r="E49" s="235">
        <f t="shared" si="9"/>
        <v>3</v>
      </c>
      <c r="F49" s="235">
        <f t="shared" si="9"/>
        <v>3</v>
      </c>
      <c r="G49" s="235">
        <f t="shared" si="9"/>
        <v>135</v>
      </c>
      <c r="H49" s="235">
        <f t="shared" si="9"/>
        <v>272</v>
      </c>
      <c r="I49" s="235">
        <f t="shared" si="9"/>
        <v>13</v>
      </c>
      <c r="J49" s="235">
        <f t="shared" si="9"/>
        <v>0</v>
      </c>
      <c r="K49" s="216">
        <f>SUM(K50:K52)</f>
        <v>0</v>
      </c>
    </row>
    <row r="50" spans="1:11" ht="15.75" x14ac:dyDescent="0.25">
      <c r="A50" s="13" t="s">
        <v>40</v>
      </c>
      <c r="B50" s="240">
        <f>SUM(C50:K50)</f>
        <v>1322</v>
      </c>
      <c r="C50" s="241">
        <v>1094</v>
      </c>
      <c r="D50" s="241">
        <v>181</v>
      </c>
      <c r="E50" s="241">
        <v>2</v>
      </c>
      <c r="F50" s="241">
        <v>2</v>
      </c>
      <c r="G50" s="241">
        <v>12</v>
      </c>
      <c r="H50" s="241">
        <v>18</v>
      </c>
      <c r="I50" s="241">
        <v>13</v>
      </c>
      <c r="J50" s="241">
        <v>0</v>
      </c>
      <c r="K50" s="222">
        <v>0</v>
      </c>
    </row>
    <row r="51" spans="1:11" ht="15.75" x14ac:dyDescent="0.25">
      <c r="A51" s="13" t="s">
        <v>41</v>
      </c>
      <c r="B51" s="240">
        <f>SUM(C51:K51)</f>
        <v>791</v>
      </c>
      <c r="C51" s="241">
        <v>343</v>
      </c>
      <c r="D51" s="241">
        <v>159</v>
      </c>
      <c r="E51" s="241">
        <v>0</v>
      </c>
      <c r="F51" s="241">
        <v>1</v>
      </c>
      <c r="G51" s="241">
        <v>48</v>
      </c>
      <c r="H51" s="241">
        <v>240</v>
      </c>
      <c r="I51" s="241">
        <v>0</v>
      </c>
      <c r="J51" s="241">
        <v>0</v>
      </c>
      <c r="K51" s="222">
        <v>0</v>
      </c>
    </row>
    <row r="52" spans="1:11" ht="15.75" x14ac:dyDescent="0.25">
      <c r="A52" s="13" t="s">
        <v>42</v>
      </c>
      <c r="B52" s="240">
        <f>SUM(C52:K52)</f>
        <v>518</v>
      </c>
      <c r="C52" s="241">
        <v>330</v>
      </c>
      <c r="D52" s="241">
        <v>98</v>
      </c>
      <c r="E52" s="241">
        <v>1</v>
      </c>
      <c r="F52" s="241">
        <v>0</v>
      </c>
      <c r="G52" s="241">
        <v>75</v>
      </c>
      <c r="H52" s="241">
        <v>14</v>
      </c>
      <c r="I52" s="241">
        <v>0</v>
      </c>
      <c r="J52" s="241">
        <v>0</v>
      </c>
      <c r="K52" s="222">
        <v>0</v>
      </c>
    </row>
    <row r="53" spans="1:11" ht="15.75" x14ac:dyDescent="0.25">
      <c r="A53" s="13"/>
      <c r="B53" s="240"/>
      <c r="C53" s="241"/>
      <c r="D53" s="241"/>
      <c r="E53" s="241"/>
      <c r="F53" s="241"/>
      <c r="G53" s="241"/>
      <c r="H53" s="241"/>
      <c r="I53" s="241"/>
      <c r="J53" s="241"/>
      <c r="K53" s="222"/>
    </row>
    <row r="54" spans="1:11" ht="15.75" x14ac:dyDescent="0.25">
      <c r="A54" s="12" t="s">
        <v>43</v>
      </c>
      <c r="B54" s="234">
        <f>SUM(B55:B57)</f>
        <v>2495</v>
      </c>
      <c r="C54" s="235">
        <f>SUM(C55:C57)</f>
        <v>1700</v>
      </c>
      <c r="D54" s="235">
        <f t="shared" ref="D54:K54" si="10">SUM(D55:D57)</f>
        <v>277</v>
      </c>
      <c r="E54" s="235">
        <f t="shared" si="10"/>
        <v>0</v>
      </c>
      <c r="F54" s="235">
        <f t="shared" si="10"/>
        <v>0</v>
      </c>
      <c r="G54" s="235">
        <f t="shared" si="10"/>
        <v>226</v>
      </c>
      <c r="H54" s="235">
        <f t="shared" si="10"/>
        <v>292</v>
      </c>
      <c r="I54" s="235">
        <f t="shared" si="10"/>
        <v>0</v>
      </c>
      <c r="J54" s="235">
        <f t="shared" si="10"/>
        <v>0</v>
      </c>
      <c r="K54" s="216">
        <f t="shared" si="10"/>
        <v>0</v>
      </c>
    </row>
    <row r="55" spans="1:11" ht="15.75" x14ac:dyDescent="0.25">
      <c r="A55" s="13" t="s">
        <v>44</v>
      </c>
      <c r="B55" s="240">
        <f>SUM(C55:K55)</f>
        <v>896</v>
      </c>
      <c r="C55" s="241">
        <v>820</v>
      </c>
      <c r="D55" s="241">
        <v>23</v>
      </c>
      <c r="E55" s="241">
        <v>0</v>
      </c>
      <c r="F55" s="241">
        <v>0</v>
      </c>
      <c r="G55" s="241">
        <v>42</v>
      </c>
      <c r="H55" s="241">
        <v>11</v>
      </c>
      <c r="I55" s="241">
        <v>0</v>
      </c>
      <c r="J55" s="241">
        <v>0</v>
      </c>
      <c r="K55" s="222">
        <v>0</v>
      </c>
    </row>
    <row r="56" spans="1:11" ht="15.75" x14ac:dyDescent="0.25">
      <c r="A56" s="13" t="s">
        <v>45</v>
      </c>
      <c r="B56" s="240">
        <f>SUM(C56:K56)</f>
        <v>835</v>
      </c>
      <c r="C56" s="241">
        <v>650</v>
      </c>
      <c r="D56" s="241">
        <v>123</v>
      </c>
      <c r="E56" s="241">
        <v>0</v>
      </c>
      <c r="F56" s="241">
        <v>0</v>
      </c>
      <c r="G56" s="241">
        <v>40</v>
      </c>
      <c r="H56" s="241">
        <v>22</v>
      </c>
      <c r="I56" s="241">
        <v>0</v>
      </c>
      <c r="J56" s="241">
        <v>0</v>
      </c>
      <c r="K56" s="222">
        <v>0</v>
      </c>
    </row>
    <row r="57" spans="1:11" ht="15.75" x14ac:dyDescent="0.25">
      <c r="A57" s="13" t="s">
        <v>46</v>
      </c>
      <c r="B57" s="240">
        <f>SUM(C57:K57)</f>
        <v>764</v>
      </c>
      <c r="C57" s="241">
        <v>230</v>
      </c>
      <c r="D57" s="241">
        <v>131</v>
      </c>
      <c r="E57" s="241">
        <v>0</v>
      </c>
      <c r="F57" s="241">
        <v>0</v>
      </c>
      <c r="G57" s="241">
        <v>144</v>
      </c>
      <c r="H57" s="241">
        <v>259</v>
      </c>
      <c r="I57" s="241">
        <v>0</v>
      </c>
      <c r="J57" s="241">
        <v>0</v>
      </c>
      <c r="K57" s="222">
        <v>0</v>
      </c>
    </row>
    <row r="58" spans="1:11" ht="15.75" x14ac:dyDescent="0.25">
      <c r="A58" s="14"/>
      <c r="B58" s="240"/>
      <c r="C58" s="241"/>
      <c r="D58" s="241"/>
      <c r="E58" s="241"/>
      <c r="F58" s="241"/>
      <c r="G58" s="241"/>
      <c r="H58" s="241"/>
      <c r="I58" s="241"/>
      <c r="J58" s="241"/>
      <c r="K58" s="222"/>
    </row>
    <row r="59" spans="1:11" ht="15.75" x14ac:dyDescent="0.25">
      <c r="A59" s="12" t="s">
        <v>47</v>
      </c>
      <c r="B59" s="234">
        <f>SUM(B60:B62)</f>
        <v>1751</v>
      </c>
      <c r="C59" s="235">
        <f>SUM(C60:C62)</f>
        <v>1175</v>
      </c>
      <c r="D59" s="235">
        <f t="shared" ref="D59:K59" si="11">SUM(D60:D62)</f>
        <v>198</v>
      </c>
      <c r="E59" s="235">
        <f t="shared" si="11"/>
        <v>0</v>
      </c>
      <c r="F59" s="235">
        <f t="shared" si="11"/>
        <v>5</v>
      </c>
      <c r="G59" s="235">
        <f t="shared" si="11"/>
        <v>156</v>
      </c>
      <c r="H59" s="235">
        <f t="shared" si="11"/>
        <v>215</v>
      </c>
      <c r="I59" s="235">
        <f t="shared" si="11"/>
        <v>2</v>
      </c>
      <c r="J59" s="235">
        <f t="shared" si="11"/>
        <v>0</v>
      </c>
      <c r="K59" s="216">
        <f t="shared" si="11"/>
        <v>0</v>
      </c>
    </row>
    <row r="60" spans="1:11" ht="15.75" x14ac:dyDescent="0.25">
      <c r="A60" s="13" t="s">
        <v>48</v>
      </c>
      <c r="B60" s="240">
        <f>SUM(C60:K60)</f>
        <v>1056</v>
      </c>
      <c r="C60" s="241">
        <v>856</v>
      </c>
      <c r="D60" s="241">
        <v>114</v>
      </c>
      <c r="E60" s="241">
        <v>0</v>
      </c>
      <c r="F60" s="241">
        <v>4</v>
      </c>
      <c r="G60" s="241">
        <v>71</v>
      </c>
      <c r="H60" s="241">
        <v>11</v>
      </c>
      <c r="I60" s="241">
        <v>0</v>
      </c>
      <c r="J60" s="241">
        <v>0</v>
      </c>
      <c r="K60" s="222">
        <v>0</v>
      </c>
    </row>
    <row r="61" spans="1:11" ht="15.75" x14ac:dyDescent="0.25">
      <c r="A61" s="13" t="s">
        <v>49</v>
      </c>
      <c r="B61" s="240">
        <f>SUM(C61:K61)</f>
        <v>335</v>
      </c>
      <c r="C61" s="241">
        <v>38</v>
      </c>
      <c r="D61" s="241">
        <v>35</v>
      </c>
      <c r="E61" s="241">
        <v>0</v>
      </c>
      <c r="F61" s="241">
        <v>0</v>
      </c>
      <c r="G61" s="241">
        <v>72</v>
      </c>
      <c r="H61" s="241">
        <v>190</v>
      </c>
      <c r="I61" s="241">
        <v>0</v>
      </c>
      <c r="J61" s="241">
        <v>0</v>
      </c>
      <c r="K61" s="222">
        <v>0</v>
      </c>
    </row>
    <row r="62" spans="1:11" ht="15.75" x14ac:dyDescent="0.25">
      <c r="A62" s="13" t="s">
        <v>50</v>
      </c>
      <c r="B62" s="240">
        <f>SUM(C62:K62)</f>
        <v>360</v>
      </c>
      <c r="C62" s="241">
        <v>281</v>
      </c>
      <c r="D62" s="241">
        <v>49</v>
      </c>
      <c r="E62" s="241">
        <v>0</v>
      </c>
      <c r="F62" s="241">
        <v>1</v>
      </c>
      <c r="G62" s="241">
        <v>13</v>
      </c>
      <c r="H62" s="241">
        <v>14</v>
      </c>
      <c r="I62" s="241">
        <v>2</v>
      </c>
      <c r="J62" s="241">
        <v>0</v>
      </c>
      <c r="K62" s="222">
        <v>0</v>
      </c>
    </row>
    <row r="63" spans="1:11" ht="15.75" x14ac:dyDescent="0.25">
      <c r="A63" s="13"/>
      <c r="B63" s="240"/>
      <c r="C63" s="241"/>
      <c r="D63" s="241"/>
      <c r="E63" s="241"/>
      <c r="F63" s="241"/>
      <c r="G63" s="241"/>
      <c r="H63" s="241"/>
      <c r="I63" s="241"/>
      <c r="J63" s="241"/>
      <c r="K63" s="222"/>
    </row>
    <row r="64" spans="1:11" ht="15.75" x14ac:dyDescent="0.25">
      <c r="A64" s="12" t="s">
        <v>51</v>
      </c>
      <c r="B64" s="234">
        <f>SUM(B65:B66)</f>
        <v>461</v>
      </c>
      <c r="C64" s="235">
        <f>SUM(C65:C66)</f>
        <v>245</v>
      </c>
      <c r="D64" s="235">
        <f t="shared" ref="D64:K64" si="12">SUM(D65:D66)</f>
        <v>100</v>
      </c>
      <c r="E64" s="235">
        <f t="shared" si="12"/>
        <v>1</v>
      </c>
      <c r="F64" s="235">
        <f t="shared" si="12"/>
        <v>1</v>
      </c>
      <c r="G64" s="235">
        <f t="shared" si="12"/>
        <v>105</v>
      </c>
      <c r="H64" s="235">
        <f t="shared" si="12"/>
        <v>9</v>
      </c>
      <c r="I64" s="235">
        <f t="shared" si="12"/>
        <v>0</v>
      </c>
      <c r="J64" s="235">
        <f t="shared" si="12"/>
        <v>0</v>
      </c>
      <c r="K64" s="216">
        <f t="shared" si="12"/>
        <v>0</v>
      </c>
    </row>
    <row r="65" spans="1:11" ht="15.75" x14ac:dyDescent="0.25">
      <c r="A65" s="13" t="s">
        <v>52</v>
      </c>
      <c r="B65" s="240">
        <f>SUM(C65:K65)</f>
        <v>198</v>
      </c>
      <c r="C65" s="241">
        <v>132</v>
      </c>
      <c r="D65" s="241">
        <v>56</v>
      </c>
      <c r="E65" s="241">
        <v>0</v>
      </c>
      <c r="F65" s="241">
        <v>1</v>
      </c>
      <c r="G65" s="241">
        <v>8</v>
      </c>
      <c r="H65" s="241">
        <v>1</v>
      </c>
      <c r="I65" s="241">
        <v>0</v>
      </c>
      <c r="J65" s="241">
        <v>0</v>
      </c>
      <c r="K65" s="222">
        <v>0</v>
      </c>
    </row>
    <row r="66" spans="1:11" ht="15.75" x14ac:dyDescent="0.25">
      <c r="A66" s="13" t="s">
        <v>53</v>
      </c>
      <c r="B66" s="240">
        <f>SUM(C66:K66)</f>
        <v>263</v>
      </c>
      <c r="C66" s="241">
        <v>113</v>
      </c>
      <c r="D66" s="241">
        <v>44</v>
      </c>
      <c r="E66" s="241">
        <v>1</v>
      </c>
      <c r="F66" s="241">
        <v>0</v>
      </c>
      <c r="G66" s="241">
        <v>97</v>
      </c>
      <c r="H66" s="241">
        <v>8</v>
      </c>
      <c r="I66" s="241">
        <v>0</v>
      </c>
      <c r="J66" s="241">
        <v>0</v>
      </c>
      <c r="K66" s="222">
        <v>0</v>
      </c>
    </row>
    <row r="67" spans="1:11" ht="15.75" x14ac:dyDescent="0.25">
      <c r="A67" s="13"/>
      <c r="B67" s="240"/>
      <c r="C67" s="241"/>
      <c r="D67" s="241"/>
      <c r="E67" s="241"/>
      <c r="F67" s="241"/>
      <c r="G67" s="241"/>
      <c r="H67" s="241"/>
      <c r="I67" s="241"/>
      <c r="J67" s="241"/>
      <c r="K67" s="222"/>
    </row>
    <row r="68" spans="1:11" ht="15.75" x14ac:dyDescent="0.25">
      <c r="A68" s="12" t="s">
        <v>54</v>
      </c>
      <c r="B68" s="234">
        <f>SUM(B69:B72)</f>
        <v>2033</v>
      </c>
      <c r="C68" s="235">
        <f>SUM(C69:C72)</f>
        <v>1458</v>
      </c>
      <c r="D68" s="235">
        <f t="shared" ref="D68:K68" si="13">SUM(D69:D72)</f>
        <v>165</v>
      </c>
      <c r="E68" s="235">
        <f t="shared" si="13"/>
        <v>1</v>
      </c>
      <c r="F68" s="235">
        <f t="shared" si="13"/>
        <v>3</v>
      </c>
      <c r="G68" s="235">
        <f t="shared" si="13"/>
        <v>179</v>
      </c>
      <c r="H68" s="235">
        <f t="shared" si="13"/>
        <v>223</v>
      </c>
      <c r="I68" s="235">
        <f t="shared" si="13"/>
        <v>3</v>
      </c>
      <c r="J68" s="235">
        <f t="shared" si="13"/>
        <v>1</v>
      </c>
      <c r="K68" s="216">
        <f t="shared" si="13"/>
        <v>0</v>
      </c>
    </row>
    <row r="69" spans="1:11" ht="15.75" x14ac:dyDescent="0.25">
      <c r="A69" s="13" t="s">
        <v>55</v>
      </c>
      <c r="B69" s="240">
        <f>SUM(C69:K69)</f>
        <v>544</v>
      </c>
      <c r="C69" s="241">
        <v>459</v>
      </c>
      <c r="D69" s="241">
        <v>38</v>
      </c>
      <c r="E69" s="241">
        <v>0</v>
      </c>
      <c r="F69" s="241">
        <v>0</v>
      </c>
      <c r="G69" s="241">
        <v>28</v>
      </c>
      <c r="H69" s="241">
        <v>19</v>
      </c>
      <c r="I69" s="241">
        <v>0</v>
      </c>
      <c r="J69" s="241">
        <v>0</v>
      </c>
      <c r="K69" s="222">
        <v>0</v>
      </c>
    </row>
    <row r="70" spans="1:11" ht="15.75" x14ac:dyDescent="0.25">
      <c r="A70" s="13" t="s">
        <v>56</v>
      </c>
      <c r="B70" s="240">
        <f>SUM(C70:K70)</f>
        <v>185</v>
      </c>
      <c r="C70" s="241">
        <v>119</v>
      </c>
      <c r="D70" s="241">
        <v>28</v>
      </c>
      <c r="E70" s="241">
        <v>0</v>
      </c>
      <c r="F70" s="241">
        <v>1</v>
      </c>
      <c r="G70" s="241">
        <v>32</v>
      </c>
      <c r="H70" s="241">
        <v>5</v>
      </c>
      <c r="I70" s="241">
        <v>0</v>
      </c>
      <c r="J70" s="241">
        <v>0</v>
      </c>
      <c r="K70" s="222">
        <v>0</v>
      </c>
    </row>
    <row r="71" spans="1:11" ht="15.75" x14ac:dyDescent="0.25">
      <c r="A71" s="13" t="s">
        <v>57</v>
      </c>
      <c r="B71" s="240">
        <f>SUM(C71:K71)</f>
        <v>827</v>
      </c>
      <c r="C71" s="241">
        <v>714</v>
      </c>
      <c r="D71" s="241">
        <v>71</v>
      </c>
      <c r="E71" s="241">
        <v>0</v>
      </c>
      <c r="F71" s="241">
        <v>2</v>
      </c>
      <c r="G71" s="241">
        <v>17</v>
      </c>
      <c r="H71" s="241">
        <v>23</v>
      </c>
      <c r="I71" s="241">
        <v>0</v>
      </c>
      <c r="J71" s="241">
        <v>0</v>
      </c>
      <c r="K71" s="222">
        <v>0</v>
      </c>
    </row>
    <row r="72" spans="1:11" ht="15.75" x14ac:dyDescent="0.25">
      <c r="A72" s="13" t="s">
        <v>58</v>
      </c>
      <c r="B72" s="240">
        <f>SUM(C72:K72)</f>
        <v>477</v>
      </c>
      <c r="C72" s="241">
        <v>166</v>
      </c>
      <c r="D72" s="241">
        <v>28</v>
      </c>
      <c r="E72" s="241">
        <v>1</v>
      </c>
      <c r="F72" s="241">
        <v>0</v>
      </c>
      <c r="G72" s="241">
        <v>102</v>
      </c>
      <c r="H72" s="241">
        <v>176</v>
      </c>
      <c r="I72" s="241">
        <v>3</v>
      </c>
      <c r="J72" s="241">
        <v>1</v>
      </c>
      <c r="K72" s="222">
        <v>0</v>
      </c>
    </row>
    <row r="73" spans="1:11" ht="15.75" x14ac:dyDescent="0.25">
      <c r="A73" s="13"/>
      <c r="B73" s="240"/>
      <c r="C73" s="241"/>
      <c r="D73" s="241"/>
      <c r="E73" s="241"/>
      <c r="F73" s="241"/>
      <c r="G73" s="241"/>
      <c r="H73" s="241"/>
      <c r="I73" s="241"/>
      <c r="J73" s="241"/>
      <c r="K73" s="222"/>
    </row>
    <row r="74" spans="1:11" ht="15.75" x14ac:dyDescent="0.25">
      <c r="A74" s="12" t="s">
        <v>59</v>
      </c>
      <c r="B74" s="234">
        <f>SUM(B75:B76)</f>
        <v>3041</v>
      </c>
      <c r="C74" s="235">
        <f>SUM(C75:C76)</f>
        <v>2249</v>
      </c>
      <c r="D74" s="235">
        <f t="shared" ref="D74:K74" si="14">SUM(D75:D76)</f>
        <v>348</v>
      </c>
      <c r="E74" s="235">
        <f t="shared" si="14"/>
        <v>44</v>
      </c>
      <c r="F74" s="235">
        <f t="shared" si="14"/>
        <v>3</v>
      </c>
      <c r="G74" s="235">
        <f t="shared" si="14"/>
        <v>129</v>
      </c>
      <c r="H74" s="235">
        <f t="shared" si="14"/>
        <v>261</v>
      </c>
      <c r="I74" s="235">
        <f t="shared" si="14"/>
        <v>7</v>
      </c>
      <c r="J74" s="235">
        <f t="shared" si="14"/>
        <v>0</v>
      </c>
      <c r="K74" s="216">
        <f t="shared" si="14"/>
        <v>0</v>
      </c>
    </row>
    <row r="75" spans="1:11" ht="15.75" x14ac:dyDescent="0.25">
      <c r="A75" s="13" t="s">
        <v>60</v>
      </c>
      <c r="B75" s="240">
        <f>SUM(C75:K75)</f>
        <v>2765</v>
      </c>
      <c r="C75" s="241">
        <v>2224</v>
      </c>
      <c r="D75" s="241">
        <v>317</v>
      </c>
      <c r="E75" s="241">
        <v>44</v>
      </c>
      <c r="F75" s="241">
        <v>3</v>
      </c>
      <c r="G75" s="241">
        <v>96</v>
      </c>
      <c r="H75" s="241">
        <v>74</v>
      </c>
      <c r="I75" s="241">
        <v>7</v>
      </c>
      <c r="J75" s="241">
        <v>0</v>
      </c>
      <c r="K75" s="222">
        <v>0</v>
      </c>
    </row>
    <row r="76" spans="1:11" ht="15.75" x14ac:dyDescent="0.25">
      <c r="A76" s="13" t="s">
        <v>61</v>
      </c>
      <c r="B76" s="240">
        <f>SUM(C76:K76)</f>
        <v>276</v>
      </c>
      <c r="C76" s="241">
        <v>25</v>
      </c>
      <c r="D76" s="241">
        <v>31</v>
      </c>
      <c r="E76" s="241">
        <v>0</v>
      </c>
      <c r="F76" s="241">
        <v>0</v>
      </c>
      <c r="G76" s="241">
        <v>33</v>
      </c>
      <c r="H76" s="241">
        <v>187</v>
      </c>
      <c r="I76" s="241">
        <v>0</v>
      </c>
      <c r="J76" s="241">
        <v>0</v>
      </c>
      <c r="K76" s="222">
        <v>0</v>
      </c>
    </row>
    <row r="77" spans="1:11" ht="15.75" x14ac:dyDescent="0.25">
      <c r="A77" s="13"/>
      <c r="B77" s="240"/>
      <c r="C77" s="241"/>
      <c r="D77" s="241"/>
      <c r="E77" s="241"/>
      <c r="F77" s="241"/>
      <c r="G77" s="241"/>
      <c r="H77" s="241"/>
      <c r="I77" s="241"/>
      <c r="J77" s="241"/>
      <c r="K77" s="222"/>
    </row>
    <row r="78" spans="1:11" ht="15.75" x14ac:dyDescent="0.25">
      <c r="A78" s="12" t="s">
        <v>62</v>
      </c>
      <c r="B78" s="234">
        <f>SUM(B79:B82)</f>
        <v>2248</v>
      </c>
      <c r="C78" s="235">
        <f>SUM(C79:C82)</f>
        <v>1678</v>
      </c>
      <c r="D78" s="235">
        <f t="shared" ref="D78:K78" si="15">SUM(D79:D82)</f>
        <v>258</v>
      </c>
      <c r="E78" s="235">
        <f t="shared" si="15"/>
        <v>1</v>
      </c>
      <c r="F78" s="235">
        <f t="shared" si="15"/>
        <v>1</v>
      </c>
      <c r="G78" s="235">
        <f t="shared" si="15"/>
        <v>116</v>
      </c>
      <c r="H78" s="235">
        <f t="shared" si="15"/>
        <v>192</v>
      </c>
      <c r="I78" s="235">
        <f t="shared" si="15"/>
        <v>2</v>
      </c>
      <c r="J78" s="235">
        <f t="shared" si="15"/>
        <v>0</v>
      </c>
      <c r="K78" s="216">
        <f t="shared" si="15"/>
        <v>0</v>
      </c>
    </row>
    <row r="79" spans="1:11" ht="15.75" x14ac:dyDescent="0.25">
      <c r="A79" s="13" t="s">
        <v>63</v>
      </c>
      <c r="B79" s="240">
        <f>SUM(C79:K79)</f>
        <v>1412</v>
      </c>
      <c r="C79" s="241">
        <v>1280</v>
      </c>
      <c r="D79" s="241">
        <v>117</v>
      </c>
      <c r="E79" s="241">
        <v>1</v>
      </c>
      <c r="F79" s="241">
        <v>0</v>
      </c>
      <c r="G79" s="241">
        <v>5</v>
      </c>
      <c r="H79" s="241">
        <v>9</v>
      </c>
      <c r="I79" s="241">
        <v>0</v>
      </c>
      <c r="J79" s="241">
        <v>0</v>
      </c>
      <c r="K79" s="222">
        <v>0</v>
      </c>
    </row>
    <row r="80" spans="1:11" ht="15.75" x14ac:dyDescent="0.25">
      <c r="A80" s="13" t="s">
        <v>64</v>
      </c>
      <c r="B80" s="240">
        <f>SUM(C80:K80)</f>
        <v>418</v>
      </c>
      <c r="C80" s="241">
        <v>38</v>
      </c>
      <c r="D80" s="241">
        <v>104</v>
      </c>
      <c r="E80" s="241">
        <v>0</v>
      </c>
      <c r="F80" s="241">
        <v>0</v>
      </c>
      <c r="G80" s="241">
        <v>94</v>
      </c>
      <c r="H80" s="241">
        <v>180</v>
      </c>
      <c r="I80" s="241">
        <v>2</v>
      </c>
      <c r="J80" s="241">
        <v>0</v>
      </c>
      <c r="K80" s="222">
        <v>0</v>
      </c>
    </row>
    <row r="81" spans="1:11" ht="15.75" x14ac:dyDescent="0.25">
      <c r="A81" s="13" t="s">
        <v>65</v>
      </c>
      <c r="B81" s="240">
        <f>SUM(C81:K81)</f>
        <v>418</v>
      </c>
      <c r="C81" s="241">
        <v>360</v>
      </c>
      <c r="D81" s="241">
        <v>37</v>
      </c>
      <c r="E81" s="241">
        <v>0</v>
      </c>
      <c r="F81" s="241">
        <v>1</v>
      </c>
      <c r="G81" s="241">
        <v>17</v>
      </c>
      <c r="H81" s="241">
        <v>3</v>
      </c>
      <c r="I81" s="241">
        <v>0</v>
      </c>
      <c r="J81" s="241">
        <v>0</v>
      </c>
      <c r="K81" s="222">
        <v>0</v>
      </c>
    </row>
    <row r="82" spans="1:11" ht="15.75" x14ac:dyDescent="0.25">
      <c r="A82" s="15"/>
      <c r="B82" s="45"/>
      <c r="C82" s="46"/>
      <c r="D82" s="46"/>
      <c r="E82" s="46"/>
      <c r="F82" s="46"/>
      <c r="G82" s="46"/>
      <c r="H82" s="46"/>
      <c r="I82" s="46"/>
      <c r="J82" s="46"/>
      <c r="K82" s="47"/>
    </row>
    <row r="83" spans="1:11" ht="15.75" x14ac:dyDescent="0.25">
      <c r="A83" s="2" t="s">
        <v>66</v>
      </c>
      <c r="B83" s="2"/>
      <c r="C83" s="2"/>
      <c r="D83" s="2"/>
      <c r="E83" s="2"/>
      <c r="F83" s="2"/>
      <c r="G83" s="2"/>
      <c r="H83" s="2"/>
      <c r="I83" s="2"/>
      <c r="J83" s="2"/>
      <c r="K83" s="2"/>
    </row>
  </sheetData>
  <mergeCells count="5">
    <mergeCell ref="A8:A10"/>
    <mergeCell ref="B8:B10"/>
    <mergeCell ref="C8:K8"/>
    <mergeCell ref="I9:I10"/>
    <mergeCell ref="B1:C1"/>
  </mergeCells>
  <hyperlinks>
    <hyperlink ref="B1" location="Índice!A1" display="Volver al índice" xr:uid="{C597E829-7DC7-4535-A72D-86EC44A3F7C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8C150-4CFB-44DD-B1FD-5196ECC9161C}">
  <dimension ref="A1:J83"/>
  <sheetViews>
    <sheetView zoomScale="80" zoomScaleNormal="80" workbookViewId="0">
      <pane ySplit="10" topLeftCell="A11" activePane="bottomLeft" state="frozen"/>
      <selection pane="bottomLeft"/>
    </sheetView>
  </sheetViews>
  <sheetFormatPr baseColWidth="10" defaultColWidth="0" defaultRowHeight="15" zeroHeight="1" x14ac:dyDescent="0.25"/>
  <cols>
    <col min="1" max="1" width="76.42578125" customWidth="1"/>
    <col min="2" max="2" width="14.140625" customWidth="1"/>
    <col min="3" max="3" width="14.85546875" customWidth="1"/>
    <col min="4" max="4" width="16.5703125" customWidth="1"/>
    <col min="5" max="5" width="16.7109375" customWidth="1"/>
    <col min="6" max="6" width="16.28515625" customWidth="1"/>
    <col min="7" max="7" width="16.140625" customWidth="1"/>
    <col min="8" max="8" width="14.42578125" customWidth="1"/>
    <col min="9" max="10" width="0" hidden="1" customWidth="1"/>
    <col min="11" max="16384" width="11.42578125" hidden="1"/>
  </cols>
  <sheetData>
    <row r="1" spans="1:10" ht="15.75" x14ac:dyDescent="0.25">
      <c r="A1" s="1" t="s">
        <v>98</v>
      </c>
      <c r="B1" s="414" t="s">
        <v>786</v>
      </c>
      <c r="C1" s="414"/>
      <c r="D1" s="48"/>
      <c r="E1" s="48"/>
      <c r="F1" s="48"/>
      <c r="G1" s="48"/>
      <c r="H1" s="48"/>
    </row>
    <row r="2" spans="1:10" ht="15.75" x14ac:dyDescent="0.25">
      <c r="A2" s="2"/>
      <c r="B2" s="48"/>
      <c r="C2" s="48"/>
      <c r="D2" s="48"/>
      <c r="E2" s="48"/>
      <c r="F2" s="48"/>
      <c r="G2" s="48"/>
      <c r="H2" s="48"/>
    </row>
    <row r="3" spans="1:10" ht="15.75" x14ac:dyDescent="0.25">
      <c r="A3" s="211" t="s">
        <v>99</v>
      </c>
      <c r="B3" s="211"/>
      <c r="C3" s="211"/>
      <c r="D3" s="211"/>
      <c r="E3" s="211"/>
      <c r="F3" s="211"/>
      <c r="G3" s="211"/>
      <c r="H3" s="211"/>
    </row>
    <row r="4" spans="1:10" ht="15.75" x14ac:dyDescent="0.25">
      <c r="A4" s="212" t="s">
        <v>1</v>
      </c>
      <c r="B4" s="212"/>
      <c r="C4" s="212"/>
      <c r="D4" s="212"/>
      <c r="E4" s="212"/>
      <c r="F4" s="212"/>
      <c r="G4" s="212"/>
      <c r="H4" s="212"/>
    </row>
    <row r="5" spans="1:10" ht="15.75" x14ac:dyDescent="0.25">
      <c r="A5" s="212" t="s">
        <v>669</v>
      </c>
      <c r="B5" s="212"/>
      <c r="C5" s="212"/>
      <c r="D5" s="212"/>
      <c r="E5" s="212"/>
      <c r="F5" s="212"/>
      <c r="G5" s="212"/>
      <c r="H5" s="212"/>
    </row>
    <row r="6" spans="1:10" ht="15.75" x14ac:dyDescent="0.25">
      <c r="A6" s="212" t="s">
        <v>2</v>
      </c>
      <c r="B6" s="212"/>
      <c r="C6" s="212"/>
      <c r="D6" s="212"/>
      <c r="E6" s="212"/>
      <c r="F6" s="212"/>
      <c r="G6" s="212"/>
      <c r="H6" s="212"/>
    </row>
    <row r="7" spans="1:10" ht="15.75" x14ac:dyDescent="0.25">
      <c r="A7" s="2"/>
      <c r="B7" s="48"/>
      <c r="C7" s="48"/>
      <c r="D7" s="48"/>
      <c r="E7" s="48"/>
      <c r="F7" s="48"/>
      <c r="G7" s="48"/>
      <c r="H7" s="48"/>
    </row>
    <row r="8" spans="1:10" ht="15.75" x14ac:dyDescent="0.25">
      <c r="A8" s="430" t="s">
        <v>79</v>
      </c>
      <c r="B8" s="427" t="s">
        <v>80</v>
      </c>
      <c r="C8" s="426" t="s">
        <v>673</v>
      </c>
      <c r="D8" s="438"/>
      <c r="E8" s="439"/>
      <c r="F8" s="438"/>
      <c r="G8" s="439"/>
      <c r="H8" s="438"/>
    </row>
    <row r="9" spans="1:10" ht="31.5" customHeight="1" x14ac:dyDescent="0.25">
      <c r="A9" s="431"/>
      <c r="B9" s="428"/>
      <c r="C9" s="440" t="s">
        <v>100</v>
      </c>
      <c r="D9" s="430" t="s">
        <v>670</v>
      </c>
      <c r="E9" s="445" t="s">
        <v>671</v>
      </c>
      <c r="F9" s="430" t="s">
        <v>672</v>
      </c>
      <c r="G9" s="442" t="s">
        <v>101</v>
      </c>
      <c r="H9" s="443" t="s">
        <v>102</v>
      </c>
    </row>
    <row r="10" spans="1:10" ht="15.75" customHeight="1" x14ac:dyDescent="0.25">
      <c r="A10" s="432"/>
      <c r="B10" s="429"/>
      <c r="C10" s="441"/>
      <c r="D10" s="432"/>
      <c r="E10" s="444"/>
      <c r="F10" s="432"/>
      <c r="G10" s="435"/>
      <c r="H10" s="444"/>
    </row>
    <row r="11" spans="1:10" ht="15.75" x14ac:dyDescent="0.25">
      <c r="A11" s="5"/>
      <c r="B11" s="51"/>
      <c r="C11" s="52"/>
      <c r="D11" s="52"/>
      <c r="E11" s="52"/>
      <c r="F11" s="52"/>
      <c r="G11" s="52"/>
      <c r="H11" s="9"/>
    </row>
    <row r="12" spans="1:10" ht="15.75" x14ac:dyDescent="0.25">
      <c r="A12" s="12" t="s">
        <v>8</v>
      </c>
      <c r="B12" s="234">
        <f t="shared" ref="B12:H12" si="0">B14+B18+B22+B26+B30+B34+B39+B44+B49+B54+B59+B64+B68+B74+B78</f>
        <v>19609</v>
      </c>
      <c r="C12" s="235">
        <f t="shared" si="0"/>
        <v>17559</v>
      </c>
      <c r="D12" s="235">
        <f t="shared" si="0"/>
        <v>1610</v>
      </c>
      <c r="E12" s="235">
        <f>E14+E18+E22+E26+E30+E34+E39+E44+E49+E54+E59+E64+E68+E74+E78</f>
        <v>348</v>
      </c>
      <c r="F12" s="235">
        <f t="shared" si="0"/>
        <v>8</v>
      </c>
      <c r="G12" s="235">
        <f>G14+G18+G22+G26+G30+G34+G39+G44+G49+G54+G59+G64+G68+G74+G78</f>
        <v>25</v>
      </c>
      <c r="H12" s="216">
        <f t="shared" si="0"/>
        <v>59</v>
      </c>
      <c r="J12" s="232"/>
    </row>
    <row r="13" spans="1:10" ht="15.75" x14ac:dyDescent="0.25">
      <c r="A13" s="11"/>
      <c r="B13" s="236"/>
      <c r="C13" s="243"/>
      <c r="D13" s="243"/>
      <c r="E13" s="243"/>
      <c r="F13" s="243"/>
      <c r="G13" s="243"/>
      <c r="H13" s="229"/>
    </row>
    <row r="14" spans="1:10" ht="15.75" x14ac:dyDescent="0.25">
      <c r="A14" s="12" t="s">
        <v>12</v>
      </c>
      <c r="B14" s="234">
        <v>2331</v>
      </c>
      <c r="C14" s="235">
        <v>2100</v>
      </c>
      <c r="D14" s="235">
        <v>157</v>
      </c>
      <c r="E14" s="235">
        <v>53</v>
      </c>
      <c r="F14" s="235">
        <v>5</v>
      </c>
      <c r="G14" s="235">
        <v>15</v>
      </c>
      <c r="H14" s="216">
        <v>1</v>
      </c>
    </row>
    <row r="15" spans="1:10" ht="15.75" x14ac:dyDescent="0.25">
      <c r="A15" s="13" t="s">
        <v>13</v>
      </c>
      <c r="B15" s="240">
        <v>1022</v>
      </c>
      <c r="C15" s="241">
        <v>792</v>
      </c>
      <c r="D15" s="241">
        <v>157</v>
      </c>
      <c r="E15" s="241">
        <v>53</v>
      </c>
      <c r="F15" s="241">
        <v>5</v>
      </c>
      <c r="G15" s="241">
        <v>15</v>
      </c>
      <c r="H15" s="222">
        <v>0</v>
      </c>
    </row>
    <row r="16" spans="1:10" ht="15.75" x14ac:dyDescent="0.25">
      <c r="A16" s="13" t="s">
        <v>14</v>
      </c>
      <c r="B16" s="240">
        <v>1309</v>
      </c>
      <c r="C16" s="241">
        <v>1308</v>
      </c>
      <c r="D16" s="241">
        <v>0</v>
      </c>
      <c r="E16" s="241">
        <v>0</v>
      </c>
      <c r="F16" s="241">
        <v>0</v>
      </c>
      <c r="G16" s="241">
        <v>0</v>
      </c>
      <c r="H16" s="222">
        <v>1</v>
      </c>
    </row>
    <row r="17" spans="1:8" ht="15.75" x14ac:dyDescent="0.25">
      <c r="A17" s="13"/>
      <c r="B17" s="240"/>
      <c r="C17" s="241"/>
      <c r="D17" s="241"/>
      <c r="E17" s="241"/>
      <c r="F17" s="241"/>
      <c r="G17" s="241"/>
      <c r="H17" s="229"/>
    </row>
    <row r="18" spans="1:8" ht="15.75" x14ac:dyDescent="0.25">
      <c r="A18" s="12" t="s">
        <v>15</v>
      </c>
      <c r="B18" s="234">
        <v>1428</v>
      </c>
      <c r="C18" s="235">
        <v>1274</v>
      </c>
      <c r="D18" s="235">
        <v>88</v>
      </c>
      <c r="E18" s="235">
        <v>52</v>
      </c>
      <c r="F18" s="235">
        <v>0</v>
      </c>
      <c r="G18" s="235">
        <v>2</v>
      </c>
      <c r="H18" s="216">
        <v>12</v>
      </c>
    </row>
    <row r="19" spans="1:8" ht="15.75" x14ac:dyDescent="0.25">
      <c r="A19" s="13" t="s">
        <v>16</v>
      </c>
      <c r="B19" s="240">
        <v>589</v>
      </c>
      <c r="C19" s="241">
        <v>443</v>
      </c>
      <c r="D19" s="241">
        <v>88</v>
      </c>
      <c r="E19" s="241">
        <v>52</v>
      </c>
      <c r="F19" s="241">
        <v>0</v>
      </c>
      <c r="G19" s="241">
        <v>2</v>
      </c>
      <c r="H19" s="222">
        <v>4</v>
      </c>
    </row>
    <row r="20" spans="1:8" ht="15.75" x14ac:dyDescent="0.25">
      <c r="A20" s="13" t="s">
        <v>17</v>
      </c>
      <c r="B20" s="240">
        <v>839</v>
      </c>
      <c r="C20" s="241">
        <v>831</v>
      </c>
      <c r="D20" s="241">
        <v>0</v>
      </c>
      <c r="E20" s="241">
        <v>0</v>
      </c>
      <c r="F20" s="241">
        <v>0</v>
      </c>
      <c r="G20" s="241">
        <v>0</v>
      </c>
      <c r="H20" s="222">
        <v>8</v>
      </c>
    </row>
    <row r="21" spans="1:8" ht="15.75" x14ac:dyDescent="0.25">
      <c r="A21" s="13"/>
      <c r="B21" s="240"/>
      <c r="C21" s="241"/>
      <c r="D21" s="241"/>
      <c r="E21" s="241"/>
      <c r="F21" s="241"/>
      <c r="G21" s="241"/>
      <c r="H21" s="229"/>
    </row>
    <row r="22" spans="1:8" ht="15.75" x14ac:dyDescent="0.25">
      <c r="A22" s="12" t="s">
        <v>18</v>
      </c>
      <c r="B22" s="234">
        <v>1172</v>
      </c>
      <c r="C22" s="235">
        <v>985</v>
      </c>
      <c r="D22" s="235">
        <v>137</v>
      </c>
      <c r="E22" s="235">
        <v>34</v>
      </c>
      <c r="F22" s="235">
        <v>0</v>
      </c>
      <c r="G22" s="235">
        <v>3</v>
      </c>
      <c r="H22" s="216">
        <v>13</v>
      </c>
    </row>
    <row r="23" spans="1:8" ht="15.75" x14ac:dyDescent="0.25">
      <c r="A23" s="13" t="s">
        <v>19</v>
      </c>
      <c r="B23" s="240">
        <v>843</v>
      </c>
      <c r="C23" s="241">
        <v>715</v>
      </c>
      <c r="D23" s="241">
        <v>97</v>
      </c>
      <c r="E23" s="241">
        <v>20</v>
      </c>
      <c r="F23" s="241">
        <v>0</v>
      </c>
      <c r="G23" s="241">
        <v>3</v>
      </c>
      <c r="H23" s="222">
        <v>8</v>
      </c>
    </row>
    <row r="24" spans="1:8" ht="15.75" x14ac:dyDescent="0.25">
      <c r="A24" s="13" t="s">
        <v>20</v>
      </c>
      <c r="B24" s="240">
        <v>329</v>
      </c>
      <c r="C24" s="241">
        <v>270</v>
      </c>
      <c r="D24" s="241">
        <v>40</v>
      </c>
      <c r="E24" s="241">
        <v>14</v>
      </c>
      <c r="F24" s="241">
        <v>0</v>
      </c>
      <c r="G24" s="241">
        <v>0</v>
      </c>
      <c r="H24" s="222">
        <v>5</v>
      </c>
    </row>
    <row r="25" spans="1:8" ht="15.75" x14ac:dyDescent="0.25">
      <c r="A25" s="14"/>
      <c r="B25" s="242"/>
      <c r="C25" s="238"/>
      <c r="D25" s="238"/>
      <c r="E25" s="238"/>
      <c r="F25" s="238"/>
      <c r="G25" s="238"/>
      <c r="H25" s="239"/>
    </row>
    <row r="26" spans="1:8" ht="15.75" x14ac:dyDescent="0.25">
      <c r="A26" s="12" t="s">
        <v>21</v>
      </c>
      <c r="B26" s="234">
        <v>1418</v>
      </c>
      <c r="C26" s="235">
        <v>1220</v>
      </c>
      <c r="D26" s="235">
        <v>172</v>
      </c>
      <c r="E26" s="235">
        <v>21</v>
      </c>
      <c r="F26" s="235">
        <v>0</v>
      </c>
      <c r="G26" s="235">
        <v>0</v>
      </c>
      <c r="H26" s="216">
        <v>5</v>
      </c>
    </row>
    <row r="27" spans="1:8" ht="15.75" x14ac:dyDescent="0.25">
      <c r="A27" s="13" t="s">
        <v>22</v>
      </c>
      <c r="B27" s="240">
        <v>1128</v>
      </c>
      <c r="C27" s="241">
        <v>936</v>
      </c>
      <c r="D27" s="241">
        <v>167</v>
      </c>
      <c r="E27" s="241">
        <v>21</v>
      </c>
      <c r="F27" s="241">
        <v>0</v>
      </c>
      <c r="G27" s="241">
        <v>0</v>
      </c>
      <c r="H27" s="222">
        <v>4</v>
      </c>
    </row>
    <row r="28" spans="1:8" ht="15.75" x14ac:dyDescent="0.25">
      <c r="A28" s="13" t="s">
        <v>23</v>
      </c>
      <c r="B28" s="240">
        <v>290</v>
      </c>
      <c r="C28" s="241">
        <v>284</v>
      </c>
      <c r="D28" s="241">
        <v>5</v>
      </c>
      <c r="E28" s="241">
        <v>0</v>
      </c>
      <c r="F28" s="241">
        <v>0</v>
      </c>
      <c r="G28" s="241">
        <v>0</v>
      </c>
      <c r="H28" s="222">
        <v>1</v>
      </c>
    </row>
    <row r="29" spans="1:8" ht="15.75" x14ac:dyDescent="0.25">
      <c r="A29" s="13"/>
      <c r="B29" s="240"/>
      <c r="C29" s="241"/>
      <c r="D29" s="241"/>
      <c r="E29" s="241"/>
      <c r="F29" s="241"/>
      <c r="G29" s="241"/>
      <c r="H29" s="229"/>
    </row>
    <row r="30" spans="1:8" ht="15.75" x14ac:dyDescent="0.25">
      <c r="A30" s="12" t="s">
        <v>24</v>
      </c>
      <c r="B30" s="234">
        <v>1045</v>
      </c>
      <c r="C30" s="235">
        <v>930</v>
      </c>
      <c r="D30" s="235">
        <v>107</v>
      </c>
      <c r="E30" s="235">
        <v>7</v>
      </c>
      <c r="F30" s="235">
        <v>0</v>
      </c>
      <c r="G30" s="235">
        <v>1</v>
      </c>
      <c r="H30" s="216">
        <v>0</v>
      </c>
    </row>
    <row r="31" spans="1:8" ht="15.75" x14ac:dyDescent="0.25">
      <c r="A31" s="13" t="s">
        <v>25</v>
      </c>
      <c r="B31" s="240">
        <v>422</v>
      </c>
      <c r="C31" s="241">
        <v>307</v>
      </c>
      <c r="D31" s="241">
        <v>107</v>
      </c>
      <c r="E31" s="241">
        <v>7</v>
      </c>
      <c r="F31" s="241">
        <v>0</v>
      </c>
      <c r="G31" s="241">
        <v>1</v>
      </c>
      <c r="H31" s="222">
        <v>0</v>
      </c>
    </row>
    <row r="32" spans="1:8" ht="15.75" x14ac:dyDescent="0.25">
      <c r="A32" s="13" t="s">
        <v>26</v>
      </c>
      <c r="B32" s="240">
        <v>623</v>
      </c>
      <c r="C32" s="241">
        <v>623</v>
      </c>
      <c r="D32" s="241">
        <v>0</v>
      </c>
      <c r="E32" s="241">
        <v>0</v>
      </c>
      <c r="F32" s="241">
        <v>0</v>
      </c>
      <c r="G32" s="241">
        <v>0</v>
      </c>
      <c r="H32" s="222">
        <v>0</v>
      </c>
    </row>
    <row r="33" spans="1:8" ht="15.75" x14ac:dyDescent="0.25">
      <c r="A33" s="13"/>
      <c r="B33" s="240"/>
      <c r="C33" s="241"/>
      <c r="D33" s="241"/>
      <c r="E33" s="241"/>
      <c r="F33" s="241"/>
      <c r="G33" s="241"/>
      <c r="H33" s="229"/>
    </row>
    <row r="34" spans="1:8" ht="15.75" x14ac:dyDescent="0.25">
      <c r="A34" s="12" t="s">
        <v>27</v>
      </c>
      <c r="B34" s="234">
        <v>810</v>
      </c>
      <c r="C34" s="235">
        <v>682</v>
      </c>
      <c r="D34" s="235">
        <v>94</v>
      </c>
      <c r="E34" s="235">
        <v>28</v>
      </c>
      <c r="F34" s="235">
        <v>0</v>
      </c>
      <c r="G34" s="235">
        <v>0</v>
      </c>
      <c r="H34" s="216">
        <v>6</v>
      </c>
    </row>
    <row r="35" spans="1:8" ht="15.75" x14ac:dyDescent="0.25">
      <c r="A35" s="13" t="s">
        <v>28</v>
      </c>
      <c r="B35" s="240">
        <v>226</v>
      </c>
      <c r="C35" s="241">
        <v>157</v>
      </c>
      <c r="D35" s="241">
        <v>51</v>
      </c>
      <c r="E35" s="241">
        <v>15</v>
      </c>
      <c r="F35" s="241">
        <v>0</v>
      </c>
      <c r="G35" s="241">
        <v>0</v>
      </c>
      <c r="H35" s="222">
        <v>3</v>
      </c>
    </row>
    <row r="36" spans="1:8" ht="15.75" x14ac:dyDescent="0.25">
      <c r="A36" s="13" t="s">
        <v>29</v>
      </c>
      <c r="B36" s="240">
        <v>434</v>
      </c>
      <c r="C36" s="241">
        <v>431</v>
      </c>
      <c r="D36" s="241">
        <v>0</v>
      </c>
      <c r="E36" s="241">
        <v>0</v>
      </c>
      <c r="F36" s="241">
        <v>0</v>
      </c>
      <c r="G36" s="241">
        <v>0</v>
      </c>
      <c r="H36" s="222">
        <v>3</v>
      </c>
    </row>
    <row r="37" spans="1:8" ht="15.75" x14ac:dyDescent="0.25">
      <c r="A37" s="13" t="s">
        <v>30</v>
      </c>
      <c r="B37" s="240">
        <v>150</v>
      </c>
      <c r="C37" s="241">
        <v>94</v>
      </c>
      <c r="D37" s="241">
        <v>43</v>
      </c>
      <c r="E37" s="241">
        <v>13</v>
      </c>
      <c r="F37" s="241">
        <v>0</v>
      </c>
      <c r="G37" s="241">
        <v>0</v>
      </c>
      <c r="H37" s="222">
        <v>0</v>
      </c>
    </row>
    <row r="38" spans="1:8" ht="15.75" x14ac:dyDescent="0.25">
      <c r="A38" s="13"/>
      <c r="B38" s="240"/>
      <c r="C38" s="238"/>
      <c r="D38" s="238"/>
      <c r="E38" s="238"/>
      <c r="F38" s="238"/>
      <c r="G38" s="238"/>
      <c r="H38" s="229"/>
    </row>
    <row r="39" spans="1:8" ht="15.75" x14ac:dyDescent="0.25">
      <c r="A39" s="12" t="s">
        <v>31</v>
      </c>
      <c r="B39" s="244">
        <v>1468</v>
      </c>
      <c r="C39" s="245">
        <v>1219</v>
      </c>
      <c r="D39" s="245">
        <v>207</v>
      </c>
      <c r="E39" s="245">
        <v>37</v>
      </c>
      <c r="F39" s="245">
        <v>0</v>
      </c>
      <c r="G39" s="245">
        <v>0</v>
      </c>
      <c r="H39" s="226">
        <v>5</v>
      </c>
    </row>
    <row r="40" spans="1:8" ht="15.75" x14ac:dyDescent="0.25">
      <c r="A40" s="13" t="s">
        <v>32</v>
      </c>
      <c r="B40" s="240">
        <v>877</v>
      </c>
      <c r="C40" s="241">
        <v>704</v>
      </c>
      <c r="D40" s="241">
        <v>141</v>
      </c>
      <c r="E40" s="241">
        <v>31</v>
      </c>
      <c r="F40" s="241">
        <v>0</v>
      </c>
      <c r="G40" s="241">
        <v>0</v>
      </c>
      <c r="H40" s="222">
        <v>1</v>
      </c>
    </row>
    <row r="41" spans="1:8" ht="15.75" x14ac:dyDescent="0.25">
      <c r="A41" s="13" t="s">
        <v>33</v>
      </c>
      <c r="B41" s="240">
        <v>316</v>
      </c>
      <c r="C41" s="241">
        <v>282</v>
      </c>
      <c r="D41" s="241">
        <v>30</v>
      </c>
      <c r="E41" s="241">
        <v>0</v>
      </c>
      <c r="F41" s="241">
        <v>0</v>
      </c>
      <c r="G41" s="241">
        <v>0</v>
      </c>
      <c r="H41" s="222">
        <v>4</v>
      </c>
    </row>
    <row r="42" spans="1:8" ht="15.75" x14ac:dyDescent="0.25">
      <c r="A42" s="13" t="s">
        <v>34</v>
      </c>
      <c r="B42" s="240">
        <v>275</v>
      </c>
      <c r="C42" s="241">
        <v>233</v>
      </c>
      <c r="D42" s="241">
        <v>36</v>
      </c>
      <c r="E42" s="241">
        <v>6</v>
      </c>
      <c r="F42" s="241">
        <v>0</v>
      </c>
      <c r="G42" s="241">
        <v>0</v>
      </c>
      <c r="H42" s="222">
        <v>0</v>
      </c>
    </row>
    <row r="43" spans="1:8" ht="15.75" x14ac:dyDescent="0.25">
      <c r="A43" s="13"/>
      <c r="B43" s="240"/>
      <c r="C43" s="238"/>
      <c r="D43" s="238"/>
      <c r="E43" s="238"/>
      <c r="F43" s="238"/>
      <c r="G43" s="238"/>
      <c r="H43" s="229"/>
    </row>
    <row r="44" spans="1:8" ht="15.75" x14ac:dyDescent="0.25">
      <c r="A44" s="12" t="s">
        <v>35</v>
      </c>
      <c r="B44" s="244">
        <v>1668</v>
      </c>
      <c r="C44" s="245">
        <v>1521</v>
      </c>
      <c r="D44" s="245">
        <v>119</v>
      </c>
      <c r="E44" s="245">
        <v>23</v>
      </c>
      <c r="F44" s="245">
        <v>0</v>
      </c>
      <c r="G44" s="245">
        <v>0</v>
      </c>
      <c r="H44" s="226">
        <v>5</v>
      </c>
    </row>
    <row r="45" spans="1:8" ht="15.75" x14ac:dyDescent="0.25">
      <c r="A45" s="13" t="s">
        <v>36</v>
      </c>
      <c r="B45" s="240">
        <v>627</v>
      </c>
      <c r="C45" s="241">
        <v>504</v>
      </c>
      <c r="D45" s="241">
        <v>97</v>
      </c>
      <c r="E45" s="241">
        <v>21</v>
      </c>
      <c r="F45" s="241">
        <v>0</v>
      </c>
      <c r="G45" s="241">
        <v>0</v>
      </c>
      <c r="H45" s="222">
        <v>5</v>
      </c>
    </row>
    <row r="46" spans="1:8" ht="15.75" x14ac:dyDescent="0.25">
      <c r="A46" s="13" t="s">
        <v>37</v>
      </c>
      <c r="B46" s="240">
        <v>930</v>
      </c>
      <c r="C46" s="241">
        <v>928</v>
      </c>
      <c r="D46" s="241">
        <v>2</v>
      </c>
      <c r="E46" s="241">
        <v>0</v>
      </c>
      <c r="F46" s="241">
        <v>0</v>
      </c>
      <c r="G46" s="241">
        <v>0</v>
      </c>
      <c r="H46" s="222">
        <v>0</v>
      </c>
    </row>
    <row r="47" spans="1:8" ht="15.75" x14ac:dyDescent="0.25">
      <c r="A47" s="13" t="s">
        <v>38</v>
      </c>
      <c r="B47" s="240">
        <v>111</v>
      </c>
      <c r="C47" s="241">
        <v>89</v>
      </c>
      <c r="D47" s="241">
        <v>20</v>
      </c>
      <c r="E47" s="241">
        <v>2</v>
      </c>
      <c r="F47" s="241">
        <v>0</v>
      </c>
      <c r="G47" s="241">
        <v>0</v>
      </c>
      <c r="H47" s="222">
        <v>0</v>
      </c>
    </row>
    <row r="48" spans="1:8" ht="15.75" x14ac:dyDescent="0.25">
      <c r="A48" s="13"/>
      <c r="B48" s="240"/>
      <c r="C48" s="238"/>
      <c r="D48" s="238"/>
      <c r="E48" s="238"/>
      <c r="F48" s="238"/>
      <c r="G48" s="238"/>
      <c r="H48" s="229"/>
    </row>
    <row r="49" spans="1:8" ht="15.75" x14ac:dyDescent="0.25">
      <c r="A49" s="12" t="s">
        <v>39</v>
      </c>
      <c r="B49" s="244">
        <v>1358</v>
      </c>
      <c r="C49" s="245">
        <v>1236</v>
      </c>
      <c r="D49" s="245">
        <v>107</v>
      </c>
      <c r="E49" s="245">
        <v>15</v>
      </c>
      <c r="F49" s="245">
        <v>0</v>
      </c>
      <c r="G49" s="245">
        <v>0</v>
      </c>
      <c r="H49" s="226">
        <v>0</v>
      </c>
    </row>
    <row r="50" spans="1:8" ht="15.75" x14ac:dyDescent="0.25">
      <c r="A50" s="13" t="s">
        <v>40</v>
      </c>
      <c r="B50" s="240">
        <v>422</v>
      </c>
      <c r="C50" s="241">
        <v>349</v>
      </c>
      <c r="D50" s="241">
        <v>61</v>
      </c>
      <c r="E50" s="241">
        <v>12</v>
      </c>
      <c r="F50" s="241">
        <v>0</v>
      </c>
      <c r="G50" s="241">
        <v>0</v>
      </c>
      <c r="H50" s="222">
        <v>0</v>
      </c>
    </row>
    <row r="51" spans="1:8" ht="15.75" x14ac:dyDescent="0.25">
      <c r="A51" s="13" t="s">
        <v>41</v>
      </c>
      <c r="B51" s="240">
        <v>589</v>
      </c>
      <c r="C51" s="241">
        <v>584</v>
      </c>
      <c r="D51" s="241">
        <v>5</v>
      </c>
      <c r="E51" s="241">
        <v>0</v>
      </c>
      <c r="F51" s="241">
        <v>0</v>
      </c>
      <c r="G51" s="241">
        <v>0</v>
      </c>
      <c r="H51" s="222">
        <v>0</v>
      </c>
    </row>
    <row r="52" spans="1:8" ht="15.75" x14ac:dyDescent="0.25">
      <c r="A52" s="13" t="s">
        <v>42</v>
      </c>
      <c r="B52" s="240">
        <v>347</v>
      </c>
      <c r="C52" s="241">
        <v>303</v>
      </c>
      <c r="D52" s="241">
        <v>41</v>
      </c>
      <c r="E52" s="241">
        <v>3</v>
      </c>
      <c r="F52" s="241">
        <v>0</v>
      </c>
      <c r="G52" s="241">
        <v>0</v>
      </c>
      <c r="H52" s="222">
        <v>0</v>
      </c>
    </row>
    <row r="53" spans="1:8" ht="15.75" x14ac:dyDescent="0.25">
      <c r="A53" s="13"/>
      <c r="B53" s="240"/>
      <c r="C53" s="228"/>
      <c r="D53" s="228"/>
      <c r="E53" s="228"/>
      <c r="F53" s="228"/>
      <c r="G53" s="228"/>
      <c r="H53" s="229"/>
    </row>
    <row r="54" spans="1:8" ht="15.75" x14ac:dyDescent="0.25">
      <c r="A54" s="12" t="s">
        <v>43</v>
      </c>
      <c r="B54" s="234">
        <v>1245</v>
      </c>
      <c r="C54" s="235">
        <v>1181</v>
      </c>
      <c r="D54" s="235">
        <v>45</v>
      </c>
      <c r="E54" s="235">
        <v>15</v>
      </c>
      <c r="F54" s="235">
        <v>1</v>
      </c>
      <c r="G54" s="235">
        <v>0</v>
      </c>
      <c r="H54" s="216">
        <v>3</v>
      </c>
    </row>
    <row r="55" spans="1:8" ht="15.75" x14ac:dyDescent="0.25">
      <c r="A55" s="13" t="s">
        <v>44</v>
      </c>
      <c r="B55" s="240">
        <v>215</v>
      </c>
      <c r="C55" s="241">
        <v>184</v>
      </c>
      <c r="D55" s="241">
        <v>25</v>
      </c>
      <c r="E55" s="241">
        <v>5</v>
      </c>
      <c r="F55" s="241">
        <v>1</v>
      </c>
      <c r="G55" s="241">
        <v>0</v>
      </c>
      <c r="H55" s="222">
        <v>0</v>
      </c>
    </row>
    <row r="56" spans="1:8" ht="15.75" x14ac:dyDescent="0.25">
      <c r="A56" s="13" t="s">
        <v>45</v>
      </c>
      <c r="B56" s="240">
        <v>354</v>
      </c>
      <c r="C56" s="241">
        <v>323</v>
      </c>
      <c r="D56" s="241">
        <v>20</v>
      </c>
      <c r="E56" s="241">
        <v>10</v>
      </c>
      <c r="F56" s="241">
        <v>0</v>
      </c>
      <c r="G56" s="241">
        <v>0</v>
      </c>
      <c r="H56" s="222">
        <v>1</v>
      </c>
    </row>
    <row r="57" spans="1:8" ht="15.75" x14ac:dyDescent="0.25">
      <c r="A57" s="13" t="s">
        <v>46</v>
      </c>
      <c r="B57" s="240">
        <v>676</v>
      </c>
      <c r="C57" s="241">
        <v>674</v>
      </c>
      <c r="D57" s="241">
        <v>0</v>
      </c>
      <c r="E57" s="241">
        <v>0</v>
      </c>
      <c r="F57" s="241">
        <v>0</v>
      </c>
      <c r="G57" s="241">
        <v>0</v>
      </c>
      <c r="H57" s="222">
        <v>2</v>
      </c>
    </row>
    <row r="58" spans="1:8" ht="15.75" x14ac:dyDescent="0.25">
      <c r="A58" s="14"/>
      <c r="B58" s="242"/>
      <c r="C58" s="241"/>
      <c r="D58" s="241"/>
      <c r="E58" s="241"/>
      <c r="F58" s="241"/>
      <c r="G58" s="241"/>
      <c r="H58" s="222"/>
    </row>
    <row r="59" spans="1:8" ht="15.75" x14ac:dyDescent="0.25">
      <c r="A59" s="12" t="s">
        <v>47</v>
      </c>
      <c r="B59" s="244">
        <v>1093</v>
      </c>
      <c r="C59" s="245">
        <v>1017</v>
      </c>
      <c r="D59" s="245">
        <v>48</v>
      </c>
      <c r="E59" s="245">
        <v>23</v>
      </c>
      <c r="F59" s="245">
        <v>0</v>
      </c>
      <c r="G59" s="245">
        <v>0</v>
      </c>
      <c r="H59" s="226">
        <v>5</v>
      </c>
    </row>
    <row r="60" spans="1:8" ht="15.75" x14ac:dyDescent="0.25">
      <c r="A60" s="13" t="s">
        <v>48</v>
      </c>
      <c r="B60" s="240">
        <v>471</v>
      </c>
      <c r="C60" s="241">
        <v>431</v>
      </c>
      <c r="D60" s="241">
        <v>20</v>
      </c>
      <c r="E60" s="241">
        <v>16</v>
      </c>
      <c r="F60" s="241">
        <v>0</v>
      </c>
      <c r="G60" s="241">
        <v>0</v>
      </c>
      <c r="H60" s="222">
        <v>4</v>
      </c>
    </row>
    <row r="61" spans="1:8" ht="15.75" x14ac:dyDescent="0.25">
      <c r="A61" s="13" t="s">
        <v>49</v>
      </c>
      <c r="B61" s="240">
        <v>429</v>
      </c>
      <c r="C61" s="241">
        <v>429</v>
      </c>
      <c r="D61" s="241">
        <v>0</v>
      </c>
      <c r="E61" s="241">
        <v>0</v>
      </c>
      <c r="F61" s="241">
        <v>0</v>
      </c>
      <c r="G61" s="241">
        <v>0</v>
      </c>
      <c r="H61" s="222">
        <v>0</v>
      </c>
    </row>
    <row r="62" spans="1:8" ht="15.75" x14ac:dyDescent="0.25">
      <c r="A62" s="13" t="s">
        <v>50</v>
      </c>
      <c r="B62" s="240">
        <v>193</v>
      </c>
      <c r="C62" s="241">
        <v>157</v>
      </c>
      <c r="D62" s="241">
        <v>28</v>
      </c>
      <c r="E62" s="241">
        <v>7</v>
      </c>
      <c r="F62" s="241">
        <v>0</v>
      </c>
      <c r="G62" s="241">
        <v>0</v>
      </c>
      <c r="H62" s="222">
        <v>1</v>
      </c>
    </row>
    <row r="63" spans="1:8" ht="15.75" x14ac:dyDescent="0.25">
      <c r="A63" s="13"/>
      <c r="B63" s="240"/>
      <c r="C63" s="241"/>
      <c r="D63" s="241"/>
      <c r="E63" s="241"/>
      <c r="F63" s="241"/>
      <c r="G63" s="241"/>
      <c r="H63" s="229"/>
    </row>
    <row r="64" spans="1:8" ht="15.75" x14ac:dyDescent="0.25">
      <c r="A64" s="12" t="s">
        <v>51</v>
      </c>
      <c r="B64" s="234">
        <v>859</v>
      </c>
      <c r="C64" s="235">
        <v>784</v>
      </c>
      <c r="D64" s="235">
        <v>63</v>
      </c>
      <c r="E64" s="235">
        <v>12</v>
      </c>
      <c r="F64" s="235">
        <v>0</v>
      </c>
      <c r="G64" s="235">
        <v>0</v>
      </c>
      <c r="H64" s="216">
        <v>0</v>
      </c>
    </row>
    <row r="65" spans="1:8" ht="15.75" x14ac:dyDescent="0.25">
      <c r="A65" s="13" t="s">
        <v>52</v>
      </c>
      <c r="B65" s="240">
        <v>341</v>
      </c>
      <c r="C65" s="241">
        <v>266</v>
      </c>
      <c r="D65" s="241">
        <v>63</v>
      </c>
      <c r="E65" s="241">
        <v>12</v>
      </c>
      <c r="F65" s="241">
        <v>0</v>
      </c>
      <c r="G65" s="241">
        <v>0</v>
      </c>
      <c r="H65" s="222">
        <v>0</v>
      </c>
    </row>
    <row r="66" spans="1:8" ht="15.75" x14ac:dyDescent="0.25">
      <c r="A66" s="13" t="s">
        <v>53</v>
      </c>
      <c r="B66" s="240">
        <v>518</v>
      </c>
      <c r="C66" s="241">
        <v>518</v>
      </c>
      <c r="D66" s="241">
        <v>0</v>
      </c>
      <c r="E66" s="241">
        <v>0</v>
      </c>
      <c r="F66" s="241">
        <v>0</v>
      </c>
      <c r="G66" s="241">
        <v>0</v>
      </c>
      <c r="H66" s="222">
        <v>0</v>
      </c>
    </row>
    <row r="67" spans="1:8" ht="15.75" x14ac:dyDescent="0.25">
      <c r="A67" s="13"/>
      <c r="B67" s="240"/>
      <c r="C67" s="241"/>
      <c r="D67" s="241"/>
      <c r="E67" s="241"/>
      <c r="F67" s="241"/>
      <c r="G67" s="241"/>
      <c r="H67" s="229"/>
    </row>
    <row r="68" spans="1:8" ht="15.75" x14ac:dyDescent="0.25">
      <c r="A68" s="12" t="s">
        <v>54</v>
      </c>
      <c r="B68" s="234">
        <v>1181</v>
      </c>
      <c r="C68" s="235">
        <v>1110</v>
      </c>
      <c r="D68" s="235">
        <v>60</v>
      </c>
      <c r="E68" s="235">
        <v>4</v>
      </c>
      <c r="F68" s="235">
        <v>0</v>
      </c>
      <c r="G68" s="235">
        <v>3</v>
      </c>
      <c r="H68" s="216">
        <v>4</v>
      </c>
    </row>
    <row r="69" spans="1:8" ht="15.75" x14ac:dyDescent="0.25">
      <c r="A69" s="13" t="s">
        <v>55</v>
      </c>
      <c r="B69" s="240">
        <v>137</v>
      </c>
      <c r="C69" s="241">
        <v>125</v>
      </c>
      <c r="D69" s="241">
        <v>8</v>
      </c>
      <c r="E69" s="241">
        <v>0</v>
      </c>
      <c r="F69" s="241">
        <v>0</v>
      </c>
      <c r="G69" s="241">
        <v>1</v>
      </c>
      <c r="H69" s="222">
        <v>3</v>
      </c>
    </row>
    <row r="70" spans="1:8" ht="15.75" x14ac:dyDescent="0.25">
      <c r="A70" s="13" t="s">
        <v>56</v>
      </c>
      <c r="B70" s="240">
        <v>133</v>
      </c>
      <c r="C70" s="241">
        <v>102</v>
      </c>
      <c r="D70" s="241">
        <v>28</v>
      </c>
      <c r="E70" s="241">
        <v>3</v>
      </c>
      <c r="F70" s="241">
        <v>0</v>
      </c>
      <c r="G70" s="241">
        <v>0</v>
      </c>
      <c r="H70" s="222">
        <v>0</v>
      </c>
    </row>
    <row r="71" spans="1:8" ht="15.75" x14ac:dyDescent="0.25">
      <c r="A71" s="13" t="s">
        <v>57</v>
      </c>
      <c r="B71" s="240">
        <v>277</v>
      </c>
      <c r="C71" s="241">
        <v>250</v>
      </c>
      <c r="D71" s="241">
        <v>24</v>
      </c>
      <c r="E71" s="241">
        <v>0</v>
      </c>
      <c r="F71" s="241">
        <v>0</v>
      </c>
      <c r="G71" s="241">
        <v>2</v>
      </c>
      <c r="H71" s="222">
        <v>1</v>
      </c>
    </row>
    <row r="72" spans="1:8" ht="15.75" x14ac:dyDescent="0.25">
      <c r="A72" s="13" t="s">
        <v>58</v>
      </c>
      <c r="B72" s="240">
        <v>634</v>
      </c>
      <c r="C72" s="241">
        <v>633</v>
      </c>
      <c r="D72" s="241">
        <v>0</v>
      </c>
      <c r="E72" s="241">
        <v>1</v>
      </c>
      <c r="F72" s="241">
        <v>0</v>
      </c>
      <c r="G72" s="241">
        <v>0</v>
      </c>
      <c r="H72" s="222">
        <v>0</v>
      </c>
    </row>
    <row r="73" spans="1:8" ht="15.75" x14ac:dyDescent="0.25">
      <c r="A73" s="13"/>
      <c r="B73" s="240"/>
      <c r="C73" s="241"/>
      <c r="D73" s="241"/>
      <c r="E73" s="241"/>
      <c r="F73" s="241"/>
      <c r="G73" s="241"/>
      <c r="H73" s="229"/>
    </row>
    <row r="74" spans="1:8" ht="15.75" x14ac:dyDescent="0.25">
      <c r="A74" s="12" t="s">
        <v>59</v>
      </c>
      <c r="B74" s="244">
        <v>983</v>
      </c>
      <c r="C74" s="245">
        <v>887</v>
      </c>
      <c r="D74" s="245">
        <v>83</v>
      </c>
      <c r="E74" s="245">
        <v>12</v>
      </c>
      <c r="F74" s="245">
        <v>0</v>
      </c>
      <c r="G74" s="245">
        <v>1</v>
      </c>
      <c r="H74" s="226">
        <v>0</v>
      </c>
    </row>
    <row r="75" spans="1:8" ht="15.75" x14ac:dyDescent="0.25">
      <c r="A75" s="13" t="s">
        <v>60</v>
      </c>
      <c r="B75" s="240">
        <v>768</v>
      </c>
      <c r="C75" s="241">
        <v>672</v>
      </c>
      <c r="D75" s="241">
        <v>83</v>
      </c>
      <c r="E75" s="241">
        <v>12</v>
      </c>
      <c r="F75" s="241">
        <v>0</v>
      </c>
      <c r="G75" s="241">
        <v>1</v>
      </c>
      <c r="H75" s="222">
        <v>0</v>
      </c>
    </row>
    <row r="76" spans="1:8" ht="15.75" x14ac:dyDescent="0.25">
      <c r="A76" s="13" t="s">
        <v>61</v>
      </c>
      <c r="B76" s="240">
        <v>215</v>
      </c>
      <c r="C76" s="241">
        <v>215</v>
      </c>
      <c r="D76" s="241">
        <v>0</v>
      </c>
      <c r="E76" s="241">
        <v>0</v>
      </c>
      <c r="F76" s="241">
        <v>0</v>
      </c>
      <c r="G76" s="241">
        <v>0</v>
      </c>
      <c r="H76" s="222">
        <v>0</v>
      </c>
    </row>
    <row r="77" spans="1:8" ht="15.75" x14ac:dyDescent="0.25">
      <c r="A77" s="13"/>
      <c r="B77" s="240"/>
      <c r="C77" s="241"/>
      <c r="D77" s="241"/>
      <c r="E77" s="241"/>
      <c r="F77" s="241"/>
      <c r="G77" s="241"/>
      <c r="H77" s="229"/>
    </row>
    <row r="78" spans="1:8" ht="15.75" x14ac:dyDescent="0.25">
      <c r="A78" s="12" t="s">
        <v>62</v>
      </c>
      <c r="B78" s="234">
        <v>1550</v>
      </c>
      <c r="C78" s="235">
        <v>1413</v>
      </c>
      <c r="D78" s="235">
        <v>123</v>
      </c>
      <c r="E78" s="235">
        <v>12</v>
      </c>
      <c r="F78" s="235">
        <v>2</v>
      </c>
      <c r="G78" s="235">
        <v>0</v>
      </c>
      <c r="H78" s="216">
        <v>0</v>
      </c>
    </row>
    <row r="79" spans="1:8" ht="15.75" x14ac:dyDescent="0.25">
      <c r="A79" s="13" t="s">
        <v>63</v>
      </c>
      <c r="B79" s="240">
        <v>626</v>
      </c>
      <c r="C79" s="241">
        <v>543</v>
      </c>
      <c r="D79" s="241">
        <v>75</v>
      </c>
      <c r="E79" s="241">
        <v>7</v>
      </c>
      <c r="F79" s="241">
        <v>1</v>
      </c>
      <c r="G79" s="241">
        <v>0</v>
      </c>
      <c r="H79" s="222">
        <v>0</v>
      </c>
    </row>
    <row r="80" spans="1:8" ht="15.75" x14ac:dyDescent="0.25">
      <c r="A80" s="13" t="s">
        <v>64</v>
      </c>
      <c r="B80" s="240">
        <v>415</v>
      </c>
      <c r="C80" s="241">
        <v>377</v>
      </c>
      <c r="D80" s="241">
        <v>38</v>
      </c>
      <c r="E80" s="241">
        <v>0</v>
      </c>
      <c r="F80" s="241">
        <v>0</v>
      </c>
      <c r="G80" s="241">
        <v>0</v>
      </c>
      <c r="H80" s="222">
        <v>0</v>
      </c>
    </row>
    <row r="81" spans="1:8" ht="15.75" x14ac:dyDescent="0.25">
      <c r="A81" s="13" t="s">
        <v>65</v>
      </c>
      <c r="B81" s="240">
        <v>509</v>
      </c>
      <c r="C81" s="241">
        <v>493</v>
      </c>
      <c r="D81" s="241">
        <v>10</v>
      </c>
      <c r="E81" s="241">
        <v>5</v>
      </c>
      <c r="F81" s="241">
        <v>1</v>
      </c>
      <c r="G81" s="241">
        <v>0</v>
      </c>
      <c r="H81" s="222">
        <v>0</v>
      </c>
    </row>
    <row r="82" spans="1:8" ht="15.75" x14ac:dyDescent="0.25">
      <c r="A82" s="15"/>
      <c r="B82" s="45"/>
      <c r="C82" s="53"/>
      <c r="D82" s="46"/>
      <c r="E82" s="53"/>
      <c r="F82" s="46"/>
      <c r="G82" s="46"/>
      <c r="H82" s="53"/>
    </row>
    <row r="83" spans="1:8" ht="15.75" x14ac:dyDescent="0.25">
      <c r="A83" s="2" t="s">
        <v>66</v>
      </c>
      <c r="B83" s="2"/>
      <c r="C83" s="2"/>
      <c r="D83" s="2"/>
      <c r="E83" s="2"/>
      <c r="F83" s="2"/>
      <c r="G83" s="2"/>
      <c r="H83" s="2"/>
    </row>
  </sheetData>
  <mergeCells count="10">
    <mergeCell ref="B1:C1"/>
    <mergeCell ref="A8:A10"/>
    <mergeCell ref="B8:B10"/>
    <mergeCell ref="C8:H8"/>
    <mergeCell ref="C9:C10"/>
    <mergeCell ref="G9:G10"/>
    <mergeCell ref="H9:H10"/>
    <mergeCell ref="D9:D10"/>
    <mergeCell ref="E9:E10"/>
    <mergeCell ref="F9:F10"/>
  </mergeCells>
  <hyperlinks>
    <hyperlink ref="B1" location="Índice!A1" display="Volver al índice" xr:uid="{CE1CDBCF-90C9-41F1-9A9A-61BE7E48BF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CFEEE-749F-4C8B-96A2-6E6DE1B5CD3D}">
  <dimension ref="A1:E70"/>
  <sheetViews>
    <sheetView zoomScale="80" zoomScaleNormal="80" workbookViewId="0">
      <pane ySplit="9" topLeftCell="A10" activePane="bottomLeft" state="frozen"/>
      <selection pane="bottomLeft"/>
    </sheetView>
  </sheetViews>
  <sheetFormatPr baseColWidth="10" defaultColWidth="0" defaultRowHeight="15" zeroHeight="1" x14ac:dyDescent="0.25"/>
  <cols>
    <col min="1" max="1" width="70.7109375" customWidth="1"/>
    <col min="2" max="2" width="15.85546875" customWidth="1"/>
    <col min="3" max="3" width="4.7109375" customWidth="1"/>
    <col min="4" max="4" width="70.7109375" customWidth="1"/>
    <col min="5" max="5" width="16" customWidth="1"/>
    <col min="6" max="16384" width="11.42578125" hidden="1"/>
  </cols>
  <sheetData>
    <row r="1" spans="1:5" ht="15.75" x14ac:dyDescent="0.25">
      <c r="A1" s="54" t="s">
        <v>105</v>
      </c>
      <c r="B1" s="414" t="s">
        <v>786</v>
      </c>
      <c r="C1" s="414"/>
      <c r="D1" s="56"/>
      <c r="E1" s="55"/>
    </row>
    <row r="2" spans="1:5" ht="15.75" x14ac:dyDescent="0.25">
      <c r="A2" s="54"/>
      <c r="B2" s="55"/>
      <c r="C2" s="56"/>
      <c r="D2" s="56"/>
      <c r="E2" s="55"/>
    </row>
    <row r="3" spans="1:5" ht="15.75" x14ac:dyDescent="0.25">
      <c r="A3" s="249" t="s">
        <v>106</v>
      </c>
      <c r="B3" s="249"/>
      <c r="C3" s="249"/>
      <c r="D3" s="249"/>
      <c r="E3" s="249"/>
    </row>
    <row r="4" spans="1:5" ht="15.75" x14ac:dyDescent="0.25">
      <c r="A4" s="249" t="s">
        <v>107</v>
      </c>
      <c r="B4" s="249"/>
      <c r="C4" s="249"/>
      <c r="D4" s="249"/>
      <c r="E4" s="249"/>
    </row>
    <row r="5" spans="1:5" ht="15.75" x14ac:dyDescent="0.25">
      <c r="A5" s="171" t="s">
        <v>2</v>
      </c>
      <c r="B5" s="171"/>
      <c r="C5" s="171"/>
      <c r="D5" s="171"/>
      <c r="E5" s="171"/>
    </row>
    <row r="6" spans="1:5" ht="15.75" x14ac:dyDescent="0.25">
      <c r="A6" s="57"/>
      <c r="B6" s="57"/>
      <c r="C6" s="57"/>
      <c r="D6" s="57"/>
      <c r="E6" s="55"/>
    </row>
    <row r="7" spans="1:5" ht="15.75" x14ac:dyDescent="0.25">
      <c r="A7" s="58"/>
      <c r="B7" s="59" t="s">
        <v>108</v>
      </c>
      <c r="C7" s="246"/>
      <c r="D7" s="58"/>
      <c r="E7" s="59"/>
    </row>
    <row r="8" spans="1:5" ht="15.75" x14ac:dyDescent="0.25">
      <c r="A8" s="55" t="s">
        <v>109</v>
      </c>
      <c r="B8" s="55" t="s">
        <v>110</v>
      </c>
      <c r="C8" s="247"/>
      <c r="D8" s="55" t="s">
        <v>109</v>
      </c>
      <c r="E8" s="55" t="s">
        <v>110</v>
      </c>
    </row>
    <row r="9" spans="1:5" ht="15.75" x14ac:dyDescent="0.25">
      <c r="A9" s="60"/>
      <c r="B9" s="60"/>
      <c r="C9" s="144"/>
      <c r="D9" s="60"/>
      <c r="E9" s="62"/>
    </row>
    <row r="10" spans="1:5" ht="15.75" x14ac:dyDescent="0.25">
      <c r="A10" s="57"/>
      <c r="B10" s="63"/>
      <c r="C10" s="132"/>
      <c r="D10" s="57"/>
      <c r="E10" s="63"/>
    </row>
    <row r="11" spans="1:5" ht="15.75" x14ac:dyDescent="0.25">
      <c r="A11" s="56" t="s">
        <v>111</v>
      </c>
      <c r="B11" s="250">
        <f>SUM(B13:B51)</f>
        <v>10278</v>
      </c>
      <c r="C11" s="248"/>
      <c r="D11" s="56" t="s">
        <v>112</v>
      </c>
      <c r="E11" s="250">
        <f>SUM(E13:E51)</f>
        <v>1422</v>
      </c>
    </row>
    <row r="12" spans="1:5" ht="15.75" x14ac:dyDescent="0.25">
      <c r="A12" s="57"/>
      <c r="B12" s="156"/>
      <c r="C12" s="132"/>
      <c r="D12" s="57"/>
      <c r="E12" s="156"/>
    </row>
    <row r="13" spans="1:5" ht="15.75" x14ac:dyDescent="0.25">
      <c r="A13" s="65" t="s">
        <v>113</v>
      </c>
      <c r="B13" s="251">
        <v>885</v>
      </c>
      <c r="C13" s="132"/>
      <c r="D13" s="65" t="s">
        <v>13</v>
      </c>
      <c r="E13" s="251">
        <v>93</v>
      </c>
    </row>
    <row r="14" spans="1:5" ht="15.75" x14ac:dyDescent="0.25">
      <c r="A14" s="65" t="s">
        <v>114</v>
      </c>
      <c r="B14" s="251">
        <v>345</v>
      </c>
      <c r="C14" s="132"/>
      <c r="D14" s="65" t="s">
        <v>14</v>
      </c>
      <c r="E14" s="251">
        <v>3</v>
      </c>
    </row>
    <row r="15" spans="1:5" ht="15.75" x14ac:dyDescent="0.25">
      <c r="A15" s="65" t="s">
        <v>115</v>
      </c>
      <c r="B15" s="251">
        <v>274</v>
      </c>
      <c r="C15" s="132"/>
      <c r="D15" s="65" t="s">
        <v>16</v>
      </c>
      <c r="E15" s="251">
        <v>83</v>
      </c>
    </row>
    <row r="16" spans="1:5" ht="15.75" x14ac:dyDescent="0.25">
      <c r="A16" s="65" t="s">
        <v>116</v>
      </c>
      <c r="B16" s="251">
        <v>369</v>
      </c>
      <c r="C16" s="132"/>
      <c r="D16" s="65" t="s">
        <v>17</v>
      </c>
      <c r="E16" s="251">
        <v>7</v>
      </c>
    </row>
    <row r="17" spans="1:5" ht="15.75" x14ac:dyDescent="0.25">
      <c r="A17" s="65" t="s">
        <v>117</v>
      </c>
      <c r="B17" s="251">
        <v>52</v>
      </c>
      <c r="C17" s="132"/>
      <c r="D17" s="65" t="s">
        <v>19</v>
      </c>
      <c r="E17" s="251">
        <v>41</v>
      </c>
    </row>
    <row r="18" spans="1:5" ht="15.75" x14ac:dyDescent="0.25">
      <c r="A18" s="65" t="s">
        <v>118</v>
      </c>
      <c r="B18" s="251">
        <v>795</v>
      </c>
      <c r="C18" s="132"/>
      <c r="D18" s="65" t="s">
        <v>20</v>
      </c>
      <c r="E18" s="251">
        <v>27</v>
      </c>
    </row>
    <row r="19" spans="1:5" ht="15.75" x14ac:dyDescent="0.25">
      <c r="A19" s="65" t="s">
        <v>119</v>
      </c>
      <c r="B19" s="251">
        <v>206</v>
      </c>
      <c r="C19" s="132"/>
      <c r="D19" s="65" t="s">
        <v>22</v>
      </c>
      <c r="E19" s="251">
        <v>25</v>
      </c>
    </row>
    <row r="20" spans="1:5" ht="15.75" x14ac:dyDescent="0.25">
      <c r="A20" s="65" t="s">
        <v>120</v>
      </c>
      <c r="B20" s="251">
        <v>1001</v>
      </c>
      <c r="C20" s="132"/>
      <c r="D20" s="65" t="s">
        <v>23</v>
      </c>
      <c r="E20" s="251">
        <v>20</v>
      </c>
    </row>
    <row r="21" spans="1:5" ht="15.75" x14ac:dyDescent="0.25">
      <c r="A21" s="65" t="s">
        <v>121</v>
      </c>
      <c r="B21" s="251">
        <v>83</v>
      </c>
      <c r="C21" s="132"/>
      <c r="D21" s="65" t="s">
        <v>25</v>
      </c>
      <c r="E21" s="251">
        <v>5</v>
      </c>
    </row>
    <row r="22" spans="1:5" ht="15.75" x14ac:dyDescent="0.25">
      <c r="A22" s="65" t="s">
        <v>122</v>
      </c>
      <c r="B22" s="251">
        <v>129</v>
      </c>
      <c r="C22" s="132"/>
      <c r="D22" s="65" t="s">
        <v>26</v>
      </c>
      <c r="E22" s="251">
        <v>2</v>
      </c>
    </row>
    <row r="23" spans="1:5" ht="15.75" x14ac:dyDescent="0.25">
      <c r="A23" s="65" t="s">
        <v>123</v>
      </c>
      <c r="B23" s="251">
        <v>192</v>
      </c>
      <c r="C23" s="132"/>
      <c r="D23" s="65" t="s">
        <v>28</v>
      </c>
      <c r="E23" s="251">
        <v>34</v>
      </c>
    </row>
    <row r="24" spans="1:5" ht="15.75" x14ac:dyDescent="0.25">
      <c r="A24" s="65" t="s">
        <v>124</v>
      </c>
      <c r="B24" s="251">
        <v>186</v>
      </c>
      <c r="C24" s="132"/>
      <c r="D24" s="65" t="s">
        <v>29</v>
      </c>
      <c r="E24" s="251">
        <v>10</v>
      </c>
    </row>
    <row r="25" spans="1:5" ht="15.75" x14ac:dyDescent="0.25">
      <c r="A25" s="65" t="s">
        <v>125</v>
      </c>
      <c r="B25" s="251">
        <v>121</v>
      </c>
      <c r="C25" s="132"/>
      <c r="D25" s="65" t="s">
        <v>30</v>
      </c>
      <c r="E25" s="251">
        <v>46</v>
      </c>
    </row>
    <row r="26" spans="1:5" ht="15.75" x14ac:dyDescent="0.25">
      <c r="A26" s="65" t="s">
        <v>126</v>
      </c>
      <c r="B26" s="251">
        <v>33</v>
      </c>
      <c r="C26" s="132"/>
      <c r="D26" s="65" t="s">
        <v>32</v>
      </c>
      <c r="E26" s="251">
        <v>35</v>
      </c>
    </row>
    <row r="27" spans="1:5" ht="15.75" x14ac:dyDescent="0.25">
      <c r="A27" s="65" t="s">
        <v>127</v>
      </c>
      <c r="B27" s="251">
        <v>61</v>
      </c>
      <c r="C27" s="132"/>
      <c r="D27" s="65" t="s">
        <v>33</v>
      </c>
      <c r="E27" s="251">
        <v>10</v>
      </c>
    </row>
    <row r="28" spans="1:5" ht="15.75" x14ac:dyDescent="0.25">
      <c r="A28" s="65" t="s">
        <v>128</v>
      </c>
      <c r="B28" s="251">
        <v>615</v>
      </c>
      <c r="C28" s="132"/>
      <c r="D28" s="65" t="s">
        <v>34</v>
      </c>
      <c r="E28" s="251">
        <v>7</v>
      </c>
    </row>
    <row r="29" spans="1:5" ht="15.75" x14ac:dyDescent="0.25">
      <c r="A29" s="65" t="s">
        <v>129</v>
      </c>
      <c r="B29" s="251">
        <v>209</v>
      </c>
      <c r="C29" s="132"/>
      <c r="D29" s="65" t="s">
        <v>36</v>
      </c>
      <c r="E29" s="251">
        <v>20</v>
      </c>
    </row>
    <row r="30" spans="1:5" ht="15.75" x14ac:dyDescent="0.25">
      <c r="A30" s="65" t="s">
        <v>130</v>
      </c>
      <c r="B30" s="251">
        <v>250</v>
      </c>
      <c r="C30" s="132"/>
      <c r="D30" s="65" t="s">
        <v>37</v>
      </c>
      <c r="E30" s="251">
        <v>13</v>
      </c>
    </row>
    <row r="31" spans="1:5" ht="15.75" x14ac:dyDescent="0.25">
      <c r="A31" s="65" t="s">
        <v>131</v>
      </c>
      <c r="B31" s="251">
        <v>467</v>
      </c>
      <c r="C31" s="132"/>
      <c r="D31" s="65" t="s">
        <v>38</v>
      </c>
      <c r="E31" s="251">
        <v>3</v>
      </c>
    </row>
    <row r="32" spans="1:5" ht="15.75" x14ac:dyDescent="0.25">
      <c r="A32" s="65" t="s">
        <v>132</v>
      </c>
      <c r="B32" s="251">
        <v>118</v>
      </c>
      <c r="C32" s="132"/>
      <c r="D32" s="65" t="s">
        <v>40</v>
      </c>
      <c r="E32" s="251">
        <v>59</v>
      </c>
    </row>
    <row r="33" spans="1:5" ht="15.75" x14ac:dyDescent="0.25">
      <c r="A33" s="65" t="s">
        <v>133</v>
      </c>
      <c r="B33" s="251">
        <v>103</v>
      </c>
      <c r="C33" s="132"/>
      <c r="D33" s="65" t="s">
        <v>41</v>
      </c>
      <c r="E33" s="251">
        <v>31</v>
      </c>
    </row>
    <row r="34" spans="1:5" ht="15.75" x14ac:dyDescent="0.25">
      <c r="A34" s="65" t="s">
        <v>134</v>
      </c>
      <c r="B34" s="251">
        <v>381</v>
      </c>
      <c r="C34" s="132"/>
      <c r="D34" s="65" t="s">
        <v>42</v>
      </c>
      <c r="E34" s="251">
        <v>9</v>
      </c>
    </row>
    <row r="35" spans="1:5" ht="15.75" x14ac:dyDescent="0.25">
      <c r="A35" s="65" t="s">
        <v>135</v>
      </c>
      <c r="B35" s="251">
        <v>318</v>
      </c>
      <c r="C35" s="132"/>
      <c r="D35" s="65" t="s">
        <v>44</v>
      </c>
      <c r="E35" s="251">
        <v>11</v>
      </c>
    </row>
    <row r="36" spans="1:5" ht="15.75" x14ac:dyDescent="0.25">
      <c r="A36" s="65" t="s">
        <v>136</v>
      </c>
      <c r="B36" s="251">
        <v>196</v>
      </c>
      <c r="C36" s="132"/>
      <c r="D36" s="65" t="s">
        <v>45</v>
      </c>
      <c r="E36" s="251">
        <v>80</v>
      </c>
    </row>
    <row r="37" spans="1:5" ht="15.75" x14ac:dyDescent="0.25">
      <c r="A37" s="65" t="s">
        <v>137</v>
      </c>
      <c r="B37" s="251">
        <v>323</v>
      </c>
      <c r="C37" s="132"/>
      <c r="D37" s="65" t="s">
        <v>268</v>
      </c>
      <c r="E37" s="251">
        <v>15</v>
      </c>
    </row>
    <row r="38" spans="1:5" ht="15.75" x14ac:dyDescent="0.25">
      <c r="A38" s="65" t="s">
        <v>138</v>
      </c>
      <c r="B38" s="251">
        <v>381</v>
      </c>
      <c r="C38" s="132"/>
      <c r="D38" s="65" t="s">
        <v>48</v>
      </c>
      <c r="E38" s="251">
        <v>46</v>
      </c>
    </row>
    <row r="39" spans="1:5" ht="15.75" x14ac:dyDescent="0.25">
      <c r="A39" s="57" t="s">
        <v>139</v>
      </c>
      <c r="B39" s="251">
        <v>48</v>
      </c>
      <c r="C39" s="132"/>
      <c r="D39" s="65" t="s">
        <v>49</v>
      </c>
      <c r="E39" s="251">
        <v>3</v>
      </c>
    </row>
    <row r="40" spans="1:5" ht="15.75" x14ac:dyDescent="0.25">
      <c r="A40" s="65" t="s">
        <v>140</v>
      </c>
      <c r="B40" s="251">
        <v>108</v>
      </c>
      <c r="C40" s="132"/>
      <c r="D40" s="65" t="s">
        <v>141</v>
      </c>
      <c r="E40" s="251">
        <v>6</v>
      </c>
    </row>
    <row r="41" spans="1:5" ht="15.75" x14ac:dyDescent="0.25">
      <c r="A41" s="65" t="s">
        <v>142</v>
      </c>
      <c r="B41" s="251">
        <v>111</v>
      </c>
      <c r="C41" s="132"/>
      <c r="D41" s="65" t="s">
        <v>52</v>
      </c>
      <c r="E41" s="251">
        <v>18</v>
      </c>
    </row>
    <row r="42" spans="1:5" ht="15.75" x14ac:dyDescent="0.25">
      <c r="A42" s="65" t="s">
        <v>143</v>
      </c>
      <c r="B42" s="251">
        <v>44</v>
      </c>
      <c r="C42" s="132"/>
      <c r="D42" s="65" t="s">
        <v>53</v>
      </c>
      <c r="E42" s="251">
        <v>29</v>
      </c>
    </row>
    <row r="43" spans="1:5" ht="15.75" x14ac:dyDescent="0.25">
      <c r="A43" s="65" t="s">
        <v>144</v>
      </c>
      <c r="B43" s="251">
        <v>131</v>
      </c>
      <c r="C43" s="132"/>
      <c r="D43" s="65" t="s">
        <v>55</v>
      </c>
      <c r="E43" s="251">
        <v>2</v>
      </c>
    </row>
    <row r="44" spans="1:5" ht="15.75" x14ac:dyDescent="0.25">
      <c r="A44" s="65" t="s">
        <v>145</v>
      </c>
      <c r="B44" s="251">
        <v>123</v>
      </c>
      <c r="C44" s="132"/>
      <c r="D44" s="65" t="s">
        <v>56</v>
      </c>
      <c r="E44" s="251">
        <v>18</v>
      </c>
    </row>
    <row r="45" spans="1:5" ht="15.75" x14ac:dyDescent="0.25">
      <c r="A45" s="57" t="s">
        <v>146</v>
      </c>
      <c r="B45" s="251">
        <v>89</v>
      </c>
      <c r="C45" s="132"/>
      <c r="D45" s="65" t="s">
        <v>57</v>
      </c>
      <c r="E45" s="251">
        <v>123</v>
      </c>
    </row>
    <row r="46" spans="1:5" ht="15.75" x14ac:dyDescent="0.25">
      <c r="A46" s="65" t="s">
        <v>147</v>
      </c>
      <c r="B46" s="251">
        <v>146</v>
      </c>
      <c r="C46" s="132"/>
      <c r="D46" s="65" t="s">
        <v>58</v>
      </c>
      <c r="E46" s="251">
        <v>22</v>
      </c>
    </row>
    <row r="47" spans="1:5" ht="15.75" x14ac:dyDescent="0.25">
      <c r="A47" s="65" t="s">
        <v>148</v>
      </c>
      <c r="B47" s="251">
        <v>370</v>
      </c>
      <c r="C47" s="132"/>
      <c r="D47" s="65" t="s">
        <v>60</v>
      </c>
      <c r="E47" s="251">
        <v>15</v>
      </c>
    </row>
    <row r="48" spans="1:5" ht="15.75" x14ac:dyDescent="0.25">
      <c r="A48" s="65" t="s">
        <v>149</v>
      </c>
      <c r="B48" s="251">
        <v>525</v>
      </c>
      <c r="C48" s="132"/>
      <c r="D48" s="65" t="s">
        <v>61</v>
      </c>
      <c r="E48" s="251">
        <v>14</v>
      </c>
    </row>
    <row r="49" spans="1:5" ht="15.75" x14ac:dyDescent="0.25">
      <c r="A49" s="57" t="s">
        <v>150</v>
      </c>
      <c r="B49" s="251">
        <v>143</v>
      </c>
      <c r="C49" s="132"/>
      <c r="D49" s="65" t="s">
        <v>63</v>
      </c>
      <c r="E49" s="251">
        <v>423</v>
      </c>
    </row>
    <row r="50" spans="1:5" ht="15.75" x14ac:dyDescent="0.25">
      <c r="A50" s="57" t="s">
        <v>151</v>
      </c>
      <c r="B50" s="251">
        <v>229</v>
      </c>
      <c r="C50" s="132"/>
      <c r="D50" s="65" t="s">
        <v>64</v>
      </c>
      <c r="E50" s="251">
        <v>1</v>
      </c>
    </row>
    <row r="51" spans="1:5" ht="15.75" x14ac:dyDescent="0.25">
      <c r="A51" s="57" t="s">
        <v>152</v>
      </c>
      <c r="B51" s="251">
        <v>118</v>
      </c>
      <c r="C51" s="132"/>
      <c r="D51" s="65" t="s">
        <v>65</v>
      </c>
      <c r="E51" s="251">
        <v>13</v>
      </c>
    </row>
    <row r="52" spans="1:5" ht="15.75" x14ac:dyDescent="0.25">
      <c r="A52" s="57"/>
      <c r="B52" s="66"/>
      <c r="C52" s="132"/>
      <c r="D52" s="65"/>
      <c r="E52" s="252"/>
    </row>
    <row r="53" spans="1:5" ht="15.75" x14ac:dyDescent="0.25">
      <c r="A53" s="57"/>
      <c r="B53" s="66"/>
      <c r="C53" s="132"/>
      <c r="D53" s="65"/>
      <c r="E53" s="253"/>
    </row>
    <row r="54" spans="1:5" ht="15.75" x14ac:dyDescent="0.25">
      <c r="A54" s="57"/>
      <c r="B54" s="57"/>
      <c r="C54" s="132"/>
      <c r="D54" s="56" t="s">
        <v>153</v>
      </c>
      <c r="E54" s="254">
        <f>SUM(E56:E66)</f>
        <v>7909</v>
      </c>
    </row>
    <row r="55" spans="1:5" ht="15.75" x14ac:dyDescent="0.25">
      <c r="A55" s="57"/>
      <c r="B55" s="57"/>
      <c r="C55" s="132"/>
      <c r="D55" s="56"/>
      <c r="E55" s="254"/>
    </row>
    <row r="56" spans="1:5" ht="15.75" x14ac:dyDescent="0.25">
      <c r="A56" s="57"/>
      <c r="B56" s="57"/>
      <c r="C56" s="132"/>
      <c r="D56" s="65" t="s">
        <v>154</v>
      </c>
      <c r="E56" s="251">
        <v>3</v>
      </c>
    </row>
    <row r="57" spans="1:5" ht="15.75" x14ac:dyDescent="0.25">
      <c r="A57" s="57"/>
      <c r="B57" s="57"/>
      <c r="C57" s="132"/>
      <c r="D57" s="65" t="s">
        <v>155</v>
      </c>
      <c r="E57" s="251">
        <v>469</v>
      </c>
    </row>
    <row r="58" spans="1:5" ht="15.75" x14ac:dyDescent="0.25">
      <c r="A58" s="65"/>
      <c r="B58" s="66"/>
      <c r="C58" s="132"/>
      <c r="D58" s="57" t="s">
        <v>156</v>
      </c>
      <c r="E58" s="251">
        <v>7035</v>
      </c>
    </row>
    <row r="59" spans="1:5" ht="15.75" x14ac:dyDescent="0.25">
      <c r="A59" s="57"/>
      <c r="B59" s="64"/>
      <c r="C59" s="132"/>
      <c r="D59" s="65" t="s">
        <v>157</v>
      </c>
      <c r="E59" s="251">
        <v>5</v>
      </c>
    </row>
    <row r="60" spans="1:5" ht="15.75" x14ac:dyDescent="0.25">
      <c r="A60" s="57"/>
      <c r="B60" s="64"/>
      <c r="C60" s="132"/>
      <c r="D60" s="65" t="s">
        <v>158</v>
      </c>
      <c r="E60" s="251">
        <v>1</v>
      </c>
    </row>
    <row r="61" spans="1:5" ht="15.75" x14ac:dyDescent="0.25">
      <c r="A61" s="65"/>
      <c r="B61" s="64"/>
      <c r="C61" s="132"/>
      <c r="D61" s="65" t="s">
        <v>159</v>
      </c>
      <c r="E61" s="251">
        <v>4</v>
      </c>
    </row>
    <row r="62" spans="1:5" ht="15.75" x14ac:dyDescent="0.25">
      <c r="A62" s="65"/>
      <c r="B62" s="64"/>
      <c r="C62" s="132"/>
      <c r="D62" s="65" t="s">
        <v>160</v>
      </c>
      <c r="E62" s="251">
        <v>14</v>
      </c>
    </row>
    <row r="63" spans="1:5" ht="15.75" x14ac:dyDescent="0.25">
      <c r="A63" s="65"/>
      <c r="B63" s="64"/>
      <c r="C63" s="132"/>
      <c r="D63" s="65" t="s">
        <v>161</v>
      </c>
      <c r="E63" s="251">
        <v>1</v>
      </c>
    </row>
    <row r="64" spans="1:5" ht="15.75" x14ac:dyDescent="0.25">
      <c r="A64" s="57"/>
      <c r="B64" s="57"/>
      <c r="C64" s="132"/>
      <c r="D64" s="65" t="s">
        <v>162</v>
      </c>
      <c r="E64" s="251">
        <v>5</v>
      </c>
    </row>
    <row r="65" spans="1:5" ht="15.75" x14ac:dyDescent="0.25">
      <c r="A65" s="65"/>
      <c r="B65" s="64"/>
      <c r="C65" s="132"/>
      <c r="D65" s="65" t="s">
        <v>102</v>
      </c>
      <c r="E65" s="251">
        <v>15</v>
      </c>
    </row>
    <row r="66" spans="1:5" ht="15.75" x14ac:dyDescent="0.25">
      <c r="A66" s="57"/>
      <c r="B66" s="57"/>
      <c r="C66" s="132"/>
      <c r="D66" s="65" t="s">
        <v>163</v>
      </c>
      <c r="E66" s="251">
        <v>357</v>
      </c>
    </row>
    <row r="67" spans="1:5" ht="15.75" x14ac:dyDescent="0.25">
      <c r="A67" s="57"/>
      <c r="B67" s="57"/>
      <c r="C67" s="132"/>
      <c r="D67" s="57"/>
      <c r="E67" s="156"/>
    </row>
    <row r="68" spans="1:5" ht="15.75" x14ac:dyDescent="0.25">
      <c r="A68" s="57"/>
      <c r="B68" s="57"/>
      <c r="C68" s="132"/>
      <c r="D68" s="54" t="s">
        <v>8</v>
      </c>
      <c r="E68" s="250">
        <f>B11+E11+E54</f>
        <v>19609</v>
      </c>
    </row>
    <row r="69" spans="1:5" ht="15.75" x14ac:dyDescent="0.25">
      <c r="A69" s="62"/>
      <c r="B69" s="62"/>
      <c r="C69" s="134"/>
      <c r="D69" s="67"/>
      <c r="E69" s="67"/>
    </row>
    <row r="70" spans="1:5" ht="15.75" x14ac:dyDescent="0.25">
      <c r="A70" s="57" t="s">
        <v>66</v>
      </c>
      <c r="B70" s="57"/>
      <c r="C70" s="57"/>
      <c r="D70" s="57"/>
      <c r="E70" s="68"/>
    </row>
  </sheetData>
  <mergeCells count="1">
    <mergeCell ref="B1:C1"/>
  </mergeCells>
  <hyperlinks>
    <hyperlink ref="B1" location="Índice!A1" display="Volver al índice" xr:uid="{D16D00C8-B1B2-4B0C-BF37-D2299A48AAAB}"/>
  </hyperlinks>
  <pageMargins left="0.7" right="0.7" top="0.75" bottom="0.75" header="0.3" footer="0.3"/>
  <ignoredErrors>
    <ignoredError sqref="E5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A0593-6326-416E-B89C-3817EB98DEEC}">
  <dimension ref="A1:F82"/>
  <sheetViews>
    <sheetView zoomScale="80" zoomScaleNormal="80" workbookViewId="0">
      <pane ySplit="9" topLeftCell="A10" activePane="bottomLeft" state="frozen"/>
      <selection pane="bottomLeft"/>
    </sheetView>
  </sheetViews>
  <sheetFormatPr baseColWidth="10" defaultColWidth="0" defaultRowHeight="15" zeroHeight="1" x14ac:dyDescent="0.25"/>
  <cols>
    <col min="1" max="1" width="76.7109375" customWidth="1"/>
    <col min="2" max="2" width="16.42578125" customWidth="1"/>
    <col min="3" max="3" width="17.5703125" customWidth="1"/>
    <col min="4" max="4" width="19" customWidth="1"/>
    <col min="5" max="5" width="17.7109375" customWidth="1"/>
    <col min="6" max="6" width="0" hidden="1" customWidth="1"/>
    <col min="7" max="16384" width="11.42578125" hidden="1"/>
  </cols>
  <sheetData>
    <row r="1" spans="1:6" ht="15.75" x14ac:dyDescent="0.25">
      <c r="A1" s="1" t="s">
        <v>164</v>
      </c>
      <c r="B1" s="414" t="s">
        <v>786</v>
      </c>
      <c r="C1" s="414"/>
      <c r="D1" s="48"/>
      <c r="E1" s="48"/>
    </row>
    <row r="2" spans="1:6" ht="15.75" x14ac:dyDescent="0.25">
      <c r="A2" s="2"/>
      <c r="B2" s="48"/>
      <c r="C2" s="48"/>
      <c r="D2" s="48"/>
      <c r="E2" s="48"/>
    </row>
    <row r="3" spans="1:6" ht="15.75" x14ac:dyDescent="0.25">
      <c r="A3" s="212" t="s">
        <v>99</v>
      </c>
      <c r="B3" s="212"/>
      <c r="C3" s="212"/>
      <c r="D3" s="212"/>
      <c r="E3" s="212"/>
    </row>
    <row r="4" spans="1:6" ht="15.75" x14ac:dyDescent="0.25">
      <c r="A4" s="212" t="s">
        <v>1</v>
      </c>
      <c r="B4" s="212"/>
      <c r="C4" s="212"/>
      <c r="D4" s="212"/>
      <c r="E4" s="212"/>
    </row>
    <row r="5" spans="1:6" ht="15.75" x14ac:dyDescent="0.25">
      <c r="A5" s="212" t="s">
        <v>165</v>
      </c>
      <c r="B5" s="212"/>
      <c r="C5" s="212"/>
      <c r="D5" s="212"/>
      <c r="E5" s="212"/>
    </row>
    <row r="6" spans="1:6" ht="15.75" x14ac:dyDescent="0.25">
      <c r="A6" s="212" t="s">
        <v>2</v>
      </c>
      <c r="B6" s="212"/>
      <c r="C6" s="212"/>
      <c r="D6" s="212"/>
      <c r="E6" s="212"/>
    </row>
    <row r="7" spans="1:6" ht="15.75" x14ac:dyDescent="0.25">
      <c r="A7" s="2"/>
      <c r="B7" s="48"/>
      <c r="C7" s="48"/>
      <c r="D7" s="48"/>
      <c r="E7" s="48"/>
    </row>
    <row r="8" spans="1:6" ht="15.75" x14ac:dyDescent="0.25">
      <c r="A8" s="417" t="s">
        <v>79</v>
      </c>
      <c r="B8" s="447" t="s">
        <v>80</v>
      </c>
      <c r="C8" s="449" t="s">
        <v>726</v>
      </c>
      <c r="D8" s="450"/>
      <c r="E8" s="450"/>
      <c r="F8" s="233"/>
    </row>
    <row r="9" spans="1:6" ht="15.75" x14ac:dyDescent="0.25">
      <c r="A9" s="446"/>
      <c r="B9" s="448"/>
      <c r="C9" s="69" t="s">
        <v>166</v>
      </c>
      <c r="D9" s="21" t="s">
        <v>167</v>
      </c>
      <c r="E9" s="70" t="s">
        <v>168</v>
      </c>
    </row>
    <row r="10" spans="1:6" ht="15.75" x14ac:dyDescent="0.25">
      <c r="A10" s="5"/>
      <c r="B10" s="51"/>
      <c r="C10" s="52"/>
      <c r="D10" s="52"/>
      <c r="E10" s="71"/>
    </row>
    <row r="11" spans="1:6" ht="15.75" x14ac:dyDescent="0.25">
      <c r="A11" s="12" t="s">
        <v>8</v>
      </c>
      <c r="B11" s="234">
        <f>B13+B17+B21+B25+B29+B33+B38+B43+B48+B53+B58+B63+B67+B73+B77</f>
        <v>19609</v>
      </c>
      <c r="C11" s="216">
        <f>C13+C17+C21+C25+C29+C33+C38+C43+C48+C53+C58+C63+C67+C73+C77</f>
        <v>5072</v>
      </c>
      <c r="D11" s="216">
        <f>D13+D17+D21+D25+D29+D33+D38+D43+D48+D53+D58+D63+D67+D73+D77</f>
        <v>14509</v>
      </c>
      <c r="E11" s="216">
        <f>E13+E17+E21+E25+E29+E33+E38+E43+E48+E53+E58+E63+E67+E73+E77</f>
        <v>28</v>
      </c>
    </row>
    <row r="12" spans="1:6" ht="15.75" x14ac:dyDescent="0.25">
      <c r="A12" s="11"/>
      <c r="B12" s="236"/>
      <c r="C12" s="255"/>
      <c r="D12" s="255"/>
      <c r="E12" s="255"/>
    </row>
    <row r="13" spans="1:6" ht="15.75" x14ac:dyDescent="0.25">
      <c r="A13" s="12" t="s">
        <v>12</v>
      </c>
      <c r="B13" s="234">
        <f>SUM(B14:B15)</f>
        <v>2331</v>
      </c>
      <c r="C13" s="235">
        <v>751</v>
      </c>
      <c r="D13" s="235">
        <v>1580</v>
      </c>
      <c r="E13" s="216">
        <v>0</v>
      </c>
    </row>
    <row r="14" spans="1:6" ht="15.75" x14ac:dyDescent="0.25">
      <c r="A14" s="13" t="s">
        <v>13</v>
      </c>
      <c r="B14" s="240">
        <f>SUM(C14:E14)</f>
        <v>1022</v>
      </c>
      <c r="C14" s="222">
        <v>497</v>
      </c>
      <c r="D14" s="222">
        <v>525</v>
      </c>
      <c r="E14" s="222">
        <v>0</v>
      </c>
    </row>
    <row r="15" spans="1:6" ht="15.75" x14ac:dyDescent="0.25">
      <c r="A15" s="13" t="s">
        <v>14</v>
      </c>
      <c r="B15" s="240">
        <f>SUM(C15:E15)</f>
        <v>1309</v>
      </c>
      <c r="C15" s="222">
        <v>254</v>
      </c>
      <c r="D15" s="222">
        <v>1055</v>
      </c>
      <c r="E15" s="222">
        <v>0</v>
      </c>
    </row>
    <row r="16" spans="1:6" ht="15.75" x14ac:dyDescent="0.25">
      <c r="A16" s="13"/>
      <c r="B16" s="240"/>
      <c r="C16" s="222"/>
      <c r="D16" s="222"/>
      <c r="E16" s="222"/>
    </row>
    <row r="17" spans="1:5" ht="15.75" x14ac:dyDescent="0.25">
      <c r="A17" s="12" t="s">
        <v>15</v>
      </c>
      <c r="B17" s="234">
        <f>SUM(B18:B19)</f>
        <v>1428</v>
      </c>
      <c r="C17" s="235">
        <v>286</v>
      </c>
      <c r="D17" s="235">
        <v>1137</v>
      </c>
      <c r="E17" s="216">
        <v>5</v>
      </c>
    </row>
    <row r="18" spans="1:5" ht="15.75" x14ac:dyDescent="0.25">
      <c r="A18" s="13" t="s">
        <v>16</v>
      </c>
      <c r="B18" s="240">
        <f>SUM(C18:E18)</f>
        <v>589</v>
      </c>
      <c r="C18" s="222">
        <v>254</v>
      </c>
      <c r="D18" s="222">
        <v>331</v>
      </c>
      <c r="E18" s="222">
        <v>4</v>
      </c>
    </row>
    <row r="19" spans="1:5" ht="15.75" x14ac:dyDescent="0.25">
      <c r="A19" s="13" t="s">
        <v>17</v>
      </c>
      <c r="B19" s="240">
        <f>SUM(C19:E19)</f>
        <v>839</v>
      </c>
      <c r="C19" s="222">
        <v>32</v>
      </c>
      <c r="D19" s="222">
        <v>806</v>
      </c>
      <c r="E19" s="222">
        <v>1</v>
      </c>
    </row>
    <row r="20" spans="1:5" ht="15.75" x14ac:dyDescent="0.25">
      <c r="A20" s="13"/>
      <c r="B20" s="240"/>
      <c r="C20" s="222"/>
      <c r="D20" s="222"/>
      <c r="E20" s="222"/>
    </row>
    <row r="21" spans="1:5" ht="15.75" x14ac:dyDescent="0.25">
      <c r="A21" s="12" t="s">
        <v>18</v>
      </c>
      <c r="B21" s="234">
        <f>SUM(B22:B23)</f>
        <v>1172</v>
      </c>
      <c r="C21" s="235">
        <v>474</v>
      </c>
      <c r="D21" s="235">
        <v>697</v>
      </c>
      <c r="E21" s="216">
        <v>1</v>
      </c>
    </row>
    <row r="22" spans="1:5" ht="15.75" x14ac:dyDescent="0.25">
      <c r="A22" s="13" t="s">
        <v>19</v>
      </c>
      <c r="B22" s="240">
        <f>SUM(C22:E22)</f>
        <v>843</v>
      </c>
      <c r="C22" s="222">
        <v>354</v>
      </c>
      <c r="D22" s="222">
        <v>488</v>
      </c>
      <c r="E22" s="222">
        <v>1</v>
      </c>
    </row>
    <row r="23" spans="1:5" ht="15.75" x14ac:dyDescent="0.25">
      <c r="A23" s="13" t="s">
        <v>20</v>
      </c>
      <c r="B23" s="240">
        <f>SUM(C23:E23)</f>
        <v>329</v>
      </c>
      <c r="C23" s="222">
        <v>120</v>
      </c>
      <c r="D23" s="222">
        <v>209</v>
      </c>
      <c r="E23" s="222">
        <v>0</v>
      </c>
    </row>
    <row r="24" spans="1:5" ht="15.75" x14ac:dyDescent="0.25">
      <c r="A24" s="14"/>
      <c r="B24" s="242"/>
      <c r="C24" s="239"/>
      <c r="D24" s="239"/>
      <c r="E24" s="239"/>
    </row>
    <row r="25" spans="1:5" ht="15.75" x14ac:dyDescent="0.25">
      <c r="A25" s="12" t="s">
        <v>21</v>
      </c>
      <c r="B25" s="234">
        <f>SUM(B26:B27)</f>
        <v>1418</v>
      </c>
      <c r="C25" s="235">
        <v>387</v>
      </c>
      <c r="D25" s="235">
        <v>1029</v>
      </c>
      <c r="E25" s="216">
        <v>2</v>
      </c>
    </row>
    <row r="26" spans="1:5" ht="15.75" x14ac:dyDescent="0.25">
      <c r="A26" s="13" t="s">
        <v>22</v>
      </c>
      <c r="B26" s="240">
        <f>SUM(C26:E26)</f>
        <v>1128</v>
      </c>
      <c r="C26" s="222">
        <v>379</v>
      </c>
      <c r="D26" s="222">
        <v>747</v>
      </c>
      <c r="E26" s="222">
        <v>2</v>
      </c>
    </row>
    <row r="27" spans="1:5" ht="15.75" x14ac:dyDescent="0.25">
      <c r="A27" s="13" t="s">
        <v>23</v>
      </c>
      <c r="B27" s="240">
        <f>SUM(C27:E27)</f>
        <v>290</v>
      </c>
      <c r="C27" s="222">
        <v>8</v>
      </c>
      <c r="D27" s="222">
        <v>282</v>
      </c>
      <c r="E27" s="222">
        <v>0</v>
      </c>
    </row>
    <row r="28" spans="1:5" ht="15.75" x14ac:dyDescent="0.25">
      <c r="A28" s="13"/>
      <c r="B28" s="240"/>
      <c r="C28" s="222"/>
      <c r="D28" s="222"/>
      <c r="E28" s="222"/>
    </row>
    <row r="29" spans="1:5" ht="15.75" x14ac:dyDescent="0.25">
      <c r="A29" s="12" t="s">
        <v>24</v>
      </c>
      <c r="B29" s="234">
        <f>SUM(B30:B31)</f>
        <v>1045</v>
      </c>
      <c r="C29" s="235">
        <v>157</v>
      </c>
      <c r="D29" s="235">
        <v>888</v>
      </c>
      <c r="E29" s="216">
        <v>0</v>
      </c>
    </row>
    <row r="30" spans="1:5" ht="15.75" x14ac:dyDescent="0.25">
      <c r="A30" s="13" t="s">
        <v>25</v>
      </c>
      <c r="B30" s="240">
        <f>SUM(C30:E30)</f>
        <v>422</v>
      </c>
      <c r="C30" s="222">
        <v>145</v>
      </c>
      <c r="D30" s="222">
        <v>277</v>
      </c>
      <c r="E30" s="222">
        <v>0</v>
      </c>
    </row>
    <row r="31" spans="1:5" ht="15.75" x14ac:dyDescent="0.25">
      <c r="A31" s="13" t="s">
        <v>26</v>
      </c>
      <c r="B31" s="240">
        <f>SUM(C31:E31)</f>
        <v>623</v>
      </c>
      <c r="C31" s="222">
        <v>12</v>
      </c>
      <c r="D31" s="222">
        <v>611</v>
      </c>
      <c r="E31" s="222">
        <v>0</v>
      </c>
    </row>
    <row r="32" spans="1:5" ht="15.75" x14ac:dyDescent="0.25">
      <c r="A32" s="13"/>
      <c r="B32" s="240"/>
      <c r="C32" s="222"/>
      <c r="D32" s="222"/>
      <c r="E32" s="222"/>
    </row>
    <row r="33" spans="1:5" ht="15.75" x14ac:dyDescent="0.25">
      <c r="A33" s="12" t="s">
        <v>27</v>
      </c>
      <c r="B33" s="234">
        <f>SUM(B34:B36)</f>
        <v>810</v>
      </c>
      <c r="C33" s="235">
        <v>127</v>
      </c>
      <c r="D33" s="235">
        <v>682</v>
      </c>
      <c r="E33" s="216">
        <v>1</v>
      </c>
    </row>
    <row r="34" spans="1:5" ht="15.75" x14ac:dyDescent="0.25">
      <c r="A34" s="13" t="s">
        <v>28</v>
      </c>
      <c r="B34" s="240">
        <f>SUM(C34:E34)</f>
        <v>226</v>
      </c>
      <c r="C34" s="222">
        <v>68</v>
      </c>
      <c r="D34" s="222">
        <v>157</v>
      </c>
      <c r="E34" s="222">
        <v>1</v>
      </c>
    </row>
    <row r="35" spans="1:5" ht="15.75" x14ac:dyDescent="0.25">
      <c r="A35" s="13" t="s">
        <v>29</v>
      </c>
      <c r="B35" s="240">
        <f>SUM(C35:E35)</f>
        <v>434</v>
      </c>
      <c r="C35" s="222">
        <v>14</v>
      </c>
      <c r="D35" s="222">
        <v>420</v>
      </c>
      <c r="E35" s="222">
        <v>0</v>
      </c>
    </row>
    <row r="36" spans="1:5" ht="15.75" x14ac:dyDescent="0.25">
      <c r="A36" s="13" t="s">
        <v>30</v>
      </c>
      <c r="B36" s="240">
        <f>SUM(C36:E36)</f>
        <v>150</v>
      </c>
      <c r="C36" s="222">
        <v>45</v>
      </c>
      <c r="D36" s="222">
        <v>105</v>
      </c>
      <c r="E36" s="222">
        <v>0</v>
      </c>
    </row>
    <row r="37" spans="1:5" ht="15.75" x14ac:dyDescent="0.25">
      <c r="A37" s="13"/>
      <c r="B37" s="240"/>
      <c r="C37" s="239"/>
      <c r="D37" s="239"/>
      <c r="E37" s="239"/>
    </row>
    <row r="38" spans="1:5" ht="15.75" x14ac:dyDescent="0.25">
      <c r="A38" s="12" t="s">
        <v>31</v>
      </c>
      <c r="B38" s="244">
        <f>SUM(B39:B41)</f>
        <v>1468</v>
      </c>
      <c r="C38" s="245">
        <v>410</v>
      </c>
      <c r="D38" s="245">
        <v>1054</v>
      </c>
      <c r="E38" s="226">
        <v>4</v>
      </c>
    </row>
    <row r="39" spans="1:5" ht="15.75" x14ac:dyDescent="0.25">
      <c r="A39" s="13" t="s">
        <v>32</v>
      </c>
      <c r="B39" s="240">
        <f>SUM(C39:E39)</f>
        <v>877</v>
      </c>
      <c r="C39" s="222">
        <v>302</v>
      </c>
      <c r="D39" s="222">
        <v>574</v>
      </c>
      <c r="E39" s="222">
        <v>1</v>
      </c>
    </row>
    <row r="40" spans="1:5" ht="15.75" x14ac:dyDescent="0.25">
      <c r="A40" s="13" t="s">
        <v>33</v>
      </c>
      <c r="B40" s="240">
        <f>SUM(C40:E40)</f>
        <v>316</v>
      </c>
      <c r="C40" s="222">
        <v>21</v>
      </c>
      <c r="D40" s="222">
        <v>295</v>
      </c>
      <c r="E40" s="222">
        <v>0</v>
      </c>
    </row>
    <row r="41" spans="1:5" ht="15.75" x14ac:dyDescent="0.25">
      <c r="A41" s="13" t="s">
        <v>34</v>
      </c>
      <c r="B41" s="240">
        <f>SUM(C41:E41)</f>
        <v>275</v>
      </c>
      <c r="C41" s="222">
        <v>87</v>
      </c>
      <c r="D41" s="222">
        <v>185</v>
      </c>
      <c r="E41" s="222">
        <v>3</v>
      </c>
    </row>
    <row r="42" spans="1:5" ht="15.75" x14ac:dyDescent="0.25">
      <c r="A42" s="13"/>
      <c r="B42" s="240"/>
      <c r="C42" s="239"/>
      <c r="D42" s="239"/>
      <c r="E42" s="239"/>
    </row>
    <row r="43" spans="1:5" ht="15.75" x14ac:dyDescent="0.25">
      <c r="A43" s="12" t="s">
        <v>35</v>
      </c>
      <c r="B43" s="244">
        <f>SUM(B44:B46)</f>
        <v>1668</v>
      </c>
      <c r="C43" s="245">
        <v>313</v>
      </c>
      <c r="D43" s="245">
        <v>1345</v>
      </c>
      <c r="E43" s="226">
        <v>10</v>
      </c>
    </row>
    <row r="44" spans="1:5" ht="15.75" x14ac:dyDescent="0.25">
      <c r="A44" s="13" t="s">
        <v>36</v>
      </c>
      <c r="B44" s="240">
        <f>SUM(C44:E44)</f>
        <v>627</v>
      </c>
      <c r="C44" s="222">
        <v>226</v>
      </c>
      <c r="D44" s="222">
        <v>394</v>
      </c>
      <c r="E44" s="222">
        <v>7</v>
      </c>
    </row>
    <row r="45" spans="1:5" ht="15.75" x14ac:dyDescent="0.25">
      <c r="A45" s="13" t="s">
        <v>37</v>
      </c>
      <c r="B45" s="240">
        <f>SUM(C45:E45)</f>
        <v>930</v>
      </c>
      <c r="C45" s="222">
        <v>49</v>
      </c>
      <c r="D45" s="222">
        <v>878</v>
      </c>
      <c r="E45" s="222">
        <v>3</v>
      </c>
    </row>
    <row r="46" spans="1:5" ht="15.75" x14ac:dyDescent="0.25">
      <c r="A46" s="13" t="s">
        <v>38</v>
      </c>
      <c r="B46" s="240">
        <f>SUM(C46:E46)</f>
        <v>111</v>
      </c>
      <c r="C46" s="222">
        <v>38</v>
      </c>
      <c r="D46" s="222">
        <v>73</v>
      </c>
      <c r="E46" s="222">
        <v>0</v>
      </c>
    </row>
    <row r="47" spans="1:5" ht="15.75" x14ac:dyDescent="0.25">
      <c r="A47" s="13"/>
      <c r="B47" s="240"/>
      <c r="C47" s="239"/>
      <c r="D47" s="239"/>
      <c r="E47" s="239"/>
    </row>
    <row r="48" spans="1:5" ht="15.75" x14ac:dyDescent="0.25">
      <c r="A48" s="12" t="s">
        <v>39</v>
      </c>
      <c r="B48" s="244">
        <f>SUM(B49:B51)</f>
        <v>1358</v>
      </c>
      <c r="C48" s="245">
        <v>330</v>
      </c>
      <c r="D48" s="245">
        <v>1028</v>
      </c>
      <c r="E48" s="226">
        <v>0</v>
      </c>
    </row>
    <row r="49" spans="1:5" ht="15.75" x14ac:dyDescent="0.25">
      <c r="A49" s="13" t="s">
        <v>40</v>
      </c>
      <c r="B49" s="240">
        <f>SUM(C49:E49)</f>
        <v>422</v>
      </c>
      <c r="C49" s="222">
        <v>169</v>
      </c>
      <c r="D49" s="222">
        <v>253</v>
      </c>
      <c r="E49" s="222">
        <v>0</v>
      </c>
    </row>
    <row r="50" spans="1:5" ht="15.75" x14ac:dyDescent="0.25">
      <c r="A50" s="13" t="s">
        <v>41</v>
      </c>
      <c r="B50" s="240">
        <f>SUM(C50:E50)</f>
        <v>589</v>
      </c>
      <c r="C50" s="222">
        <v>50</v>
      </c>
      <c r="D50" s="222">
        <v>539</v>
      </c>
      <c r="E50" s="222">
        <v>0</v>
      </c>
    </row>
    <row r="51" spans="1:5" ht="15.75" x14ac:dyDescent="0.25">
      <c r="A51" s="13" t="s">
        <v>42</v>
      </c>
      <c r="B51" s="240">
        <f>SUM(C51:E51)</f>
        <v>347</v>
      </c>
      <c r="C51" s="222">
        <v>111</v>
      </c>
      <c r="D51" s="222">
        <v>236</v>
      </c>
      <c r="E51" s="222">
        <v>0</v>
      </c>
    </row>
    <row r="52" spans="1:5" ht="15.75" x14ac:dyDescent="0.25">
      <c r="A52" s="13"/>
      <c r="B52" s="240"/>
      <c r="C52" s="229"/>
      <c r="D52" s="229"/>
      <c r="E52" s="229"/>
    </row>
    <row r="53" spans="1:5" ht="15.75" x14ac:dyDescent="0.25">
      <c r="A53" s="12" t="s">
        <v>43</v>
      </c>
      <c r="B53" s="234">
        <f>SUM(B54:B56)</f>
        <v>1245</v>
      </c>
      <c r="C53" s="235">
        <v>208</v>
      </c>
      <c r="D53" s="235">
        <v>1036</v>
      </c>
      <c r="E53" s="216">
        <v>1</v>
      </c>
    </row>
    <row r="54" spans="1:5" ht="15.75" x14ac:dyDescent="0.25">
      <c r="A54" s="13" t="s">
        <v>44</v>
      </c>
      <c r="B54" s="240">
        <f>SUM(C54:E54)</f>
        <v>215</v>
      </c>
      <c r="C54" s="222">
        <v>65</v>
      </c>
      <c r="D54" s="222">
        <v>150</v>
      </c>
      <c r="E54" s="222">
        <v>0</v>
      </c>
    </row>
    <row r="55" spans="1:5" ht="15.75" x14ac:dyDescent="0.25">
      <c r="A55" s="13" t="s">
        <v>45</v>
      </c>
      <c r="B55" s="240">
        <f>SUM(C55:E55)</f>
        <v>354</v>
      </c>
      <c r="C55" s="222">
        <v>126</v>
      </c>
      <c r="D55" s="222">
        <v>227</v>
      </c>
      <c r="E55" s="222">
        <v>1</v>
      </c>
    </row>
    <row r="56" spans="1:5" ht="15.75" x14ac:dyDescent="0.25">
      <c r="A56" s="13" t="s">
        <v>46</v>
      </c>
      <c r="B56" s="240">
        <f>SUM(C56:E56)</f>
        <v>676</v>
      </c>
      <c r="C56" s="222">
        <v>17</v>
      </c>
      <c r="D56" s="222">
        <v>659</v>
      </c>
      <c r="E56" s="222">
        <v>0</v>
      </c>
    </row>
    <row r="57" spans="1:5" ht="15.75" x14ac:dyDescent="0.25">
      <c r="A57" s="14"/>
      <c r="B57" s="242"/>
      <c r="C57" s="222"/>
      <c r="D57" s="222"/>
      <c r="E57" s="222"/>
    </row>
    <row r="58" spans="1:5" ht="15.75" x14ac:dyDescent="0.25">
      <c r="A58" s="12" t="s">
        <v>47</v>
      </c>
      <c r="B58" s="234">
        <f>SUM(B59:B61)</f>
        <v>1093</v>
      </c>
      <c r="C58" s="235">
        <v>281</v>
      </c>
      <c r="D58" s="235">
        <v>809</v>
      </c>
      <c r="E58" s="216">
        <v>3</v>
      </c>
    </row>
    <row r="59" spans="1:5" ht="15.75" x14ac:dyDescent="0.25">
      <c r="A59" s="13" t="s">
        <v>48</v>
      </c>
      <c r="B59" s="240">
        <f>SUM(C59:E59)</f>
        <v>471</v>
      </c>
      <c r="C59" s="222">
        <v>193</v>
      </c>
      <c r="D59" s="222">
        <v>276</v>
      </c>
      <c r="E59" s="222">
        <v>2</v>
      </c>
    </row>
    <row r="60" spans="1:5" ht="15.75" x14ac:dyDescent="0.25">
      <c r="A60" s="13" t="s">
        <v>49</v>
      </c>
      <c r="B60" s="240">
        <f>SUM(C60:E60)</f>
        <v>429</v>
      </c>
      <c r="C60" s="222">
        <v>7</v>
      </c>
      <c r="D60" s="222">
        <v>422</v>
      </c>
      <c r="E60" s="222">
        <v>0</v>
      </c>
    </row>
    <row r="61" spans="1:5" ht="15.75" x14ac:dyDescent="0.25">
      <c r="A61" s="13" t="s">
        <v>50</v>
      </c>
      <c r="B61" s="240">
        <f>SUM(C61:E61)</f>
        <v>193</v>
      </c>
      <c r="C61" s="222">
        <v>81</v>
      </c>
      <c r="D61" s="222">
        <v>111</v>
      </c>
      <c r="E61" s="222">
        <v>1</v>
      </c>
    </row>
    <row r="62" spans="1:5" ht="15.75" x14ac:dyDescent="0.25">
      <c r="A62" s="13"/>
      <c r="B62" s="240"/>
      <c r="C62" s="222"/>
      <c r="D62" s="222"/>
      <c r="E62" s="222"/>
    </row>
    <row r="63" spans="1:5" ht="15.75" x14ac:dyDescent="0.25">
      <c r="A63" s="12" t="s">
        <v>51</v>
      </c>
      <c r="B63" s="256">
        <f>SUM(B64:B65)</f>
        <v>859</v>
      </c>
      <c r="C63" s="216">
        <v>138</v>
      </c>
      <c r="D63" s="216">
        <v>721</v>
      </c>
      <c r="E63" s="216">
        <v>0</v>
      </c>
    </row>
    <row r="64" spans="1:5" ht="15.75" x14ac:dyDescent="0.25">
      <c r="A64" s="13" t="s">
        <v>52</v>
      </c>
      <c r="B64" s="240">
        <f>SUM(C64:E64)</f>
        <v>341</v>
      </c>
      <c r="C64" s="222">
        <v>94</v>
      </c>
      <c r="D64" s="222">
        <v>247</v>
      </c>
      <c r="E64" s="222">
        <v>0</v>
      </c>
    </row>
    <row r="65" spans="1:5" ht="15.75" x14ac:dyDescent="0.25">
      <c r="A65" s="13" t="s">
        <v>53</v>
      </c>
      <c r="B65" s="240">
        <f>SUM(C65:E65)</f>
        <v>518</v>
      </c>
      <c r="C65" s="222">
        <v>44</v>
      </c>
      <c r="D65" s="222">
        <v>474</v>
      </c>
      <c r="E65" s="222">
        <v>0</v>
      </c>
    </row>
    <row r="66" spans="1:5" ht="15.75" x14ac:dyDescent="0.25">
      <c r="A66" s="13"/>
      <c r="B66" s="240"/>
      <c r="C66" s="222"/>
      <c r="D66" s="222"/>
      <c r="E66" s="222"/>
    </row>
    <row r="67" spans="1:5" ht="15.75" x14ac:dyDescent="0.25">
      <c r="A67" s="12" t="s">
        <v>54</v>
      </c>
      <c r="B67" s="234">
        <f>SUM(B68:B71)</f>
        <v>1181</v>
      </c>
      <c r="C67" s="235">
        <v>185</v>
      </c>
      <c r="D67" s="235">
        <v>995</v>
      </c>
      <c r="E67" s="216">
        <v>1</v>
      </c>
    </row>
    <row r="68" spans="1:5" ht="15.75" x14ac:dyDescent="0.25">
      <c r="A68" s="13" t="s">
        <v>55</v>
      </c>
      <c r="B68" s="240">
        <f>SUM(C68:E68)</f>
        <v>137</v>
      </c>
      <c r="C68" s="222">
        <v>44</v>
      </c>
      <c r="D68" s="222">
        <v>93</v>
      </c>
      <c r="E68" s="222">
        <v>0</v>
      </c>
    </row>
    <row r="69" spans="1:5" ht="15.75" x14ac:dyDescent="0.25">
      <c r="A69" s="13" t="s">
        <v>56</v>
      </c>
      <c r="B69" s="240">
        <f>SUM(C69:E69)</f>
        <v>133</v>
      </c>
      <c r="C69" s="222">
        <v>32</v>
      </c>
      <c r="D69" s="222">
        <v>101</v>
      </c>
      <c r="E69" s="222">
        <v>0</v>
      </c>
    </row>
    <row r="70" spans="1:5" ht="15.75" x14ac:dyDescent="0.25">
      <c r="A70" s="13" t="s">
        <v>57</v>
      </c>
      <c r="B70" s="240">
        <f>SUM(C70:E70)</f>
        <v>277</v>
      </c>
      <c r="C70" s="222">
        <v>85</v>
      </c>
      <c r="D70" s="222">
        <v>191</v>
      </c>
      <c r="E70" s="222">
        <v>1</v>
      </c>
    </row>
    <row r="71" spans="1:5" ht="15.75" x14ac:dyDescent="0.25">
      <c r="A71" s="13" t="s">
        <v>58</v>
      </c>
      <c r="B71" s="240">
        <f>SUM(C71:E71)</f>
        <v>634</v>
      </c>
      <c r="C71" s="222">
        <v>24</v>
      </c>
      <c r="D71" s="222">
        <v>610</v>
      </c>
      <c r="E71" s="222">
        <v>0</v>
      </c>
    </row>
    <row r="72" spans="1:5" ht="15.75" x14ac:dyDescent="0.25">
      <c r="A72" s="13"/>
      <c r="B72" s="240"/>
      <c r="C72" s="222"/>
      <c r="D72" s="222"/>
      <c r="E72" s="222"/>
    </row>
    <row r="73" spans="1:5" ht="15.75" x14ac:dyDescent="0.25">
      <c r="A73" s="12" t="s">
        <v>59</v>
      </c>
      <c r="B73" s="244">
        <f>SUM(B74:B75)</f>
        <v>983</v>
      </c>
      <c r="C73" s="245">
        <v>295</v>
      </c>
      <c r="D73" s="245">
        <v>688</v>
      </c>
      <c r="E73" s="226">
        <v>0</v>
      </c>
    </row>
    <row r="74" spans="1:5" ht="15.75" x14ac:dyDescent="0.25">
      <c r="A74" s="13" t="s">
        <v>60</v>
      </c>
      <c r="B74" s="240">
        <f>SUM(C74:E74)</f>
        <v>768</v>
      </c>
      <c r="C74" s="222">
        <v>274</v>
      </c>
      <c r="D74" s="222">
        <v>494</v>
      </c>
      <c r="E74" s="222">
        <v>0</v>
      </c>
    </row>
    <row r="75" spans="1:5" ht="15.75" x14ac:dyDescent="0.25">
      <c r="A75" s="13" t="s">
        <v>61</v>
      </c>
      <c r="B75" s="240">
        <f>SUM(C75:E75)</f>
        <v>215</v>
      </c>
      <c r="C75" s="222">
        <v>21</v>
      </c>
      <c r="D75" s="222">
        <v>194</v>
      </c>
      <c r="E75" s="222">
        <v>0</v>
      </c>
    </row>
    <row r="76" spans="1:5" ht="15.75" x14ac:dyDescent="0.25">
      <c r="A76" s="13"/>
      <c r="B76" s="240"/>
      <c r="C76" s="222"/>
      <c r="D76" s="222"/>
      <c r="E76" s="222"/>
    </row>
    <row r="77" spans="1:5" ht="15.75" x14ac:dyDescent="0.25">
      <c r="A77" s="12" t="s">
        <v>62</v>
      </c>
      <c r="B77" s="234">
        <f>SUM(B78:B80)</f>
        <v>1550</v>
      </c>
      <c r="C77" s="235">
        <v>730</v>
      </c>
      <c r="D77" s="235">
        <v>820</v>
      </c>
      <c r="E77" s="216">
        <v>0</v>
      </c>
    </row>
    <row r="78" spans="1:5" ht="15.75" x14ac:dyDescent="0.25">
      <c r="A78" s="13" t="s">
        <v>63</v>
      </c>
      <c r="B78" s="240">
        <f>SUM(C78:E78)</f>
        <v>626</v>
      </c>
      <c r="C78" s="222">
        <v>280</v>
      </c>
      <c r="D78" s="222">
        <v>346</v>
      </c>
      <c r="E78" s="222">
        <v>0</v>
      </c>
    </row>
    <row r="79" spans="1:5" ht="15.75" x14ac:dyDescent="0.25">
      <c r="A79" s="13" t="s">
        <v>64</v>
      </c>
      <c r="B79" s="240">
        <f>SUM(C79:E79)</f>
        <v>415</v>
      </c>
      <c r="C79" s="222">
        <v>42</v>
      </c>
      <c r="D79" s="222">
        <v>373</v>
      </c>
      <c r="E79" s="222">
        <v>0</v>
      </c>
    </row>
    <row r="80" spans="1:5" ht="15.75" x14ac:dyDescent="0.25">
      <c r="A80" s="13" t="s">
        <v>65</v>
      </c>
      <c r="B80" s="240">
        <f>SUM(C80:E80)</f>
        <v>509</v>
      </c>
      <c r="C80" s="222">
        <v>408</v>
      </c>
      <c r="D80" s="222">
        <v>101</v>
      </c>
      <c r="E80" s="222">
        <v>0</v>
      </c>
    </row>
    <row r="81" spans="1:5" ht="15.75" x14ac:dyDescent="0.25">
      <c r="A81" s="15"/>
      <c r="B81" s="45"/>
      <c r="C81" s="53"/>
      <c r="D81" s="46"/>
      <c r="E81" s="47"/>
    </row>
    <row r="82" spans="1:5" ht="15.75" x14ac:dyDescent="0.25">
      <c r="A82" s="57" t="s">
        <v>66</v>
      </c>
      <c r="B82" s="2"/>
      <c r="C82" s="2"/>
      <c r="D82" s="2"/>
      <c r="E82" s="2"/>
    </row>
  </sheetData>
  <mergeCells count="4">
    <mergeCell ref="A8:A9"/>
    <mergeCell ref="B8:B9"/>
    <mergeCell ref="C8:E8"/>
    <mergeCell ref="B1:C1"/>
  </mergeCells>
  <hyperlinks>
    <hyperlink ref="B1" location="Índice!A1" display="Volver al índice" xr:uid="{3280F301-CB6F-4F1B-B67F-8AABCD67D8E9}"/>
  </hyperlinks>
  <pageMargins left="0.7" right="0.7" top="0.75" bottom="0.75" header="0.3" footer="0.3"/>
  <ignoredErrors>
    <ignoredError sqref="B38:E8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9FF64-E68D-4785-971E-7C33060742DB}">
  <dimension ref="A1:I82"/>
  <sheetViews>
    <sheetView zoomScale="80" zoomScaleNormal="80" workbookViewId="0">
      <pane ySplit="9" topLeftCell="A10" activePane="bottomLeft" state="frozen"/>
      <selection pane="bottomLeft"/>
    </sheetView>
  </sheetViews>
  <sheetFormatPr baseColWidth="10" defaultColWidth="0" defaultRowHeight="15" zeroHeight="1" x14ac:dyDescent="0.25"/>
  <cols>
    <col min="1" max="1" width="77.28515625" customWidth="1"/>
    <col min="2" max="2" width="13" customWidth="1"/>
    <col min="3" max="3" width="13.5703125" customWidth="1"/>
    <col min="4" max="4" width="14" customWidth="1"/>
    <col min="5" max="5" width="13.85546875" customWidth="1"/>
    <col min="6" max="6" width="12.85546875" customWidth="1"/>
    <col min="7" max="7" width="13.7109375" customWidth="1"/>
    <col min="8" max="9" width="0" hidden="1" customWidth="1"/>
    <col min="10" max="16384" width="11.42578125" hidden="1"/>
  </cols>
  <sheetData>
    <row r="1" spans="1:9" ht="15.75" x14ac:dyDescent="0.25">
      <c r="A1" s="1" t="s">
        <v>169</v>
      </c>
      <c r="B1" s="414" t="s">
        <v>786</v>
      </c>
      <c r="C1" s="414"/>
      <c r="D1" s="2"/>
      <c r="E1" s="2"/>
      <c r="F1" s="2"/>
      <c r="G1" s="48"/>
    </row>
    <row r="2" spans="1:9" ht="15.75" x14ac:dyDescent="0.25">
      <c r="A2" s="2"/>
      <c r="B2" s="2"/>
      <c r="C2" s="2"/>
      <c r="D2" s="2"/>
      <c r="E2" s="2"/>
      <c r="F2" s="2"/>
      <c r="G2" s="48"/>
    </row>
    <row r="3" spans="1:9" ht="15.75" x14ac:dyDescent="0.25">
      <c r="A3" s="257" t="s">
        <v>674</v>
      </c>
      <c r="B3" s="257"/>
      <c r="C3" s="257"/>
      <c r="D3" s="257"/>
      <c r="E3" s="257"/>
      <c r="F3" s="257"/>
      <c r="G3" s="257"/>
    </row>
    <row r="4" spans="1:9" ht="15.75" x14ac:dyDescent="0.25">
      <c r="A4" s="257" t="s">
        <v>1</v>
      </c>
      <c r="B4" s="257"/>
      <c r="C4" s="257"/>
      <c r="D4" s="257"/>
      <c r="E4" s="257"/>
      <c r="F4" s="257"/>
      <c r="G4" s="257"/>
    </row>
    <row r="5" spans="1:9" ht="15.75" x14ac:dyDescent="0.25">
      <c r="A5" s="257" t="s">
        <v>675</v>
      </c>
      <c r="B5" s="257"/>
      <c r="C5" s="257"/>
      <c r="D5" s="257"/>
      <c r="E5" s="257"/>
      <c r="F5" s="257"/>
      <c r="G5" s="257"/>
    </row>
    <row r="6" spans="1:9" ht="15.75" x14ac:dyDescent="0.25">
      <c r="A6" s="212" t="s">
        <v>2</v>
      </c>
      <c r="B6" s="212"/>
      <c r="C6" s="212"/>
      <c r="D6" s="212"/>
      <c r="E6" s="212"/>
      <c r="F6" s="212"/>
      <c r="G6" s="212"/>
    </row>
    <row r="7" spans="1:9" ht="15.75" x14ac:dyDescent="0.25">
      <c r="A7" s="2"/>
      <c r="B7" s="2"/>
      <c r="C7" s="2"/>
      <c r="D7" s="2"/>
      <c r="E7" s="2"/>
      <c r="F7" s="2"/>
      <c r="G7" s="48"/>
    </row>
    <row r="8" spans="1:9" ht="15.75" x14ac:dyDescent="0.25">
      <c r="A8" s="417" t="s">
        <v>170</v>
      </c>
      <c r="B8" s="452" t="s">
        <v>80</v>
      </c>
      <c r="C8" s="453" t="s">
        <v>171</v>
      </c>
      <c r="D8" s="454"/>
      <c r="E8" s="454"/>
      <c r="F8" s="454"/>
      <c r="G8" s="443" t="s">
        <v>101</v>
      </c>
    </row>
    <row r="9" spans="1:9" ht="15.75" x14ac:dyDescent="0.25">
      <c r="A9" s="451"/>
      <c r="B9" s="448"/>
      <c r="C9" s="73" t="s">
        <v>172</v>
      </c>
      <c r="D9" s="74" t="s">
        <v>173</v>
      </c>
      <c r="E9" s="75" t="s">
        <v>174</v>
      </c>
      <c r="F9" s="76" t="s">
        <v>175</v>
      </c>
      <c r="G9" s="444"/>
    </row>
    <row r="10" spans="1:9" ht="15.75" x14ac:dyDescent="0.25">
      <c r="A10" s="5"/>
      <c r="B10" s="51"/>
      <c r="C10" s="77"/>
      <c r="D10" s="77"/>
      <c r="E10" s="77"/>
      <c r="F10" s="77"/>
      <c r="G10" s="78"/>
    </row>
    <row r="11" spans="1:9" ht="15.75" x14ac:dyDescent="0.25">
      <c r="A11" s="12" t="s">
        <v>8</v>
      </c>
      <c r="B11" s="234">
        <f>B13+B17+B21+B25+B29+B33+B38+B43+B48+B53+B58+B63+B67+B73+B77</f>
        <v>373</v>
      </c>
      <c r="C11" s="235">
        <f t="shared" ref="C11:G11" si="0">C13+C17+C21+C25+C29+C33+C38+C43+C48+C53+C58+C63+C67+C73+C77</f>
        <v>170</v>
      </c>
      <c r="D11" s="235">
        <f t="shared" si="0"/>
        <v>66</v>
      </c>
      <c r="E11" s="235">
        <f t="shared" si="0"/>
        <v>95</v>
      </c>
      <c r="F11" s="235">
        <f t="shared" si="0"/>
        <v>17</v>
      </c>
      <c r="G11" s="216">
        <f t="shared" si="0"/>
        <v>25</v>
      </c>
      <c r="I11" s="232"/>
    </row>
    <row r="12" spans="1:9" ht="15.75" x14ac:dyDescent="0.25">
      <c r="A12" s="11"/>
      <c r="B12" s="236"/>
      <c r="C12" s="243"/>
      <c r="D12" s="243"/>
      <c r="E12" s="243"/>
      <c r="F12" s="228"/>
      <c r="G12" s="239"/>
    </row>
    <row r="13" spans="1:9" ht="15.75" x14ac:dyDescent="0.25">
      <c r="A13" s="12" t="s">
        <v>12</v>
      </c>
      <c r="B13" s="234">
        <f t="shared" ref="B13" si="1">SUM(B14:B15)</f>
        <v>68</v>
      </c>
      <c r="C13" s="235">
        <v>33</v>
      </c>
      <c r="D13" s="235">
        <v>4</v>
      </c>
      <c r="E13" s="235">
        <v>15</v>
      </c>
      <c r="F13" s="235">
        <v>1</v>
      </c>
      <c r="G13" s="216">
        <v>15</v>
      </c>
    </row>
    <row r="14" spans="1:9" ht="15.75" x14ac:dyDescent="0.25">
      <c r="A14" s="13" t="s">
        <v>13</v>
      </c>
      <c r="B14" s="240">
        <f>SUM(C14:G14)</f>
        <v>68</v>
      </c>
      <c r="C14" s="241">
        <v>33</v>
      </c>
      <c r="D14" s="241">
        <v>4</v>
      </c>
      <c r="E14" s="241">
        <v>15</v>
      </c>
      <c r="F14" s="241">
        <v>1</v>
      </c>
      <c r="G14" s="222">
        <v>15</v>
      </c>
    </row>
    <row r="15" spans="1:9" ht="15.75" x14ac:dyDescent="0.25">
      <c r="A15" s="13" t="s">
        <v>14</v>
      </c>
      <c r="B15" s="240">
        <f>SUM(C15:G15)</f>
        <v>0</v>
      </c>
      <c r="C15" s="241">
        <v>0</v>
      </c>
      <c r="D15" s="241">
        <v>0</v>
      </c>
      <c r="E15" s="241">
        <v>0</v>
      </c>
      <c r="F15" s="241">
        <v>0</v>
      </c>
      <c r="G15" s="222">
        <v>0</v>
      </c>
    </row>
    <row r="16" spans="1:9" ht="15.75" x14ac:dyDescent="0.25">
      <c r="A16" s="13"/>
      <c r="B16" s="240"/>
      <c r="C16" s="241"/>
      <c r="D16" s="241"/>
      <c r="E16" s="241"/>
      <c r="F16" s="228"/>
      <c r="G16" s="239"/>
    </row>
    <row r="17" spans="1:7" ht="15.75" x14ac:dyDescent="0.25">
      <c r="A17" s="12" t="s">
        <v>15</v>
      </c>
      <c r="B17" s="234">
        <f t="shared" ref="B17" si="2">SUM(B18:B19)</f>
        <v>54</v>
      </c>
      <c r="C17" s="235">
        <v>15</v>
      </c>
      <c r="D17" s="235">
        <v>9</v>
      </c>
      <c r="E17" s="235">
        <v>22</v>
      </c>
      <c r="F17" s="235">
        <v>6</v>
      </c>
      <c r="G17" s="216">
        <v>2</v>
      </c>
    </row>
    <row r="18" spans="1:7" ht="15.75" x14ac:dyDescent="0.25">
      <c r="A18" s="13" t="s">
        <v>16</v>
      </c>
      <c r="B18" s="240">
        <f>SUM(C18:G18)</f>
        <v>54</v>
      </c>
      <c r="C18" s="241">
        <v>15</v>
      </c>
      <c r="D18" s="241">
        <v>9</v>
      </c>
      <c r="E18" s="241">
        <v>22</v>
      </c>
      <c r="F18" s="241">
        <v>6</v>
      </c>
      <c r="G18" s="222">
        <v>2</v>
      </c>
    </row>
    <row r="19" spans="1:7" ht="15.75" x14ac:dyDescent="0.25">
      <c r="A19" s="13" t="s">
        <v>17</v>
      </c>
      <c r="B19" s="240">
        <f>SUM(C19:G19)</f>
        <v>0</v>
      </c>
      <c r="C19" s="241">
        <v>0</v>
      </c>
      <c r="D19" s="241">
        <v>0</v>
      </c>
      <c r="E19" s="241">
        <v>0</v>
      </c>
      <c r="F19" s="241">
        <v>0</v>
      </c>
      <c r="G19" s="222">
        <v>0</v>
      </c>
    </row>
    <row r="20" spans="1:7" ht="15.75" x14ac:dyDescent="0.25">
      <c r="A20" s="13"/>
      <c r="B20" s="240"/>
      <c r="C20" s="241"/>
      <c r="D20" s="241"/>
      <c r="E20" s="241"/>
      <c r="F20" s="228"/>
      <c r="G20" s="239"/>
    </row>
    <row r="21" spans="1:7" ht="15.75" x14ac:dyDescent="0.25">
      <c r="A21" s="12" t="s">
        <v>18</v>
      </c>
      <c r="B21" s="234">
        <f t="shared" ref="B21" si="3">SUM(B22:B23)</f>
        <v>37</v>
      </c>
      <c r="C21" s="235">
        <v>17</v>
      </c>
      <c r="D21" s="235">
        <v>11</v>
      </c>
      <c r="E21" s="235">
        <v>5</v>
      </c>
      <c r="F21" s="235">
        <v>1</v>
      </c>
      <c r="G21" s="216">
        <v>3</v>
      </c>
    </row>
    <row r="22" spans="1:7" ht="15.75" x14ac:dyDescent="0.25">
      <c r="A22" s="13" t="s">
        <v>19</v>
      </c>
      <c r="B22" s="240">
        <f>SUM(C22:G22)</f>
        <v>23</v>
      </c>
      <c r="C22" s="241">
        <v>6</v>
      </c>
      <c r="D22" s="241">
        <v>9</v>
      </c>
      <c r="E22" s="241">
        <v>4</v>
      </c>
      <c r="F22" s="241">
        <v>1</v>
      </c>
      <c r="G22" s="222">
        <v>3</v>
      </c>
    </row>
    <row r="23" spans="1:7" ht="15.75" x14ac:dyDescent="0.25">
      <c r="A23" s="13" t="s">
        <v>20</v>
      </c>
      <c r="B23" s="240">
        <f>SUM(C23:G23)</f>
        <v>14</v>
      </c>
      <c r="C23" s="241">
        <v>11</v>
      </c>
      <c r="D23" s="241">
        <v>2</v>
      </c>
      <c r="E23" s="241">
        <v>1</v>
      </c>
      <c r="F23" s="241">
        <v>0</v>
      </c>
      <c r="G23" s="222">
        <v>0</v>
      </c>
    </row>
    <row r="24" spans="1:7" ht="15.75" x14ac:dyDescent="0.25">
      <c r="A24" s="14"/>
      <c r="B24" s="242"/>
      <c r="C24" s="238"/>
      <c r="D24" s="238"/>
      <c r="E24" s="238"/>
      <c r="F24" s="238"/>
      <c r="G24" s="239"/>
    </row>
    <row r="25" spans="1:7" ht="15.75" x14ac:dyDescent="0.25">
      <c r="A25" s="12" t="s">
        <v>21</v>
      </c>
      <c r="B25" s="234">
        <f t="shared" ref="B25" si="4">SUM(B26:B27)</f>
        <v>21</v>
      </c>
      <c r="C25" s="235">
        <v>10</v>
      </c>
      <c r="D25" s="235">
        <v>3</v>
      </c>
      <c r="E25" s="235">
        <v>5</v>
      </c>
      <c r="F25" s="235">
        <v>3</v>
      </c>
      <c r="G25" s="216">
        <v>0</v>
      </c>
    </row>
    <row r="26" spans="1:7" ht="15.75" x14ac:dyDescent="0.25">
      <c r="A26" s="13" t="s">
        <v>22</v>
      </c>
      <c r="B26" s="240">
        <f>SUM(C26:G26)</f>
        <v>21</v>
      </c>
      <c r="C26" s="241">
        <v>10</v>
      </c>
      <c r="D26" s="241">
        <v>3</v>
      </c>
      <c r="E26" s="241">
        <v>5</v>
      </c>
      <c r="F26" s="241">
        <v>3</v>
      </c>
      <c r="G26" s="222">
        <v>0</v>
      </c>
    </row>
    <row r="27" spans="1:7" ht="15.75" x14ac:dyDescent="0.25">
      <c r="A27" s="13" t="s">
        <v>23</v>
      </c>
      <c r="B27" s="240">
        <f>SUM(C27:G27)</f>
        <v>0</v>
      </c>
      <c r="C27" s="241">
        <v>0</v>
      </c>
      <c r="D27" s="241">
        <v>0</v>
      </c>
      <c r="E27" s="241">
        <v>0</v>
      </c>
      <c r="F27" s="241">
        <v>0</v>
      </c>
      <c r="G27" s="222">
        <v>0</v>
      </c>
    </row>
    <row r="28" spans="1:7" ht="15.75" x14ac:dyDescent="0.25">
      <c r="A28" s="13"/>
      <c r="B28" s="240"/>
      <c r="C28" s="241"/>
      <c r="D28" s="241"/>
      <c r="E28" s="241"/>
      <c r="F28" s="228"/>
      <c r="G28" s="239"/>
    </row>
    <row r="29" spans="1:7" ht="15.75" x14ac:dyDescent="0.25">
      <c r="A29" s="12" t="s">
        <v>24</v>
      </c>
      <c r="B29" s="234">
        <f t="shared" ref="B29" si="5">SUM(B30:B31)</f>
        <v>8</v>
      </c>
      <c r="C29" s="235">
        <v>1</v>
      </c>
      <c r="D29" s="235">
        <v>3</v>
      </c>
      <c r="E29" s="235">
        <v>3</v>
      </c>
      <c r="F29" s="235">
        <v>0</v>
      </c>
      <c r="G29" s="216">
        <v>1</v>
      </c>
    </row>
    <row r="30" spans="1:7" ht="15.75" x14ac:dyDescent="0.25">
      <c r="A30" s="13" t="s">
        <v>25</v>
      </c>
      <c r="B30" s="240">
        <f>SUM(C30:G30)</f>
        <v>8</v>
      </c>
      <c r="C30" s="241">
        <v>1</v>
      </c>
      <c r="D30" s="241">
        <v>3</v>
      </c>
      <c r="E30" s="241">
        <v>3</v>
      </c>
      <c r="F30" s="241">
        <v>0</v>
      </c>
      <c r="G30" s="222">
        <v>1</v>
      </c>
    </row>
    <row r="31" spans="1:7" ht="15.75" x14ac:dyDescent="0.25">
      <c r="A31" s="13" t="s">
        <v>26</v>
      </c>
      <c r="B31" s="240">
        <f>SUM(C31:G31)</f>
        <v>0</v>
      </c>
      <c r="C31" s="241">
        <v>0</v>
      </c>
      <c r="D31" s="241">
        <v>0</v>
      </c>
      <c r="E31" s="241">
        <v>0</v>
      </c>
      <c r="F31" s="241">
        <v>0</v>
      </c>
      <c r="G31" s="222">
        <v>0</v>
      </c>
    </row>
    <row r="32" spans="1:7" ht="15.75" x14ac:dyDescent="0.25">
      <c r="A32" s="13"/>
      <c r="B32" s="240"/>
      <c r="C32" s="241"/>
      <c r="D32" s="241"/>
      <c r="E32" s="241"/>
      <c r="F32" s="228"/>
      <c r="G32" s="239"/>
    </row>
    <row r="33" spans="1:7" ht="15.75" x14ac:dyDescent="0.25">
      <c r="A33" s="12" t="s">
        <v>27</v>
      </c>
      <c r="B33" s="234">
        <f t="shared" ref="B33" si="6">SUM(B34:B36)</f>
        <v>28</v>
      </c>
      <c r="C33" s="235">
        <v>17</v>
      </c>
      <c r="D33" s="235">
        <v>9</v>
      </c>
      <c r="E33" s="235">
        <v>2</v>
      </c>
      <c r="F33" s="235">
        <v>0</v>
      </c>
      <c r="G33" s="216">
        <v>0</v>
      </c>
    </row>
    <row r="34" spans="1:7" ht="15.75" x14ac:dyDescent="0.25">
      <c r="A34" s="13" t="s">
        <v>28</v>
      </c>
      <c r="B34" s="240">
        <f>SUM(C34:G34)</f>
        <v>15</v>
      </c>
      <c r="C34" s="241">
        <v>9</v>
      </c>
      <c r="D34" s="241">
        <v>6</v>
      </c>
      <c r="E34" s="241">
        <v>0</v>
      </c>
      <c r="F34" s="241">
        <v>0</v>
      </c>
      <c r="G34" s="222">
        <v>0</v>
      </c>
    </row>
    <row r="35" spans="1:7" ht="15.75" x14ac:dyDescent="0.25">
      <c r="A35" s="13" t="s">
        <v>29</v>
      </c>
      <c r="B35" s="240">
        <f>SUM(C35:G35)</f>
        <v>0</v>
      </c>
      <c r="C35" s="241">
        <v>0</v>
      </c>
      <c r="D35" s="241">
        <v>0</v>
      </c>
      <c r="E35" s="241">
        <v>0</v>
      </c>
      <c r="F35" s="241">
        <v>0</v>
      </c>
      <c r="G35" s="222">
        <v>0</v>
      </c>
    </row>
    <row r="36" spans="1:7" ht="15.75" x14ac:dyDescent="0.25">
      <c r="A36" s="13" t="s">
        <v>30</v>
      </c>
      <c r="B36" s="240">
        <f>SUM(C36:G36)</f>
        <v>13</v>
      </c>
      <c r="C36" s="241">
        <v>8</v>
      </c>
      <c r="D36" s="241">
        <v>3</v>
      </c>
      <c r="E36" s="241">
        <v>2</v>
      </c>
      <c r="F36" s="241">
        <v>0</v>
      </c>
      <c r="G36" s="222">
        <v>0</v>
      </c>
    </row>
    <row r="37" spans="1:7" ht="15.75" x14ac:dyDescent="0.25">
      <c r="A37" s="13"/>
      <c r="B37" s="240"/>
      <c r="C37" s="238"/>
      <c r="D37" s="238"/>
      <c r="E37" s="238"/>
      <c r="F37" s="228"/>
      <c r="G37" s="239"/>
    </row>
    <row r="38" spans="1:7" ht="15.75" x14ac:dyDescent="0.25">
      <c r="A38" s="12" t="s">
        <v>31</v>
      </c>
      <c r="B38" s="244">
        <f t="shared" ref="B38" si="7">SUM(B39:B41)</f>
        <v>37</v>
      </c>
      <c r="C38" s="245">
        <v>14</v>
      </c>
      <c r="D38" s="245">
        <v>4</v>
      </c>
      <c r="E38" s="245">
        <v>17</v>
      </c>
      <c r="F38" s="245">
        <v>2</v>
      </c>
      <c r="G38" s="226">
        <v>0</v>
      </c>
    </row>
    <row r="39" spans="1:7" ht="15.75" x14ac:dyDescent="0.25">
      <c r="A39" s="13" t="s">
        <v>32</v>
      </c>
      <c r="B39" s="240">
        <f>SUM(C39:G39)</f>
        <v>31</v>
      </c>
      <c r="C39" s="241">
        <v>12</v>
      </c>
      <c r="D39" s="241">
        <v>4</v>
      </c>
      <c r="E39" s="241">
        <v>13</v>
      </c>
      <c r="F39" s="241">
        <v>2</v>
      </c>
      <c r="G39" s="222">
        <v>0</v>
      </c>
    </row>
    <row r="40" spans="1:7" ht="15.75" x14ac:dyDescent="0.25">
      <c r="A40" s="13" t="s">
        <v>33</v>
      </c>
      <c r="B40" s="240">
        <f>SUM(C40:G40)</f>
        <v>0</v>
      </c>
      <c r="C40" s="241">
        <v>0</v>
      </c>
      <c r="D40" s="241">
        <v>0</v>
      </c>
      <c r="E40" s="241">
        <v>0</v>
      </c>
      <c r="F40" s="241">
        <v>0</v>
      </c>
      <c r="G40" s="222">
        <v>0</v>
      </c>
    </row>
    <row r="41" spans="1:7" ht="15.75" x14ac:dyDescent="0.25">
      <c r="A41" s="13" t="s">
        <v>34</v>
      </c>
      <c r="B41" s="240">
        <f>SUM(C41:G41)</f>
        <v>6</v>
      </c>
      <c r="C41" s="241">
        <v>2</v>
      </c>
      <c r="D41" s="241">
        <v>0</v>
      </c>
      <c r="E41" s="241">
        <v>4</v>
      </c>
      <c r="F41" s="241">
        <v>0</v>
      </c>
      <c r="G41" s="222">
        <v>0</v>
      </c>
    </row>
    <row r="42" spans="1:7" ht="15.75" x14ac:dyDescent="0.25">
      <c r="A42" s="13"/>
      <c r="B42" s="240"/>
      <c r="C42" s="238"/>
      <c r="D42" s="238"/>
      <c r="E42" s="238"/>
      <c r="F42" s="228"/>
      <c r="G42" s="239"/>
    </row>
    <row r="43" spans="1:7" ht="15.75" x14ac:dyDescent="0.25">
      <c r="A43" s="12" t="s">
        <v>35</v>
      </c>
      <c r="B43" s="244">
        <f t="shared" ref="B43" si="8">SUM(B44:B46)</f>
        <v>23</v>
      </c>
      <c r="C43" s="245">
        <v>14</v>
      </c>
      <c r="D43" s="245">
        <v>0</v>
      </c>
      <c r="E43" s="245">
        <v>9</v>
      </c>
      <c r="F43" s="245">
        <v>0</v>
      </c>
      <c r="G43" s="226">
        <v>0</v>
      </c>
    </row>
    <row r="44" spans="1:7" ht="15.75" x14ac:dyDescent="0.25">
      <c r="A44" s="13" t="s">
        <v>36</v>
      </c>
      <c r="B44" s="240">
        <f>SUM(C44:G44)</f>
        <v>21</v>
      </c>
      <c r="C44" s="241">
        <v>12</v>
      </c>
      <c r="D44" s="241">
        <v>0</v>
      </c>
      <c r="E44" s="241">
        <v>9</v>
      </c>
      <c r="F44" s="241">
        <v>0</v>
      </c>
      <c r="G44" s="222">
        <v>0</v>
      </c>
    </row>
    <row r="45" spans="1:7" ht="15.75" x14ac:dyDescent="0.25">
      <c r="A45" s="13" t="s">
        <v>37</v>
      </c>
      <c r="B45" s="240">
        <f>SUM(C45:G45)</f>
        <v>0</v>
      </c>
      <c r="C45" s="241">
        <v>0</v>
      </c>
      <c r="D45" s="241">
        <v>0</v>
      </c>
      <c r="E45" s="241">
        <v>0</v>
      </c>
      <c r="F45" s="241">
        <v>0</v>
      </c>
      <c r="G45" s="222">
        <v>0</v>
      </c>
    </row>
    <row r="46" spans="1:7" ht="15.75" x14ac:dyDescent="0.25">
      <c r="A46" s="13" t="s">
        <v>38</v>
      </c>
      <c r="B46" s="240">
        <f>SUM(C46:G46)</f>
        <v>2</v>
      </c>
      <c r="C46" s="241">
        <v>2</v>
      </c>
      <c r="D46" s="241">
        <v>0</v>
      </c>
      <c r="E46" s="241">
        <v>0</v>
      </c>
      <c r="F46" s="241">
        <v>0</v>
      </c>
      <c r="G46" s="222">
        <v>0</v>
      </c>
    </row>
    <row r="47" spans="1:7" ht="15.75" x14ac:dyDescent="0.25">
      <c r="A47" s="13"/>
      <c r="B47" s="240"/>
      <c r="C47" s="238"/>
      <c r="D47" s="238"/>
      <c r="E47" s="238"/>
      <c r="F47" s="228"/>
      <c r="G47" s="239"/>
    </row>
    <row r="48" spans="1:7" ht="15.75" x14ac:dyDescent="0.25">
      <c r="A48" s="12" t="s">
        <v>39</v>
      </c>
      <c r="B48" s="244">
        <f t="shared" ref="B48" si="9">SUM(B49:B51)</f>
        <v>15</v>
      </c>
      <c r="C48" s="245">
        <v>6</v>
      </c>
      <c r="D48" s="245">
        <v>9</v>
      </c>
      <c r="E48" s="245">
        <v>0</v>
      </c>
      <c r="F48" s="245">
        <v>0</v>
      </c>
      <c r="G48" s="226">
        <v>0</v>
      </c>
    </row>
    <row r="49" spans="1:7" ht="15.75" x14ac:dyDescent="0.25">
      <c r="A49" s="13" t="s">
        <v>40</v>
      </c>
      <c r="B49" s="240">
        <f>SUM(C49:G49)</f>
        <v>12</v>
      </c>
      <c r="C49" s="241">
        <v>3</v>
      </c>
      <c r="D49" s="241">
        <v>9</v>
      </c>
      <c r="E49" s="241">
        <v>0</v>
      </c>
      <c r="F49" s="241">
        <v>0</v>
      </c>
      <c r="G49" s="222">
        <v>0</v>
      </c>
    </row>
    <row r="50" spans="1:7" ht="15.75" x14ac:dyDescent="0.25">
      <c r="A50" s="13" t="s">
        <v>41</v>
      </c>
      <c r="B50" s="240">
        <f>SUM(C50:G50)</f>
        <v>0</v>
      </c>
      <c r="C50" s="241">
        <v>0</v>
      </c>
      <c r="D50" s="241">
        <v>0</v>
      </c>
      <c r="E50" s="241">
        <v>0</v>
      </c>
      <c r="F50" s="241">
        <v>0</v>
      </c>
      <c r="G50" s="222">
        <v>0</v>
      </c>
    </row>
    <row r="51" spans="1:7" ht="15.75" x14ac:dyDescent="0.25">
      <c r="A51" s="13" t="s">
        <v>42</v>
      </c>
      <c r="B51" s="240">
        <f>SUM(C51:G51)</f>
        <v>3</v>
      </c>
      <c r="C51" s="241">
        <v>3</v>
      </c>
      <c r="D51" s="241">
        <v>0</v>
      </c>
      <c r="E51" s="241">
        <v>0</v>
      </c>
      <c r="F51" s="241">
        <v>0</v>
      </c>
      <c r="G51" s="222">
        <v>0</v>
      </c>
    </row>
    <row r="52" spans="1:7" ht="15.75" x14ac:dyDescent="0.25">
      <c r="A52" s="13"/>
      <c r="B52" s="240"/>
      <c r="C52" s="228"/>
      <c r="D52" s="228"/>
      <c r="E52" s="228"/>
      <c r="F52" s="228"/>
      <c r="G52" s="239"/>
    </row>
    <row r="53" spans="1:7" ht="15.75" x14ac:dyDescent="0.25">
      <c r="A53" s="12" t="s">
        <v>43</v>
      </c>
      <c r="B53" s="234">
        <f t="shared" ref="B53" si="10">SUM(B54:B56)</f>
        <v>15</v>
      </c>
      <c r="C53" s="235">
        <v>12</v>
      </c>
      <c r="D53" s="235">
        <v>1</v>
      </c>
      <c r="E53" s="235">
        <v>0</v>
      </c>
      <c r="F53" s="235">
        <v>2</v>
      </c>
      <c r="G53" s="216">
        <v>0</v>
      </c>
    </row>
    <row r="54" spans="1:7" ht="15.75" x14ac:dyDescent="0.25">
      <c r="A54" s="13" t="s">
        <v>44</v>
      </c>
      <c r="B54" s="240">
        <f>SUM(C54:G54)</f>
        <v>5</v>
      </c>
      <c r="C54" s="241">
        <v>4</v>
      </c>
      <c r="D54" s="241">
        <v>0</v>
      </c>
      <c r="E54" s="241">
        <v>0</v>
      </c>
      <c r="F54" s="241">
        <v>1</v>
      </c>
      <c r="G54" s="222">
        <v>0</v>
      </c>
    </row>
    <row r="55" spans="1:7" ht="15.75" x14ac:dyDescent="0.25">
      <c r="A55" s="13" t="s">
        <v>45</v>
      </c>
      <c r="B55" s="240">
        <f>SUM(C55:G55)</f>
        <v>10</v>
      </c>
      <c r="C55" s="241">
        <v>8</v>
      </c>
      <c r="D55" s="241">
        <v>1</v>
      </c>
      <c r="E55" s="241">
        <v>0</v>
      </c>
      <c r="F55" s="241">
        <v>1</v>
      </c>
      <c r="G55" s="222">
        <v>0</v>
      </c>
    </row>
    <row r="56" spans="1:7" ht="15.75" x14ac:dyDescent="0.25">
      <c r="A56" s="13" t="s">
        <v>46</v>
      </c>
      <c r="B56" s="240">
        <f>SUM(C56:G56)</f>
        <v>0</v>
      </c>
      <c r="C56" s="241">
        <v>0</v>
      </c>
      <c r="D56" s="241">
        <v>0</v>
      </c>
      <c r="E56" s="241">
        <v>0</v>
      </c>
      <c r="F56" s="241">
        <v>0</v>
      </c>
      <c r="G56" s="222">
        <v>0</v>
      </c>
    </row>
    <row r="57" spans="1:7" ht="15.75" x14ac:dyDescent="0.25">
      <c r="A57" s="14"/>
      <c r="B57" s="242"/>
      <c r="C57" s="241"/>
      <c r="D57" s="241"/>
      <c r="E57" s="241"/>
      <c r="F57" s="241"/>
      <c r="G57" s="239"/>
    </row>
    <row r="58" spans="1:7" ht="15.75" x14ac:dyDescent="0.25">
      <c r="A58" s="12" t="s">
        <v>47</v>
      </c>
      <c r="B58" s="244">
        <f>SUM(B59:B61)</f>
        <v>23</v>
      </c>
      <c r="C58" s="245">
        <v>6</v>
      </c>
      <c r="D58" s="245">
        <v>4</v>
      </c>
      <c r="E58" s="245">
        <v>11</v>
      </c>
      <c r="F58" s="245">
        <v>2</v>
      </c>
      <c r="G58" s="226">
        <v>0</v>
      </c>
    </row>
    <row r="59" spans="1:7" ht="15.75" x14ac:dyDescent="0.25">
      <c r="A59" s="13" t="s">
        <v>48</v>
      </c>
      <c r="B59" s="240">
        <f>SUM(C59:G59)</f>
        <v>16</v>
      </c>
      <c r="C59" s="241">
        <v>3</v>
      </c>
      <c r="D59" s="241">
        <v>3</v>
      </c>
      <c r="E59" s="241">
        <v>8</v>
      </c>
      <c r="F59" s="241">
        <v>2</v>
      </c>
      <c r="G59" s="222">
        <v>0</v>
      </c>
    </row>
    <row r="60" spans="1:7" ht="15.75" x14ac:dyDescent="0.25">
      <c r="A60" s="13" t="s">
        <v>49</v>
      </c>
      <c r="B60" s="240">
        <f>SUM(C60:G60)</f>
        <v>0</v>
      </c>
      <c r="C60" s="241">
        <v>0</v>
      </c>
      <c r="D60" s="241">
        <v>0</v>
      </c>
      <c r="E60" s="241">
        <v>0</v>
      </c>
      <c r="F60" s="241">
        <v>0</v>
      </c>
      <c r="G60" s="222">
        <v>0</v>
      </c>
    </row>
    <row r="61" spans="1:7" ht="15.75" x14ac:dyDescent="0.25">
      <c r="A61" s="13" t="s">
        <v>50</v>
      </c>
      <c r="B61" s="240">
        <f>SUM(C61:G61)</f>
        <v>7</v>
      </c>
      <c r="C61" s="241">
        <v>3</v>
      </c>
      <c r="D61" s="241">
        <v>1</v>
      </c>
      <c r="E61" s="241">
        <v>3</v>
      </c>
      <c r="F61" s="241">
        <v>0</v>
      </c>
      <c r="G61" s="222">
        <v>0</v>
      </c>
    </row>
    <row r="62" spans="1:7" ht="15.75" x14ac:dyDescent="0.25">
      <c r="A62" s="13"/>
      <c r="B62" s="240"/>
      <c r="C62" s="241"/>
      <c r="D62" s="241"/>
      <c r="E62" s="241"/>
      <c r="F62" s="228"/>
      <c r="G62" s="239"/>
    </row>
    <row r="63" spans="1:7" ht="15.75" x14ac:dyDescent="0.25">
      <c r="A63" s="12" t="s">
        <v>51</v>
      </c>
      <c r="B63" s="234">
        <f>SUM(B64:B65)</f>
        <v>12</v>
      </c>
      <c r="C63" s="235">
        <v>6</v>
      </c>
      <c r="D63" s="235">
        <v>4</v>
      </c>
      <c r="E63" s="235">
        <v>2</v>
      </c>
      <c r="F63" s="235">
        <v>0</v>
      </c>
      <c r="G63" s="216">
        <v>0</v>
      </c>
    </row>
    <row r="64" spans="1:7" ht="15.75" x14ac:dyDescent="0.25">
      <c r="A64" s="13" t="s">
        <v>52</v>
      </c>
      <c r="B64" s="240">
        <f>SUM(C64:G64)</f>
        <v>12</v>
      </c>
      <c r="C64" s="241">
        <v>6</v>
      </c>
      <c r="D64" s="241">
        <v>4</v>
      </c>
      <c r="E64" s="241">
        <v>2</v>
      </c>
      <c r="F64" s="241">
        <v>0</v>
      </c>
      <c r="G64" s="222">
        <v>0</v>
      </c>
    </row>
    <row r="65" spans="1:7" ht="15.75" x14ac:dyDescent="0.25">
      <c r="A65" s="13" t="s">
        <v>53</v>
      </c>
      <c r="B65" s="240">
        <f>SUM(C65:G65)</f>
        <v>0</v>
      </c>
      <c r="C65" s="241">
        <v>0</v>
      </c>
      <c r="D65" s="241">
        <v>0</v>
      </c>
      <c r="E65" s="241">
        <v>0</v>
      </c>
      <c r="F65" s="241">
        <v>0</v>
      </c>
      <c r="G65" s="222">
        <v>0</v>
      </c>
    </row>
    <row r="66" spans="1:7" ht="15.75" x14ac:dyDescent="0.25">
      <c r="A66" s="13"/>
      <c r="B66" s="240"/>
      <c r="C66" s="241"/>
      <c r="D66" s="241"/>
      <c r="E66" s="241"/>
      <c r="F66" s="228"/>
      <c r="G66" s="239"/>
    </row>
    <row r="67" spans="1:7" ht="15.75" x14ac:dyDescent="0.25">
      <c r="A67" s="12" t="s">
        <v>54</v>
      </c>
      <c r="B67" s="234">
        <f t="shared" ref="B67" si="11">SUM(B68:B71)</f>
        <v>7</v>
      </c>
      <c r="C67" s="235">
        <v>1</v>
      </c>
      <c r="D67" s="235">
        <v>0</v>
      </c>
      <c r="E67" s="235">
        <v>3</v>
      </c>
      <c r="F67" s="235">
        <v>0</v>
      </c>
      <c r="G67" s="216">
        <v>3</v>
      </c>
    </row>
    <row r="68" spans="1:7" ht="15.75" x14ac:dyDescent="0.25">
      <c r="A68" s="13" t="s">
        <v>55</v>
      </c>
      <c r="B68" s="240">
        <f>SUM(C68:G68)</f>
        <v>1</v>
      </c>
      <c r="C68" s="241">
        <v>0</v>
      </c>
      <c r="D68" s="241">
        <v>0</v>
      </c>
      <c r="E68" s="241">
        <v>0</v>
      </c>
      <c r="F68" s="241">
        <v>0</v>
      </c>
      <c r="G68" s="222">
        <v>1</v>
      </c>
    </row>
    <row r="69" spans="1:7" ht="15.75" x14ac:dyDescent="0.25">
      <c r="A69" s="13" t="s">
        <v>56</v>
      </c>
      <c r="B69" s="240">
        <f>SUM(C69:G69)</f>
        <v>3</v>
      </c>
      <c r="C69" s="241">
        <v>0</v>
      </c>
      <c r="D69" s="241">
        <v>0</v>
      </c>
      <c r="E69" s="241">
        <v>3</v>
      </c>
      <c r="F69" s="241">
        <v>0</v>
      </c>
      <c r="G69" s="222">
        <v>0</v>
      </c>
    </row>
    <row r="70" spans="1:7" ht="15.75" x14ac:dyDescent="0.25">
      <c r="A70" s="13" t="s">
        <v>57</v>
      </c>
      <c r="B70" s="240">
        <f>SUM(C70:G70)</f>
        <v>2</v>
      </c>
      <c r="C70" s="241">
        <v>0</v>
      </c>
      <c r="D70" s="241">
        <v>0</v>
      </c>
      <c r="E70" s="241">
        <v>0</v>
      </c>
      <c r="F70" s="241">
        <v>0</v>
      </c>
      <c r="G70" s="222">
        <v>2</v>
      </c>
    </row>
    <row r="71" spans="1:7" ht="15.75" x14ac:dyDescent="0.25">
      <c r="A71" s="13" t="s">
        <v>58</v>
      </c>
      <c r="B71" s="240">
        <f>SUM(C71:G71)</f>
        <v>1</v>
      </c>
      <c r="C71" s="241">
        <v>1</v>
      </c>
      <c r="D71" s="241">
        <v>0</v>
      </c>
      <c r="E71" s="241">
        <v>0</v>
      </c>
      <c r="F71" s="241">
        <v>0</v>
      </c>
      <c r="G71" s="222">
        <v>0</v>
      </c>
    </row>
    <row r="72" spans="1:7" ht="15.75" x14ac:dyDescent="0.25">
      <c r="A72" s="13"/>
      <c r="B72" s="240"/>
      <c r="C72" s="241"/>
      <c r="D72" s="241"/>
      <c r="E72" s="241"/>
      <c r="F72" s="228"/>
      <c r="G72" s="239"/>
    </row>
    <row r="73" spans="1:7" ht="15.75" x14ac:dyDescent="0.25">
      <c r="A73" s="12" t="s">
        <v>59</v>
      </c>
      <c r="B73" s="244">
        <f>SUM(B74:B75)</f>
        <v>13</v>
      </c>
      <c r="C73" s="245">
        <v>6</v>
      </c>
      <c r="D73" s="245">
        <v>5</v>
      </c>
      <c r="E73" s="245">
        <v>1</v>
      </c>
      <c r="F73" s="245">
        <v>0</v>
      </c>
      <c r="G73" s="226">
        <v>1</v>
      </c>
    </row>
    <row r="74" spans="1:7" ht="15.75" x14ac:dyDescent="0.25">
      <c r="A74" s="13" t="s">
        <v>60</v>
      </c>
      <c r="B74" s="240">
        <f>SUM(C74:G74)</f>
        <v>13</v>
      </c>
      <c r="C74" s="241">
        <v>6</v>
      </c>
      <c r="D74" s="241">
        <v>5</v>
      </c>
      <c r="E74" s="241">
        <v>1</v>
      </c>
      <c r="F74" s="241">
        <v>0</v>
      </c>
      <c r="G74" s="222">
        <v>1</v>
      </c>
    </row>
    <row r="75" spans="1:7" ht="15.75" x14ac:dyDescent="0.25">
      <c r="A75" s="13" t="s">
        <v>61</v>
      </c>
      <c r="B75" s="240">
        <f>SUM(C75:G75)</f>
        <v>0</v>
      </c>
      <c r="C75" s="241">
        <v>0</v>
      </c>
      <c r="D75" s="241">
        <v>0</v>
      </c>
      <c r="E75" s="241">
        <v>0</v>
      </c>
      <c r="F75" s="241">
        <v>0</v>
      </c>
      <c r="G75" s="222">
        <v>0</v>
      </c>
    </row>
    <row r="76" spans="1:7" ht="15.75" x14ac:dyDescent="0.25">
      <c r="A76" s="13"/>
      <c r="B76" s="240"/>
      <c r="C76" s="241"/>
      <c r="D76" s="241"/>
      <c r="E76" s="241"/>
      <c r="F76" s="228"/>
      <c r="G76" s="239"/>
    </row>
    <row r="77" spans="1:7" ht="15.75" x14ac:dyDescent="0.25">
      <c r="A77" s="12" t="s">
        <v>62</v>
      </c>
      <c r="B77" s="234">
        <f t="shared" ref="B77" si="12">SUM(B78:B80)</f>
        <v>12</v>
      </c>
      <c r="C77" s="235">
        <v>12</v>
      </c>
      <c r="D77" s="235">
        <v>0</v>
      </c>
      <c r="E77" s="235">
        <v>0</v>
      </c>
      <c r="F77" s="235">
        <v>0</v>
      </c>
      <c r="G77" s="216">
        <v>0</v>
      </c>
    </row>
    <row r="78" spans="1:7" ht="15.75" x14ac:dyDescent="0.25">
      <c r="A78" s="13" t="s">
        <v>63</v>
      </c>
      <c r="B78" s="240">
        <f>SUM(C78:G78)</f>
        <v>7</v>
      </c>
      <c r="C78" s="241">
        <v>7</v>
      </c>
      <c r="D78" s="241">
        <v>0</v>
      </c>
      <c r="E78" s="241">
        <v>0</v>
      </c>
      <c r="F78" s="241">
        <v>0</v>
      </c>
      <c r="G78" s="222">
        <v>0</v>
      </c>
    </row>
    <row r="79" spans="1:7" ht="15.75" x14ac:dyDescent="0.25">
      <c r="A79" s="13" t="s">
        <v>64</v>
      </c>
      <c r="B79" s="240">
        <f>SUM(C79:G79)</f>
        <v>0</v>
      </c>
      <c r="C79" s="241">
        <v>0</v>
      </c>
      <c r="D79" s="241">
        <v>0</v>
      </c>
      <c r="E79" s="241">
        <v>0</v>
      </c>
      <c r="F79" s="241">
        <v>0</v>
      </c>
      <c r="G79" s="222">
        <v>0</v>
      </c>
    </row>
    <row r="80" spans="1:7" ht="15.75" x14ac:dyDescent="0.25">
      <c r="A80" s="13" t="s">
        <v>65</v>
      </c>
      <c r="B80" s="240">
        <f>SUM(C80:G80)</f>
        <v>5</v>
      </c>
      <c r="C80" s="241">
        <v>5</v>
      </c>
      <c r="D80" s="241">
        <v>0</v>
      </c>
      <c r="E80" s="241">
        <v>0</v>
      </c>
      <c r="F80" s="241">
        <v>0</v>
      </c>
      <c r="G80" s="222">
        <v>0</v>
      </c>
    </row>
    <row r="81" spans="1:7" ht="15.75" x14ac:dyDescent="0.25">
      <c r="A81" s="15"/>
      <c r="B81" s="45"/>
      <c r="C81" s="53"/>
      <c r="D81" s="46"/>
      <c r="E81" s="53"/>
      <c r="F81" s="79"/>
      <c r="G81" s="80"/>
    </row>
    <row r="82" spans="1:7" ht="15.75" x14ac:dyDescent="0.25">
      <c r="A82" s="57" t="s">
        <v>66</v>
      </c>
      <c r="B82" s="48"/>
      <c r="C82" s="81"/>
      <c r="D82" s="81"/>
      <c r="E82" s="81"/>
      <c r="F82" s="81"/>
      <c r="G82" s="81"/>
    </row>
  </sheetData>
  <mergeCells count="5">
    <mergeCell ref="A8:A9"/>
    <mergeCell ref="B8:B9"/>
    <mergeCell ref="C8:F8"/>
    <mergeCell ref="G8:G9"/>
    <mergeCell ref="B1:C1"/>
  </mergeCells>
  <hyperlinks>
    <hyperlink ref="B1" location="Índice!A1" display="Volver al índice" xr:uid="{389B13D8-B290-4898-9032-709663F594FF}"/>
  </hyperlinks>
  <pageMargins left="0.7" right="0.7" top="0.75" bottom="0.75" header="0.3" footer="0.3"/>
  <ignoredErrors>
    <ignoredError sqref="B38:G8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FA9C6-82FE-43C8-B81E-A4E5F7CDE8DD}">
  <dimension ref="A1:W84"/>
  <sheetViews>
    <sheetView zoomScale="80" zoomScaleNormal="80" workbookViewId="0">
      <pane ySplit="11" topLeftCell="A12" activePane="bottomLeft" state="frozen"/>
      <selection pane="bottomLeft"/>
    </sheetView>
  </sheetViews>
  <sheetFormatPr baseColWidth="10" defaultColWidth="0" defaultRowHeight="15" zeroHeight="1" x14ac:dyDescent="0.25"/>
  <cols>
    <col min="1" max="1" width="72.42578125" customWidth="1"/>
    <col min="2" max="2" width="12.7109375" customWidth="1"/>
    <col min="3" max="3" width="12.28515625" style="259" customWidth="1"/>
    <col min="4" max="4" width="10.7109375" style="259" customWidth="1"/>
    <col min="5" max="5" width="13.85546875" customWidth="1"/>
    <col min="6" max="6" width="12.5703125" customWidth="1"/>
    <col min="7" max="7" width="10" customWidth="1"/>
    <col min="8" max="9" width="11.42578125" customWidth="1"/>
    <col min="10" max="10" width="13.5703125" customWidth="1"/>
    <col min="11" max="11" width="14.140625" customWidth="1"/>
    <col min="12" max="12" width="14.85546875" customWidth="1"/>
    <col min="13" max="13" width="13.28515625" customWidth="1"/>
    <col min="14" max="14" width="12.85546875" customWidth="1"/>
    <col min="15" max="17" width="11.42578125" customWidth="1"/>
    <col min="18" max="18" width="13.28515625" customWidth="1"/>
    <col min="19" max="20" width="11.42578125" customWidth="1"/>
    <col min="21" max="21" width="13" customWidth="1"/>
    <col min="22" max="22" width="11.42578125" customWidth="1"/>
    <col min="23" max="23" width="0" hidden="1" customWidth="1"/>
    <col min="24" max="16384" width="11.42578125" hidden="1"/>
  </cols>
  <sheetData>
    <row r="1" spans="1:23" ht="15.75" x14ac:dyDescent="0.25">
      <c r="A1" s="1" t="s">
        <v>176</v>
      </c>
      <c r="B1" s="414" t="s">
        <v>786</v>
      </c>
      <c r="C1" s="414"/>
      <c r="D1" s="27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5.75" x14ac:dyDescent="0.25">
      <c r="A2" s="1"/>
      <c r="B2" s="2"/>
      <c r="C2" s="277"/>
      <c r="D2" s="277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8"/>
      <c r="T2" s="48"/>
      <c r="U2" s="48"/>
      <c r="V2" s="2"/>
    </row>
    <row r="3" spans="1:23" ht="15.75" x14ac:dyDescent="0.25">
      <c r="A3" s="211" t="s">
        <v>177</v>
      </c>
      <c r="B3" s="211"/>
      <c r="C3" s="371"/>
      <c r="D3" s="37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</row>
    <row r="4" spans="1:23" ht="15.75" x14ac:dyDescent="0.25">
      <c r="A4" s="211" t="s">
        <v>1</v>
      </c>
      <c r="B4" s="211"/>
      <c r="C4" s="371"/>
      <c r="D4" s="37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</row>
    <row r="5" spans="1:23" ht="15.75" x14ac:dyDescent="0.25">
      <c r="A5" s="211" t="s">
        <v>178</v>
      </c>
      <c r="B5" s="211"/>
      <c r="C5" s="371"/>
      <c r="D5" s="37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</row>
    <row r="6" spans="1:23" ht="15.75" x14ac:dyDescent="0.25">
      <c r="A6" s="211" t="s">
        <v>2</v>
      </c>
      <c r="B6" s="211"/>
      <c r="C6" s="371"/>
      <c r="D6" s="37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</row>
    <row r="7" spans="1:23" ht="15.75" x14ac:dyDescent="0.25">
      <c r="A7" s="2"/>
      <c r="B7" s="2"/>
      <c r="C7" s="277"/>
      <c r="D7" s="27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48"/>
      <c r="T7" s="48"/>
      <c r="U7" s="48"/>
      <c r="V7" s="2"/>
    </row>
    <row r="8" spans="1:23" ht="15.75" x14ac:dyDescent="0.25">
      <c r="A8" s="430" t="s">
        <v>79</v>
      </c>
      <c r="B8" s="456" t="s">
        <v>80</v>
      </c>
      <c r="C8" s="437" t="s">
        <v>179</v>
      </c>
      <c r="D8" s="457"/>
      <c r="E8" s="457"/>
      <c r="F8" s="457"/>
      <c r="G8" s="457"/>
      <c r="H8" s="457"/>
      <c r="I8" s="457"/>
      <c r="J8" s="457"/>
      <c r="K8" s="457"/>
      <c r="L8" s="457"/>
      <c r="M8" s="457"/>
      <c r="N8" s="457"/>
      <c r="O8" s="457"/>
      <c r="P8" s="457"/>
      <c r="Q8" s="457"/>
      <c r="R8" s="457"/>
      <c r="S8" s="457"/>
      <c r="T8" s="457"/>
      <c r="U8" s="457"/>
      <c r="V8" s="457"/>
      <c r="W8" s="233"/>
    </row>
    <row r="9" spans="1:23" ht="15.75" customHeight="1" x14ac:dyDescent="0.25">
      <c r="A9" s="431"/>
      <c r="B9" s="434"/>
      <c r="C9" s="458" t="s">
        <v>676</v>
      </c>
      <c r="D9" s="458" t="s">
        <v>337</v>
      </c>
      <c r="E9" s="430" t="s">
        <v>680</v>
      </c>
      <c r="F9" s="430" t="s">
        <v>681</v>
      </c>
      <c r="G9" s="430" t="s">
        <v>682</v>
      </c>
      <c r="H9" s="430" t="s">
        <v>345</v>
      </c>
      <c r="I9" s="430" t="s">
        <v>677</v>
      </c>
      <c r="J9" s="430" t="s">
        <v>683</v>
      </c>
      <c r="K9" s="430" t="s">
        <v>684</v>
      </c>
      <c r="L9" s="430" t="s">
        <v>685</v>
      </c>
      <c r="M9" s="430" t="s">
        <v>678</v>
      </c>
      <c r="N9" s="430" t="s">
        <v>679</v>
      </c>
      <c r="O9" s="430" t="s">
        <v>686</v>
      </c>
      <c r="P9" s="430" t="s">
        <v>687</v>
      </c>
      <c r="Q9" s="430" t="s">
        <v>688</v>
      </c>
      <c r="R9" s="430" t="s">
        <v>689</v>
      </c>
      <c r="S9" s="430" t="s">
        <v>690</v>
      </c>
      <c r="T9" s="430" t="s">
        <v>691</v>
      </c>
      <c r="U9" s="430" t="s">
        <v>692</v>
      </c>
      <c r="V9" s="443" t="s">
        <v>693</v>
      </c>
      <c r="W9" s="233"/>
    </row>
    <row r="10" spans="1:23" ht="36.75" customHeight="1" x14ac:dyDescent="0.25">
      <c r="A10" s="431"/>
      <c r="B10" s="434"/>
      <c r="C10" s="459"/>
      <c r="D10" s="459"/>
      <c r="E10" s="431"/>
      <c r="F10" s="431"/>
      <c r="G10" s="431"/>
      <c r="H10" s="431"/>
      <c r="I10" s="431"/>
      <c r="J10" s="431"/>
      <c r="K10" s="431"/>
      <c r="L10" s="431"/>
      <c r="M10" s="431"/>
      <c r="N10" s="431"/>
      <c r="O10" s="431"/>
      <c r="P10" s="431"/>
      <c r="Q10" s="431"/>
      <c r="R10" s="431"/>
      <c r="S10" s="431"/>
      <c r="T10" s="431"/>
      <c r="U10" s="431"/>
      <c r="V10" s="455"/>
      <c r="W10" s="233"/>
    </row>
    <row r="11" spans="1:23" ht="15.75" customHeight="1" x14ac:dyDescent="0.25">
      <c r="A11" s="432"/>
      <c r="B11" s="435"/>
      <c r="C11" s="460"/>
      <c r="D11" s="460"/>
      <c r="E11" s="432"/>
      <c r="F11" s="432"/>
      <c r="G11" s="432"/>
      <c r="H11" s="432"/>
      <c r="I11" s="432"/>
      <c r="J11" s="432"/>
      <c r="K11" s="432"/>
      <c r="L11" s="432"/>
      <c r="M11" s="432"/>
      <c r="N11" s="432"/>
      <c r="O11" s="432"/>
      <c r="P11" s="432"/>
      <c r="Q11" s="432"/>
      <c r="R11" s="432"/>
      <c r="S11" s="432"/>
      <c r="T11" s="432"/>
      <c r="U11" s="432"/>
      <c r="V11" s="444"/>
      <c r="W11" s="233"/>
    </row>
    <row r="12" spans="1:23" ht="15.75" x14ac:dyDescent="0.25">
      <c r="A12" s="5"/>
      <c r="B12" s="6"/>
      <c r="C12" s="373"/>
      <c r="D12" s="373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/>
    </row>
    <row r="13" spans="1:23" ht="15.75" x14ac:dyDescent="0.25">
      <c r="A13" s="12" t="s">
        <v>8</v>
      </c>
      <c r="B13" s="213">
        <f>B15+B19+B23+B27+B31+B35+B40+B45+B50+B55+B60+B65+B69+B75+B79</f>
        <v>24518</v>
      </c>
      <c r="C13" s="374">
        <f t="shared" ref="C13:U13" si="0">C15+C19+C23+C27+C31+C35+C40+C45+C50+C55+C60+C65+C69+C75+C79</f>
        <v>13916</v>
      </c>
      <c r="D13" s="374">
        <f t="shared" si="0"/>
        <v>6324</v>
      </c>
      <c r="E13" s="214">
        <f t="shared" si="0"/>
        <v>12</v>
      </c>
      <c r="F13" s="214">
        <f t="shared" si="0"/>
        <v>1828</v>
      </c>
      <c r="G13" s="214">
        <f t="shared" si="0"/>
        <v>901</v>
      </c>
      <c r="H13" s="214">
        <f t="shared" si="0"/>
        <v>263</v>
      </c>
      <c r="I13" s="214">
        <f t="shared" si="0"/>
        <v>63</v>
      </c>
      <c r="J13" s="214">
        <f t="shared" si="0"/>
        <v>144</v>
      </c>
      <c r="K13" s="214">
        <f t="shared" si="0"/>
        <v>15</v>
      </c>
      <c r="L13" s="214">
        <f t="shared" si="0"/>
        <v>397</v>
      </c>
      <c r="M13" s="214">
        <f t="shared" si="0"/>
        <v>11</v>
      </c>
      <c r="N13" s="214">
        <f t="shared" si="0"/>
        <v>2</v>
      </c>
      <c r="O13" s="214">
        <f t="shared" si="0"/>
        <v>222</v>
      </c>
      <c r="P13" s="214">
        <f t="shared" si="0"/>
        <v>220</v>
      </c>
      <c r="Q13" s="214">
        <f t="shared" si="0"/>
        <v>22</v>
      </c>
      <c r="R13" s="214">
        <f t="shared" si="0"/>
        <v>8</v>
      </c>
      <c r="S13" s="214">
        <f t="shared" si="0"/>
        <v>4</v>
      </c>
      <c r="T13" s="214">
        <f t="shared" si="0"/>
        <v>4</v>
      </c>
      <c r="U13" s="214">
        <f t="shared" si="0"/>
        <v>3</v>
      </c>
      <c r="V13" s="215">
        <f>V15+V19+V23+V27+V31+V35+V40+V45+V50+V55+V60+V65+V69+V75+V79</f>
        <v>159</v>
      </c>
    </row>
    <row r="14" spans="1:23" ht="15.75" x14ac:dyDescent="0.25">
      <c r="A14" s="11"/>
      <c r="B14" s="213"/>
      <c r="C14" s="374"/>
      <c r="D14" s="37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35"/>
      <c r="U14" s="235"/>
      <c r="V14" s="215"/>
    </row>
    <row r="15" spans="1:23" ht="15.75" x14ac:dyDescent="0.25">
      <c r="A15" s="12" t="s">
        <v>12</v>
      </c>
      <c r="B15" s="213">
        <f>SUM(B16:B17)</f>
        <v>3133</v>
      </c>
      <c r="C15" s="374">
        <v>1896</v>
      </c>
      <c r="D15" s="374">
        <v>610</v>
      </c>
      <c r="E15" s="214">
        <v>0</v>
      </c>
      <c r="F15" s="214">
        <v>350</v>
      </c>
      <c r="G15" s="214">
        <v>120</v>
      </c>
      <c r="H15" s="214">
        <v>23</v>
      </c>
      <c r="I15" s="214">
        <v>20</v>
      </c>
      <c r="J15" s="214">
        <v>0</v>
      </c>
      <c r="K15" s="214">
        <v>0</v>
      </c>
      <c r="L15" s="214">
        <v>40</v>
      </c>
      <c r="M15" s="214">
        <v>6</v>
      </c>
      <c r="N15" s="214">
        <v>0</v>
      </c>
      <c r="O15" s="214">
        <v>54</v>
      </c>
      <c r="P15" s="214">
        <v>3</v>
      </c>
      <c r="Q15" s="214">
        <v>0</v>
      </c>
      <c r="R15" s="214">
        <v>1</v>
      </c>
      <c r="S15" s="214">
        <v>0</v>
      </c>
      <c r="T15" s="235">
        <v>0</v>
      </c>
      <c r="U15" s="235">
        <v>0</v>
      </c>
      <c r="V15" s="215">
        <v>10</v>
      </c>
    </row>
    <row r="16" spans="1:23" ht="15.75" x14ac:dyDescent="0.25">
      <c r="A16" s="13" t="s">
        <v>13</v>
      </c>
      <c r="B16" s="217">
        <f>SUM(C16:V16)</f>
        <v>1614</v>
      </c>
      <c r="C16" s="375">
        <v>1116</v>
      </c>
      <c r="D16" s="375">
        <v>339</v>
      </c>
      <c r="E16" s="218">
        <v>0</v>
      </c>
      <c r="F16" s="218">
        <v>31</v>
      </c>
      <c r="G16" s="218">
        <v>25</v>
      </c>
      <c r="H16" s="218">
        <v>23</v>
      </c>
      <c r="I16" s="218">
        <v>20</v>
      </c>
      <c r="J16" s="218">
        <v>0</v>
      </c>
      <c r="K16" s="218">
        <v>0</v>
      </c>
      <c r="L16" s="218">
        <v>0</v>
      </c>
      <c r="M16" s="218">
        <v>6</v>
      </c>
      <c r="N16" s="218">
        <v>0</v>
      </c>
      <c r="O16" s="218">
        <v>45</v>
      </c>
      <c r="P16" s="218">
        <v>2</v>
      </c>
      <c r="Q16" s="218">
        <v>0</v>
      </c>
      <c r="R16" s="218">
        <v>1</v>
      </c>
      <c r="S16" s="218">
        <v>0</v>
      </c>
      <c r="T16" s="218">
        <v>0</v>
      </c>
      <c r="U16" s="218">
        <v>0</v>
      </c>
      <c r="V16" s="219">
        <v>6</v>
      </c>
    </row>
    <row r="17" spans="1:22" ht="15.75" x14ac:dyDescent="0.25">
      <c r="A17" s="13" t="s">
        <v>14</v>
      </c>
      <c r="B17" s="217">
        <f>SUM(C17:V17)</f>
        <v>1519</v>
      </c>
      <c r="C17" s="375">
        <v>780</v>
      </c>
      <c r="D17" s="375">
        <v>271</v>
      </c>
      <c r="E17" s="218">
        <v>0</v>
      </c>
      <c r="F17" s="218">
        <v>319</v>
      </c>
      <c r="G17" s="218">
        <v>95</v>
      </c>
      <c r="H17" s="218">
        <v>0</v>
      </c>
      <c r="I17" s="218">
        <v>0</v>
      </c>
      <c r="J17" s="218">
        <v>0</v>
      </c>
      <c r="K17" s="218">
        <v>0</v>
      </c>
      <c r="L17" s="218">
        <v>40</v>
      </c>
      <c r="M17" s="218">
        <v>0</v>
      </c>
      <c r="N17" s="218">
        <v>0</v>
      </c>
      <c r="O17" s="218">
        <v>9</v>
      </c>
      <c r="P17" s="218">
        <v>1</v>
      </c>
      <c r="Q17" s="218">
        <v>0</v>
      </c>
      <c r="R17" s="218">
        <v>0</v>
      </c>
      <c r="S17" s="218">
        <v>0</v>
      </c>
      <c r="T17" s="218">
        <v>0</v>
      </c>
      <c r="U17" s="218">
        <v>0</v>
      </c>
      <c r="V17" s="219">
        <v>4</v>
      </c>
    </row>
    <row r="18" spans="1:22" ht="15.75" x14ac:dyDescent="0.25">
      <c r="A18" s="13"/>
      <c r="B18" s="258"/>
      <c r="C18" s="376"/>
      <c r="D18" s="376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41"/>
      <c r="U18" s="241"/>
      <c r="V18" s="221"/>
    </row>
    <row r="19" spans="1:22" ht="15.75" x14ac:dyDescent="0.25">
      <c r="A19" s="12" t="s">
        <v>15</v>
      </c>
      <c r="B19" s="213">
        <f>SUM(B20:B21)</f>
        <v>1759</v>
      </c>
      <c r="C19" s="374">
        <v>949</v>
      </c>
      <c r="D19" s="374">
        <v>442</v>
      </c>
      <c r="E19" s="214">
        <v>0</v>
      </c>
      <c r="F19" s="214">
        <v>83</v>
      </c>
      <c r="G19" s="214">
        <v>43</v>
      </c>
      <c r="H19" s="214">
        <v>64</v>
      </c>
      <c r="I19" s="214">
        <v>5</v>
      </c>
      <c r="J19" s="214">
        <v>0</v>
      </c>
      <c r="K19" s="214">
        <v>0</v>
      </c>
      <c r="L19" s="214">
        <v>139</v>
      </c>
      <c r="M19" s="214">
        <v>1</v>
      </c>
      <c r="N19" s="214">
        <v>1</v>
      </c>
      <c r="O19" s="214">
        <v>15</v>
      </c>
      <c r="P19" s="214">
        <v>7</v>
      </c>
      <c r="Q19" s="214">
        <v>0</v>
      </c>
      <c r="R19" s="214">
        <v>0</v>
      </c>
      <c r="S19" s="214">
        <v>2</v>
      </c>
      <c r="T19" s="235">
        <v>0</v>
      </c>
      <c r="U19" s="235">
        <v>0</v>
      </c>
      <c r="V19" s="215">
        <v>8</v>
      </c>
    </row>
    <row r="20" spans="1:22" ht="15.75" x14ac:dyDescent="0.25">
      <c r="A20" s="13" t="s">
        <v>16</v>
      </c>
      <c r="B20" s="217">
        <f>SUM(C20:V20)</f>
        <v>832</v>
      </c>
      <c r="C20" s="375">
        <v>470</v>
      </c>
      <c r="D20" s="375">
        <v>229</v>
      </c>
      <c r="E20" s="218">
        <v>0</v>
      </c>
      <c r="F20" s="218">
        <v>14</v>
      </c>
      <c r="G20" s="218">
        <v>21</v>
      </c>
      <c r="H20" s="218">
        <v>64</v>
      </c>
      <c r="I20" s="218">
        <v>5</v>
      </c>
      <c r="J20" s="218">
        <v>0</v>
      </c>
      <c r="K20" s="218">
        <v>0</v>
      </c>
      <c r="L20" s="218">
        <v>0</v>
      </c>
      <c r="M20" s="218">
        <v>1</v>
      </c>
      <c r="N20" s="218">
        <v>1</v>
      </c>
      <c r="O20" s="218">
        <v>10</v>
      </c>
      <c r="P20" s="218">
        <v>7</v>
      </c>
      <c r="Q20" s="218">
        <v>0</v>
      </c>
      <c r="R20" s="218">
        <v>0</v>
      </c>
      <c r="S20" s="218">
        <v>2</v>
      </c>
      <c r="T20" s="218">
        <v>0</v>
      </c>
      <c r="U20" s="218">
        <v>0</v>
      </c>
      <c r="V20" s="219">
        <v>8</v>
      </c>
    </row>
    <row r="21" spans="1:22" ht="15.75" x14ac:dyDescent="0.25">
      <c r="A21" s="13" t="s">
        <v>17</v>
      </c>
      <c r="B21" s="217">
        <f>SUM(C21:V21)</f>
        <v>927</v>
      </c>
      <c r="C21" s="375">
        <v>479</v>
      </c>
      <c r="D21" s="375">
        <v>213</v>
      </c>
      <c r="E21" s="218">
        <v>0</v>
      </c>
      <c r="F21" s="218">
        <v>69</v>
      </c>
      <c r="G21" s="218">
        <v>22</v>
      </c>
      <c r="H21" s="218">
        <v>0</v>
      </c>
      <c r="I21" s="218">
        <v>0</v>
      </c>
      <c r="J21" s="218">
        <v>0</v>
      </c>
      <c r="K21" s="218">
        <v>0</v>
      </c>
      <c r="L21" s="218">
        <v>139</v>
      </c>
      <c r="M21" s="218">
        <v>0</v>
      </c>
      <c r="N21" s="218">
        <v>0</v>
      </c>
      <c r="O21" s="218">
        <v>5</v>
      </c>
      <c r="P21" s="218">
        <v>0</v>
      </c>
      <c r="Q21" s="218">
        <v>0</v>
      </c>
      <c r="R21" s="218">
        <v>0</v>
      </c>
      <c r="S21" s="218">
        <v>0</v>
      </c>
      <c r="T21" s="218">
        <v>0</v>
      </c>
      <c r="U21" s="218">
        <v>0</v>
      </c>
      <c r="V21" s="219">
        <v>0</v>
      </c>
    </row>
    <row r="22" spans="1:22" ht="15.75" x14ac:dyDescent="0.25">
      <c r="A22" s="13"/>
      <c r="B22" s="258"/>
      <c r="C22" s="376"/>
      <c r="D22" s="376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41"/>
      <c r="U22" s="241"/>
      <c r="V22" s="221"/>
    </row>
    <row r="23" spans="1:22" ht="15.75" x14ac:dyDescent="0.25">
      <c r="A23" s="12" t="s">
        <v>18</v>
      </c>
      <c r="B23" s="213">
        <f>SUM(B24:B25)</f>
        <v>1498</v>
      </c>
      <c r="C23" s="374">
        <v>1157</v>
      </c>
      <c r="D23" s="374">
        <v>226</v>
      </c>
      <c r="E23" s="214">
        <v>3</v>
      </c>
      <c r="F23" s="214">
        <v>9</v>
      </c>
      <c r="G23" s="214">
        <v>18</v>
      </c>
      <c r="H23" s="214">
        <v>19</v>
      </c>
      <c r="I23" s="214">
        <v>7</v>
      </c>
      <c r="J23" s="214">
        <v>0</v>
      </c>
      <c r="K23" s="214">
        <v>0</v>
      </c>
      <c r="L23" s="214">
        <v>0</v>
      </c>
      <c r="M23" s="214">
        <v>0</v>
      </c>
      <c r="N23" s="214">
        <v>0</v>
      </c>
      <c r="O23" s="214">
        <v>26</v>
      </c>
      <c r="P23" s="214">
        <v>5</v>
      </c>
      <c r="Q23" s="214">
        <v>0</v>
      </c>
      <c r="R23" s="214">
        <v>0</v>
      </c>
      <c r="S23" s="214">
        <v>0</v>
      </c>
      <c r="T23" s="235">
        <v>1</v>
      </c>
      <c r="U23" s="235">
        <v>1</v>
      </c>
      <c r="V23" s="215">
        <v>26</v>
      </c>
    </row>
    <row r="24" spans="1:22" ht="15.75" x14ac:dyDescent="0.25">
      <c r="A24" s="13" t="s">
        <v>19</v>
      </c>
      <c r="B24" s="217">
        <f>SUM(C24:V24)</f>
        <v>986</v>
      </c>
      <c r="C24" s="375">
        <v>785</v>
      </c>
      <c r="D24" s="375">
        <v>134</v>
      </c>
      <c r="E24" s="218">
        <v>1</v>
      </c>
      <c r="F24" s="218">
        <v>2</v>
      </c>
      <c r="G24" s="218">
        <v>11</v>
      </c>
      <c r="H24" s="218">
        <v>13</v>
      </c>
      <c r="I24" s="218">
        <v>5</v>
      </c>
      <c r="J24" s="218">
        <v>0</v>
      </c>
      <c r="K24" s="218">
        <v>0</v>
      </c>
      <c r="L24" s="218">
        <v>0</v>
      </c>
      <c r="M24" s="218">
        <v>0</v>
      </c>
      <c r="N24" s="218">
        <v>0</v>
      </c>
      <c r="O24" s="218">
        <v>20</v>
      </c>
      <c r="P24" s="218">
        <v>5</v>
      </c>
      <c r="Q24" s="218">
        <v>0</v>
      </c>
      <c r="R24" s="218">
        <v>0</v>
      </c>
      <c r="S24" s="218">
        <v>0</v>
      </c>
      <c r="T24" s="218">
        <v>1</v>
      </c>
      <c r="U24" s="218">
        <v>1</v>
      </c>
      <c r="V24" s="219">
        <v>8</v>
      </c>
    </row>
    <row r="25" spans="1:22" ht="15.75" x14ac:dyDescent="0.25">
      <c r="A25" s="13" t="s">
        <v>20</v>
      </c>
      <c r="B25" s="217">
        <f>SUM(C25:V25)</f>
        <v>512</v>
      </c>
      <c r="C25" s="375">
        <v>372</v>
      </c>
      <c r="D25" s="375">
        <v>92</v>
      </c>
      <c r="E25" s="218">
        <v>2</v>
      </c>
      <c r="F25" s="218">
        <v>7</v>
      </c>
      <c r="G25" s="218">
        <v>7</v>
      </c>
      <c r="H25" s="218">
        <v>6</v>
      </c>
      <c r="I25" s="218">
        <v>2</v>
      </c>
      <c r="J25" s="218">
        <v>0</v>
      </c>
      <c r="K25" s="218">
        <v>0</v>
      </c>
      <c r="L25" s="218">
        <v>0</v>
      </c>
      <c r="M25" s="218">
        <v>0</v>
      </c>
      <c r="N25" s="218">
        <v>0</v>
      </c>
      <c r="O25" s="218">
        <v>6</v>
      </c>
      <c r="P25" s="218">
        <v>0</v>
      </c>
      <c r="Q25" s="218">
        <v>0</v>
      </c>
      <c r="R25" s="218">
        <v>0</v>
      </c>
      <c r="S25" s="218">
        <v>0</v>
      </c>
      <c r="T25" s="218">
        <v>0</v>
      </c>
      <c r="U25" s="218">
        <v>0</v>
      </c>
      <c r="V25" s="219">
        <v>18</v>
      </c>
    </row>
    <row r="26" spans="1:22" ht="15.75" x14ac:dyDescent="0.25">
      <c r="A26" s="14"/>
      <c r="B26" s="258"/>
      <c r="C26" s="376"/>
      <c r="D26" s="376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41"/>
      <c r="U26" s="241"/>
      <c r="V26" s="221"/>
    </row>
    <row r="27" spans="1:22" ht="15.75" x14ac:dyDescent="0.25">
      <c r="A27" s="12" t="s">
        <v>21</v>
      </c>
      <c r="B27" s="213">
        <f>SUM(B28:B29)</f>
        <v>1632</v>
      </c>
      <c r="C27" s="374">
        <v>1095</v>
      </c>
      <c r="D27" s="374">
        <v>387</v>
      </c>
      <c r="E27" s="214">
        <v>0</v>
      </c>
      <c r="F27" s="214">
        <v>41</v>
      </c>
      <c r="G27" s="214">
        <v>44</v>
      </c>
      <c r="H27" s="214">
        <v>18</v>
      </c>
      <c r="I27" s="214">
        <v>7</v>
      </c>
      <c r="J27" s="214">
        <v>0</v>
      </c>
      <c r="K27" s="214">
        <v>0</v>
      </c>
      <c r="L27" s="214">
        <v>0</v>
      </c>
      <c r="M27" s="214">
        <v>0</v>
      </c>
      <c r="N27" s="214">
        <v>0</v>
      </c>
      <c r="O27" s="214">
        <v>26</v>
      </c>
      <c r="P27" s="214">
        <v>3</v>
      </c>
      <c r="Q27" s="214">
        <v>1</v>
      </c>
      <c r="R27" s="214">
        <v>1</v>
      </c>
      <c r="S27" s="214">
        <v>0</v>
      </c>
      <c r="T27" s="235">
        <v>1</v>
      </c>
      <c r="U27" s="235">
        <v>0</v>
      </c>
      <c r="V27" s="215">
        <v>8</v>
      </c>
    </row>
    <row r="28" spans="1:22" ht="15.75" x14ac:dyDescent="0.25">
      <c r="A28" s="13" t="s">
        <v>22</v>
      </c>
      <c r="B28" s="217">
        <f>SUM(C28:V28)</f>
        <v>1329</v>
      </c>
      <c r="C28" s="375">
        <v>993</v>
      </c>
      <c r="D28" s="375">
        <v>234</v>
      </c>
      <c r="E28" s="218">
        <v>0</v>
      </c>
      <c r="F28" s="218">
        <v>9</v>
      </c>
      <c r="G28" s="218">
        <v>36</v>
      </c>
      <c r="H28" s="218">
        <v>16</v>
      </c>
      <c r="I28" s="218">
        <v>7</v>
      </c>
      <c r="J28" s="218">
        <v>0</v>
      </c>
      <c r="K28" s="218">
        <v>0</v>
      </c>
      <c r="L28" s="218">
        <v>0</v>
      </c>
      <c r="M28" s="218">
        <v>0</v>
      </c>
      <c r="N28" s="218">
        <v>0</v>
      </c>
      <c r="O28" s="218">
        <v>21</v>
      </c>
      <c r="P28" s="218">
        <v>2</v>
      </c>
      <c r="Q28" s="218">
        <v>1</v>
      </c>
      <c r="R28" s="218">
        <v>1</v>
      </c>
      <c r="S28" s="218">
        <v>0</v>
      </c>
      <c r="T28" s="218">
        <v>1</v>
      </c>
      <c r="U28" s="218">
        <v>0</v>
      </c>
      <c r="V28" s="219">
        <v>8</v>
      </c>
    </row>
    <row r="29" spans="1:22" ht="15.75" x14ac:dyDescent="0.25">
      <c r="A29" s="13" t="s">
        <v>23</v>
      </c>
      <c r="B29" s="217">
        <f>SUM(C29:V29)</f>
        <v>303</v>
      </c>
      <c r="C29" s="375">
        <v>102</v>
      </c>
      <c r="D29" s="375">
        <v>153</v>
      </c>
      <c r="E29" s="218">
        <v>0</v>
      </c>
      <c r="F29" s="218">
        <v>32</v>
      </c>
      <c r="G29" s="218">
        <v>8</v>
      </c>
      <c r="H29" s="218">
        <v>2</v>
      </c>
      <c r="I29" s="218">
        <v>0</v>
      </c>
      <c r="J29" s="218">
        <v>0</v>
      </c>
      <c r="K29" s="218">
        <v>0</v>
      </c>
      <c r="L29" s="218">
        <v>0</v>
      </c>
      <c r="M29" s="218">
        <v>0</v>
      </c>
      <c r="N29" s="218">
        <v>0</v>
      </c>
      <c r="O29" s="218">
        <v>5</v>
      </c>
      <c r="P29" s="218">
        <v>1</v>
      </c>
      <c r="Q29" s="218">
        <v>0</v>
      </c>
      <c r="R29" s="218">
        <v>0</v>
      </c>
      <c r="S29" s="218">
        <v>0</v>
      </c>
      <c r="T29" s="218">
        <v>0</v>
      </c>
      <c r="U29" s="218">
        <v>0</v>
      </c>
      <c r="V29" s="219">
        <v>0</v>
      </c>
    </row>
    <row r="30" spans="1:22" ht="15.75" x14ac:dyDescent="0.25">
      <c r="A30" s="13"/>
      <c r="B30" s="258"/>
      <c r="C30" s="376"/>
      <c r="D30" s="376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41"/>
      <c r="U30" s="241"/>
      <c r="V30" s="221"/>
    </row>
    <row r="31" spans="1:22" ht="15.75" x14ac:dyDescent="0.25">
      <c r="A31" s="12" t="s">
        <v>24</v>
      </c>
      <c r="B31" s="213">
        <f>SUM(B32:B33)</f>
        <v>1157</v>
      </c>
      <c r="C31" s="374">
        <v>688</v>
      </c>
      <c r="D31" s="374">
        <v>343</v>
      </c>
      <c r="E31" s="214">
        <v>0</v>
      </c>
      <c r="F31" s="214">
        <v>51</v>
      </c>
      <c r="G31" s="214">
        <v>59</v>
      </c>
      <c r="H31" s="214">
        <v>7</v>
      </c>
      <c r="I31" s="214">
        <v>3</v>
      </c>
      <c r="J31" s="214">
        <v>0</v>
      </c>
      <c r="K31" s="214">
        <v>0</v>
      </c>
      <c r="L31" s="214">
        <v>0</v>
      </c>
      <c r="M31" s="214">
        <v>0</v>
      </c>
      <c r="N31" s="214">
        <v>0</v>
      </c>
      <c r="O31" s="214">
        <v>4</v>
      </c>
      <c r="P31" s="214">
        <v>0</v>
      </c>
      <c r="Q31" s="214">
        <v>1</v>
      </c>
      <c r="R31" s="214">
        <v>0</v>
      </c>
      <c r="S31" s="214">
        <v>0</v>
      </c>
      <c r="T31" s="235">
        <v>0</v>
      </c>
      <c r="U31" s="235">
        <v>0</v>
      </c>
      <c r="V31" s="215">
        <v>1</v>
      </c>
    </row>
    <row r="32" spans="1:22" ht="15.75" x14ac:dyDescent="0.25">
      <c r="A32" s="13" t="s">
        <v>25</v>
      </c>
      <c r="B32" s="217">
        <f>SUM(C32:V32)</f>
        <v>518</v>
      </c>
      <c r="C32" s="375">
        <v>374</v>
      </c>
      <c r="D32" s="375">
        <v>105</v>
      </c>
      <c r="E32" s="218">
        <v>0</v>
      </c>
      <c r="F32" s="218">
        <v>5</v>
      </c>
      <c r="G32" s="218">
        <v>18</v>
      </c>
      <c r="H32" s="218">
        <v>7</v>
      </c>
      <c r="I32" s="218">
        <v>3</v>
      </c>
      <c r="J32" s="218">
        <v>0</v>
      </c>
      <c r="K32" s="218">
        <v>0</v>
      </c>
      <c r="L32" s="218">
        <v>0</v>
      </c>
      <c r="M32" s="218">
        <v>0</v>
      </c>
      <c r="N32" s="218">
        <v>0</v>
      </c>
      <c r="O32" s="218">
        <v>4</v>
      </c>
      <c r="P32" s="218">
        <v>0</v>
      </c>
      <c r="Q32" s="218">
        <v>1</v>
      </c>
      <c r="R32" s="218">
        <v>0</v>
      </c>
      <c r="S32" s="218">
        <v>0</v>
      </c>
      <c r="T32" s="218">
        <v>0</v>
      </c>
      <c r="U32" s="218">
        <v>0</v>
      </c>
      <c r="V32" s="219">
        <v>1</v>
      </c>
    </row>
    <row r="33" spans="1:22" ht="15.75" x14ac:dyDescent="0.25">
      <c r="A33" s="13" t="s">
        <v>26</v>
      </c>
      <c r="B33" s="217">
        <f>SUM(C33:V33)</f>
        <v>639</v>
      </c>
      <c r="C33" s="375">
        <v>314</v>
      </c>
      <c r="D33" s="375">
        <v>238</v>
      </c>
      <c r="E33" s="218">
        <v>0</v>
      </c>
      <c r="F33" s="218">
        <v>46</v>
      </c>
      <c r="G33" s="218">
        <v>41</v>
      </c>
      <c r="H33" s="218">
        <v>0</v>
      </c>
      <c r="I33" s="218">
        <v>0</v>
      </c>
      <c r="J33" s="218">
        <v>0</v>
      </c>
      <c r="K33" s="218">
        <v>0</v>
      </c>
      <c r="L33" s="218">
        <v>0</v>
      </c>
      <c r="M33" s="218">
        <v>0</v>
      </c>
      <c r="N33" s="218">
        <v>0</v>
      </c>
      <c r="O33" s="218">
        <v>0</v>
      </c>
      <c r="P33" s="218">
        <v>0</v>
      </c>
      <c r="Q33" s="218">
        <v>0</v>
      </c>
      <c r="R33" s="218">
        <v>0</v>
      </c>
      <c r="S33" s="218">
        <v>0</v>
      </c>
      <c r="T33" s="218">
        <v>0</v>
      </c>
      <c r="U33" s="218">
        <v>0</v>
      </c>
      <c r="V33" s="219">
        <v>0</v>
      </c>
    </row>
    <row r="34" spans="1:22" ht="15.75" x14ac:dyDescent="0.25">
      <c r="A34" s="13"/>
      <c r="B34" s="258"/>
      <c r="C34" s="376"/>
      <c r="D34" s="376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41"/>
      <c r="U34" s="241"/>
      <c r="V34" s="221"/>
    </row>
    <row r="35" spans="1:22" ht="15.75" x14ac:dyDescent="0.25">
      <c r="A35" s="12" t="s">
        <v>27</v>
      </c>
      <c r="B35" s="213">
        <f>SUM(B36:B38)</f>
        <v>758</v>
      </c>
      <c r="C35" s="374">
        <v>409</v>
      </c>
      <c r="D35" s="374">
        <v>237</v>
      </c>
      <c r="E35" s="214">
        <v>0</v>
      </c>
      <c r="F35" s="214">
        <v>53</v>
      </c>
      <c r="G35" s="214">
        <v>23</v>
      </c>
      <c r="H35" s="214">
        <v>25</v>
      </c>
      <c r="I35" s="214">
        <v>2</v>
      </c>
      <c r="J35" s="214">
        <v>0</v>
      </c>
      <c r="K35" s="214">
        <v>0</v>
      </c>
      <c r="L35" s="214">
        <v>0</v>
      </c>
      <c r="M35" s="214">
        <v>1</v>
      </c>
      <c r="N35" s="214">
        <v>0</v>
      </c>
      <c r="O35" s="214">
        <v>2</v>
      </c>
      <c r="P35" s="214">
        <v>0</v>
      </c>
      <c r="Q35" s="214">
        <v>0</v>
      </c>
      <c r="R35" s="214">
        <v>0</v>
      </c>
      <c r="S35" s="214">
        <v>0</v>
      </c>
      <c r="T35" s="235">
        <v>0</v>
      </c>
      <c r="U35" s="235">
        <v>0</v>
      </c>
      <c r="V35" s="215">
        <v>6</v>
      </c>
    </row>
    <row r="36" spans="1:22" ht="15.75" x14ac:dyDescent="0.25">
      <c r="A36" s="13" t="s">
        <v>28</v>
      </c>
      <c r="B36" s="217">
        <f>SUM(C36:V36)</f>
        <v>215</v>
      </c>
      <c r="C36" s="375">
        <v>154</v>
      </c>
      <c r="D36" s="375">
        <v>28</v>
      </c>
      <c r="E36" s="218">
        <v>0</v>
      </c>
      <c r="F36" s="218">
        <v>2</v>
      </c>
      <c r="G36" s="218">
        <v>4</v>
      </c>
      <c r="H36" s="218">
        <v>19</v>
      </c>
      <c r="I36" s="218">
        <v>2</v>
      </c>
      <c r="J36" s="218">
        <v>0</v>
      </c>
      <c r="K36" s="218">
        <v>0</v>
      </c>
      <c r="L36" s="218">
        <v>0</v>
      </c>
      <c r="M36" s="218">
        <v>1</v>
      </c>
      <c r="N36" s="218">
        <v>0</v>
      </c>
      <c r="O36" s="218">
        <v>0</v>
      </c>
      <c r="P36" s="218">
        <v>0</v>
      </c>
      <c r="Q36" s="218">
        <v>0</v>
      </c>
      <c r="R36" s="218">
        <v>0</v>
      </c>
      <c r="S36" s="218">
        <v>0</v>
      </c>
      <c r="T36" s="218">
        <v>0</v>
      </c>
      <c r="U36" s="218">
        <v>0</v>
      </c>
      <c r="V36" s="219">
        <v>5</v>
      </c>
    </row>
    <row r="37" spans="1:22" ht="15.75" x14ac:dyDescent="0.25">
      <c r="A37" s="13" t="s">
        <v>29</v>
      </c>
      <c r="B37" s="217">
        <f>SUM(C37:V37)</f>
        <v>367</v>
      </c>
      <c r="C37" s="375">
        <v>131</v>
      </c>
      <c r="D37" s="375">
        <v>172</v>
      </c>
      <c r="E37" s="218">
        <v>0</v>
      </c>
      <c r="F37" s="218">
        <v>47</v>
      </c>
      <c r="G37" s="218">
        <v>15</v>
      </c>
      <c r="H37" s="218">
        <v>0</v>
      </c>
      <c r="I37" s="218">
        <v>0</v>
      </c>
      <c r="J37" s="218">
        <v>0</v>
      </c>
      <c r="K37" s="218">
        <v>0</v>
      </c>
      <c r="L37" s="218">
        <v>0</v>
      </c>
      <c r="M37" s="218">
        <v>0</v>
      </c>
      <c r="N37" s="218">
        <v>0</v>
      </c>
      <c r="O37" s="218">
        <v>2</v>
      </c>
      <c r="P37" s="218">
        <v>0</v>
      </c>
      <c r="Q37" s="218">
        <v>0</v>
      </c>
      <c r="R37" s="218">
        <v>0</v>
      </c>
      <c r="S37" s="218">
        <v>0</v>
      </c>
      <c r="T37" s="218">
        <v>0</v>
      </c>
      <c r="U37" s="218">
        <v>0</v>
      </c>
      <c r="V37" s="219">
        <v>0</v>
      </c>
    </row>
    <row r="38" spans="1:22" ht="15.75" x14ac:dyDescent="0.25">
      <c r="A38" s="13" t="s">
        <v>30</v>
      </c>
      <c r="B38" s="217">
        <f>SUM(C38:V38)</f>
        <v>176</v>
      </c>
      <c r="C38" s="375">
        <v>124</v>
      </c>
      <c r="D38" s="375">
        <v>37</v>
      </c>
      <c r="E38" s="218">
        <v>0</v>
      </c>
      <c r="F38" s="218">
        <v>4</v>
      </c>
      <c r="G38" s="218">
        <v>4</v>
      </c>
      <c r="H38" s="218">
        <v>6</v>
      </c>
      <c r="I38" s="218">
        <v>0</v>
      </c>
      <c r="J38" s="218">
        <v>0</v>
      </c>
      <c r="K38" s="218">
        <v>0</v>
      </c>
      <c r="L38" s="218">
        <v>0</v>
      </c>
      <c r="M38" s="218">
        <v>0</v>
      </c>
      <c r="N38" s="218">
        <v>0</v>
      </c>
      <c r="O38" s="218">
        <v>0</v>
      </c>
      <c r="P38" s="218">
        <v>0</v>
      </c>
      <c r="Q38" s="218">
        <v>0</v>
      </c>
      <c r="R38" s="218">
        <v>0</v>
      </c>
      <c r="S38" s="218">
        <v>0</v>
      </c>
      <c r="T38" s="218">
        <v>0</v>
      </c>
      <c r="U38" s="218">
        <v>0</v>
      </c>
      <c r="V38" s="219">
        <v>1</v>
      </c>
    </row>
    <row r="39" spans="1:22" ht="15.75" x14ac:dyDescent="0.25">
      <c r="A39" s="13"/>
      <c r="B39" s="258"/>
      <c r="C39" s="376"/>
      <c r="D39" s="376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41"/>
      <c r="U39" s="241"/>
      <c r="V39" s="221"/>
    </row>
    <row r="40" spans="1:22" ht="15.75" x14ac:dyDescent="0.25">
      <c r="A40" s="12" t="s">
        <v>31</v>
      </c>
      <c r="B40" s="213">
        <f>SUM(B41:B43)</f>
        <v>1712</v>
      </c>
      <c r="C40" s="374">
        <v>1036</v>
      </c>
      <c r="D40" s="374">
        <v>426</v>
      </c>
      <c r="E40" s="214">
        <v>4</v>
      </c>
      <c r="F40" s="214">
        <v>53</v>
      </c>
      <c r="G40" s="214">
        <v>67</v>
      </c>
      <c r="H40" s="214">
        <v>23</v>
      </c>
      <c r="I40" s="214">
        <v>11</v>
      </c>
      <c r="J40" s="214">
        <v>0</v>
      </c>
      <c r="K40" s="214">
        <v>0</v>
      </c>
      <c r="L40" s="214">
        <v>0</v>
      </c>
      <c r="M40" s="214">
        <v>0</v>
      </c>
      <c r="N40" s="214">
        <v>0</v>
      </c>
      <c r="O40" s="214">
        <v>17</v>
      </c>
      <c r="P40" s="214">
        <v>53</v>
      </c>
      <c r="Q40" s="214">
        <v>4</v>
      </c>
      <c r="R40" s="214">
        <v>2</v>
      </c>
      <c r="S40" s="214">
        <v>0</v>
      </c>
      <c r="T40" s="235">
        <v>0</v>
      </c>
      <c r="U40" s="235">
        <v>0</v>
      </c>
      <c r="V40" s="215">
        <v>16</v>
      </c>
    </row>
    <row r="41" spans="1:22" ht="15.75" x14ac:dyDescent="0.25">
      <c r="A41" s="13" t="s">
        <v>32</v>
      </c>
      <c r="B41" s="217">
        <f>SUM(C41:V41)</f>
        <v>1159</v>
      </c>
      <c r="C41" s="375">
        <v>764</v>
      </c>
      <c r="D41" s="375">
        <v>276</v>
      </c>
      <c r="E41" s="218">
        <v>2</v>
      </c>
      <c r="F41" s="218">
        <v>7</v>
      </c>
      <c r="G41" s="218">
        <v>45</v>
      </c>
      <c r="H41" s="218">
        <v>21</v>
      </c>
      <c r="I41" s="218">
        <v>10</v>
      </c>
      <c r="J41" s="218">
        <v>0</v>
      </c>
      <c r="K41" s="218">
        <v>0</v>
      </c>
      <c r="L41" s="218">
        <v>0</v>
      </c>
      <c r="M41" s="218">
        <v>0</v>
      </c>
      <c r="N41" s="218">
        <v>0</v>
      </c>
      <c r="O41" s="218">
        <v>16</v>
      </c>
      <c r="P41" s="218">
        <v>2</v>
      </c>
      <c r="Q41" s="218">
        <v>4</v>
      </c>
      <c r="R41" s="218">
        <v>2</v>
      </c>
      <c r="S41" s="218">
        <v>0</v>
      </c>
      <c r="T41" s="218">
        <v>0</v>
      </c>
      <c r="U41" s="218">
        <v>0</v>
      </c>
      <c r="V41" s="219">
        <v>10</v>
      </c>
    </row>
    <row r="42" spans="1:22" ht="15.75" x14ac:dyDescent="0.25">
      <c r="A42" s="13" t="s">
        <v>33</v>
      </c>
      <c r="B42" s="217">
        <f>SUM(C42:V42)</f>
        <v>302</v>
      </c>
      <c r="C42" s="375">
        <v>90</v>
      </c>
      <c r="D42" s="375">
        <v>106</v>
      </c>
      <c r="E42" s="218">
        <v>0</v>
      </c>
      <c r="F42" s="218">
        <v>45</v>
      </c>
      <c r="G42" s="218">
        <v>8</v>
      </c>
      <c r="H42" s="218">
        <v>0</v>
      </c>
      <c r="I42" s="218">
        <v>0</v>
      </c>
      <c r="J42" s="218">
        <v>0</v>
      </c>
      <c r="K42" s="218">
        <v>0</v>
      </c>
      <c r="L42" s="218">
        <v>0</v>
      </c>
      <c r="M42" s="218">
        <v>0</v>
      </c>
      <c r="N42" s="218">
        <v>0</v>
      </c>
      <c r="O42" s="218">
        <v>1</v>
      </c>
      <c r="P42" s="218">
        <v>51</v>
      </c>
      <c r="Q42" s="218">
        <v>0</v>
      </c>
      <c r="R42" s="218">
        <v>0</v>
      </c>
      <c r="S42" s="218">
        <v>0</v>
      </c>
      <c r="T42" s="218">
        <v>0</v>
      </c>
      <c r="U42" s="218">
        <v>0</v>
      </c>
      <c r="V42" s="219">
        <v>1</v>
      </c>
    </row>
    <row r="43" spans="1:22" ht="15.75" x14ac:dyDescent="0.25">
      <c r="A43" s="13" t="s">
        <v>34</v>
      </c>
      <c r="B43" s="217">
        <f>SUM(C43:V43)</f>
        <v>251</v>
      </c>
      <c r="C43" s="375">
        <v>182</v>
      </c>
      <c r="D43" s="375">
        <v>44</v>
      </c>
      <c r="E43" s="218">
        <v>2</v>
      </c>
      <c r="F43" s="218">
        <v>1</v>
      </c>
      <c r="G43" s="218">
        <v>14</v>
      </c>
      <c r="H43" s="218">
        <v>2</v>
      </c>
      <c r="I43" s="218">
        <v>1</v>
      </c>
      <c r="J43" s="218">
        <v>0</v>
      </c>
      <c r="K43" s="218">
        <v>0</v>
      </c>
      <c r="L43" s="218">
        <v>0</v>
      </c>
      <c r="M43" s="218">
        <v>0</v>
      </c>
      <c r="N43" s="218">
        <v>0</v>
      </c>
      <c r="O43" s="218">
        <v>0</v>
      </c>
      <c r="P43" s="218">
        <v>0</v>
      </c>
      <c r="Q43" s="218">
        <v>0</v>
      </c>
      <c r="R43" s="218">
        <v>0</v>
      </c>
      <c r="S43" s="218">
        <v>0</v>
      </c>
      <c r="T43" s="218">
        <v>0</v>
      </c>
      <c r="U43" s="218">
        <v>0</v>
      </c>
      <c r="V43" s="219">
        <v>5</v>
      </c>
    </row>
    <row r="44" spans="1:22" ht="15.75" x14ac:dyDescent="0.25">
      <c r="A44" s="13"/>
      <c r="B44" s="258"/>
      <c r="C44" s="376"/>
      <c r="D44" s="376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41"/>
      <c r="U44" s="241"/>
      <c r="V44" s="221"/>
    </row>
    <row r="45" spans="1:22" ht="15.75" x14ac:dyDescent="0.25">
      <c r="A45" s="12" t="s">
        <v>35</v>
      </c>
      <c r="B45" s="223">
        <f>SUM(B46:B48)</f>
        <v>2127</v>
      </c>
      <c r="C45" s="377">
        <v>1078</v>
      </c>
      <c r="D45" s="377">
        <v>602</v>
      </c>
      <c r="E45" s="224">
        <v>0</v>
      </c>
      <c r="F45" s="224">
        <v>92</v>
      </c>
      <c r="G45" s="224">
        <v>84</v>
      </c>
      <c r="H45" s="224">
        <v>33</v>
      </c>
      <c r="I45" s="224">
        <v>2</v>
      </c>
      <c r="J45" s="224">
        <v>0</v>
      </c>
      <c r="K45" s="224">
        <v>0</v>
      </c>
      <c r="L45" s="224">
        <v>78</v>
      </c>
      <c r="M45" s="224">
        <v>0</v>
      </c>
      <c r="N45" s="224">
        <v>0</v>
      </c>
      <c r="O45" s="224">
        <v>8</v>
      </c>
      <c r="P45" s="224">
        <v>139</v>
      </c>
      <c r="Q45" s="224">
        <v>1</v>
      </c>
      <c r="R45" s="224">
        <v>0</v>
      </c>
      <c r="S45" s="224">
        <v>0</v>
      </c>
      <c r="T45" s="235">
        <v>0</v>
      </c>
      <c r="U45" s="235">
        <v>0</v>
      </c>
      <c r="V45" s="225">
        <v>10</v>
      </c>
    </row>
    <row r="46" spans="1:22" ht="15.75" x14ac:dyDescent="0.25">
      <c r="A46" s="13" t="s">
        <v>36</v>
      </c>
      <c r="B46" s="217">
        <f>SUM(C46:V46)</f>
        <v>887</v>
      </c>
      <c r="C46" s="375">
        <v>621</v>
      </c>
      <c r="D46" s="375">
        <v>187</v>
      </c>
      <c r="E46" s="218">
        <v>0</v>
      </c>
      <c r="F46" s="218">
        <v>2</v>
      </c>
      <c r="G46" s="218">
        <v>37</v>
      </c>
      <c r="H46" s="218">
        <v>27</v>
      </c>
      <c r="I46" s="218">
        <v>2</v>
      </c>
      <c r="J46" s="218">
        <v>0</v>
      </c>
      <c r="K46" s="218">
        <v>0</v>
      </c>
      <c r="L46" s="218">
        <v>0</v>
      </c>
      <c r="M46" s="218">
        <v>0</v>
      </c>
      <c r="N46" s="218">
        <v>0</v>
      </c>
      <c r="O46" s="218">
        <v>1</v>
      </c>
      <c r="P46" s="218">
        <v>0</v>
      </c>
      <c r="Q46" s="218">
        <v>1</v>
      </c>
      <c r="R46" s="218">
        <v>0</v>
      </c>
      <c r="S46" s="218">
        <v>0</v>
      </c>
      <c r="T46" s="218">
        <v>0</v>
      </c>
      <c r="U46" s="218">
        <v>0</v>
      </c>
      <c r="V46" s="219">
        <v>9</v>
      </c>
    </row>
    <row r="47" spans="1:22" ht="15.75" x14ac:dyDescent="0.25">
      <c r="A47" s="13" t="s">
        <v>37</v>
      </c>
      <c r="B47" s="217">
        <f>SUM(C47:V47)</f>
        <v>1076</v>
      </c>
      <c r="C47" s="375">
        <v>338</v>
      </c>
      <c r="D47" s="375">
        <v>388</v>
      </c>
      <c r="E47" s="218">
        <v>0</v>
      </c>
      <c r="F47" s="218">
        <v>87</v>
      </c>
      <c r="G47" s="218">
        <v>34</v>
      </c>
      <c r="H47" s="218">
        <v>6</v>
      </c>
      <c r="I47" s="218">
        <v>0</v>
      </c>
      <c r="J47" s="218">
        <v>0</v>
      </c>
      <c r="K47" s="218">
        <v>0</v>
      </c>
      <c r="L47" s="218">
        <v>78</v>
      </c>
      <c r="M47" s="218">
        <v>0</v>
      </c>
      <c r="N47" s="218">
        <v>0</v>
      </c>
      <c r="O47" s="218">
        <v>5</v>
      </c>
      <c r="P47" s="218">
        <v>139</v>
      </c>
      <c r="Q47" s="218">
        <v>0</v>
      </c>
      <c r="R47" s="218">
        <v>0</v>
      </c>
      <c r="S47" s="218">
        <v>0</v>
      </c>
      <c r="T47" s="218">
        <v>0</v>
      </c>
      <c r="U47" s="218">
        <v>0</v>
      </c>
      <c r="V47" s="219">
        <v>1</v>
      </c>
    </row>
    <row r="48" spans="1:22" ht="15.75" x14ac:dyDescent="0.25">
      <c r="A48" s="13" t="s">
        <v>38</v>
      </c>
      <c r="B48" s="217">
        <f>SUM(C48:V48)</f>
        <v>164</v>
      </c>
      <c r="C48" s="375">
        <v>119</v>
      </c>
      <c r="D48" s="375">
        <v>27</v>
      </c>
      <c r="E48" s="218">
        <v>0</v>
      </c>
      <c r="F48" s="218">
        <v>3</v>
      </c>
      <c r="G48" s="218">
        <v>13</v>
      </c>
      <c r="H48" s="218">
        <v>0</v>
      </c>
      <c r="I48" s="218">
        <v>0</v>
      </c>
      <c r="J48" s="218">
        <v>0</v>
      </c>
      <c r="K48" s="218">
        <v>0</v>
      </c>
      <c r="L48" s="218">
        <v>0</v>
      </c>
      <c r="M48" s="218">
        <v>0</v>
      </c>
      <c r="N48" s="218">
        <v>0</v>
      </c>
      <c r="O48" s="218">
        <v>2</v>
      </c>
      <c r="P48" s="218">
        <v>0</v>
      </c>
      <c r="Q48" s="218">
        <v>0</v>
      </c>
      <c r="R48" s="218">
        <v>0</v>
      </c>
      <c r="S48" s="218">
        <v>0</v>
      </c>
      <c r="T48" s="218">
        <v>0</v>
      </c>
      <c r="U48" s="218">
        <v>0</v>
      </c>
      <c r="V48" s="219">
        <v>0</v>
      </c>
    </row>
    <row r="49" spans="1:22" ht="15.75" x14ac:dyDescent="0.25">
      <c r="A49" s="13"/>
      <c r="B49" s="258"/>
      <c r="C49" s="376"/>
      <c r="D49" s="376"/>
      <c r="E49" s="220"/>
      <c r="F49" s="220"/>
      <c r="G49" s="227"/>
      <c r="H49" s="239"/>
      <c r="I49" s="239"/>
      <c r="J49" s="238"/>
      <c r="K49" s="239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9"/>
    </row>
    <row r="50" spans="1:22" ht="15.75" x14ac:dyDescent="0.25">
      <c r="A50" s="12" t="s">
        <v>39</v>
      </c>
      <c r="B50" s="223">
        <f>SUM(B51:B53)</f>
        <v>1764</v>
      </c>
      <c r="C50" s="377">
        <v>967</v>
      </c>
      <c r="D50" s="377">
        <v>551</v>
      </c>
      <c r="E50" s="224">
        <v>0</v>
      </c>
      <c r="F50" s="224">
        <v>89</v>
      </c>
      <c r="G50" s="224">
        <v>133</v>
      </c>
      <c r="H50" s="224">
        <v>4</v>
      </c>
      <c r="I50" s="224">
        <v>0</v>
      </c>
      <c r="J50" s="224">
        <v>0</v>
      </c>
      <c r="K50" s="224">
        <v>0</v>
      </c>
      <c r="L50" s="224">
        <v>0</v>
      </c>
      <c r="M50" s="224">
        <v>0</v>
      </c>
      <c r="N50" s="224">
        <v>0</v>
      </c>
      <c r="O50" s="224">
        <v>3</v>
      </c>
      <c r="P50" s="224">
        <v>3</v>
      </c>
      <c r="Q50" s="224">
        <v>0</v>
      </c>
      <c r="R50" s="224">
        <v>0</v>
      </c>
      <c r="S50" s="224">
        <v>0</v>
      </c>
      <c r="T50" s="245">
        <v>0</v>
      </c>
      <c r="U50" s="245">
        <v>1</v>
      </c>
      <c r="V50" s="225">
        <v>13</v>
      </c>
    </row>
    <row r="51" spans="1:22" ht="15.75" x14ac:dyDescent="0.25">
      <c r="A51" s="13" t="s">
        <v>40</v>
      </c>
      <c r="B51" s="217">
        <f>SUM(C51:V51)</f>
        <v>768</v>
      </c>
      <c r="C51" s="375">
        <v>513</v>
      </c>
      <c r="D51" s="375">
        <v>162</v>
      </c>
      <c r="E51" s="218">
        <v>0</v>
      </c>
      <c r="F51" s="218">
        <v>32</v>
      </c>
      <c r="G51" s="218">
        <v>47</v>
      </c>
      <c r="H51" s="218">
        <v>4</v>
      </c>
      <c r="I51" s="218">
        <v>0</v>
      </c>
      <c r="J51" s="218">
        <v>0</v>
      </c>
      <c r="K51" s="218">
        <v>0</v>
      </c>
      <c r="L51" s="218">
        <v>0</v>
      </c>
      <c r="M51" s="218">
        <v>0</v>
      </c>
      <c r="N51" s="218">
        <v>0</v>
      </c>
      <c r="O51" s="218">
        <v>3</v>
      </c>
      <c r="P51" s="218">
        <v>3</v>
      </c>
      <c r="Q51" s="218">
        <v>0</v>
      </c>
      <c r="R51" s="218">
        <v>0</v>
      </c>
      <c r="S51" s="218">
        <v>0</v>
      </c>
      <c r="T51" s="218">
        <v>0</v>
      </c>
      <c r="U51" s="218">
        <v>1</v>
      </c>
      <c r="V51" s="219">
        <v>3</v>
      </c>
    </row>
    <row r="52" spans="1:22" ht="15.75" x14ac:dyDescent="0.25">
      <c r="A52" s="13" t="s">
        <v>41</v>
      </c>
      <c r="B52" s="217">
        <f>SUM(C52:V52)</f>
        <v>596</v>
      </c>
      <c r="C52" s="375">
        <v>213</v>
      </c>
      <c r="D52" s="375">
        <v>279</v>
      </c>
      <c r="E52" s="218">
        <v>0</v>
      </c>
      <c r="F52" s="218">
        <v>50</v>
      </c>
      <c r="G52" s="218">
        <v>46</v>
      </c>
      <c r="H52" s="218">
        <v>0</v>
      </c>
      <c r="I52" s="218">
        <v>0</v>
      </c>
      <c r="J52" s="218">
        <v>0</v>
      </c>
      <c r="K52" s="218">
        <v>0</v>
      </c>
      <c r="L52" s="218">
        <v>0</v>
      </c>
      <c r="M52" s="218">
        <v>0</v>
      </c>
      <c r="N52" s="218">
        <v>0</v>
      </c>
      <c r="O52" s="218">
        <v>0</v>
      </c>
      <c r="P52" s="218">
        <v>0</v>
      </c>
      <c r="Q52" s="218">
        <v>0</v>
      </c>
      <c r="R52" s="218">
        <v>0</v>
      </c>
      <c r="S52" s="218">
        <v>0</v>
      </c>
      <c r="T52" s="218">
        <v>0</v>
      </c>
      <c r="U52" s="218">
        <v>0</v>
      </c>
      <c r="V52" s="219">
        <v>8</v>
      </c>
    </row>
    <row r="53" spans="1:22" ht="15.75" x14ac:dyDescent="0.25">
      <c r="A53" s="13" t="s">
        <v>42</v>
      </c>
      <c r="B53" s="217">
        <f>SUM(C53:V53)</f>
        <v>400</v>
      </c>
      <c r="C53" s="375">
        <v>241</v>
      </c>
      <c r="D53" s="375">
        <v>110</v>
      </c>
      <c r="E53" s="218">
        <v>0</v>
      </c>
      <c r="F53" s="218">
        <v>7</v>
      </c>
      <c r="G53" s="218">
        <v>40</v>
      </c>
      <c r="H53" s="218">
        <v>0</v>
      </c>
      <c r="I53" s="218">
        <v>0</v>
      </c>
      <c r="J53" s="218">
        <v>0</v>
      </c>
      <c r="K53" s="218">
        <v>0</v>
      </c>
      <c r="L53" s="218">
        <v>0</v>
      </c>
      <c r="M53" s="218">
        <v>0</v>
      </c>
      <c r="N53" s="218">
        <v>0</v>
      </c>
      <c r="O53" s="218">
        <v>0</v>
      </c>
      <c r="P53" s="218">
        <v>0</v>
      </c>
      <c r="Q53" s="218">
        <v>0</v>
      </c>
      <c r="R53" s="218">
        <v>0</v>
      </c>
      <c r="S53" s="218">
        <v>0</v>
      </c>
      <c r="T53" s="218">
        <v>0</v>
      </c>
      <c r="U53" s="218">
        <v>0</v>
      </c>
      <c r="V53" s="219">
        <v>2</v>
      </c>
    </row>
    <row r="54" spans="1:22" ht="15.75" x14ac:dyDescent="0.25">
      <c r="A54" s="13"/>
      <c r="B54" s="258"/>
      <c r="C54" s="376"/>
      <c r="D54" s="376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41"/>
      <c r="U54" s="241"/>
      <c r="V54" s="221"/>
    </row>
    <row r="55" spans="1:22" ht="15.75" x14ac:dyDescent="0.25">
      <c r="A55" s="12" t="s">
        <v>43</v>
      </c>
      <c r="B55" s="213">
        <f>SUM(B56:B58)</f>
        <v>1535</v>
      </c>
      <c r="C55" s="374">
        <v>788</v>
      </c>
      <c r="D55" s="374">
        <v>538</v>
      </c>
      <c r="E55" s="214">
        <v>1</v>
      </c>
      <c r="F55" s="214">
        <v>117</v>
      </c>
      <c r="G55" s="214">
        <v>73</v>
      </c>
      <c r="H55" s="214">
        <v>5</v>
      </c>
      <c r="I55" s="214">
        <v>1</v>
      </c>
      <c r="J55" s="214">
        <v>0</v>
      </c>
      <c r="K55" s="214">
        <v>0</v>
      </c>
      <c r="L55" s="214">
        <v>0</v>
      </c>
      <c r="M55" s="214">
        <v>1</v>
      </c>
      <c r="N55" s="214">
        <v>0</v>
      </c>
      <c r="O55" s="214">
        <v>7</v>
      </c>
      <c r="P55" s="214">
        <v>0</v>
      </c>
      <c r="Q55" s="214">
        <v>0</v>
      </c>
      <c r="R55" s="214">
        <v>0</v>
      </c>
      <c r="S55" s="214">
        <v>0</v>
      </c>
      <c r="T55" s="235">
        <v>0</v>
      </c>
      <c r="U55" s="235">
        <v>0</v>
      </c>
      <c r="V55" s="215">
        <v>4</v>
      </c>
    </row>
    <row r="56" spans="1:22" ht="15.75" x14ac:dyDescent="0.25">
      <c r="A56" s="13" t="s">
        <v>44</v>
      </c>
      <c r="B56" s="217">
        <f>SUM(C56:V56)</f>
        <v>366</v>
      </c>
      <c r="C56" s="375">
        <v>224</v>
      </c>
      <c r="D56" s="375">
        <v>114</v>
      </c>
      <c r="E56" s="218">
        <v>1</v>
      </c>
      <c r="F56" s="218">
        <v>4</v>
      </c>
      <c r="G56" s="218">
        <v>15</v>
      </c>
      <c r="H56" s="218">
        <v>4</v>
      </c>
      <c r="I56" s="218">
        <v>1</v>
      </c>
      <c r="J56" s="218">
        <v>0</v>
      </c>
      <c r="K56" s="218">
        <v>0</v>
      </c>
      <c r="L56" s="218">
        <v>0</v>
      </c>
      <c r="M56" s="218">
        <v>0</v>
      </c>
      <c r="N56" s="218">
        <v>0</v>
      </c>
      <c r="O56" s="218">
        <v>3</v>
      </c>
      <c r="P56" s="218">
        <v>0</v>
      </c>
      <c r="Q56" s="218">
        <v>0</v>
      </c>
      <c r="R56" s="218">
        <v>0</v>
      </c>
      <c r="S56" s="218">
        <v>0</v>
      </c>
      <c r="T56" s="218">
        <v>0</v>
      </c>
      <c r="U56" s="218">
        <v>0</v>
      </c>
      <c r="V56" s="219">
        <v>0</v>
      </c>
    </row>
    <row r="57" spans="1:22" ht="15.75" x14ac:dyDescent="0.25">
      <c r="A57" s="13" t="s">
        <v>45</v>
      </c>
      <c r="B57" s="217">
        <f>SUM(C57:V57)</f>
        <v>602</v>
      </c>
      <c r="C57" s="375">
        <v>320</v>
      </c>
      <c r="D57" s="375">
        <v>177</v>
      </c>
      <c r="E57" s="218">
        <v>0</v>
      </c>
      <c r="F57" s="218">
        <v>73</v>
      </c>
      <c r="G57" s="218">
        <v>23</v>
      </c>
      <c r="H57" s="218">
        <v>1</v>
      </c>
      <c r="I57" s="218">
        <v>0</v>
      </c>
      <c r="J57" s="218">
        <v>0</v>
      </c>
      <c r="K57" s="218">
        <v>0</v>
      </c>
      <c r="L57" s="218">
        <v>0</v>
      </c>
      <c r="M57" s="218">
        <v>1</v>
      </c>
      <c r="N57" s="218">
        <v>0</v>
      </c>
      <c r="O57" s="218">
        <v>4</v>
      </c>
      <c r="P57" s="218">
        <v>0</v>
      </c>
      <c r="Q57" s="218">
        <v>0</v>
      </c>
      <c r="R57" s="218">
        <v>0</v>
      </c>
      <c r="S57" s="218">
        <v>0</v>
      </c>
      <c r="T57" s="218">
        <v>0</v>
      </c>
      <c r="U57" s="218">
        <v>0</v>
      </c>
      <c r="V57" s="219">
        <v>3</v>
      </c>
    </row>
    <row r="58" spans="1:22" ht="15.75" x14ac:dyDescent="0.25">
      <c r="A58" s="13" t="s">
        <v>268</v>
      </c>
      <c r="B58" s="217">
        <f>SUM(C58:V58)</f>
        <v>567</v>
      </c>
      <c r="C58" s="375">
        <v>244</v>
      </c>
      <c r="D58" s="375">
        <v>247</v>
      </c>
      <c r="E58" s="218">
        <v>0</v>
      </c>
      <c r="F58" s="218">
        <v>40</v>
      </c>
      <c r="G58" s="218">
        <v>35</v>
      </c>
      <c r="H58" s="218">
        <v>0</v>
      </c>
      <c r="I58" s="218">
        <v>0</v>
      </c>
      <c r="J58" s="218">
        <v>0</v>
      </c>
      <c r="K58" s="218">
        <v>0</v>
      </c>
      <c r="L58" s="218">
        <v>0</v>
      </c>
      <c r="M58" s="218">
        <v>0</v>
      </c>
      <c r="N58" s="218">
        <v>0</v>
      </c>
      <c r="O58" s="218">
        <v>0</v>
      </c>
      <c r="P58" s="218">
        <v>0</v>
      </c>
      <c r="Q58" s="218">
        <v>0</v>
      </c>
      <c r="R58" s="218">
        <v>0</v>
      </c>
      <c r="S58" s="218">
        <v>0</v>
      </c>
      <c r="T58" s="218">
        <v>0</v>
      </c>
      <c r="U58" s="218">
        <v>0</v>
      </c>
      <c r="V58" s="219">
        <v>1</v>
      </c>
    </row>
    <row r="59" spans="1:22" ht="15.75" x14ac:dyDescent="0.25">
      <c r="A59" s="14"/>
      <c r="B59" s="258"/>
      <c r="C59" s="376"/>
      <c r="D59" s="376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41"/>
      <c r="U59" s="241"/>
      <c r="V59" s="221"/>
    </row>
    <row r="60" spans="1:22" ht="15.75" x14ac:dyDescent="0.25">
      <c r="A60" s="12" t="s">
        <v>47</v>
      </c>
      <c r="B60" s="223">
        <f>SUM(B61:B63)</f>
        <v>1866</v>
      </c>
      <c r="C60" s="377">
        <v>943</v>
      </c>
      <c r="D60" s="377">
        <v>564</v>
      </c>
      <c r="E60" s="224">
        <v>2</v>
      </c>
      <c r="F60" s="224">
        <v>132</v>
      </c>
      <c r="G60" s="224">
        <v>63</v>
      </c>
      <c r="H60" s="224">
        <v>3</v>
      </c>
      <c r="I60" s="224">
        <v>1</v>
      </c>
      <c r="J60" s="224">
        <v>119</v>
      </c>
      <c r="K60" s="224">
        <v>0</v>
      </c>
      <c r="L60" s="224">
        <v>0</v>
      </c>
      <c r="M60" s="224">
        <v>0</v>
      </c>
      <c r="N60" s="224">
        <v>0</v>
      </c>
      <c r="O60" s="224">
        <v>6</v>
      </c>
      <c r="P60" s="224">
        <v>5</v>
      </c>
      <c r="Q60" s="224">
        <v>3</v>
      </c>
      <c r="R60" s="224">
        <v>2</v>
      </c>
      <c r="S60" s="224">
        <v>1</v>
      </c>
      <c r="T60" s="245">
        <v>1</v>
      </c>
      <c r="U60" s="245">
        <v>0</v>
      </c>
      <c r="V60" s="225">
        <v>21</v>
      </c>
    </row>
    <row r="61" spans="1:22" ht="15.75" x14ac:dyDescent="0.25">
      <c r="A61" s="13" t="s">
        <v>48</v>
      </c>
      <c r="B61" s="217">
        <f>SUM(C61:V61)</f>
        <v>1105</v>
      </c>
      <c r="C61" s="375">
        <v>635</v>
      </c>
      <c r="D61" s="375">
        <v>197</v>
      </c>
      <c r="E61" s="218">
        <v>2</v>
      </c>
      <c r="F61" s="218">
        <v>84</v>
      </c>
      <c r="G61" s="218">
        <v>31</v>
      </c>
      <c r="H61" s="218">
        <v>1</v>
      </c>
      <c r="I61" s="218">
        <v>1</v>
      </c>
      <c r="J61" s="218">
        <v>119</v>
      </c>
      <c r="K61" s="218">
        <v>0</v>
      </c>
      <c r="L61" s="218">
        <v>0</v>
      </c>
      <c r="M61" s="218">
        <v>0</v>
      </c>
      <c r="N61" s="218">
        <v>0</v>
      </c>
      <c r="O61" s="218">
        <v>5</v>
      </c>
      <c r="P61" s="218">
        <v>5</v>
      </c>
      <c r="Q61" s="218">
        <v>3</v>
      </c>
      <c r="R61" s="218">
        <v>2</v>
      </c>
      <c r="S61" s="218">
        <v>0</v>
      </c>
      <c r="T61" s="218">
        <v>1</v>
      </c>
      <c r="U61" s="218">
        <v>0</v>
      </c>
      <c r="V61" s="219">
        <v>19</v>
      </c>
    </row>
    <row r="62" spans="1:22" ht="15.75" x14ac:dyDescent="0.25">
      <c r="A62" s="13" t="s">
        <v>49</v>
      </c>
      <c r="B62" s="217">
        <f>SUM(C62:V62)</f>
        <v>527</v>
      </c>
      <c r="C62" s="375">
        <v>126</v>
      </c>
      <c r="D62" s="375">
        <v>331</v>
      </c>
      <c r="E62" s="218">
        <v>0</v>
      </c>
      <c r="F62" s="218">
        <v>45</v>
      </c>
      <c r="G62" s="218">
        <v>23</v>
      </c>
      <c r="H62" s="218">
        <v>0</v>
      </c>
      <c r="I62" s="218">
        <v>0</v>
      </c>
      <c r="J62" s="218">
        <v>0</v>
      </c>
      <c r="K62" s="218">
        <v>0</v>
      </c>
      <c r="L62" s="218">
        <v>0</v>
      </c>
      <c r="M62" s="218">
        <v>0</v>
      </c>
      <c r="N62" s="218">
        <v>0</v>
      </c>
      <c r="O62" s="218">
        <v>0</v>
      </c>
      <c r="P62" s="218">
        <v>0</v>
      </c>
      <c r="Q62" s="218">
        <v>0</v>
      </c>
      <c r="R62" s="218">
        <v>0</v>
      </c>
      <c r="S62" s="218">
        <v>0</v>
      </c>
      <c r="T62" s="218">
        <v>0</v>
      </c>
      <c r="U62" s="218">
        <v>0</v>
      </c>
      <c r="V62" s="219">
        <v>2</v>
      </c>
    </row>
    <row r="63" spans="1:22" ht="15.75" x14ac:dyDescent="0.25">
      <c r="A63" s="13" t="s">
        <v>50</v>
      </c>
      <c r="B63" s="217">
        <f>SUM(C63:V63)</f>
        <v>234</v>
      </c>
      <c r="C63" s="375">
        <v>182</v>
      </c>
      <c r="D63" s="375">
        <v>36</v>
      </c>
      <c r="E63" s="218">
        <v>0</v>
      </c>
      <c r="F63" s="218">
        <v>3</v>
      </c>
      <c r="G63" s="218">
        <v>9</v>
      </c>
      <c r="H63" s="218">
        <v>2</v>
      </c>
      <c r="I63" s="218">
        <v>0</v>
      </c>
      <c r="J63" s="218">
        <v>0</v>
      </c>
      <c r="K63" s="218">
        <v>0</v>
      </c>
      <c r="L63" s="218">
        <v>0</v>
      </c>
      <c r="M63" s="218">
        <v>0</v>
      </c>
      <c r="N63" s="218">
        <v>0</v>
      </c>
      <c r="O63" s="218">
        <v>1</v>
      </c>
      <c r="P63" s="218">
        <v>0</v>
      </c>
      <c r="Q63" s="218">
        <v>0</v>
      </c>
      <c r="R63" s="218">
        <v>0</v>
      </c>
      <c r="S63" s="218">
        <v>1</v>
      </c>
      <c r="T63" s="218">
        <v>0</v>
      </c>
      <c r="U63" s="218">
        <v>0</v>
      </c>
      <c r="V63" s="219">
        <v>0</v>
      </c>
    </row>
    <row r="64" spans="1:22" ht="15.75" x14ac:dyDescent="0.25">
      <c r="A64" s="13"/>
      <c r="B64" s="258"/>
      <c r="C64" s="376"/>
      <c r="D64" s="376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41"/>
      <c r="U64" s="241"/>
      <c r="V64" s="221"/>
    </row>
    <row r="65" spans="1:22" ht="15.75" x14ac:dyDescent="0.25">
      <c r="A65" s="12" t="s">
        <v>51</v>
      </c>
      <c r="B65" s="213">
        <f>SUM(B66:B67)</f>
        <v>879</v>
      </c>
      <c r="C65" s="374">
        <v>526</v>
      </c>
      <c r="D65" s="374">
        <v>194</v>
      </c>
      <c r="E65" s="214">
        <v>0</v>
      </c>
      <c r="F65" s="214">
        <v>52</v>
      </c>
      <c r="G65" s="214">
        <v>32</v>
      </c>
      <c r="H65" s="214">
        <v>5</v>
      </c>
      <c r="I65" s="214">
        <v>2</v>
      </c>
      <c r="J65" s="214">
        <v>1</v>
      </c>
      <c r="K65" s="214">
        <v>15</v>
      </c>
      <c r="L65" s="214">
        <v>31</v>
      </c>
      <c r="M65" s="214">
        <v>0</v>
      </c>
      <c r="N65" s="214">
        <v>0</v>
      </c>
      <c r="O65" s="214">
        <v>8</v>
      </c>
      <c r="P65" s="214">
        <v>0</v>
      </c>
      <c r="Q65" s="214">
        <v>8</v>
      </c>
      <c r="R65" s="214">
        <v>0</v>
      </c>
      <c r="S65" s="214">
        <v>0</v>
      </c>
      <c r="T65" s="235">
        <v>1</v>
      </c>
      <c r="U65" s="235">
        <v>1</v>
      </c>
      <c r="V65" s="215">
        <v>3</v>
      </c>
    </row>
    <row r="66" spans="1:22" ht="15.75" x14ac:dyDescent="0.25">
      <c r="A66" s="13" t="s">
        <v>52</v>
      </c>
      <c r="B66" s="217">
        <f>SUM(C66:V66)</f>
        <v>420</v>
      </c>
      <c r="C66" s="375">
        <v>322</v>
      </c>
      <c r="D66" s="375">
        <v>50</v>
      </c>
      <c r="E66" s="218">
        <v>0</v>
      </c>
      <c r="F66" s="218">
        <v>6</v>
      </c>
      <c r="G66" s="218">
        <v>5</v>
      </c>
      <c r="H66" s="218">
        <v>5</v>
      </c>
      <c r="I66" s="218">
        <v>2</v>
      </c>
      <c r="J66" s="218">
        <v>1</v>
      </c>
      <c r="K66" s="218">
        <v>15</v>
      </c>
      <c r="L66" s="218">
        <v>0</v>
      </c>
      <c r="M66" s="218">
        <v>0</v>
      </c>
      <c r="N66" s="218">
        <v>0</v>
      </c>
      <c r="O66" s="218">
        <v>4</v>
      </c>
      <c r="P66" s="218">
        <v>0</v>
      </c>
      <c r="Q66" s="218">
        <v>8</v>
      </c>
      <c r="R66" s="218">
        <v>0</v>
      </c>
      <c r="S66" s="218">
        <v>0</v>
      </c>
      <c r="T66" s="218">
        <v>1</v>
      </c>
      <c r="U66" s="218">
        <v>0</v>
      </c>
      <c r="V66" s="219">
        <v>1</v>
      </c>
    </row>
    <row r="67" spans="1:22" ht="15.75" x14ac:dyDescent="0.25">
      <c r="A67" s="13" t="s">
        <v>53</v>
      </c>
      <c r="B67" s="217">
        <f>SUM(C67:V67)</f>
        <v>459</v>
      </c>
      <c r="C67" s="375">
        <v>204</v>
      </c>
      <c r="D67" s="375">
        <v>144</v>
      </c>
      <c r="E67" s="218">
        <v>0</v>
      </c>
      <c r="F67" s="218">
        <v>46</v>
      </c>
      <c r="G67" s="218">
        <v>27</v>
      </c>
      <c r="H67" s="218">
        <v>0</v>
      </c>
      <c r="I67" s="218">
        <v>0</v>
      </c>
      <c r="J67" s="218">
        <v>0</v>
      </c>
      <c r="K67" s="218">
        <v>0</v>
      </c>
      <c r="L67" s="218">
        <v>31</v>
      </c>
      <c r="M67" s="218">
        <v>0</v>
      </c>
      <c r="N67" s="218">
        <v>0</v>
      </c>
      <c r="O67" s="218">
        <v>4</v>
      </c>
      <c r="P67" s="218">
        <v>0</v>
      </c>
      <c r="Q67" s="218">
        <v>0</v>
      </c>
      <c r="R67" s="218">
        <v>0</v>
      </c>
      <c r="S67" s="218">
        <v>0</v>
      </c>
      <c r="T67" s="218">
        <v>0</v>
      </c>
      <c r="U67" s="218">
        <v>1</v>
      </c>
      <c r="V67" s="219">
        <v>2</v>
      </c>
    </row>
    <row r="68" spans="1:22" ht="15.75" x14ac:dyDescent="0.25">
      <c r="A68" s="13"/>
      <c r="B68" s="258"/>
      <c r="C68" s="376"/>
      <c r="D68" s="376"/>
      <c r="E68" s="220"/>
      <c r="F68" s="220"/>
      <c r="G68" s="220"/>
      <c r="H68" s="220"/>
      <c r="I68" s="220"/>
      <c r="J68" s="220"/>
      <c r="K68" s="220"/>
      <c r="L68" s="220"/>
      <c r="M68" s="220"/>
      <c r="N68" s="220"/>
      <c r="O68" s="220"/>
      <c r="P68" s="220"/>
      <c r="Q68" s="220"/>
      <c r="R68" s="220"/>
      <c r="S68" s="220"/>
      <c r="T68" s="241"/>
      <c r="U68" s="241"/>
      <c r="V68" s="221"/>
    </row>
    <row r="69" spans="1:22" ht="15.75" x14ac:dyDescent="0.25">
      <c r="A69" s="12" t="s">
        <v>54</v>
      </c>
      <c r="B69" s="213">
        <f>SUM(B70:B73)</f>
        <v>1356</v>
      </c>
      <c r="C69" s="374">
        <v>658</v>
      </c>
      <c r="D69" s="374">
        <v>386</v>
      </c>
      <c r="E69" s="214">
        <v>2</v>
      </c>
      <c r="F69" s="214">
        <v>191</v>
      </c>
      <c r="G69" s="214">
        <v>66</v>
      </c>
      <c r="H69" s="214">
        <v>11</v>
      </c>
      <c r="I69" s="214">
        <v>1</v>
      </c>
      <c r="J69" s="214">
        <v>21</v>
      </c>
      <c r="K69" s="214">
        <v>0</v>
      </c>
      <c r="L69" s="214">
        <v>0</v>
      </c>
      <c r="M69" s="214">
        <v>2</v>
      </c>
      <c r="N69" s="214">
        <v>1</v>
      </c>
      <c r="O69" s="214">
        <v>4</v>
      </c>
      <c r="P69" s="214">
        <v>2</v>
      </c>
      <c r="Q69" s="214">
        <v>0</v>
      </c>
      <c r="R69" s="214">
        <v>0</v>
      </c>
      <c r="S69" s="214">
        <v>0</v>
      </c>
      <c r="T69" s="235">
        <v>0</v>
      </c>
      <c r="U69" s="235">
        <v>0</v>
      </c>
      <c r="V69" s="215">
        <v>11</v>
      </c>
    </row>
    <row r="70" spans="1:22" ht="15.75" x14ac:dyDescent="0.25">
      <c r="A70" s="13" t="s">
        <v>55</v>
      </c>
      <c r="B70" s="217">
        <f>SUM(C70:V70)</f>
        <v>223</v>
      </c>
      <c r="C70" s="375">
        <v>131</v>
      </c>
      <c r="D70" s="375">
        <v>58</v>
      </c>
      <c r="E70" s="218">
        <v>2</v>
      </c>
      <c r="F70" s="218">
        <v>0</v>
      </c>
      <c r="G70" s="218">
        <v>24</v>
      </c>
      <c r="H70" s="218">
        <v>3</v>
      </c>
      <c r="I70" s="218">
        <v>0</v>
      </c>
      <c r="J70" s="218">
        <v>1</v>
      </c>
      <c r="K70" s="218">
        <v>0</v>
      </c>
      <c r="L70" s="218">
        <v>0</v>
      </c>
      <c r="M70" s="218">
        <v>1</v>
      </c>
      <c r="N70" s="218">
        <v>0</v>
      </c>
      <c r="O70" s="218">
        <v>1</v>
      </c>
      <c r="P70" s="218">
        <v>0</v>
      </c>
      <c r="Q70" s="218">
        <v>0</v>
      </c>
      <c r="R70" s="218">
        <v>0</v>
      </c>
      <c r="S70" s="218">
        <v>0</v>
      </c>
      <c r="T70" s="218">
        <v>0</v>
      </c>
      <c r="U70" s="218">
        <v>0</v>
      </c>
      <c r="V70" s="219">
        <v>2</v>
      </c>
    </row>
    <row r="71" spans="1:22" ht="15.75" x14ac:dyDescent="0.25">
      <c r="A71" s="13" t="s">
        <v>56</v>
      </c>
      <c r="B71" s="217">
        <f>SUM(C71:V71)</f>
        <v>279</v>
      </c>
      <c r="C71" s="375">
        <v>143</v>
      </c>
      <c r="D71" s="375">
        <v>84</v>
      </c>
      <c r="E71" s="218">
        <v>0</v>
      </c>
      <c r="F71" s="218">
        <v>15</v>
      </c>
      <c r="G71" s="218">
        <v>7</v>
      </c>
      <c r="H71" s="218">
        <v>6</v>
      </c>
      <c r="I71" s="218">
        <v>1</v>
      </c>
      <c r="J71" s="218">
        <v>20</v>
      </c>
      <c r="K71" s="218">
        <v>0</v>
      </c>
      <c r="L71" s="218">
        <v>0</v>
      </c>
      <c r="M71" s="218">
        <v>0</v>
      </c>
      <c r="N71" s="218">
        <v>0</v>
      </c>
      <c r="O71" s="218">
        <v>1</v>
      </c>
      <c r="P71" s="218">
        <v>0</v>
      </c>
      <c r="Q71" s="218">
        <v>0</v>
      </c>
      <c r="R71" s="218">
        <v>0</v>
      </c>
      <c r="S71" s="218">
        <v>0</v>
      </c>
      <c r="T71" s="218">
        <v>0</v>
      </c>
      <c r="U71" s="218">
        <v>0</v>
      </c>
      <c r="V71" s="219">
        <v>2</v>
      </c>
    </row>
    <row r="72" spans="1:22" ht="15.75" x14ac:dyDescent="0.25">
      <c r="A72" s="13" t="s">
        <v>57</v>
      </c>
      <c r="B72" s="217">
        <f>SUM(C72:V72)</f>
        <v>415</v>
      </c>
      <c r="C72" s="375">
        <v>165</v>
      </c>
      <c r="D72" s="375">
        <v>90</v>
      </c>
      <c r="E72" s="218">
        <v>0</v>
      </c>
      <c r="F72" s="218">
        <v>133</v>
      </c>
      <c r="G72" s="218">
        <v>17</v>
      </c>
      <c r="H72" s="218">
        <v>2</v>
      </c>
      <c r="I72" s="218">
        <v>0</v>
      </c>
      <c r="J72" s="218">
        <v>0</v>
      </c>
      <c r="K72" s="218">
        <v>0</v>
      </c>
      <c r="L72" s="218">
        <v>0</v>
      </c>
      <c r="M72" s="218">
        <v>1</v>
      </c>
      <c r="N72" s="218">
        <v>1</v>
      </c>
      <c r="O72" s="218">
        <v>0</v>
      </c>
      <c r="P72" s="218">
        <v>0</v>
      </c>
      <c r="Q72" s="218">
        <v>0</v>
      </c>
      <c r="R72" s="218">
        <v>0</v>
      </c>
      <c r="S72" s="218">
        <v>0</v>
      </c>
      <c r="T72" s="218">
        <v>0</v>
      </c>
      <c r="U72" s="218">
        <v>0</v>
      </c>
      <c r="V72" s="219">
        <v>6</v>
      </c>
    </row>
    <row r="73" spans="1:22" ht="15.75" x14ac:dyDescent="0.25">
      <c r="A73" s="13" t="s">
        <v>58</v>
      </c>
      <c r="B73" s="217">
        <f>SUM(C73:V73)</f>
        <v>439</v>
      </c>
      <c r="C73" s="375">
        <v>219</v>
      </c>
      <c r="D73" s="375">
        <v>154</v>
      </c>
      <c r="E73" s="218">
        <v>0</v>
      </c>
      <c r="F73" s="218">
        <v>43</v>
      </c>
      <c r="G73" s="218">
        <v>18</v>
      </c>
      <c r="H73" s="218">
        <v>0</v>
      </c>
      <c r="I73" s="218">
        <v>0</v>
      </c>
      <c r="J73" s="218">
        <v>0</v>
      </c>
      <c r="K73" s="218">
        <v>0</v>
      </c>
      <c r="L73" s="218">
        <v>0</v>
      </c>
      <c r="M73" s="218">
        <v>0</v>
      </c>
      <c r="N73" s="218">
        <v>0</v>
      </c>
      <c r="O73" s="218">
        <v>2</v>
      </c>
      <c r="P73" s="218">
        <v>2</v>
      </c>
      <c r="Q73" s="218">
        <v>0</v>
      </c>
      <c r="R73" s="218">
        <v>0</v>
      </c>
      <c r="S73" s="218">
        <v>0</v>
      </c>
      <c r="T73" s="218">
        <v>0</v>
      </c>
      <c r="U73" s="218">
        <v>0</v>
      </c>
      <c r="V73" s="219">
        <v>1</v>
      </c>
    </row>
    <row r="74" spans="1:22" ht="15.75" x14ac:dyDescent="0.25">
      <c r="A74" s="13"/>
      <c r="B74" s="258"/>
      <c r="C74" s="376"/>
      <c r="D74" s="376"/>
      <c r="E74" s="220"/>
      <c r="F74" s="220"/>
      <c r="G74" s="220"/>
      <c r="H74" s="220"/>
      <c r="I74" s="220"/>
      <c r="J74" s="220"/>
      <c r="K74" s="220"/>
      <c r="L74" s="220"/>
      <c r="M74" s="220"/>
      <c r="N74" s="220"/>
      <c r="O74" s="220"/>
      <c r="P74" s="220"/>
      <c r="Q74" s="220"/>
      <c r="R74" s="220"/>
      <c r="S74" s="220"/>
      <c r="T74" s="241"/>
      <c r="U74" s="241"/>
      <c r="V74" s="221"/>
    </row>
    <row r="75" spans="1:22" ht="15.75" x14ac:dyDescent="0.25">
      <c r="A75" s="12" t="s">
        <v>59</v>
      </c>
      <c r="B75" s="223">
        <f>SUM(B76:B77)</f>
        <v>1412</v>
      </c>
      <c r="C75" s="377">
        <v>916</v>
      </c>
      <c r="D75" s="377">
        <v>376</v>
      </c>
      <c r="E75" s="224">
        <v>0</v>
      </c>
      <c r="F75" s="224">
        <v>43</v>
      </c>
      <c r="G75" s="224">
        <v>44</v>
      </c>
      <c r="H75" s="224">
        <v>12</v>
      </c>
      <c r="I75" s="224">
        <v>1</v>
      </c>
      <c r="J75" s="224">
        <v>0</v>
      </c>
      <c r="K75" s="224">
        <v>0</v>
      </c>
      <c r="L75" s="224">
        <v>0</v>
      </c>
      <c r="M75" s="224">
        <v>0</v>
      </c>
      <c r="N75" s="224">
        <v>0</v>
      </c>
      <c r="O75" s="224">
        <v>11</v>
      </c>
      <c r="P75" s="224">
        <v>0</v>
      </c>
      <c r="Q75" s="224">
        <v>0</v>
      </c>
      <c r="R75" s="224">
        <v>0</v>
      </c>
      <c r="S75" s="224">
        <v>0</v>
      </c>
      <c r="T75" s="245">
        <v>0</v>
      </c>
      <c r="U75" s="245">
        <v>0</v>
      </c>
      <c r="V75" s="225">
        <v>9</v>
      </c>
    </row>
    <row r="76" spans="1:22" ht="15.75" x14ac:dyDescent="0.25">
      <c r="A76" s="13" t="s">
        <v>60</v>
      </c>
      <c r="B76" s="217">
        <f>SUM(C76:V76)</f>
        <v>1139</v>
      </c>
      <c r="C76" s="375">
        <v>799</v>
      </c>
      <c r="D76" s="375">
        <v>268</v>
      </c>
      <c r="E76" s="218">
        <v>0</v>
      </c>
      <c r="F76" s="218">
        <v>3</v>
      </c>
      <c r="G76" s="218">
        <v>40</v>
      </c>
      <c r="H76" s="218">
        <v>12</v>
      </c>
      <c r="I76" s="218">
        <v>1</v>
      </c>
      <c r="J76" s="218">
        <v>0</v>
      </c>
      <c r="K76" s="218">
        <v>0</v>
      </c>
      <c r="L76" s="218">
        <v>0</v>
      </c>
      <c r="M76" s="218">
        <v>0</v>
      </c>
      <c r="N76" s="218">
        <v>0</v>
      </c>
      <c r="O76" s="218">
        <v>11</v>
      </c>
      <c r="P76" s="218">
        <v>0</v>
      </c>
      <c r="Q76" s="218">
        <v>0</v>
      </c>
      <c r="R76" s="218">
        <v>0</v>
      </c>
      <c r="S76" s="218">
        <v>0</v>
      </c>
      <c r="T76" s="218">
        <v>0</v>
      </c>
      <c r="U76" s="218">
        <v>0</v>
      </c>
      <c r="V76" s="219">
        <v>5</v>
      </c>
    </row>
    <row r="77" spans="1:22" ht="15.75" x14ac:dyDescent="0.25">
      <c r="A77" s="13" t="s">
        <v>61</v>
      </c>
      <c r="B77" s="217">
        <f>SUM(C77:V77)</f>
        <v>273</v>
      </c>
      <c r="C77" s="375">
        <v>117</v>
      </c>
      <c r="D77" s="375">
        <v>108</v>
      </c>
      <c r="E77" s="218">
        <v>0</v>
      </c>
      <c r="F77" s="218">
        <v>40</v>
      </c>
      <c r="G77" s="218">
        <v>4</v>
      </c>
      <c r="H77" s="218">
        <v>0</v>
      </c>
      <c r="I77" s="218">
        <v>0</v>
      </c>
      <c r="J77" s="218">
        <v>0</v>
      </c>
      <c r="K77" s="218">
        <v>0</v>
      </c>
      <c r="L77" s="218">
        <v>0</v>
      </c>
      <c r="M77" s="218">
        <v>0</v>
      </c>
      <c r="N77" s="218">
        <v>0</v>
      </c>
      <c r="O77" s="218">
        <v>0</v>
      </c>
      <c r="P77" s="218">
        <v>0</v>
      </c>
      <c r="Q77" s="218">
        <v>0</v>
      </c>
      <c r="R77" s="218">
        <v>0</v>
      </c>
      <c r="S77" s="218">
        <v>0</v>
      </c>
      <c r="T77" s="218">
        <v>0</v>
      </c>
      <c r="U77" s="218">
        <v>0</v>
      </c>
      <c r="V77" s="219">
        <v>4</v>
      </c>
    </row>
    <row r="78" spans="1:22" ht="15.75" x14ac:dyDescent="0.25">
      <c r="A78" s="13"/>
      <c r="B78" s="258"/>
      <c r="C78" s="376"/>
      <c r="D78" s="376"/>
      <c r="E78" s="220"/>
      <c r="F78" s="220"/>
      <c r="G78" s="220"/>
      <c r="H78" s="220"/>
      <c r="I78" s="220"/>
      <c r="J78" s="220"/>
      <c r="K78" s="220"/>
      <c r="L78" s="220"/>
      <c r="M78" s="220"/>
      <c r="N78" s="220"/>
      <c r="O78" s="220"/>
      <c r="P78" s="220"/>
      <c r="Q78" s="220"/>
      <c r="R78" s="220"/>
      <c r="S78" s="220"/>
      <c r="T78" s="241"/>
      <c r="U78" s="241"/>
      <c r="V78" s="221"/>
    </row>
    <row r="79" spans="1:22" ht="15.75" x14ac:dyDescent="0.25">
      <c r="A79" s="12" t="s">
        <v>62</v>
      </c>
      <c r="B79" s="213">
        <f>SUM(B80:B82)</f>
        <v>1930</v>
      </c>
      <c r="C79" s="374">
        <v>810</v>
      </c>
      <c r="D79" s="374">
        <v>442</v>
      </c>
      <c r="E79" s="214">
        <v>0</v>
      </c>
      <c r="F79" s="214">
        <v>472</v>
      </c>
      <c r="G79" s="214">
        <v>32</v>
      </c>
      <c r="H79" s="214">
        <v>11</v>
      </c>
      <c r="I79" s="214">
        <v>0</v>
      </c>
      <c r="J79" s="214">
        <v>3</v>
      </c>
      <c r="K79" s="214">
        <v>0</v>
      </c>
      <c r="L79" s="214">
        <v>109</v>
      </c>
      <c r="M79" s="214">
        <v>0</v>
      </c>
      <c r="N79" s="214">
        <v>0</v>
      </c>
      <c r="O79" s="214">
        <v>31</v>
      </c>
      <c r="P79" s="214">
        <v>0</v>
      </c>
      <c r="Q79" s="214">
        <v>4</v>
      </c>
      <c r="R79" s="214">
        <v>2</v>
      </c>
      <c r="S79" s="214">
        <v>1</v>
      </c>
      <c r="T79" s="235">
        <v>0</v>
      </c>
      <c r="U79" s="235">
        <v>0</v>
      </c>
      <c r="V79" s="215">
        <v>13</v>
      </c>
    </row>
    <row r="80" spans="1:22" ht="15.75" x14ac:dyDescent="0.25">
      <c r="A80" s="13" t="s">
        <v>63</v>
      </c>
      <c r="B80" s="217">
        <f>SUM(C80:V80)</f>
        <v>1128</v>
      </c>
      <c r="C80" s="375">
        <v>497</v>
      </c>
      <c r="D80" s="375">
        <v>161</v>
      </c>
      <c r="E80" s="218">
        <v>0</v>
      </c>
      <c r="F80" s="218">
        <v>408</v>
      </c>
      <c r="G80" s="218">
        <v>21</v>
      </c>
      <c r="H80" s="218">
        <v>9</v>
      </c>
      <c r="I80" s="218">
        <v>0</v>
      </c>
      <c r="J80" s="218">
        <v>3</v>
      </c>
      <c r="K80" s="218">
        <v>0</v>
      </c>
      <c r="L80" s="218">
        <v>0</v>
      </c>
      <c r="M80" s="218">
        <v>0</v>
      </c>
      <c r="N80" s="218">
        <v>0</v>
      </c>
      <c r="O80" s="218">
        <v>16</v>
      </c>
      <c r="P80" s="218">
        <v>0</v>
      </c>
      <c r="Q80" s="218">
        <v>4</v>
      </c>
      <c r="R80" s="218">
        <v>2</v>
      </c>
      <c r="S80" s="218">
        <v>1</v>
      </c>
      <c r="T80" s="218">
        <v>0</v>
      </c>
      <c r="U80" s="218">
        <v>0</v>
      </c>
      <c r="V80" s="219">
        <v>6</v>
      </c>
    </row>
    <row r="81" spans="1:22" ht="15.75" x14ac:dyDescent="0.25">
      <c r="A81" s="13" t="s">
        <v>64</v>
      </c>
      <c r="B81" s="217">
        <f>SUM(C81:V81)</f>
        <v>627</v>
      </c>
      <c r="C81" s="375">
        <v>209</v>
      </c>
      <c r="D81" s="375">
        <v>223</v>
      </c>
      <c r="E81" s="218">
        <v>0</v>
      </c>
      <c r="F81" s="218">
        <v>59</v>
      </c>
      <c r="G81" s="218">
        <v>11</v>
      </c>
      <c r="H81" s="218">
        <v>0</v>
      </c>
      <c r="I81" s="218">
        <v>0</v>
      </c>
      <c r="J81" s="218">
        <v>0</v>
      </c>
      <c r="K81" s="218">
        <v>0</v>
      </c>
      <c r="L81" s="218">
        <v>109</v>
      </c>
      <c r="M81" s="218">
        <v>0</v>
      </c>
      <c r="N81" s="218">
        <v>0</v>
      </c>
      <c r="O81" s="218">
        <v>14</v>
      </c>
      <c r="P81" s="218">
        <v>0</v>
      </c>
      <c r="Q81" s="218">
        <v>0</v>
      </c>
      <c r="R81" s="218">
        <v>0</v>
      </c>
      <c r="S81" s="218">
        <v>0</v>
      </c>
      <c r="T81" s="218">
        <v>0</v>
      </c>
      <c r="U81" s="218">
        <v>0</v>
      </c>
      <c r="V81" s="219">
        <v>2</v>
      </c>
    </row>
    <row r="82" spans="1:22" ht="15.75" x14ac:dyDescent="0.25">
      <c r="A82" s="13" t="s">
        <v>65</v>
      </c>
      <c r="B82" s="217">
        <f>SUM(C82:V82)</f>
        <v>175</v>
      </c>
      <c r="C82" s="375">
        <v>104</v>
      </c>
      <c r="D82" s="375">
        <v>58</v>
      </c>
      <c r="E82" s="218">
        <v>0</v>
      </c>
      <c r="F82" s="218">
        <v>5</v>
      </c>
      <c r="G82" s="218">
        <v>0</v>
      </c>
      <c r="H82" s="218">
        <v>2</v>
      </c>
      <c r="I82" s="218">
        <v>0</v>
      </c>
      <c r="J82" s="218">
        <v>0</v>
      </c>
      <c r="K82" s="218">
        <v>0</v>
      </c>
      <c r="L82" s="218">
        <v>0</v>
      </c>
      <c r="M82" s="218">
        <v>0</v>
      </c>
      <c r="N82" s="218">
        <v>0</v>
      </c>
      <c r="O82" s="218">
        <v>1</v>
      </c>
      <c r="P82" s="218">
        <v>0</v>
      </c>
      <c r="Q82" s="218">
        <v>0</v>
      </c>
      <c r="R82" s="218">
        <v>0</v>
      </c>
      <c r="S82" s="218">
        <v>0</v>
      </c>
      <c r="T82" s="218">
        <v>0</v>
      </c>
      <c r="U82" s="218">
        <v>0</v>
      </c>
      <c r="V82" s="219">
        <v>5</v>
      </c>
    </row>
    <row r="83" spans="1:22" ht="15.75" x14ac:dyDescent="0.25">
      <c r="A83" s="15"/>
      <c r="B83" s="16"/>
      <c r="C83" s="380"/>
      <c r="D83" s="380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8"/>
      <c r="R83" s="18"/>
      <c r="S83" s="18"/>
      <c r="T83" s="29"/>
      <c r="U83" s="29"/>
      <c r="V83" s="18"/>
    </row>
    <row r="84" spans="1:22" ht="15.75" x14ac:dyDescent="0.25">
      <c r="A84" s="57" t="s">
        <v>66</v>
      </c>
      <c r="B84" s="82"/>
      <c r="C84" s="261"/>
      <c r="D84" s="261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48"/>
      <c r="T84" s="48"/>
      <c r="U84" s="48"/>
      <c r="V84" s="2"/>
    </row>
  </sheetData>
  <mergeCells count="24">
    <mergeCell ref="B1:C1"/>
    <mergeCell ref="A8:A11"/>
    <mergeCell ref="B8:B11"/>
    <mergeCell ref="C8:V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V9:V11"/>
    <mergeCell ref="Q9:Q11"/>
    <mergeCell ref="R9:R11"/>
    <mergeCell ref="S9:S11"/>
    <mergeCell ref="T9:T11"/>
    <mergeCell ref="U9:U11"/>
  </mergeCells>
  <hyperlinks>
    <hyperlink ref="B1" location="Índice!A1" display="Volver al índice" xr:uid="{BBA9F36D-B8AF-4F8E-9588-D1F50F980C87}"/>
  </hyperlinks>
  <pageMargins left="0.7" right="0.7" top="0.75" bottom="0.75" header="0.3" footer="0.3"/>
  <ignoredErrors>
    <ignoredError sqref="B45:V8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33</vt:i4>
      </vt:variant>
      <vt:variant>
        <vt:lpstr>Rangos con nombre</vt:lpstr>
      </vt:variant>
      <vt:variant>
        <vt:i4>1</vt:i4>
      </vt:variant>
    </vt:vector>
  </HeadingPairs>
  <TitlesOfParts>
    <vt:vector size="34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c-11</vt:lpstr>
      <vt:lpstr>c-12</vt:lpstr>
      <vt:lpstr>c-13</vt:lpstr>
      <vt:lpstr>c-14</vt:lpstr>
      <vt:lpstr>c-15</vt:lpstr>
      <vt:lpstr>c-16</vt:lpstr>
      <vt:lpstr>c-17</vt:lpstr>
      <vt:lpstr>c-18</vt:lpstr>
      <vt:lpstr>c-19</vt:lpstr>
      <vt:lpstr>c-20</vt:lpstr>
      <vt:lpstr>c-21</vt:lpstr>
      <vt:lpstr>c-22</vt:lpstr>
      <vt:lpstr>c-23</vt:lpstr>
      <vt:lpstr>c-24</vt:lpstr>
      <vt:lpstr>c-25</vt:lpstr>
      <vt:lpstr>c-26</vt:lpstr>
      <vt:lpstr>c-27</vt:lpstr>
      <vt:lpstr>c-28</vt:lpstr>
      <vt:lpstr>c-29</vt:lpstr>
      <vt:lpstr>c-30</vt:lpstr>
      <vt:lpstr>c-31</vt:lpstr>
      <vt:lpstr>c-32</vt:lpstr>
      <vt:lpstr>Índice!Área_de_impresión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msotomayor</dc:creator>
  <cp:lastModifiedBy>Israel Araya</cp:lastModifiedBy>
  <dcterms:created xsi:type="dcterms:W3CDTF">2019-10-15T17:04:21Z</dcterms:created>
  <dcterms:modified xsi:type="dcterms:W3CDTF">2020-08-14T22:26:04Z</dcterms:modified>
</cp:coreProperties>
</file>