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VB\Producción\Pagina Web\Anuarios Judiciales\Anuario 2018\"/>
    </mc:Choice>
  </mc:AlternateContent>
  <xr:revisionPtr revIDLastSave="0" documentId="8_{887BF0C1-0E3F-42F6-97DB-3442199E688D}" xr6:coauthVersionLast="45" xr6:coauthVersionMax="45" xr10:uidLastSave="{00000000-0000-0000-0000-000000000000}"/>
  <bookViews>
    <workbookView xWindow="-110" yWindow="-110" windowWidth="19420" windowHeight="10420" tabRatio="599" xr2:uid="{848EFD51-F70A-4C26-85B2-7A899AB2A791}"/>
  </bookViews>
  <sheets>
    <sheet name="Índice" sheetId="19" r:id="rId1"/>
    <sheet name="c-1" sheetId="21" r:id="rId2"/>
    <sheet name="c-2" sheetId="1" r:id="rId3"/>
    <sheet name="c-3" sheetId="12" r:id="rId4"/>
    <sheet name="c-4" sheetId="22" r:id="rId5"/>
    <sheet name="c-5" sheetId="20" r:id="rId6"/>
    <sheet name="c-6" sheetId="7" r:id="rId7"/>
    <sheet name="c-7" sheetId="8" r:id="rId8"/>
    <sheet name="c-8" sheetId="9" r:id="rId9"/>
    <sheet name="c-9" sheetId="10" r:id="rId10"/>
    <sheet name="c-10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ccc">#REF!</definedName>
    <definedName name="_xlnm.Database">#REF!</definedName>
    <definedName name="dd" localSheetId="0">#REF!</definedName>
    <definedName name="dd">#REF!</definedName>
    <definedName name="ddd" localSheetId="0">#REF!</definedName>
    <definedName name="ddd">[1]c30!#REF!</definedName>
    <definedName name="dfg">[1]c30!#REF!</definedName>
    <definedName name="Excel_BuiltIn__FilterDatabase">NA()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 localSheetId="0">#REF!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 localSheetId="0">#REF!</definedName>
    <definedName name="FOFO1_6">#REF!</definedName>
    <definedName name="FOFO1_7" localSheetId="0">#REF!</definedName>
    <definedName name="FOFO1_7">#REF!</definedName>
    <definedName name="H" localSheetId="0">#REF!</definedName>
    <definedName name="H">#REF!</definedName>
    <definedName name="HJ" localSheetId="0">#REF!</definedName>
    <definedName name="HJ">#REF!</definedName>
    <definedName name="Listadesplegable1_6" localSheetId="0">'[4]menores sentenciados'!#REF!</definedName>
    <definedName name="Listadesplegable1_6">'[5]menores sentenciados'!#REF!</definedName>
    <definedName name="n">#REF!</definedName>
    <definedName name="Nuevo" localSheetId="0">#REF!</definedName>
    <definedName name="nuevo">[1]c30!#REF!</definedName>
    <definedName name="_xlnm.Print_Area" localSheetId="0">Índice!$A$1:$B$6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'[6]Juzgados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1" l="1"/>
  <c r="B14" i="11"/>
  <c r="B13" i="11"/>
  <c r="B10" i="11" s="1"/>
  <c r="B12" i="11"/>
  <c r="J10" i="11"/>
  <c r="I10" i="11"/>
  <c r="H10" i="11"/>
  <c r="G10" i="11"/>
  <c r="F10" i="11"/>
  <c r="E10" i="11"/>
  <c r="D10" i="11"/>
  <c r="C10" i="11"/>
  <c r="B20" i="10"/>
  <c r="B19" i="10"/>
  <c r="B18" i="10"/>
  <c r="B16" i="10"/>
  <c r="B15" i="10"/>
  <c r="B14" i="10"/>
  <c r="B12" i="10" s="1"/>
  <c r="B10" i="10" s="1"/>
  <c r="B13" i="10"/>
  <c r="J12" i="10"/>
  <c r="I12" i="10"/>
  <c r="H12" i="10"/>
  <c r="H10" i="10" s="1"/>
  <c r="G12" i="10"/>
  <c r="F12" i="10"/>
  <c r="E12" i="10"/>
  <c r="D12" i="10"/>
  <c r="D10" i="10" s="1"/>
  <c r="C12" i="10"/>
  <c r="J10" i="10"/>
  <c r="I10" i="10"/>
  <c r="G10" i="10"/>
  <c r="F10" i="10"/>
  <c r="E10" i="10"/>
  <c r="C10" i="10"/>
  <c r="B18" i="8"/>
  <c r="B16" i="8" s="1"/>
  <c r="B17" i="8"/>
  <c r="J16" i="8"/>
  <c r="I16" i="8"/>
  <c r="H16" i="8"/>
  <c r="G16" i="8"/>
  <c r="F16" i="8"/>
  <c r="E16" i="8"/>
  <c r="D16" i="8"/>
  <c r="C16" i="8"/>
  <c r="B14" i="8"/>
  <c r="B13" i="8"/>
  <c r="B12" i="8" s="1"/>
  <c r="J12" i="8"/>
  <c r="I12" i="8"/>
  <c r="H12" i="8"/>
  <c r="G12" i="8"/>
  <c r="G10" i="8" s="1"/>
  <c r="F12" i="8"/>
  <c r="E12" i="8"/>
  <c r="D12" i="8"/>
  <c r="C12" i="8"/>
  <c r="C10" i="8" s="1"/>
  <c r="J10" i="8"/>
  <c r="I10" i="8"/>
  <c r="H10" i="8"/>
  <c r="F10" i="8"/>
  <c r="E10" i="8"/>
  <c r="D10" i="8"/>
  <c r="B26" i="7"/>
  <c r="B25" i="7"/>
  <c r="B24" i="7" s="1"/>
  <c r="J24" i="7"/>
  <c r="I24" i="7"/>
  <c r="H24" i="7"/>
  <c r="G24" i="7"/>
  <c r="G10" i="7" s="1"/>
  <c r="F24" i="7"/>
  <c r="E24" i="7"/>
  <c r="D24" i="7"/>
  <c r="C24" i="7"/>
  <c r="C10" i="7" s="1"/>
  <c r="B22" i="7"/>
  <c r="B21" i="7"/>
  <c r="B20" i="7"/>
  <c r="B18" i="7" s="1"/>
  <c r="B19" i="7"/>
  <c r="J18" i="7"/>
  <c r="I18" i="7"/>
  <c r="H18" i="7"/>
  <c r="H10" i="7" s="1"/>
  <c r="G18" i="7"/>
  <c r="F18" i="7"/>
  <c r="E18" i="7"/>
  <c r="D18" i="7"/>
  <c r="D10" i="7" s="1"/>
  <c r="C18" i="7"/>
  <c r="B16" i="7"/>
  <c r="B15" i="7"/>
  <c r="B12" i="7" s="1"/>
  <c r="B10" i="7" s="1"/>
  <c r="B14" i="7"/>
  <c r="B13" i="7"/>
  <c r="J12" i="7"/>
  <c r="I12" i="7"/>
  <c r="I10" i="7" s="1"/>
  <c r="H12" i="7"/>
  <c r="G12" i="7"/>
  <c r="F12" i="7"/>
  <c r="E12" i="7"/>
  <c r="E10" i="7" s="1"/>
  <c r="D12" i="7"/>
  <c r="C12" i="7"/>
  <c r="J10" i="7"/>
  <c r="F10" i="7"/>
  <c r="B28" i="20"/>
  <c r="B27" i="20"/>
  <c r="B26" i="20"/>
  <c r="B25" i="20"/>
  <c r="B24" i="20" s="1"/>
  <c r="F24" i="20"/>
  <c r="E24" i="20"/>
  <c r="D24" i="20"/>
  <c r="C24" i="20"/>
  <c r="B22" i="20"/>
  <c r="B21" i="20"/>
  <c r="B20" i="20"/>
  <c r="B17" i="20" s="1"/>
  <c r="B19" i="20"/>
  <c r="B18" i="20"/>
  <c r="F17" i="20"/>
  <c r="E17" i="20"/>
  <c r="D17" i="20"/>
  <c r="C17" i="20"/>
  <c r="B15" i="20"/>
  <c r="B13" i="20" s="1"/>
  <c r="B14" i="20"/>
  <c r="F13" i="20"/>
  <c r="E13" i="20"/>
  <c r="D13" i="20"/>
  <c r="D11" i="20" s="1"/>
  <c r="C13" i="20"/>
  <c r="F11" i="20"/>
  <c r="E11" i="20"/>
  <c r="C11" i="20"/>
  <c r="B67" i="22"/>
  <c r="B66" i="22"/>
  <c r="B65" i="22"/>
  <c r="B64" i="22"/>
  <c r="B63" i="22"/>
  <c r="B62" i="22" s="1"/>
  <c r="J62" i="22"/>
  <c r="I62" i="22"/>
  <c r="H62" i="22"/>
  <c r="G62" i="22"/>
  <c r="F62" i="22"/>
  <c r="E62" i="22"/>
  <c r="D62" i="22"/>
  <c r="C62" i="22"/>
  <c r="B60" i="22"/>
  <c r="B59" i="22"/>
  <c r="B58" i="22"/>
  <c r="B55" i="22" s="1"/>
  <c r="B57" i="22"/>
  <c r="B56" i="22"/>
  <c r="J55" i="22"/>
  <c r="I55" i="22"/>
  <c r="H55" i="22"/>
  <c r="G55" i="22"/>
  <c r="F55" i="22"/>
  <c r="E55" i="22"/>
  <c r="D55" i="22"/>
  <c r="C55" i="22"/>
  <c r="B53" i="22"/>
  <c r="B52" i="22"/>
  <c r="B51" i="22"/>
  <c r="B50" i="22"/>
  <c r="B49" i="22"/>
  <c r="B48" i="22" s="1"/>
  <c r="J48" i="22"/>
  <c r="I48" i="22"/>
  <c r="H48" i="22"/>
  <c r="G48" i="22"/>
  <c r="F48" i="22"/>
  <c r="E48" i="22"/>
  <c r="D48" i="22"/>
  <c r="C48" i="22"/>
  <c r="B46" i="22"/>
  <c r="B45" i="22"/>
  <c r="B44" i="22"/>
  <c r="B41" i="22" s="1"/>
  <c r="B43" i="22"/>
  <c r="B42" i="22"/>
  <c r="J41" i="22"/>
  <c r="I41" i="22"/>
  <c r="H41" i="22"/>
  <c r="G41" i="22"/>
  <c r="F41" i="22"/>
  <c r="E41" i="22"/>
  <c r="D41" i="22"/>
  <c r="C41" i="22"/>
  <c r="B39" i="22"/>
  <c r="B38" i="22"/>
  <c r="B37" i="22"/>
  <c r="B36" i="22"/>
  <c r="B35" i="22"/>
  <c r="B34" i="22" s="1"/>
  <c r="J34" i="22"/>
  <c r="I34" i="22"/>
  <c r="H34" i="22"/>
  <c r="G34" i="22"/>
  <c r="F34" i="22"/>
  <c r="E34" i="22"/>
  <c r="D34" i="22"/>
  <c r="C34" i="22"/>
  <c r="B32" i="22"/>
  <c r="B31" i="22"/>
  <c r="B30" i="22"/>
  <c r="B27" i="22" s="1"/>
  <c r="B29" i="22"/>
  <c r="B28" i="22"/>
  <c r="J27" i="22"/>
  <c r="I27" i="22"/>
  <c r="H27" i="22"/>
  <c r="G27" i="22"/>
  <c r="F27" i="22"/>
  <c r="E27" i="22"/>
  <c r="D27" i="22"/>
  <c r="C27" i="22"/>
  <c r="B25" i="22"/>
  <c r="B24" i="22"/>
  <c r="B23" i="22"/>
  <c r="B22" i="22"/>
  <c r="B21" i="22"/>
  <c r="B20" i="22" s="1"/>
  <c r="J20" i="22"/>
  <c r="I20" i="22"/>
  <c r="H20" i="22"/>
  <c r="H11" i="22" s="1"/>
  <c r="G20" i="22"/>
  <c r="G11" i="22" s="1"/>
  <c r="F20" i="22"/>
  <c r="E20" i="22"/>
  <c r="D20" i="22"/>
  <c r="D11" i="22" s="1"/>
  <c r="C20" i="22"/>
  <c r="C11" i="22" s="1"/>
  <c r="B18" i="22"/>
  <c r="B17" i="22"/>
  <c r="B16" i="22"/>
  <c r="B13" i="22" s="1"/>
  <c r="B11" i="22" s="1"/>
  <c r="B15" i="22"/>
  <c r="B14" i="22"/>
  <c r="J13" i="22"/>
  <c r="I13" i="22"/>
  <c r="I11" i="22" s="1"/>
  <c r="H13" i="22"/>
  <c r="G13" i="22"/>
  <c r="F13" i="22"/>
  <c r="E13" i="22"/>
  <c r="E11" i="22" s="1"/>
  <c r="D13" i="22"/>
  <c r="C13" i="22"/>
  <c r="J11" i="22"/>
  <c r="F11" i="2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J10" i="12"/>
  <c r="I10" i="12"/>
  <c r="H10" i="12"/>
  <c r="G10" i="12"/>
  <c r="F10" i="12"/>
  <c r="E10" i="12"/>
  <c r="D10" i="12"/>
  <c r="C10" i="12"/>
  <c r="B10" i="12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0" i="1" s="1"/>
  <c r="B13" i="1"/>
  <c r="B12" i="1"/>
  <c r="J10" i="1"/>
  <c r="I10" i="1"/>
  <c r="H10" i="1"/>
  <c r="G10" i="1"/>
  <c r="F10" i="1"/>
  <c r="E10" i="1"/>
  <c r="D10" i="1"/>
  <c r="C10" i="1"/>
  <c r="J54" i="21"/>
  <c r="F54" i="21"/>
  <c r="B51" i="21"/>
  <c r="J50" i="21"/>
  <c r="I50" i="21"/>
  <c r="H50" i="21"/>
  <c r="G50" i="21"/>
  <c r="F50" i="21"/>
  <c r="E50" i="21"/>
  <c r="D50" i="21"/>
  <c r="C50" i="21"/>
  <c r="B50" i="21"/>
  <c r="B48" i="21"/>
  <c r="B47" i="21"/>
  <c r="B46" i="21"/>
  <c r="B45" i="21"/>
  <c r="B44" i="21"/>
  <c r="J43" i="21"/>
  <c r="J31" i="21" s="1"/>
  <c r="I43" i="21"/>
  <c r="H43" i="21"/>
  <c r="G43" i="21"/>
  <c r="F43" i="21"/>
  <c r="F31" i="21" s="1"/>
  <c r="E43" i="21"/>
  <c r="D43" i="21"/>
  <c r="C43" i="21"/>
  <c r="B43" i="21"/>
  <c r="B41" i="21"/>
  <c r="B40" i="21"/>
  <c r="B39" i="21"/>
  <c r="B38" i="21"/>
  <c r="B37" i="21"/>
  <c r="B36" i="21"/>
  <c r="B35" i="21"/>
  <c r="B34" i="21"/>
  <c r="B33" i="21" s="1"/>
  <c r="B31" i="21" s="1"/>
  <c r="J33" i="21"/>
  <c r="I33" i="21"/>
  <c r="H33" i="21"/>
  <c r="G33" i="21"/>
  <c r="G31" i="21" s="1"/>
  <c r="F33" i="21"/>
  <c r="E33" i="21"/>
  <c r="D33" i="21"/>
  <c r="C33" i="21"/>
  <c r="C31" i="21" s="1"/>
  <c r="I31" i="21"/>
  <c r="H31" i="21"/>
  <c r="E31" i="21"/>
  <c r="D31" i="21"/>
  <c r="B29" i="21"/>
  <c r="B28" i="21"/>
  <c r="B27" i="21"/>
  <c r="B26" i="21"/>
  <c r="B25" i="21"/>
  <c r="B24" i="21"/>
  <c r="B21" i="21" s="1"/>
  <c r="B23" i="21"/>
  <c r="B22" i="21"/>
  <c r="J21" i="21"/>
  <c r="I21" i="21"/>
  <c r="H21" i="21"/>
  <c r="G21" i="21"/>
  <c r="F21" i="21"/>
  <c r="E21" i="21"/>
  <c r="D21" i="21"/>
  <c r="C21" i="21"/>
  <c r="B19" i="21"/>
  <c r="B17" i="21"/>
  <c r="B15" i="21"/>
  <c r="B14" i="21"/>
  <c r="B13" i="21"/>
  <c r="B11" i="21" s="1"/>
  <c r="B54" i="21" s="1"/>
  <c r="J11" i="21"/>
  <c r="I11" i="21"/>
  <c r="I54" i="21" s="1"/>
  <c r="H11" i="21"/>
  <c r="H54" i="21" s="1"/>
  <c r="G11" i="21"/>
  <c r="G54" i="21" s="1"/>
  <c r="F11" i="21"/>
  <c r="E11" i="21"/>
  <c r="E54" i="21" s="1"/>
  <c r="D11" i="21"/>
  <c r="D54" i="21" s="1"/>
  <c r="C11" i="21"/>
  <c r="C54" i="21" s="1"/>
  <c r="B9" i="21"/>
  <c r="B11" i="20" l="1"/>
  <c r="B10" i="8"/>
</calcChain>
</file>

<file path=xl/sharedStrings.xml><?xml version="1.0" encoding="utf-8"?>
<sst xmlns="http://schemas.openxmlformats.org/spreadsheetml/2006/main" count="449" uniqueCount="286">
  <si>
    <t>Circulante final</t>
  </si>
  <si>
    <t>Casos Terminados</t>
  </si>
  <si>
    <t>Casos Reentrados</t>
  </si>
  <si>
    <t xml:space="preserve">Otros </t>
  </si>
  <si>
    <t>Justicia Restaurativa</t>
  </si>
  <si>
    <t>Casos Entrados</t>
  </si>
  <si>
    <t>Circulante al iniciar</t>
  </si>
  <si>
    <t>II CIRCUITO JUDICIAL DE LA ZONA ATLÁNTICA</t>
  </si>
  <si>
    <t>I CIRCUITO JUDICIAL DE LA ZONA SUR</t>
  </si>
  <si>
    <t>HEREDIA</t>
  </si>
  <si>
    <t>III CIRCUITO JUDICIAL DE SAN JOSÉ (PAVAS)</t>
  </si>
  <si>
    <t>TOTAL</t>
  </si>
  <si>
    <t>BALANCE</t>
  </si>
  <si>
    <t>POR: CIRCUITO JUDICIAL</t>
  </si>
  <si>
    <t>CUADRO Nº 1</t>
  </si>
  <si>
    <t>Agresión con Arma</t>
  </si>
  <si>
    <t>Apropiación y Retención Indebida</t>
  </si>
  <si>
    <t>Daños</t>
  </si>
  <si>
    <t>Hurto Simple</t>
  </si>
  <si>
    <t>Resistencia</t>
  </si>
  <si>
    <t>Ministerio Público</t>
  </si>
  <si>
    <t xml:space="preserve">   Por estrategia de la defensa particular</t>
  </si>
  <si>
    <t xml:space="preserve">   Falta viabilidad probatoria</t>
  </si>
  <si>
    <t xml:space="preserve">   No acepta persona imputada</t>
  </si>
  <si>
    <t xml:space="preserve">   No acepta victima</t>
  </si>
  <si>
    <t xml:space="preserve">   No se logró ubicar a imputado/a</t>
  </si>
  <si>
    <t xml:space="preserve">   No se logró ubicar a ofendido/a</t>
  </si>
  <si>
    <t xml:space="preserve">   No cumple con los requisitos de admisibilidad</t>
  </si>
  <si>
    <t xml:space="preserve">   Pers. imputada no se apersonó a la cita</t>
  </si>
  <si>
    <t>Defensa Pública</t>
  </si>
  <si>
    <t xml:space="preserve">   Ausencia de prueba determinante</t>
  </si>
  <si>
    <t xml:space="preserve">   No se logró ubicar imputado/a</t>
  </si>
  <si>
    <t xml:space="preserve">   Pers. imputada no se acoge al programa</t>
  </si>
  <si>
    <t xml:space="preserve">   Por estrategia de la defensa pública</t>
  </si>
  <si>
    <t xml:space="preserve">   Por criterio técnico-psicosocial</t>
  </si>
  <si>
    <t>Total</t>
  </si>
  <si>
    <t>JR</t>
  </si>
  <si>
    <t>PTDJ</t>
  </si>
  <si>
    <t>Penalización</t>
  </si>
  <si>
    <t xml:space="preserve">               b. No hubo acuerdo</t>
  </si>
  <si>
    <t xml:space="preserve">             b.Víctima no se presentó</t>
  </si>
  <si>
    <t xml:space="preserve">             c. Inasistencia de las partes</t>
  </si>
  <si>
    <t xml:space="preserve">             d. No se presentó abogado particular</t>
  </si>
  <si>
    <t>Personas atendidas por dupla psicosocial</t>
  </si>
  <si>
    <t xml:space="preserve">       a. Victimas</t>
  </si>
  <si>
    <t xml:space="preserve">       b. Persona imputada</t>
  </si>
  <si>
    <t xml:space="preserve">       c. Persona de apoyo</t>
  </si>
  <si>
    <t xml:space="preserve">       d. Remisión a la Oficina de Atención de Victimas </t>
  </si>
  <si>
    <t xml:space="preserve">       d. Abogados particulares</t>
  </si>
  <si>
    <t>Personas atendidas por la Defensa Pública</t>
  </si>
  <si>
    <t xml:space="preserve">       a. Persona imputada</t>
  </si>
  <si>
    <t xml:space="preserve">       b. Persona de apoyo</t>
  </si>
  <si>
    <t>CUADRO Nº 3</t>
  </si>
  <si>
    <t>CUADRO Nº 4</t>
  </si>
  <si>
    <t>CUADRO Nº 6</t>
  </si>
  <si>
    <t>Cumplimiento</t>
  </si>
  <si>
    <t>Incumplimientos</t>
  </si>
  <si>
    <t>CUADRO Nº 7</t>
  </si>
  <si>
    <t>CUADRO Nº 8</t>
  </si>
  <si>
    <t>CUADRO Nº 9</t>
  </si>
  <si>
    <t>CUADRO Nº 10</t>
  </si>
  <si>
    <t>San José</t>
  </si>
  <si>
    <t>Pavas</t>
  </si>
  <si>
    <t>Hatillo</t>
  </si>
  <si>
    <t>Desamparados</t>
  </si>
  <si>
    <t>Heredia</t>
  </si>
  <si>
    <t>San Joaquín</t>
  </si>
  <si>
    <t>Pérez Zeledón</t>
  </si>
  <si>
    <t>Buenos Aires</t>
  </si>
  <si>
    <t>Pococí</t>
  </si>
  <si>
    <t>CUADRO Nº 2</t>
  </si>
  <si>
    <t>Dupla Psicosocial</t>
  </si>
  <si>
    <t xml:space="preserve">   No se presenta a cita persona imputada</t>
  </si>
  <si>
    <t>Robo Simple</t>
  </si>
  <si>
    <t>Estafa</t>
  </si>
  <si>
    <t>Fraude de Simulación</t>
  </si>
  <si>
    <t>Estafa mediante cheque</t>
  </si>
  <si>
    <t>Libramiento de cheques sin fondos</t>
  </si>
  <si>
    <t>Simulación de delito</t>
  </si>
  <si>
    <t>Accionamiento de arma (Art. 250 BIS)</t>
  </si>
  <si>
    <t>Desobediencia</t>
  </si>
  <si>
    <t>Introducción de droga al centro penal</t>
  </si>
  <si>
    <t>Conducción Temeraria</t>
  </si>
  <si>
    <t>Receptación</t>
  </si>
  <si>
    <t>Hurto Agravado</t>
  </si>
  <si>
    <t>Violación de domicilio</t>
  </si>
  <si>
    <t>Amenazas agravadas</t>
  </si>
  <si>
    <t>Retención indebida</t>
  </si>
  <si>
    <t>Lesiones leves</t>
  </si>
  <si>
    <t>Lesiones culposas</t>
  </si>
  <si>
    <t>Amenazas Personales</t>
  </si>
  <si>
    <t>Apropiación Irregular</t>
  </si>
  <si>
    <t>Incumplimiento una medida protección</t>
  </si>
  <si>
    <t>Lesiones culposas (Ley de Transito)</t>
  </si>
  <si>
    <t>Uso de Falso Documento</t>
  </si>
  <si>
    <t>Daño Agravado</t>
  </si>
  <si>
    <t>Homicidio Culposo (Ley de Transito)</t>
  </si>
  <si>
    <t>Circulación de Moneda Falsa Recibida de Buena Fe</t>
  </si>
  <si>
    <t>Falsedad Ideológica</t>
  </si>
  <si>
    <t>MOTIVOS DE DEVOLUCIÓN</t>
  </si>
  <si>
    <t>MOTIVO DE TÉRMINO</t>
  </si>
  <si>
    <t xml:space="preserve">PROCEDENCIA </t>
  </si>
  <si>
    <t>Resultado de la medida alterna</t>
  </si>
  <si>
    <t xml:space="preserve">      Cantidad de informes* de cumplimiento por conciliación</t>
  </si>
  <si>
    <t xml:space="preserve">      Cantidad de informes* de incumplimiento por conciliación</t>
  </si>
  <si>
    <t xml:space="preserve">Personas atendidas por equipo psicosocial </t>
  </si>
  <si>
    <t xml:space="preserve">        Persona imputada</t>
  </si>
  <si>
    <t xml:space="preserve">        Persona de apoyo</t>
  </si>
  <si>
    <t xml:space="preserve">        Victimas</t>
  </si>
  <si>
    <t>Total de ingreso mensual de seguimiento</t>
  </si>
  <si>
    <t xml:space="preserve">Remisión a la Oficina de Atención de Victimas </t>
  </si>
  <si>
    <t>Coordinaciones vía correo electrónico o teléfono</t>
  </si>
  <si>
    <t>MOTIVOS DE TÉRMINO</t>
  </si>
  <si>
    <t>Otros</t>
  </si>
  <si>
    <t>Usurpación</t>
  </si>
  <si>
    <t>Lesiones Graves</t>
  </si>
  <si>
    <t>Estelionato</t>
  </si>
  <si>
    <t>Robo Agravado</t>
  </si>
  <si>
    <t>Administración Fraudulenta</t>
  </si>
  <si>
    <t>Hurto de Uso</t>
  </si>
  <si>
    <t>Hurto Menor Tentativo</t>
  </si>
  <si>
    <t>Maltrato</t>
  </si>
  <si>
    <t>Ofensa a la Dignidad</t>
  </si>
  <si>
    <t>Violación de Sellos</t>
  </si>
  <si>
    <t>Falso Testimonio</t>
  </si>
  <si>
    <t>Descuido de Animales ( Art. 130 Bis)</t>
  </si>
  <si>
    <t>Extorsión Simple</t>
  </si>
  <si>
    <t>Amenazas a Funcionario Público</t>
  </si>
  <si>
    <t>Agresión Física</t>
  </si>
  <si>
    <t>Infracción a la Ley Forestal</t>
  </si>
  <si>
    <t>II CIRCUITO JUDICIAL DE SAN JOSÉ (FLAGRANCIA)</t>
  </si>
  <si>
    <t>II Circuito Judicial de San José</t>
  </si>
  <si>
    <t>II Circuito Judicial de San José (Flagrancia)</t>
  </si>
  <si>
    <t>III Circuito Judicial de San José (Pavas)</t>
  </si>
  <si>
    <t>I Circuito Judicial de Zona Sur</t>
  </si>
  <si>
    <t>II Circuito Judicial de la Zona Atlántica</t>
  </si>
  <si>
    <t>No hubo acuerdo</t>
  </si>
  <si>
    <t>Flagrancia</t>
  </si>
  <si>
    <t>Elaborado por: Subproceso de Estadística, Dirección de Planificación.</t>
  </si>
  <si>
    <t>I CIRCUITO JUDICIAL DE ZONA SUR</t>
  </si>
  <si>
    <t>Residencial (en días)</t>
  </si>
  <si>
    <t>DURANTE: 2018</t>
  </si>
  <si>
    <t>Alteración de Características</t>
  </si>
  <si>
    <t>Falsedad Ideológica con Certificados Médicos</t>
  </si>
  <si>
    <t>Falsificación de Señas y Marcas</t>
  </si>
  <si>
    <t>Penalidad del Corruptor</t>
  </si>
  <si>
    <t>Receptación de Cosas de Dudosa Procedencia Sospechosa</t>
  </si>
  <si>
    <t>Resistencia Agravada</t>
  </si>
  <si>
    <t>Transporte de productos forestales sustraídos</t>
  </si>
  <si>
    <t xml:space="preserve">Tala en zona de protección </t>
  </si>
  <si>
    <t>Violación de Comunicaciones Electrónicas (Artículo 196 Bis)</t>
  </si>
  <si>
    <t>Lesiones Levísimas</t>
  </si>
  <si>
    <t>JA</t>
  </si>
  <si>
    <t xml:space="preserve">Homicidio Culposo </t>
  </si>
  <si>
    <t>PUNTARENAS</t>
  </si>
  <si>
    <t>CARTAGO</t>
  </si>
  <si>
    <t xml:space="preserve">        Instituciones</t>
  </si>
  <si>
    <t>CUADRO Nº 5</t>
  </si>
  <si>
    <t>Robo Agravado (Tentativa de)</t>
  </si>
  <si>
    <t>Tribunal de Flagrancia II Circ Jud. San José</t>
  </si>
  <si>
    <t>Infracción de Reglamento de Caza y Pesca</t>
  </si>
  <si>
    <t>Portación Ilícita de Arma Permitida</t>
  </si>
  <si>
    <t>Siquirres</t>
  </si>
  <si>
    <t>Sarapiquí</t>
  </si>
  <si>
    <t>Índice de Cuadros Estadísticos</t>
  </si>
  <si>
    <t>PROGRAMA DE JUSTICIA RESTAURATIVA: CASOS TERMINADOS</t>
  </si>
  <si>
    <t xml:space="preserve">PROGRAMA DE JUSTICIA RESTAURATIVA: SEGUIMIENTO DE MEDIDAS ALTERNAS </t>
  </si>
  <si>
    <t>PROGRAMA DE JUSTICIA RESTAURATIVA: REDES DE APOYO</t>
  </si>
  <si>
    <t xml:space="preserve"> PROGRAMA DE JUSTICIA RESTAURATIVA: PERSONAS ATENDIDAS EN ENTREVISTA PRELIMINAR </t>
  </si>
  <si>
    <t xml:space="preserve"> PROGRAMA DE JUSTICIA RESTAURATIVA: PERSONAS ATENDIDAS EN SEGUIMIENTO POR EQUIPO PSICOSOCIAL </t>
  </si>
  <si>
    <t>Abuso de Autoridad</t>
  </si>
  <si>
    <t>Atentado</t>
  </si>
  <si>
    <t>Estafa informática</t>
  </si>
  <si>
    <t>Incumplimiento del Deber Alimentario</t>
  </si>
  <si>
    <t>Privación de Libertad sin Ánimo de Lucro</t>
  </si>
  <si>
    <t>Suplantación de identidad</t>
  </si>
  <si>
    <t>Tentativa de Hurto Agravado</t>
  </si>
  <si>
    <t>Agresión Calificada</t>
  </si>
  <si>
    <t>Infracción.  Ley General de Salud</t>
  </si>
  <si>
    <t>Violación de domicilio agravada</t>
  </si>
  <si>
    <t>PAVAS</t>
  </si>
  <si>
    <t>Suspensión proceso a prueba</t>
  </si>
  <si>
    <t>Reparación integral del daño</t>
  </si>
  <si>
    <t>Conciliación</t>
  </si>
  <si>
    <t>Puntarenas</t>
  </si>
  <si>
    <t>Fiscalía Adjunta Puntarenas</t>
  </si>
  <si>
    <t>Cartago</t>
  </si>
  <si>
    <t xml:space="preserve">Tres Ríos </t>
  </si>
  <si>
    <t>Turrialba</t>
  </si>
  <si>
    <t>Tarrazú</t>
  </si>
  <si>
    <t xml:space="preserve">Puntarenas </t>
  </si>
  <si>
    <t xml:space="preserve">CARTAGO </t>
  </si>
  <si>
    <t>Acumulación</t>
  </si>
  <si>
    <t>No se presentaron las partes</t>
  </si>
  <si>
    <t>Devueltos</t>
  </si>
  <si>
    <t>Hurto Simple, Tentativa de</t>
  </si>
  <si>
    <t>Fiscalía Adjunta II Circ. Jud. San José</t>
  </si>
  <si>
    <t>Fiscalía de Turno Extraordinario de San José</t>
  </si>
  <si>
    <t>Oficina de Recepción de Denuncias</t>
  </si>
  <si>
    <t>Guápíles</t>
  </si>
  <si>
    <t>Infracción.  Ley de Armas y Explosivos  y su  Reglamento</t>
  </si>
  <si>
    <t>Goicochea</t>
  </si>
  <si>
    <t>Amenazas contra una mujer</t>
  </si>
  <si>
    <t>Ignorado</t>
  </si>
  <si>
    <t>Tenencia y Portación Ilegal de Armas Permitidas</t>
  </si>
  <si>
    <t>Uso Ilegal de Uniforme e Insignias o Dispositivos Policiales</t>
  </si>
  <si>
    <t>Fiscalía Adjunta Cartago</t>
  </si>
  <si>
    <t>Fiscalía de Turrialba</t>
  </si>
  <si>
    <t>Fiscalía Adjunta I Circuito Judicial San José</t>
  </si>
  <si>
    <t>Fisclía de Hatillo</t>
  </si>
  <si>
    <t>PROGRAMA DE JUSTICIA RESTAURATIVA: MOVIMIENTO DE TRABAJO</t>
  </si>
  <si>
    <t>II CIRCUITO JUDICIAL DE SAN JOSÉ (ORDINARIO-FLAGRANCIA)</t>
  </si>
  <si>
    <t>Con reparación integral del daño</t>
  </si>
  <si>
    <t>Con conciliación</t>
  </si>
  <si>
    <t>Con suspensión proceso a prueba</t>
  </si>
  <si>
    <t>PROGRAMA DE JUSTICIA RESTAURATIVA: REUNIONES Y AUDIENCIAS</t>
  </si>
  <si>
    <t xml:space="preserve">             a. Persona imputada no se presentó </t>
  </si>
  <si>
    <t xml:space="preserve">             e. Otros motivos (Desastre natural)</t>
  </si>
  <si>
    <t>Realizadas</t>
  </si>
  <si>
    <t>No Realizadas</t>
  </si>
  <si>
    <t>Ambulatorio (en horas)</t>
  </si>
  <si>
    <t xml:space="preserve">PROGRAMA DE JUSTICIA RESTAURATIVA: SEGUIMIENTO DE PLANES </t>
  </si>
  <si>
    <t>Coordinaciones interinstitucionales</t>
  </si>
  <si>
    <t>Instituciones visitadas</t>
  </si>
  <si>
    <t>Cuadro Nº</t>
  </si>
  <si>
    <t xml:space="preserve">Descripción </t>
  </si>
  <si>
    <t>Programa de Justicia Restaurativa: Movimiento de trabajo</t>
  </si>
  <si>
    <t>Por: Circuito Judicial</t>
  </si>
  <si>
    <t xml:space="preserve">Durante: 2018 </t>
  </si>
  <si>
    <t>Programa de Justicia Restaurativa: Casos terminados</t>
  </si>
  <si>
    <t>Programa de Justicia Restaurativa: Reuniones y audiencias</t>
  </si>
  <si>
    <t xml:space="preserve">Programa de Justicia Restaurativa: Personas atendidas en entrevista preliminar </t>
  </si>
  <si>
    <t xml:space="preserve">Programa de Justicia Restaurativa: Seguimiento de medidas alternas </t>
  </si>
  <si>
    <t xml:space="preserve">Programa de Justicia Restaurativa: Seguimiento de planes </t>
  </si>
  <si>
    <t xml:space="preserve">Programa de Justicia Restaurativa: Personas atendidas en seguimiento por equipo psicosocial </t>
  </si>
  <si>
    <t>Programa de Justicia Restaurativa: Redes de apoyo</t>
  </si>
  <si>
    <t>REUNIONES Y AUDIENCIAS</t>
  </si>
  <si>
    <t>Reuniones Programadas</t>
  </si>
  <si>
    <t xml:space="preserve">               a. Con acuerdo</t>
  </si>
  <si>
    <t>Audiencias de verificación de acuerdos</t>
  </si>
  <si>
    <t xml:space="preserve">             a. Se mantiene medida alterna</t>
  </si>
  <si>
    <t xml:space="preserve">             b. Se modifica medida alterna</t>
  </si>
  <si>
    <t xml:space="preserve">             c. Se revoca medida alterna</t>
  </si>
  <si>
    <t xml:space="preserve">             d. Se homologa indemnización seguro</t>
  </si>
  <si>
    <t xml:space="preserve">JR = Justicia Restaurativa; PTDJ = Programa de Tratamiento de Drogas. </t>
  </si>
  <si>
    <t xml:space="preserve">Horas servicio comunal </t>
  </si>
  <si>
    <t>Horas abordajes socioeducativos</t>
  </si>
  <si>
    <t xml:space="preserve">Total de circulante en seguimiento </t>
  </si>
  <si>
    <t>Instituciones incorporadas a la red</t>
  </si>
  <si>
    <t xml:space="preserve">      Cantidad de informes* de cumplimiento por suspensión de proceso a prueba</t>
  </si>
  <si>
    <t xml:space="preserve">      Cantidad de informes* de incumplimiento por suspensión de proceso a prueba</t>
  </si>
  <si>
    <t>SEGÚN: CIRCUITO JUDICIAL Y TIPO DE PROGRAMA</t>
  </si>
  <si>
    <t>POR: MOTIVO DE TÉRMINO</t>
  </si>
  <si>
    <t>Según: Circuito Judicial y tipo de programa</t>
  </si>
  <si>
    <t>Por: Motivo de término</t>
  </si>
  <si>
    <t>SEGÚN: DELITO COMETIDO</t>
  </si>
  <si>
    <t>PROGRAMA DE JUSTICIA RESTAURATIVA: CASOS ENTRADOS</t>
  </si>
  <si>
    <t>SEGÚN: LUGAR DE PROCEDENCIA</t>
  </si>
  <si>
    <t xml:space="preserve"> PROGRAMA DE JUSTICIA RESTAURATIVA: CASOS ENTRADOS  </t>
  </si>
  <si>
    <t>SEGÚN: RESULTADO</t>
  </si>
  <si>
    <t>POR: TIPO DE PROGRAMA</t>
  </si>
  <si>
    <t>SEGÚN: TIPO DE PARTE EN EL PROCESO</t>
  </si>
  <si>
    <t>SEGÚN: TIPO DE PLAN</t>
  </si>
  <si>
    <t>SEGÚN: TIPO DE RED</t>
  </si>
  <si>
    <t>DELITO COMETIDO</t>
  </si>
  <si>
    <t>Personas atendidas por la fiscal</t>
  </si>
  <si>
    <t>PERSONAS ATENDIDAS</t>
  </si>
  <si>
    <t>RESULTADO DE LA MEDIDA</t>
  </si>
  <si>
    <t>SEGUIMIENTO DE PLANES</t>
  </si>
  <si>
    <t>TIPO DE PARTE</t>
  </si>
  <si>
    <t>TIPO DE RED</t>
  </si>
  <si>
    <t>Programa de Justicia Restaurativa 2018</t>
  </si>
  <si>
    <t>Programa de Justicia Restaurativa: Casos entrados</t>
  </si>
  <si>
    <t>Según: Delito cometido</t>
  </si>
  <si>
    <t xml:space="preserve">Programa de Justicia Restaurativa: Casos entrados  </t>
  </si>
  <si>
    <t>Según: Lugar de procedencia</t>
  </si>
  <si>
    <t>Según: Resultado</t>
  </si>
  <si>
    <t>Por: Tipo de programa</t>
  </si>
  <si>
    <t>Según: Tipo de parte en el proceso</t>
  </si>
  <si>
    <t>Según: Tipo de plan</t>
  </si>
  <si>
    <t>Según: Tipo de red</t>
  </si>
  <si>
    <t>DESPACHO</t>
  </si>
  <si>
    <t>FLAGRANCIA</t>
  </si>
  <si>
    <t>Plan reparador</t>
  </si>
  <si>
    <t>Planes de tratamiento terapéutico</t>
  </si>
  <si>
    <t>Donación (en colones)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</si>
</sst>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¢-140A]\ #,##0.00;[Red]\-[$¢-140A]\ #,##0.00"/>
    <numFmt numFmtId="165" formatCode="&quot;₡&quot;#,##0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indexed="10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rgb="FF0061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" fillId="0" borderId="0"/>
    <xf numFmtId="0" fontId="15" fillId="2" borderId="0" applyNumberFormat="0" applyBorder="0" applyAlignment="0" applyProtection="0"/>
    <xf numFmtId="0" fontId="16" fillId="0" borderId="0"/>
    <xf numFmtId="0" fontId="17" fillId="0" borderId="0"/>
  </cellStyleXfs>
  <cellXfs count="230">
    <xf numFmtId="0" fontId="0" fillId="0" borderId="0" xfId="0"/>
    <xf numFmtId="0" fontId="2" fillId="0" borderId="0" xfId="1" applyFont="1" applyFill="1"/>
    <xf numFmtId="0" fontId="2" fillId="0" borderId="2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2" xfId="0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6" xfId="1" applyFont="1" applyFill="1" applyBorder="1"/>
    <xf numFmtId="0" fontId="3" fillId="0" borderId="0" xfId="1" applyFont="1" applyFill="1" applyBorder="1"/>
    <xf numFmtId="0" fontId="7" fillId="0" borderId="10" xfId="2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1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2" applyFont="1" applyFill="1" applyBorder="1" applyProtection="1">
      <protection hidden="1"/>
    </xf>
    <xf numFmtId="0" fontId="3" fillId="0" borderId="14" xfId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12" fillId="0" borderId="11" xfId="0" applyFont="1" applyFill="1" applyBorder="1"/>
    <xf numFmtId="0" fontId="5" fillId="0" borderId="3" xfId="0" applyFont="1" applyFill="1" applyBorder="1"/>
    <xf numFmtId="0" fontId="7" fillId="0" borderId="1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/>
    </xf>
    <xf numFmtId="0" fontId="8" fillId="0" borderId="2" xfId="0" applyFont="1" applyFill="1" applyBorder="1"/>
    <xf numFmtId="0" fontId="11" fillId="0" borderId="5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3" fillId="0" borderId="15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5" fillId="0" borderId="11" xfId="1" applyFont="1" applyFill="1" applyBorder="1" applyAlignment="1">
      <alignment vertical="top" wrapText="1"/>
    </xf>
    <xf numFmtId="0" fontId="7" fillId="0" borderId="11" xfId="0" applyFont="1" applyFill="1" applyBorder="1"/>
    <xf numFmtId="0" fontId="7" fillId="0" borderId="10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164" fontId="5" fillId="0" borderId="15" xfId="0" applyNumberFormat="1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justify" vertical="center"/>
    </xf>
    <xf numFmtId="0" fontId="5" fillId="0" borderId="2" xfId="0" applyFont="1" applyFill="1" applyBorder="1"/>
    <xf numFmtId="0" fontId="2" fillId="0" borderId="16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3" xfId="17" applyFont="1" applyFill="1" applyBorder="1" applyAlignment="1">
      <alignment wrapText="1"/>
    </xf>
    <xf numFmtId="0" fontId="9" fillId="0" borderId="2" xfId="0" applyFont="1" applyFill="1" applyBorder="1"/>
    <xf numFmtId="3" fontId="5" fillId="0" borderId="2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</xf>
    <xf numFmtId="0" fontId="2" fillId="0" borderId="2" xfId="17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justify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16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18" xfId="0" applyFont="1" applyFill="1" applyBorder="1"/>
    <xf numFmtId="0" fontId="5" fillId="0" borderId="3" xfId="2" applyFont="1" applyFill="1" applyBorder="1"/>
    <xf numFmtId="0" fontId="10" fillId="0" borderId="0" xfId="0" applyFont="1" applyFill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/>
    </xf>
    <xf numFmtId="0" fontId="7" fillId="0" borderId="11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/>
    <xf numFmtId="3" fontId="7" fillId="0" borderId="3" xfId="16" applyNumberFormat="1" applyFont="1" applyFill="1" applyBorder="1" applyAlignment="1">
      <alignment horizontal="center"/>
    </xf>
    <xf numFmtId="3" fontId="7" fillId="0" borderId="2" xfId="16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3" fontId="10" fillId="0" borderId="11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/>
    </xf>
    <xf numFmtId="0" fontId="3" fillId="0" borderId="2" xfId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3" fontId="7" fillId="0" borderId="3" xfId="2" applyNumberFormat="1" applyFont="1" applyFill="1" applyBorder="1" applyAlignment="1">
      <alignment horizontal="center" vertical="top" wrapText="1"/>
    </xf>
    <xf numFmtId="3" fontId="7" fillId="0" borderId="2" xfId="2" applyNumberFormat="1" applyFont="1" applyFill="1" applyBorder="1" applyAlignment="1">
      <alignment horizontal="center" vertical="top" wrapText="1"/>
    </xf>
    <xf numFmtId="3" fontId="5" fillId="0" borderId="3" xfId="2" applyNumberFormat="1" applyFont="1" applyFill="1" applyBorder="1" applyAlignment="1">
      <alignment horizontal="center" vertical="top" wrapText="1"/>
    </xf>
    <xf numFmtId="3" fontId="8" fillId="0" borderId="3" xfId="0" applyNumberFormat="1" applyFont="1" applyFill="1" applyBorder="1"/>
    <xf numFmtId="3" fontId="5" fillId="0" borderId="2" xfId="2" applyNumberFormat="1" applyFont="1" applyFill="1" applyBorder="1" applyAlignment="1">
      <alignment horizontal="center" vertical="top" wrapText="1"/>
    </xf>
    <xf numFmtId="165" fontId="8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center"/>
    </xf>
    <xf numFmtId="3" fontId="8" fillId="0" borderId="2" xfId="0" applyNumberFormat="1" applyFont="1" applyFill="1" applyBorder="1"/>
    <xf numFmtId="0" fontId="18" fillId="0" borderId="0" xfId="18" applyFont="1" applyAlignment="1">
      <alignment horizontal="centerContinuous"/>
    </xf>
    <xf numFmtId="0" fontId="7" fillId="0" borderId="0" xfId="18" applyFont="1" applyAlignment="1">
      <alignment horizontal="centerContinuous"/>
    </xf>
    <xf numFmtId="0" fontId="8" fillId="0" borderId="0" xfId="18" applyFont="1"/>
    <xf numFmtId="0" fontId="8" fillId="0" borderId="0" xfId="18" applyFont="1" applyAlignment="1">
      <alignment horizontal="center"/>
    </xf>
    <xf numFmtId="0" fontId="5" fillId="3" borderId="6" xfId="18" applyFont="1" applyFill="1" applyBorder="1" applyAlignment="1">
      <alignment horizontal="center"/>
    </xf>
    <xf numFmtId="0" fontId="5" fillId="3" borderId="5" xfId="18" applyFont="1" applyFill="1" applyBorder="1"/>
    <xf numFmtId="0" fontId="7" fillId="3" borderId="0" xfId="18" applyFont="1" applyFill="1" applyAlignment="1">
      <alignment horizontal="center"/>
    </xf>
    <xf numFmtId="0" fontId="7" fillId="3" borderId="2" xfId="18" applyFont="1" applyFill="1" applyBorder="1" applyAlignment="1">
      <alignment horizontal="center"/>
    </xf>
    <xf numFmtId="0" fontId="5" fillId="3" borderId="18" xfId="18" applyFont="1" applyFill="1" applyBorder="1" applyAlignment="1">
      <alignment horizontal="center"/>
    </xf>
    <xf numFmtId="0" fontId="5" fillId="3" borderId="16" xfId="18" applyFont="1" applyFill="1" applyBorder="1"/>
    <xf numFmtId="0" fontId="8" fillId="0" borderId="5" xfId="18" applyFont="1" applyBorder="1"/>
    <xf numFmtId="0" fontId="8" fillId="0" borderId="2" xfId="18" applyFont="1" applyBorder="1"/>
    <xf numFmtId="0" fontId="8" fillId="0" borderId="16" xfId="18" applyFont="1" applyBorder="1"/>
    <xf numFmtId="0" fontId="3" fillId="0" borderId="0" xfId="1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8" fillId="0" borderId="0" xfId="0" applyFont="1" applyFill="1" applyBorder="1" applyAlignment="1">
      <alignment horizontal="left"/>
    </xf>
    <xf numFmtId="0" fontId="7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/>
    <xf numFmtId="0" fontId="3" fillId="0" borderId="0" xfId="1" applyFont="1"/>
    <xf numFmtId="0" fontId="2" fillId="0" borderId="0" xfId="1" applyFont="1"/>
    <xf numFmtId="0" fontId="5" fillId="0" borderId="0" xfId="2" applyFont="1" applyProtection="1">
      <protection hidden="1"/>
    </xf>
    <xf numFmtId="0" fontId="7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0" borderId="3" xfId="2" applyFont="1" applyBorder="1" applyAlignment="1">
      <alignment horizontal="left"/>
    </xf>
    <xf numFmtId="0" fontId="14" fillId="0" borderId="3" xfId="0" applyFont="1" applyBorder="1" applyAlignment="1">
      <alignment horizontal="right"/>
    </xf>
    <xf numFmtId="0" fontId="3" fillId="0" borderId="3" xfId="1" applyFont="1" applyBorder="1" applyAlignment="1">
      <alignment horizontal="left" vertical="center" wrapText="1"/>
    </xf>
    <xf numFmtId="0" fontId="8" fillId="0" borderId="3" xfId="0" applyFont="1" applyBorder="1"/>
    <xf numFmtId="0" fontId="14" fillId="0" borderId="15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/>
    <xf numFmtId="3" fontId="10" fillId="0" borderId="1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3" fontId="8" fillId="0" borderId="11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1" xfId="0" applyNumberFormat="1" applyFont="1" applyBorder="1"/>
    <xf numFmtId="3" fontId="5" fillId="0" borderId="3" xfId="0" applyNumberFormat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center"/>
    </xf>
    <xf numFmtId="3" fontId="7" fillId="0" borderId="2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11" xfId="1" applyFont="1" applyFill="1" applyBorder="1"/>
    <xf numFmtId="0" fontId="5" fillId="0" borderId="0" xfId="2" applyFont="1" applyFill="1" applyProtection="1">
      <protection hidden="1"/>
    </xf>
    <xf numFmtId="0" fontId="7" fillId="0" borderId="0" xfId="1" applyFont="1" applyFill="1"/>
    <xf numFmtId="0" fontId="5" fillId="0" borderId="0" xfId="1" applyFont="1" applyFill="1"/>
    <xf numFmtId="0" fontId="7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/>
    </xf>
    <xf numFmtId="0" fontId="7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left"/>
    </xf>
    <xf numFmtId="3" fontId="5" fillId="0" borderId="3" xfId="1" applyNumberFormat="1" applyFont="1" applyFill="1" applyBorder="1"/>
    <xf numFmtId="3" fontId="5" fillId="0" borderId="3" xfId="1" applyNumberFormat="1" applyFont="1" applyFill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3" fontId="7" fillId="0" borderId="11" xfId="1" applyNumberFormat="1" applyFont="1" applyFill="1" applyBorder="1" applyAlignment="1">
      <alignment horizontal="center"/>
    </xf>
    <xf numFmtId="0" fontId="5" fillId="0" borderId="17" xfId="1" applyFont="1" applyFill="1" applyBorder="1" applyAlignment="1">
      <alignment horizontal="left"/>
    </xf>
    <xf numFmtId="0" fontId="7" fillId="0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8" fillId="0" borderId="6" xfId="18" applyFont="1" applyBorder="1" applyAlignment="1">
      <alignment horizontal="center" vertical="center"/>
    </xf>
    <xf numFmtId="0" fontId="8" fillId="0" borderId="0" xfId="18" applyFont="1" applyBorder="1" applyAlignment="1">
      <alignment horizontal="center" vertical="center"/>
    </xf>
    <xf numFmtId="0" fontId="8" fillId="0" borderId="18" xfId="18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19">
    <cellStyle name="Campo de la tabla dinámica" xfId="3" xr:uid="{00000000-0005-0000-0000-000000000000}"/>
    <cellStyle name="Categoría de la tabla dinámica" xfId="4" xr:uid="{00000000-0005-0000-0000-000001000000}"/>
    <cellStyle name="Categoría del Piloto de Datos" xfId="5" xr:uid="{00000000-0005-0000-0000-000002000000}"/>
    <cellStyle name="Esquina de la tabla dinámica" xfId="6" xr:uid="{00000000-0005-0000-0000-000003000000}"/>
    <cellStyle name="Good" xfId="16" builtinId="26"/>
    <cellStyle name="Normal" xfId="0" builtinId="0"/>
    <cellStyle name="Normal 2" xfId="1" xr:uid="{00000000-0005-0000-0000-000005000000}"/>
    <cellStyle name="Normal 2 2" xfId="2" xr:uid="{00000000-0005-0000-0000-000006000000}"/>
    <cellStyle name="Normal 3" xfId="15" xr:uid="{AE69AD4E-A80A-4B6C-87D5-8EA48F532D8A}"/>
    <cellStyle name="Normal 4 2 4" xfId="18" xr:uid="{83C8125F-C6EC-4F3F-B981-779D2E621BBC}"/>
    <cellStyle name="Normal_Hoja1" xfId="17" xr:uid="{CF8CC974-1E25-4961-B584-1F0310D1E98B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Resultado de la tabla dinámica" xfId="12" xr:uid="{00000000-0005-0000-0000-00000C000000}"/>
    <cellStyle name="Título de la tabla dinámica" xfId="13" xr:uid="{00000000-0005-0000-0000-00000D000000}"/>
    <cellStyle name="Valor de la tabla dinámica" xfId="14" xr:uid="{00000000-0005-0000-0000-00000E000000}"/>
  </cellStyles>
  <dxfs count="0"/>
  <tableStyles count="0" defaultTableStyle="TableStyleMedium9" defaultPivotStyle="PivotStyleLight16"/>
  <colors>
    <mruColors>
      <color rgb="FFFFFFCC"/>
      <color rgb="FF66FFFF"/>
      <color rgb="FF99FFCC"/>
      <color rgb="FF36D5E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-copiar/bases/Entrada%20x%20delito%20Jdos%20Penales%20Juveniles%202012-%20Ka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lyn/Joselyn/ericka/Trabajo%20Especial/Cuadros%20anuale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C18C-82B3-4E4C-8A27-D6E6096DBA72}">
  <dimension ref="A1:B54"/>
  <sheetViews>
    <sheetView tabSelected="1" zoomScale="90" zoomScaleNormal="90" zoomScaleSheetLayoutView="100" workbookViewId="0">
      <pane ySplit="6" topLeftCell="A7" activePane="bottomLeft" state="frozen"/>
      <selection pane="bottomLeft"/>
    </sheetView>
  </sheetViews>
  <sheetFormatPr defaultColWidth="0" defaultRowHeight="15.75" customHeight="1" zeroHeight="1" x14ac:dyDescent="0.35"/>
  <cols>
    <col min="1" max="1" width="16" style="136" customWidth="1"/>
    <col min="2" max="2" width="86.81640625" style="135" bestFit="1" customWidth="1"/>
    <col min="3" max="16384" width="11.453125" style="135" hidden="1"/>
  </cols>
  <sheetData>
    <row r="1" spans="1:2" ht="20" x14ac:dyDescent="0.4">
      <c r="A1" s="133" t="s">
        <v>164</v>
      </c>
      <c r="B1" s="134"/>
    </row>
    <row r="2" spans="1:2" ht="20" x14ac:dyDescent="0.4">
      <c r="A2" s="133" t="s">
        <v>271</v>
      </c>
      <c r="B2" s="134"/>
    </row>
    <row r="3" spans="1:2" ht="15.75" customHeight="1" x14ac:dyDescent="0.35"/>
    <row r="4" spans="1:2" ht="15.75" customHeight="1" x14ac:dyDescent="0.35">
      <c r="A4" s="137"/>
      <c r="B4" s="138"/>
    </row>
    <row r="5" spans="1:2" ht="15.5" x14ac:dyDescent="0.35">
      <c r="A5" s="139" t="s">
        <v>224</v>
      </c>
      <c r="B5" s="140" t="s">
        <v>225</v>
      </c>
    </row>
    <row r="6" spans="1:2" ht="15.75" customHeight="1" x14ac:dyDescent="0.35">
      <c r="A6" s="141"/>
      <c r="B6" s="142"/>
    </row>
    <row r="7" spans="1:2" ht="15.75" customHeight="1" x14ac:dyDescent="0.35">
      <c r="A7" s="220">
        <v>1</v>
      </c>
      <c r="B7" s="143" t="s">
        <v>226</v>
      </c>
    </row>
    <row r="8" spans="1:2" ht="15.75" customHeight="1" x14ac:dyDescent="0.35">
      <c r="A8" s="221"/>
      <c r="B8" s="144" t="s">
        <v>227</v>
      </c>
    </row>
    <row r="9" spans="1:2" ht="15.75" customHeight="1" x14ac:dyDescent="0.35">
      <c r="A9" s="222"/>
      <c r="B9" s="145" t="s">
        <v>228</v>
      </c>
    </row>
    <row r="10" spans="1:2" ht="15.75" customHeight="1" x14ac:dyDescent="0.35">
      <c r="A10" s="220">
        <v>2</v>
      </c>
      <c r="B10" s="143" t="s">
        <v>272</v>
      </c>
    </row>
    <row r="11" spans="1:2" ht="15.75" customHeight="1" x14ac:dyDescent="0.35">
      <c r="A11" s="221"/>
      <c r="B11" s="144" t="s">
        <v>273</v>
      </c>
    </row>
    <row r="12" spans="1:2" ht="15.75" customHeight="1" x14ac:dyDescent="0.35">
      <c r="A12" s="221"/>
      <c r="B12" s="144" t="s">
        <v>227</v>
      </c>
    </row>
    <row r="13" spans="1:2" ht="15.75" customHeight="1" x14ac:dyDescent="0.35">
      <c r="A13" s="222"/>
      <c r="B13" s="145" t="s">
        <v>228</v>
      </c>
    </row>
    <row r="14" spans="1:2" ht="15.75" customHeight="1" x14ac:dyDescent="0.35">
      <c r="A14" s="220">
        <v>3</v>
      </c>
      <c r="B14" s="143" t="s">
        <v>274</v>
      </c>
    </row>
    <row r="15" spans="1:2" ht="15.75" customHeight="1" x14ac:dyDescent="0.35">
      <c r="A15" s="221"/>
      <c r="B15" s="144" t="s">
        <v>275</v>
      </c>
    </row>
    <row r="16" spans="1:2" ht="15.75" customHeight="1" x14ac:dyDescent="0.35">
      <c r="A16" s="221"/>
      <c r="B16" s="144" t="s">
        <v>227</v>
      </c>
    </row>
    <row r="17" spans="1:2" ht="15.75" customHeight="1" x14ac:dyDescent="0.35">
      <c r="A17" s="222"/>
      <c r="B17" s="145" t="s">
        <v>228</v>
      </c>
    </row>
    <row r="18" spans="1:2" ht="15.75" customHeight="1" x14ac:dyDescent="0.35">
      <c r="A18" s="220">
        <v>4</v>
      </c>
      <c r="B18" s="143" t="s">
        <v>229</v>
      </c>
    </row>
    <row r="19" spans="1:2" ht="15.75" customHeight="1" x14ac:dyDescent="0.35">
      <c r="A19" s="221"/>
      <c r="B19" s="144" t="s">
        <v>253</v>
      </c>
    </row>
    <row r="20" spans="1:2" ht="15.75" customHeight="1" x14ac:dyDescent="0.35">
      <c r="A20" s="221"/>
      <c r="B20" s="144" t="s">
        <v>254</v>
      </c>
    </row>
    <row r="21" spans="1:2" ht="15.75" customHeight="1" x14ac:dyDescent="0.35">
      <c r="A21" s="222"/>
      <c r="B21" s="145" t="s">
        <v>228</v>
      </c>
    </row>
    <row r="22" spans="1:2" ht="15.75" customHeight="1" x14ac:dyDescent="0.35">
      <c r="A22" s="220">
        <v>5</v>
      </c>
      <c r="B22" s="143" t="s">
        <v>230</v>
      </c>
    </row>
    <row r="23" spans="1:2" ht="15.75" customHeight="1" x14ac:dyDescent="0.35">
      <c r="A23" s="221"/>
      <c r="B23" s="144" t="s">
        <v>276</v>
      </c>
    </row>
    <row r="24" spans="1:2" ht="15.75" customHeight="1" x14ac:dyDescent="0.35">
      <c r="A24" s="221"/>
      <c r="B24" s="144" t="s">
        <v>277</v>
      </c>
    </row>
    <row r="25" spans="1:2" ht="15.75" customHeight="1" x14ac:dyDescent="0.35">
      <c r="A25" s="222"/>
      <c r="B25" s="145" t="s">
        <v>228</v>
      </c>
    </row>
    <row r="26" spans="1:2" ht="15.75" customHeight="1" x14ac:dyDescent="0.35">
      <c r="A26" s="220">
        <v>6</v>
      </c>
      <c r="B26" s="143" t="s">
        <v>231</v>
      </c>
    </row>
    <row r="27" spans="1:2" ht="15.75" customHeight="1" x14ac:dyDescent="0.35">
      <c r="A27" s="221"/>
      <c r="B27" s="144" t="s">
        <v>278</v>
      </c>
    </row>
    <row r="28" spans="1:2" ht="15.75" customHeight="1" x14ac:dyDescent="0.35">
      <c r="A28" s="221"/>
      <c r="B28" s="144" t="s">
        <v>227</v>
      </c>
    </row>
    <row r="29" spans="1:2" ht="15.75" customHeight="1" x14ac:dyDescent="0.35">
      <c r="A29" s="222"/>
      <c r="B29" s="145" t="s">
        <v>228</v>
      </c>
    </row>
    <row r="30" spans="1:2" ht="15.75" customHeight="1" x14ac:dyDescent="0.35">
      <c r="A30" s="220">
        <v>7</v>
      </c>
      <c r="B30" s="143" t="s">
        <v>232</v>
      </c>
    </row>
    <row r="31" spans="1:2" ht="15.75" customHeight="1" x14ac:dyDescent="0.35">
      <c r="A31" s="221"/>
      <c r="B31" s="144" t="s">
        <v>276</v>
      </c>
    </row>
    <row r="32" spans="1:2" ht="15.75" customHeight="1" x14ac:dyDescent="0.35">
      <c r="A32" s="221"/>
      <c r="B32" s="144" t="s">
        <v>227</v>
      </c>
    </row>
    <row r="33" spans="1:2" ht="15.75" customHeight="1" x14ac:dyDescent="0.35">
      <c r="A33" s="222"/>
      <c r="B33" s="145" t="s">
        <v>228</v>
      </c>
    </row>
    <row r="34" spans="1:2" ht="15.75" customHeight="1" x14ac:dyDescent="0.35">
      <c r="A34" s="220">
        <v>8</v>
      </c>
      <c r="B34" s="143" t="s">
        <v>233</v>
      </c>
    </row>
    <row r="35" spans="1:2" ht="15.75" customHeight="1" x14ac:dyDescent="0.35">
      <c r="A35" s="221"/>
      <c r="B35" s="144" t="s">
        <v>279</v>
      </c>
    </row>
    <row r="36" spans="1:2" ht="15.75" customHeight="1" x14ac:dyDescent="0.35">
      <c r="A36" s="221"/>
      <c r="B36" s="144" t="s">
        <v>227</v>
      </c>
    </row>
    <row r="37" spans="1:2" ht="15.75" customHeight="1" x14ac:dyDescent="0.35">
      <c r="A37" s="222"/>
      <c r="B37" s="145" t="s">
        <v>228</v>
      </c>
    </row>
    <row r="38" spans="1:2" ht="15.75" customHeight="1" x14ac:dyDescent="0.35">
      <c r="A38" s="220">
        <v>9</v>
      </c>
      <c r="B38" s="143" t="s">
        <v>234</v>
      </c>
    </row>
    <row r="39" spans="1:2" ht="15.75" customHeight="1" x14ac:dyDescent="0.35">
      <c r="A39" s="221"/>
      <c r="B39" s="144" t="s">
        <v>278</v>
      </c>
    </row>
    <row r="40" spans="1:2" ht="15.75" customHeight="1" x14ac:dyDescent="0.35">
      <c r="A40" s="221"/>
      <c r="B40" s="144" t="s">
        <v>227</v>
      </c>
    </row>
    <row r="41" spans="1:2" ht="15.75" customHeight="1" x14ac:dyDescent="0.35">
      <c r="A41" s="222"/>
      <c r="B41" s="145" t="s">
        <v>228</v>
      </c>
    </row>
    <row r="42" spans="1:2" ht="15.75" customHeight="1" x14ac:dyDescent="0.35">
      <c r="A42" s="220">
        <v>10</v>
      </c>
      <c r="B42" s="143" t="s">
        <v>235</v>
      </c>
    </row>
    <row r="43" spans="1:2" ht="15.75" customHeight="1" x14ac:dyDescent="0.35">
      <c r="A43" s="221"/>
      <c r="B43" s="144" t="s">
        <v>280</v>
      </c>
    </row>
    <row r="44" spans="1:2" ht="15.75" customHeight="1" x14ac:dyDescent="0.35">
      <c r="A44" s="221"/>
      <c r="B44" s="144" t="s">
        <v>227</v>
      </c>
    </row>
    <row r="45" spans="1:2" ht="15.75" customHeight="1" x14ac:dyDescent="0.35">
      <c r="A45" s="222"/>
      <c r="B45" s="145" t="s">
        <v>228</v>
      </c>
    </row>
    <row r="46" spans="1:2" ht="15.75" hidden="1" customHeight="1" x14ac:dyDescent="0.35"/>
    <row r="47" spans="1:2" ht="15.75" hidden="1" customHeight="1" x14ac:dyDescent="0.35"/>
    <row r="48" spans="1:2" ht="15.75" hidden="1" customHeight="1" x14ac:dyDescent="0.35"/>
    <row r="49" ht="15.75" hidden="1" customHeight="1" x14ac:dyDescent="0.35"/>
    <row r="50" ht="15.75" hidden="1" customHeight="1" x14ac:dyDescent="0.35"/>
    <row r="51" ht="15.75" hidden="1" customHeight="1" x14ac:dyDescent="0.35"/>
    <row r="52" ht="15.75" hidden="1" customHeight="1" x14ac:dyDescent="0.35"/>
    <row r="53" ht="15.75" hidden="1" customHeight="1" x14ac:dyDescent="0.35"/>
    <row r="54" ht="15.75" hidden="1" customHeight="1" x14ac:dyDescent="0.35"/>
  </sheetData>
  <mergeCells count="10">
    <mergeCell ref="A34:A37"/>
    <mergeCell ref="A38:A41"/>
    <mergeCell ref="A42:A45"/>
    <mergeCell ref="A7:A9"/>
    <mergeCell ref="A10:A13"/>
    <mergeCell ref="A14:A17"/>
    <mergeCell ref="A18:A21"/>
    <mergeCell ref="A22:A25"/>
    <mergeCell ref="A26:A29"/>
    <mergeCell ref="A30:A33"/>
  </mergeCells>
  <printOptions horizontalCentered="1" verticalCentered="1"/>
  <pageMargins left="0" right="0" top="0" bottom="0" header="0" footer="0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23"/>
  <sheetViews>
    <sheetView zoomScale="80" zoomScaleNormal="80" workbookViewId="0"/>
  </sheetViews>
  <sheetFormatPr defaultColWidth="0" defaultRowHeight="15.5" zeroHeight="1" x14ac:dyDescent="0.35"/>
  <cols>
    <col min="1" max="1" width="47.7265625" style="17" customWidth="1"/>
    <col min="2" max="2" width="16.54296875" style="17" customWidth="1"/>
    <col min="3" max="3" width="18.1796875" style="17" customWidth="1"/>
    <col min="4" max="4" width="19" style="17" customWidth="1"/>
    <col min="5" max="5" width="18.81640625" style="17" customWidth="1"/>
    <col min="6" max="6" width="15.453125" style="17" customWidth="1"/>
    <col min="7" max="7" width="16.54296875" style="17" customWidth="1"/>
    <col min="8" max="8" width="17.54296875" style="17" customWidth="1"/>
    <col min="9" max="9" width="16.453125" style="17" customWidth="1"/>
    <col min="10" max="10" width="17.81640625" style="17" customWidth="1"/>
    <col min="11" max="11" width="11.453125" style="22" hidden="1" customWidth="1"/>
    <col min="12" max="54" width="11.453125" style="17" hidden="1" customWidth="1"/>
    <col min="55" max="55" width="0" style="17" hidden="1" customWidth="1"/>
    <col min="56" max="16384" width="11.453125" style="17" hidden="1"/>
  </cols>
  <sheetData>
    <row r="1" spans="1:10" x14ac:dyDescent="0.35">
      <c r="A1" s="18" t="s">
        <v>59</v>
      </c>
    </row>
    <row r="2" spans="1:10" x14ac:dyDescent="0.35">
      <c r="A2" s="19"/>
    </row>
    <row r="3" spans="1:10" ht="15.75" customHeight="1" x14ac:dyDescent="0.35">
      <c r="A3" s="116" t="s">
        <v>169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5.75" customHeight="1" x14ac:dyDescent="0.35">
      <c r="A4" s="116" t="s">
        <v>261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35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x14ac:dyDescent="0.35">
      <c r="A6" s="116" t="s">
        <v>141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3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ht="95.25" customHeight="1" x14ac:dyDescent="0.35">
      <c r="A8" s="13" t="s">
        <v>269</v>
      </c>
      <c r="B8" s="82" t="s">
        <v>11</v>
      </c>
      <c r="C8" s="84" t="s">
        <v>211</v>
      </c>
      <c r="D8" s="84" t="s">
        <v>130</v>
      </c>
      <c r="E8" s="84" t="s">
        <v>10</v>
      </c>
      <c r="F8" s="84" t="s">
        <v>155</v>
      </c>
      <c r="G8" s="84" t="s">
        <v>9</v>
      </c>
      <c r="H8" s="84" t="s">
        <v>154</v>
      </c>
      <c r="I8" s="84" t="s">
        <v>139</v>
      </c>
      <c r="J8" s="16" t="s">
        <v>7</v>
      </c>
    </row>
    <row r="9" spans="1:10" x14ac:dyDescent="0.35">
      <c r="A9" s="24"/>
      <c r="B9" s="27"/>
      <c r="C9" s="4"/>
      <c r="D9" s="4"/>
      <c r="E9" s="4"/>
      <c r="F9" s="4"/>
      <c r="G9" s="4"/>
      <c r="H9" s="4"/>
      <c r="I9" s="4"/>
      <c r="J9" s="7"/>
    </row>
    <row r="10" spans="1:10" x14ac:dyDescent="0.35">
      <c r="A10" s="97" t="s">
        <v>11</v>
      </c>
      <c r="B10" s="126">
        <f>B12+B18+B19+B20</f>
        <v>18719</v>
      </c>
      <c r="C10" s="126">
        <f>C12+C18+C19+C20</f>
        <v>2080</v>
      </c>
      <c r="D10" s="126">
        <f t="shared" ref="D10:J10" si="0">D12+D18+D19+D20</f>
        <v>1939</v>
      </c>
      <c r="E10" s="126">
        <f t="shared" si="0"/>
        <v>5537</v>
      </c>
      <c r="F10" s="126">
        <f t="shared" si="0"/>
        <v>195</v>
      </c>
      <c r="G10" s="126">
        <f t="shared" si="0"/>
        <v>3263</v>
      </c>
      <c r="H10" s="126">
        <f t="shared" si="0"/>
        <v>319</v>
      </c>
      <c r="I10" s="126">
        <f t="shared" si="0"/>
        <v>1923</v>
      </c>
      <c r="J10" s="102">
        <f t="shared" si="0"/>
        <v>3463</v>
      </c>
    </row>
    <row r="11" spans="1:10" x14ac:dyDescent="0.35">
      <c r="A11" s="21"/>
      <c r="B11" s="126"/>
      <c r="C11" s="126"/>
      <c r="D11" s="126"/>
      <c r="E11" s="126"/>
      <c r="F11" s="126"/>
      <c r="G11" s="126"/>
      <c r="H11" s="126"/>
      <c r="I11" s="126"/>
      <c r="J11" s="102"/>
    </row>
    <row r="12" spans="1:10" x14ac:dyDescent="0.35">
      <c r="A12" s="26" t="s">
        <v>105</v>
      </c>
      <c r="B12" s="127">
        <f>SUM(B13:B16)</f>
        <v>5109</v>
      </c>
      <c r="C12" s="127">
        <f>SUM(C13:C16)</f>
        <v>564</v>
      </c>
      <c r="D12" s="127">
        <f t="shared" ref="D12:J12" si="1">SUM(D13:D16)</f>
        <v>448</v>
      </c>
      <c r="E12" s="127">
        <f t="shared" si="1"/>
        <v>2415</v>
      </c>
      <c r="F12" s="127">
        <f t="shared" si="1"/>
        <v>100</v>
      </c>
      <c r="G12" s="127">
        <f t="shared" si="1"/>
        <v>880</v>
      </c>
      <c r="H12" s="127">
        <f t="shared" si="1"/>
        <v>68</v>
      </c>
      <c r="I12" s="127">
        <f t="shared" si="1"/>
        <v>317</v>
      </c>
      <c r="J12" s="128">
        <f t="shared" si="1"/>
        <v>317</v>
      </c>
    </row>
    <row r="13" spans="1:10" x14ac:dyDescent="0.35">
      <c r="A13" s="26" t="s">
        <v>108</v>
      </c>
      <c r="B13" s="109">
        <f>SUM(C13:J13)</f>
        <v>572</v>
      </c>
      <c r="C13" s="114">
        <v>146</v>
      </c>
      <c r="D13" s="114">
        <v>19</v>
      </c>
      <c r="E13" s="114">
        <v>92</v>
      </c>
      <c r="F13" s="114">
        <v>25</v>
      </c>
      <c r="G13" s="114">
        <v>155</v>
      </c>
      <c r="H13" s="114">
        <v>2</v>
      </c>
      <c r="I13" s="114">
        <v>72</v>
      </c>
      <c r="J13" s="115">
        <v>61</v>
      </c>
    </row>
    <row r="14" spans="1:10" x14ac:dyDescent="0.35">
      <c r="A14" s="26" t="s">
        <v>106</v>
      </c>
      <c r="B14" s="109">
        <f t="shared" ref="B14:B16" si="2">SUM(C14:J14)</f>
        <v>4418</v>
      </c>
      <c r="C14" s="114">
        <v>418</v>
      </c>
      <c r="D14" s="114">
        <v>429</v>
      </c>
      <c r="E14" s="114">
        <v>2283</v>
      </c>
      <c r="F14" s="114">
        <v>59</v>
      </c>
      <c r="G14" s="114">
        <v>722</v>
      </c>
      <c r="H14" s="114">
        <v>66</v>
      </c>
      <c r="I14" s="114">
        <v>199</v>
      </c>
      <c r="J14" s="115">
        <v>242</v>
      </c>
    </row>
    <row r="15" spans="1:10" x14ac:dyDescent="0.35">
      <c r="A15" s="26" t="s">
        <v>107</v>
      </c>
      <c r="B15" s="109">
        <f t="shared" si="2"/>
        <v>102</v>
      </c>
      <c r="C15" s="114">
        <v>0</v>
      </c>
      <c r="D15" s="114">
        <v>0</v>
      </c>
      <c r="E15" s="114">
        <v>40</v>
      </c>
      <c r="F15" s="114">
        <v>16</v>
      </c>
      <c r="G15" s="114">
        <v>3</v>
      </c>
      <c r="H15" s="114">
        <v>0</v>
      </c>
      <c r="I15" s="114">
        <v>29</v>
      </c>
      <c r="J15" s="115">
        <v>14</v>
      </c>
    </row>
    <row r="16" spans="1:10" x14ac:dyDescent="0.35">
      <c r="A16" s="26" t="s">
        <v>156</v>
      </c>
      <c r="B16" s="109">
        <f t="shared" si="2"/>
        <v>17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17</v>
      </c>
      <c r="J16" s="115">
        <v>0</v>
      </c>
    </row>
    <row r="17" spans="1:10" x14ac:dyDescent="0.35">
      <c r="A17" s="26"/>
      <c r="B17" s="109"/>
      <c r="C17" s="114"/>
      <c r="D17" s="114"/>
      <c r="E17" s="114"/>
      <c r="F17" s="114"/>
      <c r="G17" s="114"/>
      <c r="H17" s="114"/>
      <c r="I17" s="114"/>
      <c r="J17" s="115"/>
    </row>
    <row r="18" spans="1:10" x14ac:dyDescent="0.35">
      <c r="A18" s="14" t="s">
        <v>109</v>
      </c>
      <c r="B18" s="127">
        <f>SUM(C18:J18)</f>
        <v>1079</v>
      </c>
      <c r="C18" s="114">
        <v>129</v>
      </c>
      <c r="D18" s="114">
        <v>117</v>
      </c>
      <c r="E18" s="114">
        <v>227</v>
      </c>
      <c r="F18" s="114">
        <v>30</v>
      </c>
      <c r="G18" s="114">
        <v>176</v>
      </c>
      <c r="H18" s="114">
        <v>55</v>
      </c>
      <c r="I18" s="114">
        <v>180</v>
      </c>
      <c r="J18" s="115">
        <v>165</v>
      </c>
    </row>
    <row r="19" spans="1:10" x14ac:dyDescent="0.35">
      <c r="A19" s="14" t="s">
        <v>247</v>
      </c>
      <c r="B19" s="127">
        <f t="shared" ref="B19:B20" si="3">SUM(C19:J19)</f>
        <v>12528</v>
      </c>
      <c r="C19" s="114">
        <v>1387</v>
      </c>
      <c r="D19" s="114">
        <v>1374</v>
      </c>
      <c r="E19" s="114">
        <v>2892</v>
      </c>
      <c r="F19" s="114">
        <v>65</v>
      </c>
      <c r="G19" s="114">
        <v>2207</v>
      </c>
      <c r="H19" s="114">
        <v>196</v>
      </c>
      <c r="I19" s="114">
        <v>1426</v>
      </c>
      <c r="J19" s="115">
        <v>2981</v>
      </c>
    </row>
    <row r="20" spans="1:10" x14ac:dyDescent="0.35">
      <c r="A20" s="26" t="s">
        <v>110</v>
      </c>
      <c r="B20" s="127">
        <f t="shared" si="3"/>
        <v>3</v>
      </c>
      <c r="C20" s="114">
        <v>0</v>
      </c>
      <c r="D20" s="114">
        <v>0</v>
      </c>
      <c r="E20" s="114">
        <v>3</v>
      </c>
      <c r="F20" s="114">
        <v>0</v>
      </c>
      <c r="G20" s="114">
        <v>0</v>
      </c>
      <c r="H20" s="114">
        <v>0</v>
      </c>
      <c r="I20" s="114">
        <v>0</v>
      </c>
      <c r="J20" s="115">
        <v>0</v>
      </c>
    </row>
    <row r="21" spans="1:10" x14ac:dyDescent="0.35">
      <c r="A21" s="56"/>
      <c r="B21" s="54"/>
      <c r="C21" s="54"/>
      <c r="D21" s="54"/>
      <c r="E21" s="54"/>
      <c r="F21" s="54"/>
      <c r="G21" s="54"/>
      <c r="H21" s="54"/>
      <c r="I21" s="54"/>
      <c r="J21" s="55"/>
    </row>
    <row r="22" spans="1:10" x14ac:dyDescent="0.35">
      <c r="A22" s="32" t="s">
        <v>138</v>
      </c>
      <c r="B22" s="22"/>
      <c r="C22" s="22"/>
      <c r="D22" s="22"/>
      <c r="E22" s="22"/>
      <c r="F22" s="22"/>
      <c r="G22" s="22"/>
      <c r="H22" s="22"/>
      <c r="I22" s="22"/>
      <c r="J22" s="22"/>
    </row>
    <row r="23" spans="1:10" hidden="1" x14ac:dyDescent="0.35">
      <c r="A23" s="22"/>
      <c r="B23" s="22"/>
      <c r="C23" s="22"/>
      <c r="D23" s="22"/>
      <c r="E23" s="22"/>
      <c r="F23" s="22"/>
      <c r="G23" s="22"/>
      <c r="H23" s="22"/>
      <c r="I23" s="22"/>
      <c r="J23" s="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17"/>
  <sheetViews>
    <sheetView zoomScale="80" zoomScaleNormal="80" workbookViewId="0"/>
  </sheetViews>
  <sheetFormatPr defaultColWidth="0" defaultRowHeight="15.5" zeroHeight="1" x14ac:dyDescent="0.35"/>
  <cols>
    <col min="1" max="1" width="50.453125" style="17" customWidth="1"/>
    <col min="2" max="2" width="17" style="17" customWidth="1"/>
    <col min="3" max="3" width="18.453125" style="17" customWidth="1"/>
    <col min="4" max="4" width="18" style="17" customWidth="1"/>
    <col min="5" max="5" width="17.26953125" style="17" customWidth="1"/>
    <col min="6" max="6" width="15.7265625" style="17" customWidth="1"/>
    <col min="7" max="7" width="16" style="17" customWidth="1"/>
    <col min="8" max="8" width="17.26953125" style="17" customWidth="1"/>
    <col min="9" max="9" width="16.453125" style="17" customWidth="1"/>
    <col min="10" max="10" width="17.1796875" style="17" customWidth="1"/>
    <col min="11" max="11" width="11.453125" style="22" hidden="1" customWidth="1"/>
    <col min="12" max="54" width="11.453125" style="17" hidden="1" customWidth="1"/>
    <col min="55" max="55" width="0" style="17" hidden="1" customWidth="1"/>
    <col min="56" max="16384" width="11.453125" style="17" hidden="1"/>
  </cols>
  <sheetData>
    <row r="1" spans="1:11" x14ac:dyDescent="0.35">
      <c r="A1" s="18" t="s">
        <v>60</v>
      </c>
    </row>
    <row r="2" spans="1:11" x14ac:dyDescent="0.35"/>
    <row r="3" spans="1:11" ht="15.75" customHeight="1" x14ac:dyDescent="0.35">
      <c r="A3" s="116" t="s">
        <v>167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1" ht="15.75" customHeight="1" x14ac:dyDescent="0.35">
      <c r="A4" s="116" t="s">
        <v>263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1" x14ac:dyDescent="0.35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1" s="22" customFormat="1" x14ac:dyDescent="0.35">
      <c r="A6" s="117" t="s">
        <v>141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1" x14ac:dyDescent="0.3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1" ht="103.5" customHeight="1" x14ac:dyDescent="0.35">
      <c r="A8" s="13" t="s">
        <v>270</v>
      </c>
      <c r="B8" s="82" t="s">
        <v>11</v>
      </c>
      <c r="C8" s="84" t="s">
        <v>211</v>
      </c>
      <c r="D8" s="84" t="s">
        <v>130</v>
      </c>
      <c r="E8" s="84" t="s">
        <v>10</v>
      </c>
      <c r="F8" s="84" t="s">
        <v>155</v>
      </c>
      <c r="G8" s="84" t="s">
        <v>9</v>
      </c>
      <c r="H8" s="84" t="s">
        <v>154</v>
      </c>
      <c r="I8" s="84" t="s">
        <v>139</v>
      </c>
      <c r="J8" s="62" t="s">
        <v>7</v>
      </c>
    </row>
    <row r="9" spans="1:11" x14ac:dyDescent="0.35">
      <c r="A9" s="24"/>
      <c r="B9" s="27"/>
      <c r="C9" s="4"/>
      <c r="D9" s="4"/>
      <c r="E9" s="4"/>
      <c r="F9" s="4"/>
      <c r="G9" s="4"/>
      <c r="H9" s="4"/>
      <c r="I9" s="4"/>
      <c r="J9" s="7"/>
    </row>
    <row r="10" spans="1:11" s="90" customFormat="1" ht="15" x14ac:dyDescent="0.3">
      <c r="A10" s="131" t="s">
        <v>11</v>
      </c>
      <c r="B10" s="110">
        <f>B12+B13+B14+B15</f>
        <v>7129</v>
      </c>
      <c r="C10" s="111">
        <f>C12+C13+C14+C15</f>
        <v>284</v>
      </c>
      <c r="D10" s="111">
        <f>D12+D13+D14+D15</f>
        <v>486</v>
      </c>
      <c r="E10" s="111">
        <f t="shared" ref="E10:H10" si="0">E12+E13+E14+E15</f>
        <v>3837</v>
      </c>
      <c r="F10" s="111">
        <f t="shared" si="0"/>
        <v>166</v>
      </c>
      <c r="G10" s="111">
        <f t="shared" si="0"/>
        <v>438</v>
      </c>
      <c r="H10" s="111">
        <f t="shared" si="0"/>
        <v>435</v>
      </c>
      <c r="I10" s="111">
        <f>I12+I13+I14+I15</f>
        <v>1337</v>
      </c>
      <c r="J10" s="112">
        <f t="shared" ref="J10" si="1">J12+J13+J14+J15</f>
        <v>146</v>
      </c>
      <c r="K10" s="87"/>
    </row>
    <row r="11" spans="1:11" x14ac:dyDescent="0.35">
      <c r="A11" s="29"/>
      <c r="B11" s="123"/>
      <c r="C11" s="123"/>
      <c r="D11" s="123"/>
      <c r="E11" s="123"/>
      <c r="F11" s="123"/>
      <c r="G11" s="123"/>
      <c r="H11" s="123"/>
      <c r="I11" s="123"/>
      <c r="J11" s="132"/>
    </row>
    <row r="12" spans="1:11" x14ac:dyDescent="0.35">
      <c r="A12" s="129" t="s">
        <v>222</v>
      </c>
      <c r="B12" s="114">
        <f>SUM(C12:J12)</f>
        <v>3234</v>
      </c>
      <c r="C12" s="114">
        <v>112</v>
      </c>
      <c r="D12" s="114">
        <v>181</v>
      </c>
      <c r="E12" s="114">
        <v>1869</v>
      </c>
      <c r="F12" s="114">
        <v>29</v>
      </c>
      <c r="G12" s="114">
        <v>194</v>
      </c>
      <c r="H12" s="114">
        <v>201</v>
      </c>
      <c r="I12" s="114">
        <v>573</v>
      </c>
      <c r="J12" s="115">
        <v>75</v>
      </c>
    </row>
    <row r="13" spans="1:11" x14ac:dyDescent="0.35">
      <c r="A13" s="129" t="s">
        <v>248</v>
      </c>
      <c r="B13" s="114">
        <f t="shared" ref="B13:B15" si="2">SUM(C13:J13)</f>
        <v>214</v>
      </c>
      <c r="C13" s="114">
        <v>7</v>
      </c>
      <c r="D13" s="114">
        <v>25</v>
      </c>
      <c r="E13" s="114">
        <v>76</v>
      </c>
      <c r="F13" s="114">
        <v>36</v>
      </c>
      <c r="G13" s="114">
        <v>27</v>
      </c>
      <c r="H13" s="114">
        <v>21</v>
      </c>
      <c r="I13" s="114">
        <v>15</v>
      </c>
      <c r="J13" s="115">
        <v>7</v>
      </c>
    </row>
    <row r="14" spans="1:11" x14ac:dyDescent="0.35">
      <c r="A14" s="129" t="s">
        <v>223</v>
      </c>
      <c r="B14" s="114">
        <f t="shared" si="2"/>
        <v>215</v>
      </c>
      <c r="C14" s="114">
        <v>4</v>
      </c>
      <c r="D14" s="114">
        <v>18</v>
      </c>
      <c r="E14" s="114">
        <v>23</v>
      </c>
      <c r="F14" s="114">
        <v>54</v>
      </c>
      <c r="G14" s="114">
        <v>19</v>
      </c>
      <c r="H14" s="114">
        <v>40</v>
      </c>
      <c r="I14" s="114">
        <v>50</v>
      </c>
      <c r="J14" s="115">
        <v>7</v>
      </c>
    </row>
    <row r="15" spans="1:11" x14ac:dyDescent="0.35">
      <c r="A15" s="130" t="s">
        <v>111</v>
      </c>
      <c r="B15" s="113">
        <f t="shared" si="2"/>
        <v>3466</v>
      </c>
      <c r="C15" s="113">
        <v>161</v>
      </c>
      <c r="D15" s="114">
        <v>262</v>
      </c>
      <c r="E15" s="114">
        <v>1869</v>
      </c>
      <c r="F15" s="114">
        <v>47</v>
      </c>
      <c r="G15" s="114">
        <v>198</v>
      </c>
      <c r="H15" s="114">
        <v>173</v>
      </c>
      <c r="I15" s="114">
        <v>699</v>
      </c>
      <c r="J15" s="115">
        <v>57</v>
      </c>
    </row>
    <row r="16" spans="1:11" x14ac:dyDescent="0.35">
      <c r="A16" s="58"/>
      <c r="B16" s="59"/>
      <c r="C16" s="54"/>
      <c r="D16" s="54"/>
      <c r="E16" s="54"/>
      <c r="F16" s="54"/>
      <c r="G16" s="54"/>
      <c r="H16" s="54"/>
      <c r="I16" s="54"/>
      <c r="J16" s="55"/>
    </row>
    <row r="17" spans="1:1" x14ac:dyDescent="0.35">
      <c r="A17" s="32" t="s">
        <v>138</v>
      </c>
    </row>
  </sheetData>
  <pageMargins left="0.7" right="0.7" top="0.75" bottom="0.75" header="0.3" footer="0.3"/>
  <pageSetup scale="3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AD41-264D-418D-853F-1897DFF72B96}">
  <sheetPr>
    <pageSetUpPr fitToPage="1"/>
  </sheetPr>
  <dimension ref="A1:BC70"/>
  <sheetViews>
    <sheetView zoomScale="80" zoomScaleNormal="80" workbookViewId="0">
      <pane ySplit="7" topLeftCell="A8" activePane="bottomLeft" state="frozen"/>
      <selection pane="bottomLeft" activeCell="B9" sqref="B9"/>
    </sheetView>
  </sheetViews>
  <sheetFormatPr defaultColWidth="0" defaultRowHeight="15.5" zeroHeight="1" x14ac:dyDescent="0.35"/>
  <cols>
    <col min="1" max="1" width="55.1796875" style="202" customWidth="1"/>
    <col min="2" max="2" width="16.81640625" style="202" customWidth="1"/>
    <col min="3" max="3" width="18.1796875" style="202" customWidth="1"/>
    <col min="4" max="4" width="18.26953125" style="202" customWidth="1"/>
    <col min="5" max="5" width="15.81640625" style="202" customWidth="1"/>
    <col min="6" max="6" width="15.54296875" style="202" customWidth="1"/>
    <col min="7" max="7" width="16" style="202" customWidth="1"/>
    <col min="8" max="10" width="16.81640625" style="202" customWidth="1"/>
    <col min="11" max="45" width="16.81640625" style="202" hidden="1" customWidth="1"/>
    <col min="46" max="55" width="0" style="202" hidden="1" customWidth="1"/>
    <col min="56" max="16384" width="16.81640625" style="202" hidden="1"/>
  </cols>
  <sheetData>
    <row r="1" spans="1:10" x14ac:dyDescent="0.35">
      <c r="A1" s="201" t="s">
        <v>14</v>
      </c>
    </row>
    <row r="2" spans="1:10" x14ac:dyDescent="0.35"/>
    <row r="3" spans="1:10" ht="15.75" customHeight="1" x14ac:dyDescent="0.35">
      <c r="A3" s="203" t="s">
        <v>210</v>
      </c>
      <c r="B3" s="203"/>
      <c r="C3" s="203"/>
      <c r="D3" s="203"/>
      <c r="E3" s="203"/>
      <c r="F3" s="203"/>
      <c r="G3" s="203"/>
      <c r="H3" s="203"/>
      <c r="I3" s="203"/>
      <c r="J3" s="203"/>
    </row>
    <row r="4" spans="1:10" x14ac:dyDescent="0.35">
      <c r="A4" s="203" t="s">
        <v>13</v>
      </c>
      <c r="B4" s="203"/>
      <c r="C4" s="203"/>
      <c r="D4" s="203"/>
      <c r="E4" s="203"/>
      <c r="F4" s="203"/>
      <c r="G4" s="203"/>
      <c r="H4" s="203"/>
      <c r="I4" s="203"/>
      <c r="J4" s="203"/>
    </row>
    <row r="5" spans="1:10" x14ac:dyDescent="0.35">
      <c r="A5" s="204" t="s">
        <v>141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0" x14ac:dyDescent="0.35"/>
    <row r="7" spans="1:10" ht="89.25" customHeight="1" x14ac:dyDescent="0.35">
      <c r="A7" s="205" t="s">
        <v>12</v>
      </c>
      <c r="B7" s="51" t="s">
        <v>11</v>
      </c>
      <c r="C7" s="51" t="s">
        <v>211</v>
      </c>
      <c r="D7" s="206" t="s">
        <v>130</v>
      </c>
      <c r="E7" s="206" t="s">
        <v>180</v>
      </c>
      <c r="F7" s="51" t="s">
        <v>155</v>
      </c>
      <c r="G7" s="206" t="s">
        <v>9</v>
      </c>
      <c r="H7" s="51" t="s">
        <v>154</v>
      </c>
      <c r="I7" s="206" t="s">
        <v>8</v>
      </c>
      <c r="J7" s="206" t="s">
        <v>7</v>
      </c>
    </row>
    <row r="8" spans="1:10" x14ac:dyDescent="0.35">
      <c r="A8" s="207"/>
      <c r="B8" s="208"/>
      <c r="C8" s="208"/>
      <c r="D8" s="208"/>
      <c r="E8" s="208"/>
      <c r="F8" s="208"/>
      <c r="G8" s="208"/>
      <c r="H8" s="208"/>
      <c r="I8" s="208"/>
      <c r="J8" s="209"/>
    </row>
    <row r="9" spans="1:10" x14ac:dyDescent="0.35">
      <c r="A9" s="195" t="s">
        <v>6</v>
      </c>
      <c r="B9" s="196">
        <f>SUM(C9:J9)</f>
        <v>357</v>
      </c>
      <c r="C9" s="196">
        <v>44</v>
      </c>
      <c r="D9" s="196">
        <v>10</v>
      </c>
      <c r="E9" s="196">
        <v>138</v>
      </c>
      <c r="F9" s="196">
        <v>0</v>
      </c>
      <c r="G9" s="196">
        <v>63</v>
      </c>
      <c r="H9" s="196">
        <v>0</v>
      </c>
      <c r="I9" s="196">
        <v>14</v>
      </c>
      <c r="J9" s="197">
        <v>88</v>
      </c>
    </row>
    <row r="10" spans="1:10" x14ac:dyDescent="0.35">
      <c r="A10" s="210"/>
      <c r="B10" s="196"/>
      <c r="C10" s="211"/>
      <c r="D10" s="196"/>
      <c r="E10" s="196"/>
      <c r="F10" s="196"/>
      <c r="G10" s="196"/>
      <c r="H10" s="196"/>
      <c r="I10" s="196"/>
      <c r="J10" s="197"/>
    </row>
    <row r="11" spans="1:10" x14ac:dyDescent="0.35">
      <c r="A11" s="195" t="s">
        <v>5</v>
      </c>
      <c r="B11" s="196">
        <f>SUM(B13:B15)</f>
        <v>2411</v>
      </c>
      <c r="C11" s="196">
        <f>SUM(C13:C15)</f>
        <v>272</v>
      </c>
      <c r="D11" s="196">
        <f t="shared" ref="D11:J11" si="0">SUM(D13:D15)</f>
        <v>180</v>
      </c>
      <c r="E11" s="196">
        <f t="shared" si="0"/>
        <v>469</v>
      </c>
      <c r="F11" s="196">
        <f t="shared" si="0"/>
        <v>144</v>
      </c>
      <c r="G11" s="196">
        <f t="shared" si="0"/>
        <v>309</v>
      </c>
      <c r="H11" s="196">
        <f t="shared" si="0"/>
        <v>124</v>
      </c>
      <c r="I11" s="196">
        <f t="shared" si="0"/>
        <v>451</v>
      </c>
      <c r="J11" s="197">
        <f t="shared" si="0"/>
        <v>462</v>
      </c>
    </row>
    <row r="12" spans="1:10" x14ac:dyDescent="0.35">
      <c r="A12" s="210"/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x14ac:dyDescent="0.35">
      <c r="A13" s="49" t="s">
        <v>4</v>
      </c>
      <c r="B13" s="212">
        <f>SUM(C13:J13)</f>
        <v>1887</v>
      </c>
      <c r="C13" s="212">
        <v>272</v>
      </c>
      <c r="D13" s="212">
        <v>20</v>
      </c>
      <c r="E13" s="212">
        <v>458</v>
      </c>
      <c r="F13" s="212">
        <v>144</v>
      </c>
      <c r="G13" s="212">
        <v>232</v>
      </c>
      <c r="H13" s="212">
        <v>124</v>
      </c>
      <c r="I13" s="212">
        <v>285</v>
      </c>
      <c r="J13" s="213">
        <v>352</v>
      </c>
    </row>
    <row r="14" spans="1:10" x14ac:dyDescent="0.35">
      <c r="A14" s="210" t="s">
        <v>137</v>
      </c>
      <c r="B14" s="212">
        <f>SUM(C14:J14)</f>
        <v>387</v>
      </c>
      <c r="C14" s="212">
        <v>0</v>
      </c>
      <c r="D14" s="212">
        <v>160</v>
      </c>
      <c r="E14" s="212">
        <v>11</v>
      </c>
      <c r="F14" s="212">
        <v>0</v>
      </c>
      <c r="G14" s="212">
        <v>77</v>
      </c>
      <c r="H14" s="212">
        <v>0</v>
      </c>
      <c r="I14" s="212">
        <v>29</v>
      </c>
      <c r="J14" s="213">
        <v>110</v>
      </c>
    </row>
    <row r="15" spans="1:10" x14ac:dyDescent="0.35">
      <c r="A15" s="210" t="s">
        <v>3</v>
      </c>
      <c r="B15" s="212">
        <f>SUM(C15:J15)</f>
        <v>137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137</v>
      </c>
      <c r="J15" s="213">
        <v>0</v>
      </c>
    </row>
    <row r="16" spans="1:10" x14ac:dyDescent="0.35">
      <c r="A16" s="210"/>
      <c r="B16" s="196"/>
      <c r="C16" s="212"/>
      <c r="D16" s="196"/>
      <c r="E16" s="196"/>
      <c r="F16" s="196"/>
      <c r="G16" s="196"/>
      <c r="H16" s="196"/>
      <c r="I16" s="196"/>
      <c r="J16" s="197"/>
    </row>
    <row r="17" spans="1:10" x14ac:dyDescent="0.35">
      <c r="A17" s="195" t="s">
        <v>2</v>
      </c>
      <c r="B17" s="196">
        <f>SUM(C17:J17)</f>
        <v>49</v>
      </c>
      <c r="C17" s="196">
        <v>13</v>
      </c>
      <c r="D17" s="196">
        <v>1</v>
      </c>
      <c r="E17" s="196">
        <v>14</v>
      </c>
      <c r="F17" s="196">
        <v>1</v>
      </c>
      <c r="G17" s="196">
        <v>4</v>
      </c>
      <c r="H17" s="196">
        <v>0</v>
      </c>
      <c r="I17" s="196">
        <v>13</v>
      </c>
      <c r="J17" s="197">
        <v>3</v>
      </c>
    </row>
    <row r="18" spans="1:10" x14ac:dyDescent="0.35">
      <c r="A18" s="210"/>
      <c r="B18" s="196"/>
      <c r="C18" s="212"/>
      <c r="D18" s="212"/>
      <c r="E18" s="212"/>
      <c r="F18" s="212"/>
      <c r="G18" s="212"/>
      <c r="H18" s="212"/>
      <c r="I18" s="212"/>
      <c r="J18" s="213"/>
    </row>
    <row r="19" spans="1:10" x14ac:dyDescent="0.35">
      <c r="A19" s="195" t="s">
        <v>1</v>
      </c>
      <c r="B19" s="196">
        <f>SUM(C19:J19)</f>
        <v>2318</v>
      </c>
      <c r="C19" s="196">
        <v>294</v>
      </c>
      <c r="D19" s="196">
        <v>148</v>
      </c>
      <c r="E19" s="196">
        <v>555</v>
      </c>
      <c r="F19" s="196">
        <v>66</v>
      </c>
      <c r="G19" s="196">
        <v>320</v>
      </c>
      <c r="H19" s="196">
        <v>104</v>
      </c>
      <c r="I19" s="196">
        <v>378</v>
      </c>
      <c r="J19" s="197">
        <v>453</v>
      </c>
    </row>
    <row r="20" spans="1:10" x14ac:dyDescent="0.35">
      <c r="A20" s="210"/>
      <c r="B20" s="196"/>
      <c r="C20" s="196"/>
      <c r="D20" s="196"/>
      <c r="E20" s="196"/>
      <c r="F20" s="196"/>
      <c r="G20" s="196"/>
      <c r="H20" s="196"/>
      <c r="I20" s="196"/>
      <c r="J20" s="197"/>
    </row>
    <row r="21" spans="1:10" x14ac:dyDescent="0.35">
      <c r="A21" s="195" t="s">
        <v>100</v>
      </c>
      <c r="B21" s="196">
        <f>SUM(B22:B29)</f>
        <v>2318</v>
      </c>
      <c r="C21" s="196">
        <f>SUM(C22:C29)</f>
        <v>294</v>
      </c>
      <c r="D21" s="196">
        <f>SUM(D22:D29)</f>
        <v>148</v>
      </c>
      <c r="E21" s="196">
        <f t="shared" ref="E21:J21" si="1">SUM(E22:E29)</f>
        <v>555</v>
      </c>
      <c r="F21" s="196">
        <f t="shared" si="1"/>
        <v>66</v>
      </c>
      <c r="G21" s="196">
        <f t="shared" si="1"/>
        <v>320</v>
      </c>
      <c r="H21" s="196">
        <f t="shared" si="1"/>
        <v>104</v>
      </c>
      <c r="I21" s="196">
        <f t="shared" si="1"/>
        <v>378</v>
      </c>
      <c r="J21" s="197">
        <f t="shared" si="1"/>
        <v>453</v>
      </c>
    </row>
    <row r="22" spans="1:10" x14ac:dyDescent="0.35">
      <c r="A22" s="41" t="s">
        <v>192</v>
      </c>
      <c r="B22" s="212">
        <f>SUM(C22:J22)</f>
        <v>17</v>
      </c>
      <c r="C22" s="212">
        <v>0</v>
      </c>
      <c r="D22" s="212">
        <v>0</v>
      </c>
      <c r="E22" s="212">
        <v>3</v>
      </c>
      <c r="F22" s="212">
        <v>1</v>
      </c>
      <c r="G22" s="212">
        <v>0</v>
      </c>
      <c r="H22" s="212">
        <v>0</v>
      </c>
      <c r="I22" s="212">
        <v>12</v>
      </c>
      <c r="J22" s="213">
        <v>1</v>
      </c>
    </row>
    <row r="23" spans="1:10" x14ac:dyDescent="0.35">
      <c r="A23" s="210" t="s">
        <v>181</v>
      </c>
      <c r="B23" s="212">
        <f t="shared" ref="B23:B29" si="2">SUM(C23:J23)</f>
        <v>425</v>
      </c>
      <c r="C23" s="212">
        <v>45</v>
      </c>
      <c r="D23" s="212">
        <v>105</v>
      </c>
      <c r="E23" s="212">
        <v>153</v>
      </c>
      <c r="F23" s="212">
        <v>3</v>
      </c>
      <c r="G23" s="212">
        <v>42</v>
      </c>
      <c r="H23" s="212">
        <v>27</v>
      </c>
      <c r="I23" s="212">
        <v>6</v>
      </c>
      <c r="J23" s="213">
        <v>44</v>
      </c>
    </row>
    <row r="24" spans="1:10" x14ac:dyDescent="0.35">
      <c r="A24" s="210" t="s">
        <v>182</v>
      </c>
      <c r="B24" s="212">
        <f t="shared" si="2"/>
        <v>1</v>
      </c>
      <c r="C24" s="212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1</v>
      </c>
      <c r="I24" s="212">
        <v>0</v>
      </c>
      <c r="J24" s="213">
        <v>0</v>
      </c>
    </row>
    <row r="25" spans="1:10" x14ac:dyDescent="0.35">
      <c r="A25" s="210" t="s">
        <v>183</v>
      </c>
      <c r="B25" s="212">
        <f t="shared" si="2"/>
        <v>680</v>
      </c>
      <c r="C25" s="212">
        <v>75</v>
      </c>
      <c r="D25" s="212">
        <v>17</v>
      </c>
      <c r="E25" s="212">
        <v>85</v>
      </c>
      <c r="F25" s="212">
        <v>24</v>
      </c>
      <c r="G25" s="212">
        <v>144</v>
      </c>
      <c r="H25" s="212">
        <v>28</v>
      </c>
      <c r="I25" s="212">
        <v>155</v>
      </c>
      <c r="J25" s="213">
        <v>152</v>
      </c>
    </row>
    <row r="26" spans="1:10" x14ac:dyDescent="0.35">
      <c r="A26" s="41" t="s">
        <v>136</v>
      </c>
      <c r="B26" s="212">
        <f t="shared" si="2"/>
        <v>51</v>
      </c>
      <c r="C26" s="212">
        <v>11</v>
      </c>
      <c r="D26" s="212">
        <v>1</v>
      </c>
      <c r="E26" s="212">
        <v>7</v>
      </c>
      <c r="F26" s="212">
        <v>0</v>
      </c>
      <c r="G26" s="212">
        <v>9</v>
      </c>
      <c r="H26" s="212">
        <v>5</v>
      </c>
      <c r="I26" s="212">
        <v>5</v>
      </c>
      <c r="J26" s="213">
        <v>13</v>
      </c>
    </row>
    <row r="27" spans="1:10" x14ac:dyDescent="0.35">
      <c r="A27" s="41" t="s">
        <v>193</v>
      </c>
      <c r="B27" s="212">
        <f t="shared" si="2"/>
        <v>49</v>
      </c>
      <c r="C27" s="212">
        <v>1</v>
      </c>
      <c r="D27" s="212">
        <v>1</v>
      </c>
      <c r="E27" s="212">
        <v>16</v>
      </c>
      <c r="F27" s="212">
        <v>0</v>
      </c>
      <c r="G27" s="212">
        <v>1</v>
      </c>
      <c r="H27" s="212">
        <v>1</v>
      </c>
      <c r="I27" s="212">
        <v>4</v>
      </c>
      <c r="J27" s="213">
        <v>25</v>
      </c>
    </row>
    <row r="28" spans="1:10" x14ac:dyDescent="0.35">
      <c r="A28" s="41" t="s">
        <v>194</v>
      </c>
      <c r="B28" s="212">
        <f t="shared" si="2"/>
        <v>1090</v>
      </c>
      <c r="C28" s="212">
        <v>161</v>
      </c>
      <c r="D28" s="212">
        <v>24</v>
      </c>
      <c r="E28" s="212">
        <v>291</v>
      </c>
      <c r="F28" s="212">
        <v>38</v>
      </c>
      <c r="G28" s="212">
        <v>123</v>
      </c>
      <c r="H28" s="212">
        <v>41</v>
      </c>
      <c r="I28" s="212">
        <v>194</v>
      </c>
      <c r="J28" s="213">
        <v>218</v>
      </c>
    </row>
    <row r="29" spans="1:10" x14ac:dyDescent="0.35">
      <c r="A29" s="198" t="s">
        <v>3</v>
      </c>
      <c r="B29" s="212">
        <f t="shared" si="2"/>
        <v>5</v>
      </c>
      <c r="C29" s="212">
        <v>1</v>
      </c>
      <c r="D29" s="212">
        <v>0</v>
      </c>
      <c r="E29" s="212">
        <v>0</v>
      </c>
      <c r="F29" s="212">
        <v>0</v>
      </c>
      <c r="G29" s="212">
        <v>1</v>
      </c>
      <c r="H29" s="212">
        <v>1</v>
      </c>
      <c r="I29" s="212">
        <v>2</v>
      </c>
      <c r="J29" s="213">
        <v>0</v>
      </c>
    </row>
    <row r="30" spans="1:10" x14ac:dyDescent="0.35">
      <c r="A30" s="210"/>
      <c r="B30" s="196"/>
      <c r="C30" s="212"/>
      <c r="D30" s="212"/>
      <c r="E30" s="212"/>
      <c r="F30" s="212"/>
      <c r="G30" s="212"/>
      <c r="H30" s="212"/>
      <c r="I30" s="212"/>
      <c r="J30" s="213"/>
    </row>
    <row r="31" spans="1:10" x14ac:dyDescent="0.35">
      <c r="A31" s="97" t="s">
        <v>99</v>
      </c>
      <c r="B31" s="196">
        <f>B33+B43+B50</f>
        <v>1090</v>
      </c>
      <c r="C31" s="196">
        <f>C33+C43+C50</f>
        <v>161</v>
      </c>
      <c r="D31" s="196">
        <f>D33+D43+D50</f>
        <v>24</v>
      </c>
      <c r="E31" s="196">
        <f>E33+E43+E50</f>
        <v>291</v>
      </c>
      <c r="F31" s="196">
        <f t="shared" ref="F31:J31" si="3">F33+F43+F50</f>
        <v>38</v>
      </c>
      <c r="G31" s="196">
        <f t="shared" si="3"/>
        <v>123</v>
      </c>
      <c r="H31" s="196">
        <f t="shared" si="3"/>
        <v>41</v>
      </c>
      <c r="I31" s="196">
        <f t="shared" si="3"/>
        <v>194</v>
      </c>
      <c r="J31" s="197">
        <f t="shared" si="3"/>
        <v>218</v>
      </c>
    </row>
    <row r="32" spans="1:10" x14ac:dyDescent="0.35">
      <c r="A32" s="199"/>
      <c r="B32" s="196"/>
      <c r="C32" s="196"/>
      <c r="D32" s="196"/>
      <c r="E32" s="196"/>
      <c r="F32" s="196"/>
      <c r="G32" s="196"/>
      <c r="H32" s="196"/>
      <c r="I32" s="196"/>
      <c r="J32" s="197"/>
    </row>
    <row r="33" spans="1:10" x14ac:dyDescent="0.35">
      <c r="A33" s="50" t="s">
        <v>20</v>
      </c>
      <c r="B33" s="196">
        <f>SUM(B34:B41)</f>
        <v>577</v>
      </c>
      <c r="C33" s="196">
        <f t="shared" ref="C33:J33" si="4">SUM(C34:C41)</f>
        <v>84</v>
      </c>
      <c r="D33" s="196">
        <f t="shared" si="4"/>
        <v>17</v>
      </c>
      <c r="E33" s="196">
        <f t="shared" si="4"/>
        <v>143</v>
      </c>
      <c r="F33" s="196">
        <f t="shared" si="4"/>
        <v>13</v>
      </c>
      <c r="G33" s="196">
        <f t="shared" si="4"/>
        <v>64</v>
      </c>
      <c r="H33" s="196">
        <f t="shared" si="4"/>
        <v>11</v>
      </c>
      <c r="I33" s="196">
        <f t="shared" si="4"/>
        <v>161</v>
      </c>
      <c r="J33" s="197">
        <f t="shared" si="4"/>
        <v>84</v>
      </c>
    </row>
    <row r="34" spans="1:10" x14ac:dyDescent="0.35">
      <c r="A34" s="14" t="s">
        <v>21</v>
      </c>
      <c r="B34" s="212">
        <f>SUM(C34:J34)</f>
        <v>9</v>
      </c>
      <c r="C34" s="212">
        <v>1</v>
      </c>
      <c r="D34" s="212">
        <v>0</v>
      </c>
      <c r="E34" s="212">
        <v>6</v>
      </c>
      <c r="F34" s="212">
        <v>0</v>
      </c>
      <c r="G34" s="212">
        <v>1</v>
      </c>
      <c r="H34" s="212">
        <v>0</v>
      </c>
      <c r="I34" s="212">
        <v>1</v>
      </c>
      <c r="J34" s="213">
        <v>0</v>
      </c>
    </row>
    <row r="35" spans="1:10" x14ac:dyDescent="0.35">
      <c r="A35" s="14" t="s">
        <v>22</v>
      </c>
      <c r="B35" s="212">
        <f t="shared" ref="B35:B41" si="5">SUM(C35:J35)</f>
        <v>134</v>
      </c>
      <c r="C35" s="212">
        <v>0</v>
      </c>
      <c r="D35" s="212">
        <v>0</v>
      </c>
      <c r="E35" s="212">
        <v>14</v>
      </c>
      <c r="F35" s="212">
        <v>0</v>
      </c>
      <c r="G35" s="212">
        <v>7</v>
      </c>
      <c r="H35" s="212">
        <v>1</v>
      </c>
      <c r="I35" s="212">
        <v>108</v>
      </c>
      <c r="J35" s="213">
        <v>4</v>
      </c>
    </row>
    <row r="36" spans="1:10" x14ac:dyDescent="0.35">
      <c r="A36" s="14" t="s">
        <v>72</v>
      </c>
      <c r="B36" s="212">
        <f t="shared" si="5"/>
        <v>25</v>
      </c>
      <c r="C36" s="212">
        <v>8</v>
      </c>
      <c r="D36" s="212">
        <v>1</v>
      </c>
      <c r="E36" s="212">
        <v>7</v>
      </c>
      <c r="F36" s="212">
        <v>0</v>
      </c>
      <c r="G36" s="212">
        <v>2</v>
      </c>
      <c r="H36" s="212">
        <v>0</v>
      </c>
      <c r="I36" s="212">
        <v>2</v>
      </c>
      <c r="J36" s="213">
        <v>5</v>
      </c>
    </row>
    <row r="37" spans="1:10" x14ac:dyDescent="0.35">
      <c r="A37" s="14" t="s">
        <v>23</v>
      </c>
      <c r="B37" s="212">
        <f t="shared" si="5"/>
        <v>28</v>
      </c>
      <c r="C37" s="212">
        <v>9</v>
      </c>
      <c r="D37" s="212">
        <v>1</v>
      </c>
      <c r="E37" s="212">
        <v>2</v>
      </c>
      <c r="F37" s="212">
        <v>2</v>
      </c>
      <c r="G37" s="212">
        <v>6</v>
      </c>
      <c r="H37" s="212">
        <v>0</v>
      </c>
      <c r="I37" s="212">
        <v>7</v>
      </c>
      <c r="J37" s="213">
        <v>1</v>
      </c>
    </row>
    <row r="38" spans="1:10" x14ac:dyDescent="0.35">
      <c r="A38" s="14" t="s">
        <v>24</v>
      </c>
      <c r="B38" s="212">
        <f t="shared" si="5"/>
        <v>58</v>
      </c>
      <c r="C38" s="212">
        <v>13</v>
      </c>
      <c r="D38" s="212">
        <v>2</v>
      </c>
      <c r="E38" s="212">
        <v>7</v>
      </c>
      <c r="F38" s="212">
        <v>4</v>
      </c>
      <c r="G38" s="212">
        <v>16</v>
      </c>
      <c r="H38" s="212">
        <v>2</v>
      </c>
      <c r="I38" s="212">
        <v>0</v>
      </c>
      <c r="J38" s="213">
        <v>14</v>
      </c>
    </row>
    <row r="39" spans="1:10" x14ac:dyDescent="0.35">
      <c r="A39" s="14" t="s">
        <v>25</v>
      </c>
      <c r="B39" s="212">
        <f t="shared" si="5"/>
        <v>16</v>
      </c>
      <c r="C39" s="212">
        <v>4</v>
      </c>
      <c r="D39" s="212">
        <v>0</v>
      </c>
      <c r="E39" s="212">
        <v>4</v>
      </c>
      <c r="F39" s="212">
        <v>0</v>
      </c>
      <c r="G39" s="212">
        <v>1</v>
      </c>
      <c r="H39" s="212">
        <v>5</v>
      </c>
      <c r="I39" s="212">
        <v>1</v>
      </c>
      <c r="J39" s="213">
        <v>1</v>
      </c>
    </row>
    <row r="40" spans="1:10" x14ac:dyDescent="0.35">
      <c r="A40" s="14" t="s">
        <v>26</v>
      </c>
      <c r="B40" s="212">
        <f t="shared" si="5"/>
        <v>23</v>
      </c>
      <c r="C40" s="212">
        <v>6</v>
      </c>
      <c r="D40" s="212">
        <v>0</v>
      </c>
      <c r="E40" s="212">
        <v>8</v>
      </c>
      <c r="F40" s="212">
        <v>0</v>
      </c>
      <c r="G40" s="212">
        <v>3</v>
      </c>
      <c r="H40" s="212">
        <v>0</v>
      </c>
      <c r="I40" s="212">
        <v>2</v>
      </c>
      <c r="J40" s="213">
        <v>4</v>
      </c>
    </row>
    <row r="41" spans="1:10" x14ac:dyDescent="0.35">
      <c r="A41" s="14" t="s">
        <v>27</v>
      </c>
      <c r="B41" s="212">
        <f t="shared" si="5"/>
        <v>284</v>
      </c>
      <c r="C41" s="212">
        <v>43</v>
      </c>
      <c r="D41" s="212">
        <v>13</v>
      </c>
      <c r="E41" s="212">
        <v>95</v>
      </c>
      <c r="F41" s="212">
        <v>7</v>
      </c>
      <c r="G41" s="212">
        <v>28</v>
      </c>
      <c r="H41" s="212">
        <v>3</v>
      </c>
      <c r="I41" s="212">
        <v>40</v>
      </c>
      <c r="J41" s="213">
        <v>55</v>
      </c>
    </row>
    <row r="42" spans="1:10" x14ac:dyDescent="0.35">
      <c r="A42" s="14"/>
      <c r="B42" s="196"/>
      <c r="C42" s="196"/>
      <c r="D42" s="196"/>
      <c r="E42" s="196"/>
      <c r="F42" s="196"/>
      <c r="G42" s="196"/>
      <c r="H42" s="196"/>
      <c r="I42" s="196"/>
      <c r="J42" s="197"/>
    </row>
    <row r="43" spans="1:10" x14ac:dyDescent="0.35">
      <c r="A43" s="50" t="s">
        <v>29</v>
      </c>
      <c r="B43" s="196">
        <f>SUM(B44:B48)</f>
        <v>492</v>
      </c>
      <c r="C43" s="196">
        <f t="shared" ref="C43:J43" si="6">SUM(C44:C48)</f>
        <v>77</v>
      </c>
      <c r="D43" s="196">
        <f t="shared" si="6"/>
        <v>6</v>
      </c>
      <c r="E43" s="196">
        <f t="shared" si="6"/>
        <v>142</v>
      </c>
      <c r="F43" s="196">
        <f t="shared" si="6"/>
        <v>23</v>
      </c>
      <c r="G43" s="196">
        <f t="shared" si="6"/>
        <v>58</v>
      </c>
      <c r="H43" s="196">
        <f t="shared" si="6"/>
        <v>29</v>
      </c>
      <c r="I43" s="196">
        <f t="shared" si="6"/>
        <v>28</v>
      </c>
      <c r="J43" s="197">
        <f t="shared" si="6"/>
        <v>129</v>
      </c>
    </row>
    <row r="44" spans="1:10" x14ac:dyDescent="0.35">
      <c r="A44" s="14" t="s">
        <v>30</v>
      </c>
      <c r="B44" s="212">
        <f>SUM(C44:J44)</f>
        <v>16</v>
      </c>
      <c r="C44" s="212">
        <v>0</v>
      </c>
      <c r="D44" s="212">
        <v>0</v>
      </c>
      <c r="E44" s="212">
        <v>13</v>
      </c>
      <c r="F44" s="212">
        <v>0</v>
      </c>
      <c r="G44" s="212">
        <v>3</v>
      </c>
      <c r="H44" s="212">
        <v>0</v>
      </c>
      <c r="I44" s="212">
        <v>0</v>
      </c>
      <c r="J44" s="213">
        <v>0</v>
      </c>
    </row>
    <row r="45" spans="1:10" x14ac:dyDescent="0.35">
      <c r="A45" s="14" t="s">
        <v>31</v>
      </c>
      <c r="B45" s="212">
        <f>SUM(C45:J45)</f>
        <v>118</v>
      </c>
      <c r="C45" s="212">
        <v>18</v>
      </c>
      <c r="D45" s="212">
        <v>0</v>
      </c>
      <c r="E45" s="212">
        <v>48</v>
      </c>
      <c r="F45" s="212">
        <v>2</v>
      </c>
      <c r="G45" s="212">
        <v>10</v>
      </c>
      <c r="H45" s="212">
        <v>3</v>
      </c>
      <c r="I45" s="212">
        <v>5</v>
      </c>
      <c r="J45" s="213">
        <v>32</v>
      </c>
    </row>
    <row r="46" spans="1:10" x14ac:dyDescent="0.35">
      <c r="A46" s="14" t="s">
        <v>28</v>
      </c>
      <c r="B46" s="212">
        <f>SUM(C46:J46)</f>
        <v>97</v>
      </c>
      <c r="C46" s="212">
        <v>23</v>
      </c>
      <c r="D46" s="212">
        <v>5</v>
      </c>
      <c r="E46" s="212">
        <v>21</v>
      </c>
      <c r="F46" s="212">
        <v>3</v>
      </c>
      <c r="G46" s="212">
        <v>10</v>
      </c>
      <c r="H46" s="212">
        <v>3</v>
      </c>
      <c r="I46" s="212">
        <v>13</v>
      </c>
      <c r="J46" s="213">
        <v>19</v>
      </c>
    </row>
    <row r="47" spans="1:10" x14ac:dyDescent="0.35">
      <c r="A47" s="14" t="s">
        <v>32</v>
      </c>
      <c r="B47" s="212">
        <f>SUM(C47:J47)</f>
        <v>222</v>
      </c>
      <c r="C47" s="212">
        <v>27</v>
      </c>
      <c r="D47" s="212">
        <v>1</v>
      </c>
      <c r="E47" s="212">
        <v>49</v>
      </c>
      <c r="F47" s="212">
        <v>18</v>
      </c>
      <c r="G47" s="212">
        <v>25</v>
      </c>
      <c r="H47" s="212">
        <v>21</v>
      </c>
      <c r="I47" s="212">
        <v>9</v>
      </c>
      <c r="J47" s="213">
        <v>72</v>
      </c>
    </row>
    <row r="48" spans="1:10" x14ac:dyDescent="0.35">
      <c r="A48" s="14" t="s">
        <v>33</v>
      </c>
      <c r="B48" s="212">
        <f>SUM(C48:J48)</f>
        <v>39</v>
      </c>
      <c r="C48" s="212">
        <v>9</v>
      </c>
      <c r="D48" s="212">
        <v>0</v>
      </c>
      <c r="E48" s="212">
        <v>11</v>
      </c>
      <c r="F48" s="212">
        <v>0</v>
      </c>
      <c r="G48" s="212">
        <v>10</v>
      </c>
      <c r="H48" s="212">
        <v>2</v>
      </c>
      <c r="I48" s="212">
        <v>1</v>
      </c>
      <c r="J48" s="213">
        <v>6</v>
      </c>
    </row>
    <row r="49" spans="1:10" x14ac:dyDescent="0.35">
      <c r="A49" s="14"/>
      <c r="B49" s="196"/>
      <c r="C49" s="212"/>
      <c r="D49" s="212"/>
      <c r="E49" s="212"/>
      <c r="F49" s="212"/>
      <c r="G49" s="212"/>
      <c r="H49" s="212"/>
      <c r="I49" s="212"/>
      <c r="J49" s="213"/>
    </row>
    <row r="50" spans="1:10" x14ac:dyDescent="0.35">
      <c r="A50" s="38" t="s">
        <v>71</v>
      </c>
      <c r="B50" s="196">
        <f>B51</f>
        <v>21</v>
      </c>
      <c r="C50" s="196">
        <f t="shared" ref="C50:J50" si="7">C51</f>
        <v>0</v>
      </c>
      <c r="D50" s="196">
        <f t="shared" si="7"/>
        <v>1</v>
      </c>
      <c r="E50" s="196">
        <f t="shared" si="7"/>
        <v>6</v>
      </c>
      <c r="F50" s="196">
        <f t="shared" si="7"/>
        <v>2</v>
      </c>
      <c r="G50" s="196">
        <f t="shared" si="7"/>
        <v>1</v>
      </c>
      <c r="H50" s="196">
        <f t="shared" si="7"/>
        <v>1</v>
      </c>
      <c r="I50" s="196">
        <f t="shared" si="7"/>
        <v>5</v>
      </c>
      <c r="J50" s="197">
        <f t="shared" si="7"/>
        <v>5</v>
      </c>
    </row>
    <row r="51" spans="1:10" x14ac:dyDescent="0.35">
      <c r="A51" s="41" t="s">
        <v>34</v>
      </c>
      <c r="B51" s="212">
        <f>SUM(C51:J51)</f>
        <v>21</v>
      </c>
      <c r="C51" s="212">
        <v>0</v>
      </c>
      <c r="D51" s="212">
        <v>1</v>
      </c>
      <c r="E51" s="212">
        <v>6</v>
      </c>
      <c r="F51" s="212">
        <v>2</v>
      </c>
      <c r="G51" s="212">
        <v>1</v>
      </c>
      <c r="H51" s="212">
        <v>1</v>
      </c>
      <c r="I51" s="212">
        <v>5</v>
      </c>
      <c r="J51" s="213">
        <v>5</v>
      </c>
    </row>
    <row r="52" spans="1:10" x14ac:dyDescent="0.35">
      <c r="A52" s="14"/>
      <c r="B52" s="214"/>
      <c r="C52" s="212"/>
      <c r="D52" s="212"/>
      <c r="E52" s="212"/>
      <c r="F52" s="212"/>
      <c r="G52" s="212"/>
      <c r="H52" s="212"/>
      <c r="I52" s="212"/>
      <c r="J52" s="213"/>
    </row>
    <row r="53" spans="1:10" x14ac:dyDescent="0.35">
      <c r="A53" s="199"/>
      <c r="B53" s="214"/>
      <c r="C53" s="212"/>
      <c r="D53" s="212"/>
      <c r="E53" s="212"/>
      <c r="F53" s="212"/>
      <c r="G53" s="212"/>
      <c r="H53" s="212"/>
      <c r="I53" s="212"/>
      <c r="J53" s="213"/>
    </row>
    <row r="54" spans="1:10" x14ac:dyDescent="0.35">
      <c r="A54" s="195" t="s">
        <v>0</v>
      </c>
      <c r="B54" s="196">
        <f t="shared" ref="B54:J54" si="8">B9+B11+B17-B19</f>
        <v>499</v>
      </c>
      <c r="C54" s="196">
        <f t="shared" si="8"/>
        <v>35</v>
      </c>
      <c r="D54" s="196">
        <f t="shared" si="8"/>
        <v>43</v>
      </c>
      <c r="E54" s="196">
        <f t="shared" si="8"/>
        <v>66</v>
      </c>
      <c r="F54" s="196">
        <f t="shared" si="8"/>
        <v>79</v>
      </c>
      <c r="G54" s="196">
        <f t="shared" si="8"/>
        <v>56</v>
      </c>
      <c r="H54" s="196">
        <f t="shared" si="8"/>
        <v>20</v>
      </c>
      <c r="I54" s="196">
        <f t="shared" si="8"/>
        <v>100</v>
      </c>
      <c r="J54" s="197">
        <f t="shared" si="8"/>
        <v>100</v>
      </c>
    </row>
    <row r="55" spans="1:10" x14ac:dyDescent="0.35">
      <c r="A55" s="215"/>
      <c r="B55" s="216"/>
      <c r="C55" s="216"/>
      <c r="D55" s="216"/>
      <c r="E55" s="216"/>
      <c r="F55" s="216"/>
      <c r="G55" s="216"/>
      <c r="H55" s="216"/>
      <c r="I55" s="216"/>
      <c r="J55" s="217"/>
    </row>
    <row r="56" spans="1:10" x14ac:dyDescent="0.35">
      <c r="A56" s="200" t="s">
        <v>138</v>
      </c>
    </row>
    <row r="57" spans="1:10" hidden="1" x14ac:dyDescent="0.35"/>
    <row r="58" spans="1:10" hidden="1" x14ac:dyDescent="0.35"/>
    <row r="59" spans="1:10" hidden="1" x14ac:dyDescent="0.35"/>
    <row r="60" spans="1:10" hidden="1" x14ac:dyDescent="0.35"/>
    <row r="61" spans="1:10" hidden="1" x14ac:dyDescent="0.35"/>
    <row r="62" spans="1:10" hidden="1" x14ac:dyDescent="0.35"/>
    <row r="63" spans="1:10" hidden="1" x14ac:dyDescent="0.35"/>
    <row r="64" spans="1:10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</sheetData>
  <printOptions horizontalCentered="1" verticalCentered="1"/>
  <pageMargins left="0" right="0" top="0" bottom="0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18"/>
  <sheetViews>
    <sheetView zoomScale="80" zoomScaleNormal="80" workbookViewId="0">
      <pane ySplit="8" topLeftCell="A9" activePane="bottomLeft" state="frozen"/>
      <selection pane="bottomLeft"/>
    </sheetView>
  </sheetViews>
  <sheetFormatPr defaultColWidth="0" defaultRowHeight="15.5" zeroHeight="1" x14ac:dyDescent="0.35"/>
  <cols>
    <col min="1" max="1" width="61" style="17" customWidth="1"/>
    <col min="2" max="2" width="16.7265625" style="85" customWidth="1"/>
    <col min="3" max="3" width="19.54296875" style="17" customWidth="1"/>
    <col min="4" max="4" width="18.453125" style="17" customWidth="1"/>
    <col min="5" max="5" width="18.26953125" style="17" customWidth="1"/>
    <col min="6" max="6" width="18.453125" style="17" customWidth="1"/>
    <col min="7" max="7" width="18" style="17" customWidth="1"/>
    <col min="8" max="8" width="18.81640625" style="17" customWidth="1"/>
    <col min="9" max="10" width="17.26953125" style="17" customWidth="1"/>
    <col min="11" max="11" width="16.7265625" style="22" hidden="1" customWidth="1"/>
    <col min="12" max="54" width="16.7265625" style="17" hidden="1" customWidth="1"/>
    <col min="55" max="55" width="0" style="17" hidden="1" customWidth="1"/>
    <col min="56" max="16384" width="16.7265625" style="17" hidden="1"/>
  </cols>
  <sheetData>
    <row r="1" spans="1:10" ht="15.75" customHeight="1" x14ac:dyDescent="0.35">
      <c r="A1" s="6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x14ac:dyDescent="0.35">
      <c r="A2" s="1"/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5.75" customHeight="1" x14ac:dyDescent="0.35">
      <c r="A3" s="95" t="s">
        <v>256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15.75" customHeight="1" x14ac:dyDescent="0.35">
      <c r="A4" s="95" t="s">
        <v>255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5.75" customHeight="1" x14ac:dyDescent="0.35">
      <c r="A5" s="95" t="s">
        <v>13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35">
      <c r="A6" s="96" t="s">
        <v>141</v>
      </c>
      <c r="B6" s="96"/>
      <c r="C6" s="96"/>
      <c r="D6" s="96"/>
      <c r="E6" s="96"/>
      <c r="F6" s="96"/>
      <c r="G6" s="96"/>
      <c r="H6" s="96"/>
      <c r="I6" s="96"/>
      <c r="J6" s="96"/>
    </row>
    <row r="7" spans="1:10" x14ac:dyDescent="0.35">
      <c r="A7" s="1"/>
      <c r="B7" s="6"/>
      <c r="C7" s="1"/>
      <c r="D7" s="1"/>
      <c r="E7" s="1"/>
      <c r="F7" s="1"/>
      <c r="G7" s="1"/>
      <c r="H7" s="1"/>
      <c r="I7" s="1"/>
      <c r="J7" s="1"/>
    </row>
    <row r="8" spans="1:10" ht="85.5" customHeight="1" x14ac:dyDescent="0.35">
      <c r="A8" s="84" t="s">
        <v>264</v>
      </c>
      <c r="B8" s="84" t="s">
        <v>11</v>
      </c>
      <c r="C8" s="84" t="s">
        <v>211</v>
      </c>
      <c r="D8" s="84" t="s">
        <v>130</v>
      </c>
      <c r="E8" s="84" t="s">
        <v>10</v>
      </c>
      <c r="F8" s="84" t="s">
        <v>155</v>
      </c>
      <c r="G8" s="51" t="s">
        <v>9</v>
      </c>
      <c r="H8" s="51" t="s">
        <v>154</v>
      </c>
      <c r="I8" s="84" t="s">
        <v>8</v>
      </c>
      <c r="J8" s="62" t="s">
        <v>7</v>
      </c>
    </row>
    <row r="9" spans="1:10" x14ac:dyDescent="0.35">
      <c r="A9" s="3"/>
      <c r="B9" s="52"/>
      <c r="C9" s="52"/>
      <c r="D9" s="52"/>
      <c r="E9" s="52"/>
      <c r="F9" s="52"/>
      <c r="G9" s="52"/>
      <c r="H9" s="52"/>
      <c r="I9" s="52"/>
      <c r="J9" s="43"/>
    </row>
    <row r="10" spans="1:10" x14ac:dyDescent="0.35">
      <c r="A10" s="98" t="s">
        <v>11</v>
      </c>
      <c r="B10" s="99">
        <f>SUM(B12:B89)</f>
        <v>2411</v>
      </c>
      <c r="C10" s="99">
        <f t="shared" ref="C10:J10" si="0">SUM(C12:C89)</f>
        <v>272</v>
      </c>
      <c r="D10" s="99">
        <f t="shared" si="0"/>
        <v>180</v>
      </c>
      <c r="E10" s="99">
        <f t="shared" si="0"/>
        <v>469</v>
      </c>
      <c r="F10" s="99">
        <f t="shared" si="0"/>
        <v>144</v>
      </c>
      <c r="G10" s="99">
        <f t="shared" si="0"/>
        <v>309</v>
      </c>
      <c r="H10" s="99">
        <f t="shared" si="0"/>
        <v>124</v>
      </c>
      <c r="I10" s="99">
        <f t="shared" si="0"/>
        <v>451</v>
      </c>
      <c r="J10" s="100">
        <f t="shared" si="0"/>
        <v>462</v>
      </c>
    </row>
    <row r="11" spans="1:10" x14ac:dyDescent="0.35">
      <c r="A11" s="67"/>
      <c r="B11" s="91"/>
      <c r="C11" s="93"/>
      <c r="D11" s="93"/>
      <c r="E11" s="91"/>
      <c r="F11" s="91"/>
      <c r="G11" s="91"/>
      <c r="H11" s="91"/>
      <c r="I11" s="91"/>
      <c r="J11" s="92"/>
    </row>
    <row r="12" spans="1:10" x14ac:dyDescent="0.35">
      <c r="A12" s="68" t="s">
        <v>170</v>
      </c>
      <c r="B12" s="93">
        <f>SUM(C12:J12)</f>
        <v>1</v>
      </c>
      <c r="C12" s="93">
        <v>0</v>
      </c>
      <c r="D12" s="93">
        <v>0</v>
      </c>
      <c r="E12" s="93">
        <v>1</v>
      </c>
      <c r="F12" s="93">
        <v>0</v>
      </c>
      <c r="G12" s="93">
        <v>0</v>
      </c>
      <c r="H12" s="93">
        <v>0</v>
      </c>
      <c r="I12" s="93">
        <v>0</v>
      </c>
      <c r="J12" s="94">
        <v>0</v>
      </c>
    </row>
    <row r="13" spans="1:10" x14ac:dyDescent="0.35">
      <c r="A13" s="60" t="s">
        <v>79</v>
      </c>
      <c r="B13" s="93">
        <f t="shared" ref="B13:B20" si="1">SUM(C13:J13)</f>
        <v>2</v>
      </c>
      <c r="C13" s="93">
        <v>0</v>
      </c>
      <c r="D13" s="93">
        <v>1</v>
      </c>
      <c r="E13" s="93">
        <v>0</v>
      </c>
      <c r="F13" s="93">
        <v>0</v>
      </c>
      <c r="G13" s="93">
        <v>0</v>
      </c>
      <c r="H13" s="93">
        <v>0</v>
      </c>
      <c r="I13" s="93">
        <v>1</v>
      </c>
      <c r="J13" s="94">
        <v>0</v>
      </c>
    </row>
    <row r="14" spans="1:10" x14ac:dyDescent="0.35">
      <c r="A14" s="68" t="s">
        <v>118</v>
      </c>
      <c r="B14" s="93">
        <f t="shared" si="1"/>
        <v>6</v>
      </c>
      <c r="C14" s="93">
        <v>1</v>
      </c>
      <c r="D14" s="93">
        <v>0</v>
      </c>
      <c r="E14" s="93">
        <v>1</v>
      </c>
      <c r="F14" s="93">
        <v>1</v>
      </c>
      <c r="G14" s="93">
        <v>1</v>
      </c>
      <c r="H14" s="93">
        <v>0</v>
      </c>
      <c r="I14" s="93">
        <v>1</v>
      </c>
      <c r="J14" s="94">
        <v>1</v>
      </c>
    </row>
    <row r="15" spans="1:10" x14ac:dyDescent="0.35">
      <c r="A15" s="69" t="s">
        <v>177</v>
      </c>
      <c r="B15" s="93">
        <f t="shared" si="1"/>
        <v>2</v>
      </c>
      <c r="C15" s="93">
        <v>1</v>
      </c>
      <c r="D15" s="93">
        <v>0</v>
      </c>
      <c r="E15" s="93">
        <v>1</v>
      </c>
      <c r="F15" s="93">
        <v>0</v>
      </c>
      <c r="G15" s="93">
        <v>0</v>
      </c>
      <c r="H15" s="93">
        <v>0</v>
      </c>
      <c r="I15" s="93">
        <v>0</v>
      </c>
      <c r="J15" s="94">
        <v>0</v>
      </c>
    </row>
    <row r="16" spans="1:10" x14ac:dyDescent="0.35">
      <c r="A16" s="60" t="s">
        <v>15</v>
      </c>
      <c r="B16" s="93">
        <f>SUM(C16:J16)</f>
        <v>150</v>
      </c>
      <c r="C16" s="93">
        <v>16</v>
      </c>
      <c r="D16" s="93">
        <v>3</v>
      </c>
      <c r="E16" s="93">
        <v>15</v>
      </c>
      <c r="F16" s="93">
        <v>9</v>
      </c>
      <c r="G16" s="93">
        <v>6</v>
      </c>
      <c r="H16" s="93">
        <v>10</v>
      </c>
      <c r="I16" s="93">
        <v>61</v>
      </c>
      <c r="J16" s="94">
        <v>30</v>
      </c>
    </row>
    <row r="17" spans="1:10" x14ac:dyDescent="0.35">
      <c r="A17" s="60" t="s">
        <v>128</v>
      </c>
      <c r="B17" s="93">
        <f t="shared" si="1"/>
        <v>2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1</v>
      </c>
      <c r="I17" s="93">
        <v>0</v>
      </c>
      <c r="J17" s="94">
        <v>1</v>
      </c>
    </row>
    <row r="18" spans="1:10" x14ac:dyDescent="0.35">
      <c r="A18" s="60" t="s">
        <v>142</v>
      </c>
      <c r="B18" s="93">
        <f t="shared" si="1"/>
        <v>1</v>
      </c>
      <c r="C18" s="93">
        <v>0</v>
      </c>
      <c r="D18" s="93">
        <v>0</v>
      </c>
      <c r="E18" s="93">
        <v>1</v>
      </c>
      <c r="F18" s="93">
        <v>0</v>
      </c>
      <c r="G18" s="93">
        <v>0</v>
      </c>
      <c r="H18" s="93">
        <v>0</v>
      </c>
      <c r="I18" s="93">
        <v>0</v>
      </c>
      <c r="J18" s="94">
        <v>0</v>
      </c>
    </row>
    <row r="19" spans="1:10" x14ac:dyDescent="0.35">
      <c r="A19" s="60" t="s">
        <v>127</v>
      </c>
      <c r="B19" s="93">
        <f t="shared" si="1"/>
        <v>13</v>
      </c>
      <c r="C19" s="93">
        <v>0</v>
      </c>
      <c r="D19" s="93">
        <v>1</v>
      </c>
      <c r="E19" s="93">
        <v>0</v>
      </c>
      <c r="F19" s="93">
        <v>2</v>
      </c>
      <c r="G19" s="93">
        <v>0</v>
      </c>
      <c r="H19" s="93">
        <v>0</v>
      </c>
      <c r="I19" s="93">
        <v>4</v>
      </c>
      <c r="J19" s="94">
        <v>6</v>
      </c>
    </row>
    <row r="20" spans="1:10" x14ac:dyDescent="0.35">
      <c r="A20" s="42" t="s">
        <v>202</v>
      </c>
      <c r="B20" s="93">
        <f t="shared" si="1"/>
        <v>1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1</v>
      </c>
      <c r="J20" s="94">
        <v>0</v>
      </c>
    </row>
    <row r="21" spans="1:10" x14ac:dyDescent="0.35">
      <c r="A21" s="60" t="s">
        <v>86</v>
      </c>
      <c r="B21" s="93">
        <f t="shared" ref="B21:B31" si="2">SUM(C21:J21)</f>
        <v>59</v>
      </c>
      <c r="C21" s="93">
        <v>5</v>
      </c>
      <c r="D21" s="93">
        <v>0</v>
      </c>
      <c r="E21" s="93">
        <v>7</v>
      </c>
      <c r="F21" s="93">
        <v>1</v>
      </c>
      <c r="G21" s="93">
        <v>4</v>
      </c>
      <c r="H21" s="93">
        <v>1</v>
      </c>
      <c r="I21" s="93">
        <v>17</v>
      </c>
      <c r="J21" s="94">
        <v>24</v>
      </c>
    </row>
    <row r="22" spans="1:10" x14ac:dyDescent="0.35">
      <c r="A22" s="60" t="s">
        <v>90</v>
      </c>
      <c r="B22" s="93">
        <f t="shared" si="2"/>
        <v>3</v>
      </c>
      <c r="C22" s="93">
        <v>1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4">
        <v>2</v>
      </c>
    </row>
    <row r="23" spans="1:10" x14ac:dyDescent="0.35">
      <c r="A23" s="60" t="s">
        <v>91</v>
      </c>
      <c r="B23" s="93">
        <f t="shared" si="2"/>
        <v>2</v>
      </c>
      <c r="C23" s="93">
        <v>0</v>
      </c>
      <c r="D23" s="93">
        <v>0</v>
      </c>
      <c r="E23" s="93">
        <v>1</v>
      </c>
      <c r="F23" s="93">
        <v>0</v>
      </c>
      <c r="G23" s="93">
        <v>0</v>
      </c>
      <c r="H23" s="93">
        <v>0</v>
      </c>
      <c r="I23" s="93">
        <v>1</v>
      </c>
      <c r="J23" s="94">
        <v>0</v>
      </c>
    </row>
    <row r="24" spans="1:10" x14ac:dyDescent="0.35">
      <c r="A24" s="60" t="s">
        <v>16</v>
      </c>
      <c r="B24" s="93">
        <f t="shared" si="2"/>
        <v>82</v>
      </c>
      <c r="C24" s="93">
        <v>8</v>
      </c>
      <c r="D24" s="93">
        <v>0</v>
      </c>
      <c r="E24" s="93">
        <v>23</v>
      </c>
      <c r="F24" s="93">
        <v>5</v>
      </c>
      <c r="G24" s="93">
        <v>11</v>
      </c>
      <c r="H24" s="93">
        <v>2</v>
      </c>
      <c r="I24" s="93">
        <v>28</v>
      </c>
      <c r="J24" s="94">
        <v>5</v>
      </c>
    </row>
    <row r="25" spans="1:10" x14ac:dyDescent="0.35">
      <c r="A25" s="60" t="s">
        <v>171</v>
      </c>
      <c r="B25" s="93">
        <f t="shared" si="2"/>
        <v>1</v>
      </c>
      <c r="C25" s="93">
        <v>1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4">
        <v>0</v>
      </c>
    </row>
    <row r="26" spans="1:10" x14ac:dyDescent="0.35">
      <c r="A26" s="70" t="s">
        <v>97</v>
      </c>
      <c r="B26" s="93">
        <f t="shared" si="2"/>
        <v>1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4">
        <v>1</v>
      </c>
    </row>
    <row r="27" spans="1:10" x14ac:dyDescent="0.35">
      <c r="A27" s="60" t="s">
        <v>82</v>
      </c>
      <c r="B27" s="93">
        <f t="shared" si="2"/>
        <v>643</v>
      </c>
      <c r="C27" s="93">
        <v>56</v>
      </c>
      <c r="D27" s="93">
        <v>102</v>
      </c>
      <c r="E27" s="93">
        <v>157</v>
      </c>
      <c r="F27" s="93">
        <v>39</v>
      </c>
      <c r="G27" s="93">
        <v>78</v>
      </c>
      <c r="H27" s="93">
        <v>27</v>
      </c>
      <c r="I27" s="93">
        <v>109</v>
      </c>
      <c r="J27" s="94">
        <v>75</v>
      </c>
    </row>
    <row r="28" spans="1:10" x14ac:dyDescent="0.35">
      <c r="A28" s="60" t="s">
        <v>95</v>
      </c>
      <c r="B28" s="93">
        <f t="shared" si="2"/>
        <v>7</v>
      </c>
      <c r="C28" s="93">
        <v>0</v>
      </c>
      <c r="D28" s="93">
        <v>1</v>
      </c>
      <c r="E28" s="93">
        <v>0</v>
      </c>
      <c r="F28" s="93">
        <v>1</v>
      </c>
      <c r="G28" s="93">
        <v>0</v>
      </c>
      <c r="H28" s="93">
        <v>3</v>
      </c>
      <c r="I28" s="93">
        <v>0</v>
      </c>
      <c r="J28" s="94">
        <v>2</v>
      </c>
    </row>
    <row r="29" spans="1:10" x14ac:dyDescent="0.35">
      <c r="A29" s="60" t="s">
        <v>17</v>
      </c>
      <c r="B29" s="93">
        <f t="shared" si="2"/>
        <v>163</v>
      </c>
      <c r="C29" s="93">
        <v>28</v>
      </c>
      <c r="D29" s="93">
        <v>12</v>
      </c>
      <c r="E29" s="93">
        <v>20</v>
      </c>
      <c r="F29" s="93">
        <v>8</v>
      </c>
      <c r="G29" s="93">
        <v>25</v>
      </c>
      <c r="H29" s="93">
        <v>12</v>
      </c>
      <c r="I29" s="93">
        <v>32</v>
      </c>
      <c r="J29" s="94">
        <v>26</v>
      </c>
    </row>
    <row r="30" spans="1:10" x14ac:dyDescent="0.35">
      <c r="A30" s="60" t="s">
        <v>125</v>
      </c>
      <c r="B30" s="93">
        <f t="shared" si="2"/>
        <v>4</v>
      </c>
      <c r="C30" s="93">
        <v>0</v>
      </c>
      <c r="D30" s="93">
        <v>0</v>
      </c>
      <c r="E30" s="93">
        <v>1</v>
      </c>
      <c r="F30" s="93">
        <v>0</v>
      </c>
      <c r="G30" s="93">
        <v>1</v>
      </c>
      <c r="H30" s="93">
        <v>0</v>
      </c>
      <c r="I30" s="93">
        <v>2</v>
      </c>
      <c r="J30" s="94">
        <v>0</v>
      </c>
    </row>
    <row r="31" spans="1:10" ht="15.75" customHeight="1" x14ac:dyDescent="0.35">
      <c r="A31" s="60" t="s">
        <v>80</v>
      </c>
      <c r="B31" s="93">
        <f t="shared" si="2"/>
        <v>85</v>
      </c>
      <c r="C31" s="93">
        <v>8</v>
      </c>
      <c r="D31" s="93">
        <v>0</v>
      </c>
      <c r="E31" s="93">
        <v>9</v>
      </c>
      <c r="F31" s="93">
        <v>3</v>
      </c>
      <c r="G31" s="93">
        <v>18</v>
      </c>
      <c r="H31" s="93">
        <v>5</v>
      </c>
      <c r="I31" s="93">
        <v>34</v>
      </c>
      <c r="J31" s="94">
        <v>8</v>
      </c>
    </row>
    <row r="32" spans="1:10" x14ac:dyDescent="0.35">
      <c r="A32" s="71" t="s">
        <v>74</v>
      </c>
      <c r="B32" s="93">
        <f t="shared" ref="B32:B49" si="3">SUM(C32:J32)</f>
        <v>46</v>
      </c>
      <c r="C32" s="93">
        <v>8</v>
      </c>
      <c r="D32" s="93">
        <v>0</v>
      </c>
      <c r="E32" s="93">
        <v>11</v>
      </c>
      <c r="F32" s="93">
        <v>5</v>
      </c>
      <c r="G32" s="93">
        <v>10</v>
      </c>
      <c r="H32" s="93">
        <v>0</v>
      </c>
      <c r="I32" s="93">
        <v>4</v>
      </c>
      <c r="J32" s="94">
        <v>8</v>
      </c>
    </row>
    <row r="33" spans="1:10" x14ac:dyDescent="0.35">
      <c r="A33" s="72" t="s">
        <v>172</v>
      </c>
      <c r="B33" s="93">
        <f t="shared" si="3"/>
        <v>2</v>
      </c>
      <c r="C33" s="93">
        <v>1</v>
      </c>
      <c r="D33" s="93">
        <v>0</v>
      </c>
      <c r="E33" s="93">
        <v>0</v>
      </c>
      <c r="F33" s="93">
        <v>0</v>
      </c>
      <c r="G33" s="93">
        <v>1</v>
      </c>
      <c r="H33" s="93">
        <v>0</v>
      </c>
      <c r="I33" s="93">
        <v>0</v>
      </c>
      <c r="J33" s="94">
        <v>0</v>
      </c>
    </row>
    <row r="34" spans="1:10" x14ac:dyDescent="0.35">
      <c r="A34" s="60" t="s">
        <v>76</v>
      </c>
      <c r="B34" s="93">
        <f t="shared" si="3"/>
        <v>2</v>
      </c>
      <c r="C34" s="93">
        <v>0</v>
      </c>
      <c r="D34" s="93">
        <v>0</v>
      </c>
      <c r="E34" s="93">
        <v>1</v>
      </c>
      <c r="F34" s="93">
        <v>0</v>
      </c>
      <c r="G34" s="93">
        <v>0</v>
      </c>
      <c r="H34" s="93">
        <v>0</v>
      </c>
      <c r="I34" s="93">
        <v>0</v>
      </c>
      <c r="J34" s="94">
        <v>1</v>
      </c>
    </row>
    <row r="35" spans="1:10" x14ac:dyDescent="0.35">
      <c r="A35" s="71" t="s">
        <v>116</v>
      </c>
      <c r="B35" s="93">
        <f t="shared" si="3"/>
        <v>6</v>
      </c>
      <c r="C35" s="93">
        <v>2</v>
      </c>
      <c r="D35" s="93">
        <v>0</v>
      </c>
      <c r="E35" s="93">
        <v>2</v>
      </c>
      <c r="F35" s="93">
        <v>1</v>
      </c>
      <c r="G35" s="93">
        <v>0</v>
      </c>
      <c r="H35" s="93">
        <v>0</v>
      </c>
      <c r="I35" s="93">
        <v>1</v>
      </c>
      <c r="J35" s="94">
        <v>0</v>
      </c>
    </row>
    <row r="36" spans="1:10" x14ac:dyDescent="0.35">
      <c r="A36" s="60" t="s">
        <v>126</v>
      </c>
      <c r="B36" s="93">
        <f t="shared" si="3"/>
        <v>1</v>
      </c>
      <c r="C36" s="93">
        <v>0</v>
      </c>
      <c r="D36" s="93">
        <v>0</v>
      </c>
      <c r="E36" s="93">
        <v>1</v>
      </c>
      <c r="F36" s="93">
        <v>0</v>
      </c>
      <c r="G36" s="93">
        <v>0</v>
      </c>
      <c r="H36" s="93">
        <v>0</v>
      </c>
      <c r="I36" s="93">
        <v>0</v>
      </c>
      <c r="J36" s="94">
        <v>0</v>
      </c>
    </row>
    <row r="37" spans="1:10" x14ac:dyDescent="0.35">
      <c r="A37" s="60" t="s">
        <v>98</v>
      </c>
      <c r="B37" s="93">
        <f t="shared" si="3"/>
        <v>3</v>
      </c>
      <c r="C37" s="93">
        <v>0</v>
      </c>
      <c r="D37" s="93">
        <v>0</v>
      </c>
      <c r="E37" s="93">
        <v>1</v>
      </c>
      <c r="F37" s="93">
        <v>1</v>
      </c>
      <c r="G37" s="93">
        <v>0</v>
      </c>
      <c r="H37" s="93">
        <v>0</v>
      </c>
      <c r="I37" s="93">
        <v>1</v>
      </c>
      <c r="J37" s="94">
        <v>0</v>
      </c>
    </row>
    <row r="38" spans="1:10" x14ac:dyDescent="0.35">
      <c r="A38" s="60" t="s">
        <v>143</v>
      </c>
      <c r="B38" s="93">
        <f t="shared" si="3"/>
        <v>1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4">
        <v>1</v>
      </c>
    </row>
    <row r="39" spans="1:10" x14ac:dyDescent="0.35">
      <c r="A39" s="60" t="s">
        <v>144</v>
      </c>
      <c r="B39" s="93">
        <f t="shared" si="3"/>
        <v>4</v>
      </c>
      <c r="C39" s="93">
        <v>1</v>
      </c>
      <c r="D39" s="93">
        <v>0</v>
      </c>
      <c r="E39" s="93">
        <v>1</v>
      </c>
      <c r="F39" s="93">
        <v>2</v>
      </c>
      <c r="G39" s="93">
        <v>0</v>
      </c>
      <c r="H39" s="93">
        <v>0</v>
      </c>
      <c r="I39" s="93">
        <v>0</v>
      </c>
      <c r="J39" s="94">
        <v>0</v>
      </c>
    </row>
    <row r="40" spans="1:10" x14ac:dyDescent="0.35">
      <c r="A40" s="60" t="s">
        <v>124</v>
      </c>
      <c r="B40" s="93">
        <f t="shared" si="3"/>
        <v>5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5</v>
      </c>
      <c r="J40" s="94">
        <v>0</v>
      </c>
    </row>
    <row r="41" spans="1:10" x14ac:dyDescent="0.35">
      <c r="A41" s="72" t="s">
        <v>75</v>
      </c>
      <c r="B41" s="93">
        <f t="shared" si="3"/>
        <v>1</v>
      </c>
      <c r="C41" s="93">
        <v>0</v>
      </c>
      <c r="D41" s="93">
        <v>0</v>
      </c>
      <c r="E41" s="93">
        <v>1</v>
      </c>
      <c r="F41" s="93">
        <v>0</v>
      </c>
      <c r="G41" s="93">
        <v>0</v>
      </c>
      <c r="H41" s="93">
        <v>0</v>
      </c>
      <c r="I41" s="93">
        <v>0</v>
      </c>
      <c r="J41" s="94">
        <v>0</v>
      </c>
    </row>
    <row r="42" spans="1:10" x14ac:dyDescent="0.35">
      <c r="A42" s="73" t="s">
        <v>153</v>
      </c>
      <c r="B42" s="93">
        <f t="shared" si="3"/>
        <v>3</v>
      </c>
      <c r="C42" s="93">
        <v>1</v>
      </c>
      <c r="D42" s="93">
        <v>0</v>
      </c>
      <c r="E42" s="93">
        <v>0</v>
      </c>
      <c r="F42" s="93">
        <v>0</v>
      </c>
      <c r="G42" s="93">
        <v>1</v>
      </c>
      <c r="H42" s="93">
        <v>1</v>
      </c>
      <c r="I42" s="93">
        <v>0</v>
      </c>
      <c r="J42" s="94">
        <v>0</v>
      </c>
    </row>
    <row r="43" spans="1:10" x14ac:dyDescent="0.35">
      <c r="A43" s="60" t="s">
        <v>96</v>
      </c>
      <c r="B43" s="93">
        <f t="shared" si="3"/>
        <v>9</v>
      </c>
      <c r="C43" s="93">
        <v>0</v>
      </c>
      <c r="D43" s="93">
        <v>0</v>
      </c>
      <c r="E43" s="93">
        <v>0</v>
      </c>
      <c r="F43" s="93">
        <v>0</v>
      </c>
      <c r="G43" s="93">
        <v>2</v>
      </c>
      <c r="H43" s="93">
        <v>0</v>
      </c>
      <c r="I43" s="93">
        <v>1</v>
      </c>
      <c r="J43" s="94">
        <v>6</v>
      </c>
    </row>
    <row r="44" spans="1:10" x14ac:dyDescent="0.35">
      <c r="A44" s="60" t="s">
        <v>84</v>
      </c>
      <c r="B44" s="93">
        <f t="shared" si="3"/>
        <v>27</v>
      </c>
      <c r="C44" s="93">
        <v>1</v>
      </c>
      <c r="D44" s="93">
        <v>1</v>
      </c>
      <c r="E44" s="93">
        <v>7</v>
      </c>
      <c r="F44" s="93">
        <v>0</v>
      </c>
      <c r="G44" s="93">
        <v>5</v>
      </c>
      <c r="H44" s="93">
        <v>4</v>
      </c>
      <c r="I44" s="93">
        <v>3</v>
      </c>
      <c r="J44" s="94">
        <v>6</v>
      </c>
    </row>
    <row r="45" spans="1:10" x14ac:dyDescent="0.35">
      <c r="A45" s="60" t="s">
        <v>119</v>
      </c>
      <c r="B45" s="93">
        <f t="shared" si="3"/>
        <v>2</v>
      </c>
      <c r="C45" s="93">
        <v>1</v>
      </c>
      <c r="D45" s="93">
        <v>0</v>
      </c>
      <c r="E45" s="93">
        <v>1</v>
      </c>
      <c r="F45" s="93">
        <v>0</v>
      </c>
      <c r="G45" s="93">
        <v>0</v>
      </c>
      <c r="H45" s="93">
        <v>0</v>
      </c>
      <c r="I45" s="93">
        <v>0</v>
      </c>
      <c r="J45" s="94">
        <v>0</v>
      </c>
    </row>
    <row r="46" spans="1:10" x14ac:dyDescent="0.35">
      <c r="A46" s="60" t="s">
        <v>120</v>
      </c>
      <c r="B46" s="93">
        <f t="shared" si="3"/>
        <v>1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1</v>
      </c>
      <c r="I46" s="93">
        <v>0</v>
      </c>
      <c r="J46" s="94">
        <v>0</v>
      </c>
    </row>
    <row r="47" spans="1:10" x14ac:dyDescent="0.35">
      <c r="A47" s="60" t="s">
        <v>18</v>
      </c>
      <c r="B47" s="93">
        <f t="shared" si="3"/>
        <v>149</v>
      </c>
      <c r="C47" s="93">
        <v>11</v>
      </c>
      <c r="D47" s="93">
        <v>3</v>
      </c>
      <c r="E47" s="93">
        <v>19</v>
      </c>
      <c r="F47" s="93">
        <v>4</v>
      </c>
      <c r="G47" s="93">
        <v>24</v>
      </c>
      <c r="H47" s="93">
        <v>11</v>
      </c>
      <c r="I47" s="93">
        <v>41</v>
      </c>
      <c r="J47" s="94">
        <v>36</v>
      </c>
    </row>
    <row r="48" spans="1:10" x14ac:dyDescent="0.35">
      <c r="A48" s="74" t="s">
        <v>195</v>
      </c>
      <c r="B48" s="93">
        <f t="shared" si="3"/>
        <v>5</v>
      </c>
      <c r="C48" s="93">
        <v>2</v>
      </c>
      <c r="D48" s="93">
        <v>1</v>
      </c>
      <c r="E48" s="93">
        <v>0</v>
      </c>
      <c r="F48" s="93">
        <v>0</v>
      </c>
      <c r="G48" s="93">
        <v>1</v>
      </c>
      <c r="H48" s="93">
        <v>0</v>
      </c>
      <c r="I48" s="93">
        <v>0</v>
      </c>
      <c r="J48" s="94">
        <v>1</v>
      </c>
    </row>
    <row r="49" spans="1:10" x14ac:dyDescent="0.35">
      <c r="A49" s="42" t="s">
        <v>203</v>
      </c>
      <c r="B49" s="93">
        <f t="shared" si="3"/>
        <v>1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4">
        <v>1</v>
      </c>
    </row>
    <row r="50" spans="1:10" x14ac:dyDescent="0.35">
      <c r="A50" s="60" t="s">
        <v>173</v>
      </c>
      <c r="B50" s="93">
        <f>SUM(C50:J50)</f>
        <v>4</v>
      </c>
      <c r="C50" s="93">
        <v>0</v>
      </c>
      <c r="D50" s="93">
        <v>0</v>
      </c>
      <c r="E50" s="93">
        <v>1</v>
      </c>
      <c r="F50" s="93">
        <v>0</v>
      </c>
      <c r="G50" s="93">
        <v>0</v>
      </c>
      <c r="H50" s="93">
        <v>0</v>
      </c>
      <c r="I50" s="93">
        <v>3</v>
      </c>
      <c r="J50" s="94">
        <v>0</v>
      </c>
    </row>
    <row r="51" spans="1:10" x14ac:dyDescent="0.35">
      <c r="A51" s="60" t="s">
        <v>92</v>
      </c>
      <c r="B51" s="93">
        <f>SUM(C51:J51)</f>
        <v>6</v>
      </c>
      <c r="C51" s="93">
        <v>0</v>
      </c>
      <c r="D51" s="93">
        <v>1</v>
      </c>
      <c r="E51" s="93">
        <v>3</v>
      </c>
      <c r="F51" s="93">
        <v>0</v>
      </c>
      <c r="G51" s="93">
        <v>0</v>
      </c>
      <c r="H51" s="93">
        <v>1</v>
      </c>
      <c r="I51" s="93">
        <v>1</v>
      </c>
      <c r="J51" s="94">
        <v>0</v>
      </c>
    </row>
    <row r="52" spans="1:10" x14ac:dyDescent="0.35">
      <c r="A52" s="60" t="s">
        <v>129</v>
      </c>
      <c r="B52" s="93">
        <f>SUM(C52:J52)</f>
        <v>6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4</v>
      </c>
      <c r="I52" s="93">
        <v>2</v>
      </c>
      <c r="J52" s="94">
        <v>0</v>
      </c>
    </row>
    <row r="53" spans="1:10" x14ac:dyDescent="0.35">
      <c r="A53" s="42" t="s">
        <v>200</v>
      </c>
      <c r="B53" s="93">
        <f>SUM(C53:J53)</f>
        <v>3</v>
      </c>
      <c r="C53" s="93">
        <v>1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2</v>
      </c>
      <c r="J53" s="94">
        <v>0</v>
      </c>
    </row>
    <row r="54" spans="1:10" x14ac:dyDescent="0.35">
      <c r="A54" s="60" t="s">
        <v>160</v>
      </c>
      <c r="B54" s="93">
        <f t="shared" ref="B54:B67" si="4">SUM(C54:J54)</f>
        <v>1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4">
        <v>1</v>
      </c>
    </row>
    <row r="55" spans="1:10" x14ac:dyDescent="0.35">
      <c r="A55" s="74" t="s">
        <v>178</v>
      </c>
      <c r="B55" s="93">
        <f t="shared" si="4"/>
        <v>2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0</v>
      </c>
      <c r="J55" s="94">
        <v>2</v>
      </c>
    </row>
    <row r="56" spans="1:10" x14ac:dyDescent="0.35">
      <c r="A56" s="60" t="s">
        <v>81</v>
      </c>
      <c r="B56" s="93">
        <f t="shared" si="4"/>
        <v>11</v>
      </c>
      <c r="C56" s="93">
        <v>0</v>
      </c>
      <c r="D56" s="93">
        <v>0</v>
      </c>
      <c r="E56" s="93">
        <v>5</v>
      </c>
      <c r="F56" s="93">
        <v>0</v>
      </c>
      <c r="G56" s="93">
        <v>0</v>
      </c>
      <c r="H56" s="93">
        <v>0</v>
      </c>
      <c r="I56" s="93">
        <v>6</v>
      </c>
      <c r="J56" s="94">
        <v>0</v>
      </c>
    </row>
    <row r="57" spans="1:10" x14ac:dyDescent="0.35">
      <c r="A57" s="60" t="s">
        <v>89</v>
      </c>
      <c r="B57" s="93">
        <f t="shared" si="4"/>
        <v>121</v>
      </c>
      <c r="C57" s="93">
        <v>25</v>
      </c>
      <c r="D57" s="93">
        <v>0</v>
      </c>
      <c r="E57" s="93">
        <v>33</v>
      </c>
      <c r="F57" s="93">
        <v>6</v>
      </c>
      <c r="G57" s="93">
        <v>37</v>
      </c>
      <c r="H57" s="93">
        <v>11</v>
      </c>
      <c r="I57" s="93">
        <v>0</v>
      </c>
      <c r="J57" s="94">
        <v>9</v>
      </c>
    </row>
    <row r="58" spans="1:10" x14ac:dyDescent="0.35">
      <c r="A58" s="60" t="s">
        <v>93</v>
      </c>
      <c r="B58" s="93">
        <f t="shared" si="4"/>
        <v>173</v>
      </c>
      <c r="C58" s="93">
        <v>66</v>
      </c>
      <c r="D58" s="93">
        <v>0</v>
      </c>
      <c r="E58" s="93">
        <v>17</v>
      </c>
      <c r="F58" s="93">
        <v>18</v>
      </c>
      <c r="G58" s="93">
        <v>22</v>
      </c>
      <c r="H58" s="93">
        <v>6</v>
      </c>
      <c r="I58" s="93">
        <v>11</v>
      </c>
      <c r="J58" s="94">
        <v>33</v>
      </c>
    </row>
    <row r="59" spans="1:10" x14ac:dyDescent="0.35">
      <c r="A59" s="60" t="s">
        <v>115</v>
      </c>
      <c r="B59" s="93">
        <f t="shared" si="4"/>
        <v>2</v>
      </c>
      <c r="C59" s="93">
        <v>0</v>
      </c>
      <c r="D59" s="93">
        <v>0</v>
      </c>
      <c r="E59" s="93">
        <v>1</v>
      </c>
      <c r="F59" s="93">
        <v>1</v>
      </c>
      <c r="G59" s="93">
        <v>0</v>
      </c>
      <c r="H59" s="93">
        <v>0</v>
      </c>
      <c r="I59" s="93">
        <v>0</v>
      </c>
      <c r="J59" s="94">
        <v>0</v>
      </c>
    </row>
    <row r="60" spans="1:10" x14ac:dyDescent="0.35">
      <c r="A60" s="60" t="s">
        <v>88</v>
      </c>
      <c r="B60" s="93">
        <f t="shared" si="4"/>
        <v>22</v>
      </c>
      <c r="C60" s="93">
        <v>2</v>
      </c>
      <c r="D60" s="93">
        <v>0</v>
      </c>
      <c r="E60" s="93">
        <v>4</v>
      </c>
      <c r="F60" s="93">
        <v>2</v>
      </c>
      <c r="G60" s="93">
        <v>4</v>
      </c>
      <c r="H60" s="93">
        <v>1</v>
      </c>
      <c r="I60" s="93">
        <v>6</v>
      </c>
      <c r="J60" s="94">
        <v>3</v>
      </c>
    </row>
    <row r="61" spans="1:10" x14ac:dyDescent="0.35">
      <c r="A61" s="60" t="s">
        <v>151</v>
      </c>
      <c r="B61" s="93">
        <f t="shared" si="4"/>
        <v>5</v>
      </c>
      <c r="C61" s="93">
        <v>0</v>
      </c>
      <c r="D61" s="93">
        <v>0</v>
      </c>
      <c r="E61" s="93">
        <v>1</v>
      </c>
      <c r="F61" s="93">
        <v>0</v>
      </c>
      <c r="G61" s="93">
        <v>0</v>
      </c>
      <c r="H61" s="93">
        <v>2</v>
      </c>
      <c r="I61" s="93">
        <v>2</v>
      </c>
      <c r="J61" s="94">
        <v>0</v>
      </c>
    </row>
    <row r="62" spans="1:10" x14ac:dyDescent="0.35">
      <c r="A62" s="60" t="s">
        <v>77</v>
      </c>
      <c r="B62" s="93">
        <f t="shared" si="4"/>
        <v>3</v>
      </c>
      <c r="C62" s="93">
        <v>1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1</v>
      </c>
      <c r="J62" s="94">
        <v>1</v>
      </c>
    </row>
    <row r="63" spans="1:10" x14ac:dyDescent="0.35">
      <c r="A63" s="60" t="s">
        <v>121</v>
      </c>
      <c r="B63" s="93">
        <f t="shared" si="4"/>
        <v>1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3">
        <v>1</v>
      </c>
      <c r="J63" s="94">
        <v>0</v>
      </c>
    </row>
    <row r="64" spans="1:10" x14ac:dyDescent="0.35">
      <c r="A64" s="60" t="s">
        <v>122</v>
      </c>
      <c r="B64" s="93">
        <f t="shared" si="4"/>
        <v>1</v>
      </c>
      <c r="C64" s="93">
        <v>0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1</v>
      </c>
      <c r="J64" s="94">
        <v>0</v>
      </c>
    </row>
    <row r="65" spans="1:10" x14ac:dyDescent="0.35">
      <c r="A65" s="60" t="s">
        <v>145</v>
      </c>
      <c r="B65" s="93">
        <f t="shared" si="4"/>
        <v>1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4">
        <v>1</v>
      </c>
    </row>
    <row r="66" spans="1:10" x14ac:dyDescent="0.35">
      <c r="A66" s="60" t="s">
        <v>161</v>
      </c>
      <c r="B66" s="93">
        <f t="shared" si="4"/>
        <v>206</v>
      </c>
      <c r="C66" s="93">
        <v>5</v>
      </c>
      <c r="D66" s="93">
        <v>40</v>
      </c>
      <c r="E66" s="93">
        <v>61</v>
      </c>
      <c r="F66" s="93">
        <v>5</v>
      </c>
      <c r="G66" s="93">
        <v>19</v>
      </c>
      <c r="H66" s="93">
        <v>7</v>
      </c>
      <c r="I66" s="93">
        <v>17</v>
      </c>
      <c r="J66" s="94">
        <v>52</v>
      </c>
    </row>
    <row r="67" spans="1:10" x14ac:dyDescent="0.35">
      <c r="A67" s="60" t="s">
        <v>174</v>
      </c>
      <c r="B67" s="93">
        <f t="shared" si="4"/>
        <v>2</v>
      </c>
      <c r="C67" s="93">
        <v>0</v>
      </c>
      <c r="D67" s="93">
        <v>0</v>
      </c>
      <c r="E67" s="93">
        <v>2</v>
      </c>
      <c r="F67" s="93">
        <v>0</v>
      </c>
      <c r="G67" s="93">
        <v>0</v>
      </c>
      <c r="H67" s="93">
        <v>0</v>
      </c>
      <c r="I67" s="93">
        <v>0</v>
      </c>
      <c r="J67" s="94">
        <v>0</v>
      </c>
    </row>
    <row r="68" spans="1:10" ht="16.5" customHeight="1" x14ac:dyDescent="0.35">
      <c r="A68" s="60" t="s">
        <v>83</v>
      </c>
      <c r="B68" s="93">
        <f t="shared" ref="B68:B79" si="5">SUM(C68:J68)</f>
        <v>52</v>
      </c>
      <c r="C68" s="93">
        <v>4</v>
      </c>
      <c r="D68" s="93">
        <v>1</v>
      </c>
      <c r="E68" s="93">
        <v>4</v>
      </c>
      <c r="F68" s="93">
        <v>12</v>
      </c>
      <c r="G68" s="93">
        <v>8</v>
      </c>
      <c r="H68" s="93">
        <v>0</v>
      </c>
      <c r="I68" s="93">
        <v>0</v>
      </c>
      <c r="J68" s="94">
        <v>23</v>
      </c>
    </row>
    <row r="69" spans="1:10" ht="16.5" customHeight="1" x14ac:dyDescent="0.35">
      <c r="A69" s="60" t="s">
        <v>146</v>
      </c>
      <c r="B69" s="93">
        <f t="shared" si="5"/>
        <v>1</v>
      </c>
      <c r="C69" s="93">
        <v>0</v>
      </c>
      <c r="D69" s="93">
        <v>0</v>
      </c>
      <c r="E69" s="93">
        <v>1</v>
      </c>
      <c r="F69" s="93">
        <v>0</v>
      </c>
      <c r="G69" s="93">
        <v>0</v>
      </c>
      <c r="H69" s="93">
        <v>0</v>
      </c>
      <c r="I69" s="93">
        <v>0</v>
      </c>
      <c r="J69" s="94">
        <v>0</v>
      </c>
    </row>
    <row r="70" spans="1:10" x14ac:dyDescent="0.35">
      <c r="A70" s="60" t="s">
        <v>19</v>
      </c>
      <c r="B70" s="93">
        <f t="shared" si="5"/>
        <v>39</v>
      </c>
      <c r="C70" s="93">
        <v>0</v>
      </c>
      <c r="D70" s="93">
        <v>3</v>
      </c>
      <c r="E70" s="93">
        <v>3</v>
      </c>
      <c r="F70" s="93">
        <v>1</v>
      </c>
      <c r="G70" s="93">
        <v>5</v>
      </c>
      <c r="H70" s="93">
        <v>2</v>
      </c>
      <c r="I70" s="93">
        <v>15</v>
      </c>
      <c r="J70" s="94">
        <v>10</v>
      </c>
    </row>
    <row r="71" spans="1:10" x14ac:dyDescent="0.35">
      <c r="A71" s="60" t="s">
        <v>147</v>
      </c>
      <c r="B71" s="93">
        <f t="shared" si="5"/>
        <v>7</v>
      </c>
      <c r="C71" s="93">
        <v>0</v>
      </c>
      <c r="D71" s="93">
        <v>0</v>
      </c>
      <c r="E71" s="93">
        <v>2</v>
      </c>
      <c r="F71" s="93">
        <v>0</v>
      </c>
      <c r="G71" s="93">
        <v>1</v>
      </c>
      <c r="H71" s="93">
        <v>0</v>
      </c>
      <c r="I71" s="93">
        <v>3</v>
      </c>
      <c r="J71" s="94">
        <v>1</v>
      </c>
    </row>
    <row r="72" spans="1:10" x14ac:dyDescent="0.35">
      <c r="A72" s="60" t="s">
        <v>87</v>
      </c>
      <c r="B72" s="93">
        <f t="shared" si="5"/>
        <v>1</v>
      </c>
      <c r="C72" s="93">
        <v>0</v>
      </c>
      <c r="D72" s="93">
        <v>0</v>
      </c>
      <c r="E72" s="93">
        <v>0</v>
      </c>
      <c r="F72" s="93">
        <v>0</v>
      </c>
      <c r="G72" s="93">
        <v>0</v>
      </c>
      <c r="H72" s="93">
        <v>1</v>
      </c>
      <c r="I72" s="93">
        <v>0</v>
      </c>
      <c r="J72" s="94">
        <v>0</v>
      </c>
    </row>
    <row r="73" spans="1:10" x14ac:dyDescent="0.35">
      <c r="A73" s="37" t="s">
        <v>117</v>
      </c>
      <c r="B73" s="93">
        <f t="shared" si="5"/>
        <v>8</v>
      </c>
      <c r="C73" s="93">
        <v>2</v>
      </c>
      <c r="D73" s="93">
        <v>0</v>
      </c>
      <c r="E73" s="93">
        <v>1</v>
      </c>
      <c r="F73" s="93">
        <v>0</v>
      </c>
      <c r="G73" s="93">
        <v>2</v>
      </c>
      <c r="H73" s="93">
        <v>0</v>
      </c>
      <c r="I73" s="93">
        <v>1</v>
      </c>
      <c r="J73" s="94">
        <v>2</v>
      </c>
    </row>
    <row r="74" spans="1:10" x14ac:dyDescent="0.35">
      <c r="A74" s="60" t="s">
        <v>158</v>
      </c>
      <c r="B74" s="93">
        <f t="shared" si="5"/>
        <v>1</v>
      </c>
      <c r="C74" s="93">
        <v>0</v>
      </c>
      <c r="D74" s="93">
        <v>0</v>
      </c>
      <c r="E74" s="93">
        <v>0</v>
      </c>
      <c r="F74" s="93">
        <v>0</v>
      </c>
      <c r="G74" s="93">
        <v>0</v>
      </c>
      <c r="H74" s="93">
        <v>0</v>
      </c>
      <c r="I74" s="93">
        <v>0</v>
      </c>
      <c r="J74" s="94">
        <v>1</v>
      </c>
    </row>
    <row r="75" spans="1:10" x14ac:dyDescent="0.35">
      <c r="A75" s="75" t="s">
        <v>73</v>
      </c>
      <c r="B75" s="93">
        <f t="shared" si="5"/>
        <v>33</v>
      </c>
      <c r="C75" s="93">
        <v>2</v>
      </c>
      <c r="D75" s="93">
        <v>7</v>
      </c>
      <c r="E75" s="93">
        <v>6</v>
      </c>
      <c r="F75" s="93">
        <v>4</v>
      </c>
      <c r="G75" s="93">
        <v>2</v>
      </c>
      <c r="H75" s="93">
        <v>3</v>
      </c>
      <c r="I75" s="93">
        <v>8</v>
      </c>
      <c r="J75" s="94">
        <v>1</v>
      </c>
    </row>
    <row r="76" spans="1:10" x14ac:dyDescent="0.35">
      <c r="A76" s="60" t="s">
        <v>78</v>
      </c>
      <c r="B76" s="93">
        <f t="shared" si="5"/>
        <v>52</v>
      </c>
      <c r="C76" s="93">
        <v>1</v>
      </c>
      <c r="D76" s="93">
        <v>0</v>
      </c>
      <c r="E76" s="93">
        <v>19</v>
      </c>
      <c r="F76" s="93">
        <v>6</v>
      </c>
      <c r="G76" s="93">
        <v>9</v>
      </c>
      <c r="H76" s="93">
        <v>3</v>
      </c>
      <c r="I76" s="93">
        <v>5</v>
      </c>
      <c r="J76" s="94">
        <v>9</v>
      </c>
    </row>
    <row r="77" spans="1:10" x14ac:dyDescent="0.35">
      <c r="A77" s="60" t="s">
        <v>175</v>
      </c>
      <c r="B77" s="93">
        <f t="shared" si="5"/>
        <v>2</v>
      </c>
      <c r="C77" s="93">
        <v>0</v>
      </c>
      <c r="D77" s="93">
        <v>0</v>
      </c>
      <c r="E77" s="93">
        <v>0</v>
      </c>
      <c r="F77" s="93">
        <v>0</v>
      </c>
      <c r="G77" s="93">
        <v>1</v>
      </c>
      <c r="H77" s="93">
        <v>0</v>
      </c>
      <c r="I77" s="93">
        <v>1</v>
      </c>
      <c r="J77" s="94">
        <v>0</v>
      </c>
    </row>
    <row r="78" spans="1:10" x14ac:dyDescent="0.35">
      <c r="A78" s="60" t="s">
        <v>149</v>
      </c>
      <c r="B78" s="93">
        <f t="shared" si="5"/>
        <v>2</v>
      </c>
      <c r="C78" s="93">
        <v>0</v>
      </c>
      <c r="D78" s="93">
        <v>0</v>
      </c>
      <c r="E78" s="93">
        <v>0</v>
      </c>
      <c r="F78" s="93">
        <v>0</v>
      </c>
      <c r="G78" s="93">
        <v>0</v>
      </c>
      <c r="H78" s="93">
        <v>0</v>
      </c>
      <c r="I78" s="93">
        <v>0</v>
      </c>
      <c r="J78" s="94">
        <v>2</v>
      </c>
    </row>
    <row r="79" spans="1:10" x14ac:dyDescent="0.35">
      <c r="A79" s="42" t="s">
        <v>204</v>
      </c>
      <c r="B79" s="93">
        <f t="shared" si="5"/>
        <v>3</v>
      </c>
      <c r="C79" s="93">
        <v>0</v>
      </c>
      <c r="D79" s="93">
        <v>0</v>
      </c>
      <c r="E79" s="93">
        <v>0</v>
      </c>
      <c r="F79" s="93">
        <v>0</v>
      </c>
      <c r="G79" s="93">
        <v>0</v>
      </c>
      <c r="H79" s="93">
        <v>0</v>
      </c>
      <c r="I79" s="93">
        <v>0</v>
      </c>
      <c r="J79" s="94">
        <v>3</v>
      </c>
    </row>
    <row r="80" spans="1:10" x14ac:dyDescent="0.35">
      <c r="A80" s="42" t="s">
        <v>176</v>
      </c>
      <c r="B80" s="93">
        <f t="shared" ref="B80:B88" si="6">SUM(C80:J80)</f>
        <v>1</v>
      </c>
      <c r="C80" s="93">
        <v>0</v>
      </c>
      <c r="D80" s="93">
        <v>0</v>
      </c>
      <c r="E80" s="93">
        <v>0</v>
      </c>
      <c r="F80" s="93">
        <v>0</v>
      </c>
      <c r="G80" s="93">
        <v>0</v>
      </c>
      <c r="H80" s="93">
        <v>0</v>
      </c>
      <c r="I80" s="93">
        <v>1</v>
      </c>
      <c r="J80" s="94">
        <v>0</v>
      </c>
    </row>
    <row r="81" spans="1:10" x14ac:dyDescent="0.35">
      <c r="A81" s="75" t="s">
        <v>148</v>
      </c>
      <c r="B81" s="93">
        <f t="shared" si="6"/>
        <v>1</v>
      </c>
      <c r="C81" s="93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1</v>
      </c>
      <c r="J81" s="94">
        <v>0</v>
      </c>
    </row>
    <row r="82" spans="1:10" s="22" customFormat="1" x14ac:dyDescent="0.35">
      <c r="A82" s="60" t="s">
        <v>94</v>
      </c>
      <c r="B82" s="93">
        <f t="shared" si="6"/>
        <v>36</v>
      </c>
      <c r="C82" s="93">
        <v>2</v>
      </c>
      <c r="D82" s="93">
        <v>0</v>
      </c>
      <c r="E82" s="93">
        <v>17</v>
      </c>
      <c r="F82" s="93">
        <v>3</v>
      </c>
      <c r="G82" s="93">
        <v>5</v>
      </c>
      <c r="H82" s="93">
        <v>2</v>
      </c>
      <c r="I82" s="93">
        <v>0</v>
      </c>
      <c r="J82" s="94">
        <v>7</v>
      </c>
    </row>
    <row r="83" spans="1:10" x14ac:dyDescent="0.35">
      <c r="A83" s="60" t="s">
        <v>205</v>
      </c>
      <c r="B83" s="93">
        <f t="shared" si="6"/>
        <v>2</v>
      </c>
      <c r="C83" s="93">
        <v>0</v>
      </c>
      <c r="D83" s="93">
        <v>0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4">
        <v>2</v>
      </c>
    </row>
    <row r="84" spans="1:10" x14ac:dyDescent="0.35">
      <c r="A84" s="60" t="s">
        <v>114</v>
      </c>
      <c r="B84" s="93">
        <f t="shared" si="6"/>
        <v>11</v>
      </c>
      <c r="C84" s="93">
        <v>0</v>
      </c>
      <c r="D84" s="93">
        <v>0</v>
      </c>
      <c r="E84" s="93">
        <v>2</v>
      </c>
      <c r="F84" s="93">
        <v>2</v>
      </c>
      <c r="G84" s="93">
        <v>0</v>
      </c>
      <c r="H84" s="93">
        <v>2</v>
      </c>
      <c r="I84" s="93">
        <v>4</v>
      </c>
      <c r="J84" s="94">
        <v>1</v>
      </c>
    </row>
    <row r="85" spans="1:10" x14ac:dyDescent="0.35">
      <c r="A85" s="60" t="s">
        <v>150</v>
      </c>
      <c r="B85" s="93">
        <f t="shared" si="6"/>
        <v>1</v>
      </c>
      <c r="C85" s="93">
        <v>0</v>
      </c>
      <c r="D85" s="93">
        <v>0</v>
      </c>
      <c r="E85" s="93">
        <v>1</v>
      </c>
      <c r="F85" s="93">
        <v>0</v>
      </c>
      <c r="G85" s="93">
        <v>0</v>
      </c>
      <c r="H85" s="93">
        <v>0</v>
      </c>
      <c r="I85" s="93">
        <v>0</v>
      </c>
      <c r="J85" s="94">
        <v>0</v>
      </c>
    </row>
    <row r="86" spans="1:10" x14ac:dyDescent="0.35">
      <c r="A86" s="60" t="s">
        <v>85</v>
      </c>
      <c r="B86" s="93">
        <f t="shared" si="6"/>
        <v>38</v>
      </c>
      <c r="C86" s="93">
        <v>2</v>
      </c>
      <c r="D86" s="93">
        <v>3</v>
      </c>
      <c r="E86" s="93">
        <v>3</v>
      </c>
      <c r="F86" s="93">
        <v>2</v>
      </c>
      <c r="G86" s="93">
        <v>3</v>
      </c>
      <c r="H86" s="93">
        <v>1</v>
      </c>
      <c r="I86" s="93">
        <v>12</v>
      </c>
      <c r="J86" s="94">
        <v>12</v>
      </c>
    </row>
    <row r="87" spans="1:10" x14ac:dyDescent="0.35">
      <c r="A87" s="74" t="s">
        <v>179</v>
      </c>
      <c r="B87" s="93">
        <f t="shared" si="6"/>
        <v>1</v>
      </c>
      <c r="C87" s="93">
        <v>1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4">
        <v>0</v>
      </c>
    </row>
    <row r="88" spans="1:10" x14ac:dyDescent="0.35">
      <c r="A88" s="37" t="s">
        <v>123</v>
      </c>
      <c r="B88" s="93">
        <f t="shared" si="6"/>
        <v>1</v>
      </c>
      <c r="C88" s="93">
        <v>0</v>
      </c>
      <c r="D88" s="93">
        <v>0</v>
      </c>
      <c r="E88" s="93">
        <v>0</v>
      </c>
      <c r="F88" s="93">
        <v>0</v>
      </c>
      <c r="G88" s="93">
        <v>0</v>
      </c>
      <c r="H88" s="93">
        <v>0</v>
      </c>
      <c r="I88" s="93">
        <v>0</v>
      </c>
      <c r="J88" s="94">
        <v>1</v>
      </c>
    </row>
    <row r="89" spans="1:10" x14ac:dyDescent="0.35">
      <c r="A89" s="37" t="s">
        <v>113</v>
      </c>
      <c r="B89" s="93">
        <f t="shared" ref="B89" si="7">SUM(C89:J89)</f>
        <v>52</v>
      </c>
      <c r="C89" s="93">
        <v>5</v>
      </c>
      <c r="D89" s="93">
        <v>0</v>
      </c>
      <c r="E89" s="93">
        <v>0</v>
      </c>
      <c r="F89" s="93">
        <v>0</v>
      </c>
      <c r="G89" s="93">
        <v>3</v>
      </c>
      <c r="H89" s="93">
        <v>0</v>
      </c>
      <c r="I89" s="93">
        <v>0</v>
      </c>
      <c r="J89" s="94">
        <v>44</v>
      </c>
    </row>
    <row r="90" spans="1:10" x14ac:dyDescent="0.35">
      <c r="A90" s="61"/>
      <c r="B90" s="47"/>
      <c r="C90" s="66"/>
      <c r="D90" s="66"/>
      <c r="E90" s="66"/>
      <c r="F90" s="66"/>
      <c r="G90" s="66"/>
      <c r="H90" s="66"/>
      <c r="I90" s="66"/>
      <c r="J90" s="86"/>
    </row>
    <row r="91" spans="1:10" x14ac:dyDescent="0.35">
      <c r="A91" s="32" t="s">
        <v>138</v>
      </c>
      <c r="B91" s="44"/>
      <c r="C91" s="45"/>
      <c r="D91" s="45"/>
      <c r="E91" s="45"/>
      <c r="F91" s="45"/>
      <c r="G91" s="45"/>
      <c r="H91" s="45"/>
      <c r="I91" s="45"/>
      <c r="J91" s="45"/>
    </row>
    <row r="92" spans="1:10" hidden="1" x14ac:dyDescent="0.35">
      <c r="A92" s="32"/>
      <c r="B92" s="46"/>
      <c r="C92" s="22"/>
      <c r="D92" s="22"/>
      <c r="E92" s="22"/>
      <c r="F92" s="22"/>
      <c r="G92" s="22"/>
      <c r="H92" s="22"/>
      <c r="I92" s="22"/>
      <c r="J92" s="22"/>
    </row>
    <row r="93" spans="1:10" hidden="1" x14ac:dyDescent="0.35">
      <c r="A93" s="22"/>
      <c r="B93" s="46"/>
      <c r="C93" s="22"/>
      <c r="D93" s="22"/>
      <c r="E93" s="22"/>
      <c r="F93" s="22"/>
      <c r="G93" s="22"/>
      <c r="H93" s="22"/>
      <c r="I93" s="22"/>
      <c r="J93" s="22"/>
    </row>
    <row r="94" spans="1:10" hidden="1" x14ac:dyDescent="0.35">
      <c r="A94" s="22"/>
      <c r="B94" s="46"/>
      <c r="C94" s="22"/>
      <c r="D94" s="22"/>
      <c r="E94" s="22"/>
      <c r="F94" s="22"/>
      <c r="G94" s="22"/>
      <c r="H94" s="22"/>
      <c r="I94" s="22"/>
      <c r="J94" s="22"/>
    </row>
    <row r="95" spans="1:10" hidden="1" x14ac:dyDescent="0.35">
      <c r="A95" s="22"/>
      <c r="B95" s="46"/>
      <c r="C95" s="22"/>
      <c r="D95" s="22"/>
      <c r="E95" s="22"/>
      <c r="F95" s="22"/>
      <c r="G95" s="22"/>
      <c r="H95" s="22"/>
      <c r="I95" s="22"/>
      <c r="J95" s="22"/>
    </row>
    <row r="96" spans="1:10" hidden="1" x14ac:dyDescent="0.35">
      <c r="A96" s="22"/>
      <c r="B96" s="46"/>
      <c r="C96" s="22"/>
      <c r="D96" s="22"/>
      <c r="E96" s="22"/>
      <c r="F96" s="22"/>
      <c r="G96" s="22"/>
      <c r="H96" s="22"/>
      <c r="I96" s="22"/>
      <c r="J96" s="22"/>
    </row>
    <row r="97" spans="1:10" hidden="1" x14ac:dyDescent="0.35">
      <c r="A97" s="22"/>
      <c r="B97" s="46"/>
      <c r="C97" s="22"/>
      <c r="D97" s="22"/>
      <c r="E97" s="22"/>
      <c r="F97" s="22"/>
      <c r="G97" s="22"/>
      <c r="H97" s="22"/>
      <c r="I97" s="22"/>
      <c r="J97" s="22"/>
    </row>
    <row r="98" spans="1:10" hidden="1" x14ac:dyDescent="0.35">
      <c r="A98" s="22"/>
      <c r="B98" s="46"/>
      <c r="C98" s="22"/>
      <c r="D98" s="22"/>
      <c r="E98" s="22"/>
      <c r="F98" s="22"/>
      <c r="G98" s="22"/>
      <c r="H98" s="22"/>
      <c r="I98" s="22"/>
      <c r="J98" s="22"/>
    </row>
    <row r="99" spans="1:10" hidden="1" x14ac:dyDescent="0.35">
      <c r="A99" s="22"/>
      <c r="B99" s="46"/>
      <c r="C99" s="22"/>
      <c r="D99" s="22"/>
      <c r="E99" s="22"/>
      <c r="F99" s="22"/>
      <c r="G99" s="22"/>
      <c r="H99" s="22"/>
      <c r="I99" s="22"/>
      <c r="J99" s="22"/>
    </row>
    <row r="100" spans="1:10" hidden="1" x14ac:dyDescent="0.35">
      <c r="A100" s="22"/>
      <c r="B100" s="46"/>
      <c r="C100" s="22"/>
      <c r="D100" s="22"/>
      <c r="E100" s="22"/>
      <c r="F100" s="22"/>
      <c r="G100" s="22"/>
      <c r="H100" s="22"/>
      <c r="I100" s="22"/>
      <c r="J100" s="22"/>
    </row>
    <row r="101" spans="1:10" hidden="1" x14ac:dyDescent="0.35">
      <c r="A101" s="22"/>
      <c r="B101" s="46"/>
      <c r="C101" s="22"/>
      <c r="D101" s="22"/>
      <c r="E101" s="22"/>
      <c r="F101" s="22"/>
      <c r="G101" s="22"/>
      <c r="H101" s="22"/>
      <c r="I101" s="22"/>
      <c r="J101" s="22"/>
    </row>
    <row r="102" spans="1:10" hidden="1" x14ac:dyDescent="0.35"/>
    <row r="103" spans="1:10" hidden="1" x14ac:dyDescent="0.35"/>
    <row r="104" spans="1:10" hidden="1" x14ac:dyDescent="0.35"/>
    <row r="105" spans="1:10" hidden="1" x14ac:dyDescent="0.35"/>
    <row r="106" spans="1:10" hidden="1" x14ac:dyDescent="0.35"/>
    <row r="107" spans="1:10" hidden="1" x14ac:dyDescent="0.35"/>
    <row r="108" spans="1:10" hidden="1" x14ac:dyDescent="0.35"/>
    <row r="109" spans="1:10" hidden="1" x14ac:dyDescent="0.35"/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</sheetData>
  <pageMargins left="0.7" right="0.7" top="0.75" bottom="0.75" header="0.3" footer="0.3"/>
  <pageSetup orientation="portrait" horizontalDpi="4294967294" verticalDpi="4294967294" r:id="rId1"/>
  <ignoredErrors>
    <ignoredError sqref="D11:J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78"/>
  <sheetViews>
    <sheetView zoomScale="80" zoomScaleNormal="80" workbookViewId="0">
      <pane ySplit="8" topLeftCell="A9" activePane="bottomLeft" state="frozen"/>
      <selection pane="bottomLeft"/>
    </sheetView>
  </sheetViews>
  <sheetFormatPr defaultColWidth="0" defaultRowHeight="15.5" zeroHeight="1" x14ac:dyDescent="0.35"/>
  <cols>
    <col min="1" max="1" width="49.54296875" style="22" customWidth="1"/>
    <col min="2" max="2" width="15.7265625" style="22" customWidth="1"/>
    <col min="3" max="3" width="17.81640625" style="22" customWidth="1"/>
    <col min="4" max="4" width="18.81640625" style="22" customWidth="1"/>
    <col min="5" max="5" width="17.81640625" style="22" customWidth="1"/>
    <col min="6" max="7" width="16.1796875" style="22" customWidth="1"/>
    <col min="8" max="9" width="17.26953125" style="22" customWidth="1"/>
    <col min="10" max="10" width="17.453125" style="22" customWidth="1"/>
    <col min="11" max="54" width="14.7265625" style="22" hidden="1" customWidth="1"/>
    <col min="55" max="55" width="0" style="22" hidden="1" customWidth="1"/>
    <col min="56" max="16384" width="14.7265625" style="22" hidden="1"/>
  </cols>
  <sheetData>
    <row r="1" spans="1:11" s="17" customFormat="1" x14ac:dyDescent="0.35">
      <c r="A1" s="6" t="s">
        <v>52</v>
      </c>
      <c r="B1" s="219"/>
      <c r="C1" s="219"/>
      <c r="D1" s="219"/>
      <c r="E1" s="219"/>
      <c r="F1" s="218"/>
      <c r="G1" s="219"/>
      <c r="H1" s="218"/>
      <c r="I1" s="219"/>
      <c r="J1" s="219"/>
      <c r="K1" s="22"/>
    </row>
    <row r="2" spans="1:11" s="17" customFormat="1" x14ac:dyDescent="0.35">
      <c r="A2" s="6"/>
      <c r="B2" s="219"/>
      <c r="C2" s="219"/>
      <c r="D2" s="219"/>
      <c r="E2" s="219"/>
      <c r="F2" s="219"/>
      <c r="G2" s="219"/>
      <c r="H2" s="219"/>
      <c r="I2" s="219"/>
      <c r="J2" s="219"/>
      <c r="K2" s="22"/>
    </row>
    <row r="3" spans="1:11" s="17" customFormat="1" ht="15.75" customHeight="1" x14ac:dyDescent="0.35">
      <c r="A3" s="95" t="s">
        <v>258</v>
      </c>
      <c r="B3" s="95"/>
      <c r="C3" s="95"/>
      <c r="D3" s="95"/>
      <c r="E3" s="95"/>
      <c r="F3" s="95"/>
      <c r="G3" s="95"/>
      <c r="H3" s="95"/>
      <c r="I3" s="95"/>
      <c r="J3" s="95"/>
      <c r="K3" s="22"/>
    </row>
    <row r="4" spans="1:11" s="17" customFormat="1" ht="15.75" customHeight="1" x14ac:dyDescent="0.35">
      <c r="A4" s="95" t="s">
        <v>257</v>
      </c>
      <c r="B4" s="95"/>
      <c r="C4" s="95"/>
      <c r="D4" s="95"/>
      <c r="E4" s="95"/>
      <c r="F4" s="95"/>
      <c r="G4" s="95"/>
      <c r="H4" s="95"/>
      <c r="I4" s="95"/>
      <c r="J4" s="95"/>
      <c r="K4" s="22"/>
    </row>
    <row r="5" spans="1:11" s="17" customFormat="1" ht="15.75" customHeight="1" x14ac:dyDescent="0.35">
      <c r="A5" s="95" t="s">
        <v>13</v>
      </c>
      <c r="B5" s="95"/>
      <c r="C5" s="95"/>
      <c r="D5" s="95"/>
      <c r="E5" s="95"/>
      <c r="F5" s="95"/>
      <c r="G5" s="95"/>
      <c r="H5" s="95"/>
      <c r="I5" s="95"/>
      <c r="J5" s="95"/>
      <c r="K5" s="22"/>
    </row>
    <row r="6" spans="1:11" s="17" customFormat="1" x14ac:dyDescent="0.35">
      <c r="A6" s="95" t="s">
        <v>141</v>
      </c>
      <c r="B6" s="95"/>
      <c r="C6" s="95"/>
      <c r="D6" s="95"/>
      <c r="E6" s="95"/>
      <c r="F6" s="95"/>
      <c r="G6" s="95"/>
      <c r="H6" s="95"/>
      <c r="I6" s="95"/>
      <c r="J6" s="95"/>
      <c r="K6" s="22"/>
    </row>
    <row r="7" spans="1:11" s="17" customFormat="1" x14ac:dyDescent="0.35">
      <c r="A7" s="80"/>
      <c r="B7" s="80"/>
      <c r="C7" s="80"/>
      <c r="D7" s="80"/>
      <c r="E7" s="80"/>
      <c r="F7" s="1"/>
      <c r="G7" s="80"/>
      <c r="H7" s="1"/>
      <c r="I7" s="80"/>
      <c r="J7" s="80"/>
      <c r="K7" s="22"/>
    </row>
    <row r="8" spans="1:11" s="17" customFormat="1" ht="96" customHeight="1" x14ac:dyDescent="0.35">
      <c r="A8" s="194" t="s">
        <v>101</v>
      </c>
      <c r="B8" s="31" t="s">
        <v>11</v>
      </c>
      <c r="C8" s="193" t="s">
        <v>211</v>
      </c>
      <c r="D8" s="16" t="s">
        <v>130</v>
      </c>
      <c r="E8" s="193" t="s">
        <v>10</v>
      </c>
      <c r="F8" s="16" t="s">
        <v>155</v>
      </c>
      <c r="G8" s="193" t="s">
        <v>9</v>
      </c>
      <c r="H8" s="16" t="s">
        <v>154</v>
      </c>
      <c r="I8" s="193" t="s">
        <v>8</v>
      </c>
      <c r="J8" s="16" t="s">
        <v>7</v>
      </c>
      <c r="K8" s="22"/>
    </row>
    <row r="9" spans="1:11" s="17" customFormat="1" x14ac:dyDescent="0.35">
      <c r="A9" s="63"/>
      <c r="B9" s="53"/>
      <c r="C9" s="53"/>
      <c r="D9" s="53"/>
      <c r="E9" s="53"/>
      <c r="F9" s="53"/>
      <c r="G9" s="53"/>
      <c r="H9" s="53"/>
      <c r="I9" s="53"/>
      <c r="J9" s="53"/>
      <c r="K9" s="22"/>
    </row>
    <row r="10" spans="1:11" s="17" customFormat="1" x14ac:dyDescent="0.35">
      <c r="A10" s="101" t="s">
        <v>11</v>
      </c>
      <c r="B10" s="102">
        <f>SUM(B12:B38)</f>
        <v>2411</v>
      </c>
      <c r="C10" s="102">
        <f t="shared" ref="C10:J10" si="0">SUM(C12:C38)</f>
        <v>272</v>
      </c>
      <c r="D10" s="102">
        <f t="shared" si="0"/>
        <v>180</v>
      </c>
      <c r="E10" s="102">
        <f t="shared" si="0"/>
        <v>469</v>
      </c>
      <c r="F10" s="102">
        <f t="shared" si="0"/>
        <v>144</v>
      </c>
      <c r="G10" s="102">
        <f t="shared" si="0"/>
        <v>309</v>
      </c>
      <c r="H10" s="102">
        <f t="shared" si="0"/>
        <v>124</v>
      </c>
      <c r="I10" s="102">
        <f t="shared" si="0"/>
        <v>451</v>
      </c>
      <c r="J10" s="102">
        <f t="shared" si="0"/>
        <v>462</v>
      </c>
      <c r="K10" s="22"/>
    </row>
    <row r="11" spans="1:11" s="17" customFormat="1" x14ac:dyDescent="0.35">
      <c r="A11" s="37"/>
      <c r="B11" s="103"/>
      <c r="C11" s="104"/>
      <c r="D11" s="105"/>
      <c r="E11" s="104"/>
      <c r="F11" s="106"/>
      <c r="G11" s="104"/>
      <c r="H11" s="106"/>
      <c r="I11" s="104"/>
      <c r="J11" s="107"/>
      <c r="K11" s="22"/>
    </row>
    <row r="12" spans="1:11" s="17" customFormat="1" x14ac:dyDescent="0.35">
      <c r="A12" s="64" t="s">
        <v>61</v>
      </c>
      <c r="B12" s="108">
        <f>SUM(C12:J12)</f>
        <v>393</v>
      </c>
      <c r="C12" s="109">
        <v>6</v>
      </c>
      <c r="D12" s="109">
        <v>43</v>
      </c>
      <c r="E12" s="109">
        <v>344</v>
      </c>
      <c r="F12" s="109">
        <v>0</v>
      </c>
      <c r="G12" s="109">
        <v>0</v>
      </c>
      <c r="H12" s="109">
        <v>0</v>
      </c>
      <c r="I12" s="109">
        <v>0</v>
      </c>
      <c r="J12" s="108">
        <v>0</v>
      </c>
      <c r="K12" s="22"/>
    </row>
    <row r="13" spans="1:11" x14ac:dyDescent="0.35">
      <c r="A13" s="22" t="s">
        <v>208</v>
      </c>
      <c r="B13" s="108">
        <f t="shared" ref="B13" si="1">SUM(C13:J13)</f>
        <v>3</v>
      </c>
      <c r="C13" s="109">
        <v>0</v>
      </c>
      <c r="D13" s="109">
        <v>0</v>
      </c>
      <c r="E13" s="109">
        <v>3</v>
      </c>
      <c r="F13" s="109">
        <v>0</v>
      </c>
      <c r="G13" s="109">
        <v>0</v>
      </c>
      <c r="H13" s="109">
        <v>0</v>
      </c>
      <c r="I13" s="109">
        <v>0</v>
      </c>
      <c r="J13" s="108">
        <v>0</v>
      </c>
    </row>
    <row r="14" spans="1:11" s="17" customFormat="1" x14ac:dyDescent="0.35">
      <c r="A14" s="64" t="s">
        <v>197</v>
      </c>
      <c r="B14" s="108">
        <f t="shared" ref="B14:B22" si="2">SUM(C14:J14)</f>
        <v>2</v>
      </c>
      <c r="C14" s="109">
        <v>2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8">
        <v>0</v>
      </c>
      <c r="K14" s="22"/>
    </row>
    <row r="15" spans="1:11" s="17" customFormat="1" x14ac:dyDescent="0.35">
      <c r="A15" s="64" t="s">
        <v>198</v>
      </c>
      <c r="B15" s="108">
        <f t="shared" si="2"/>
        <v>13</v>
      </c>
      <c r="C15" s="109">
        <v>13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8">
        <v>0</v>
      </c>
      <c r="K15" s="22"/>
    </row>
    <row r="16" spans="1:11" s="17" customFormat="1" x14ac:dyDescent="0.35">
      <c r="A16" s="64" t="s">
        <v>159</v>
      </c>
      <c r="B16" s="108">
        <f t="shared" si="2"/>
        <v>73</v>
      </c>
      <c r="C16" s="109">
        <v>0</v>
      </c>
      <c r="D16" s="109">
        <v>73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8">
        <v>0</v>
      </c>
      <c r="K16" s="22"/>
    </row>
    <row r="17" spans="1:11" s="17" customFormat="1" x14ac:dyDescent="0.35">
      <c r="A17" s="64" t="s">
        <v>201</v>
      </c>
      <c r="B17" s="108">
        <f t="shared" si="2"/>
        <v>202</v>
      </c>
      <c r="C17" s="109">
        <v>138</v>
      </c>
      <c r="D17" s="109">
        <v>64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8">
        <v>0</v>
      </c>
      <c r="K17" s="22"/>
    </row>
    <row r="18" spans="1:11" s="17" customFormat="1" x14ac:dyDescent="0.35">
      <c r="A18" s="64" t="s">
        <v>196</v>
      </c>
      <c r="B18" s="108">
        <f t="shared" si="2"/>
        <v>28</v>
      </c>
      <c r="C18" s="109">
        <v>28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8">
        <v>0</v>
      </c>
      <c r="K18" s="22"/>
    </row>
    <row r="19" spans="1:11" s="17" customFormat="1" x14ac:dyDescent="0.35">
      <c r="A19" s="37" t="s">
        <v>62</v>
      </c>
      <c r="B19" s="108">
        <f t="shared" si="2"/>
        <v>75</v>
      </c>
      <c r="C19" s="109">
        <v>14</v>
      </c>
      <c r="D19" s="109">
        <v>0</v>
      </c>
      <c r="E19" s="109">
        <v>61</v>
      </c>
      <c r="F19" s="109">
        <v>0</v>
      </c>
      <c r="G19" s="109">
        <v>0</v>
      </c>
      <c r="H19" s="109">
        <v>0</v>
      </c>
      <c r="I19" s="109">
        <v>0</v>
      </c>
      <c r="J19" s="108">
        <v>0</v>
      </c>
      <c r="K19" s="22"/>
    </row>
    <row r="20" spans="1:11" s="17" customFormat="1" x14ac:dyDescent="0.35">
      <c r="A20" s="37" t="s">
        <v>63</v>
      </c>
      <c r="B20" s="108">
        <f t="shared" si="2"/>
        <v>52</v>
      </c>
      <c r="C20" s="109">
        <v>0</v>
      </c>
      <c r="D20" s="109">
        <v>0</v>
      </c>
      <c r="E20" s="109">
        <v>52</v>
      </c>
      <c r="F20" s="109">
        <v>0</v>
      </c>
      <c r="G20" s="109">
        <v>0</v>
      </c>
      <c r="H20" s="109">
        <v>0</v>
      </c>
      <c r="I20" s="109">
        <v>0</v>
      </c>
      <c r="J20" s="108">
        <v>0</v>
      </c>
      <c r="K20" s="22"/>
    </row>
    <row r="21" spans="1:11" x14ac:dyDescent="0.35">
      <c r="A21" s="22" t="s">
        <v>209</v>
      </c>
      <c r="B21" s="108">
        <f t="shared" si="2"/>
        <v>9</v>
      </c>
      <c r="C21" s="109">
        <v>0</v>
      </c>
      <c r="D21" s="109">
        <v>0</v>
      </c>
      <c r="E21" s="109">
        <v>9</v>
      </c>
      <c r="F21" s="109">
        <v>0</v>
      </c>
      <c r="G21" s="109">
        <v>0</v>
      </c>
      <c r="H21" s="109">
        <v>0</v>
      </c>
      <c r="I21" s="109">
        <v>0</v>
      </c>
      <c r="J21" s="108">
        <v>0</v>
      </c>
    </row>
    <row r="22" spans="1:11" s="17" customFormat="1" x14ac:dyDescent="0.35">
      <c r="A22" s="37" t="s">
        <v>64</v>
      </c>
      <c r="B22" s="108">
        <f t="shared" si="2"/>
        <v>71</v>
      </c>
      <c r="C22" s="109">
        <v>71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8">
        <v>0</v>
      </c>
      <c r="K22" s="22"/>
    </row>
    <row r="23" spans="1:11" s="17" customFormat="1" x14ac:dyDescent="0.35">
      <c r="A23" s="29" t="s">
        <v>186</v>
      </c>
      <c r="B23" s="108">
        <f t="shared" ref="B23:B30" si="3">SUM(C23:J23)</f>
        <v>97</v>
      </c>
      <c r="C23" s="109">
        <v>0</v>
      </c>
      <c r="D23" s="109">
        <v>0</v>
      </c>
      <c r="E23" s="109">
        <v>0</v>
      </c>
      <c r="F23" s="109">
        <v>97</v>
      </c>
      <c r="G23" s="109">
        <v>0</v>
      </c>
      <c r="H23" s="109">
        <v>0</v>
      </c>
      <c r="I23" s="109">
        <v>0</v>
      </c>
      <c r="J23" s="108">
        <v>0</v>
      </c>
      <c r="K23" s="22"/>
    </row>
    <row r="24" spans="1:11" x14ac:dyDescent="0.35">
      <c r="A24" s="42" t="s">
        <v>206</v>
      </c>
      <c r="B24" s="108">
        <f t="shared" si="3"/>
        <v>16</v>
      </c>
      <c r="C24" s="109">
        <v>0</v>
      </c>
      <c r="D24" s="109">
        <v>0</v>
      </c>
      <c r="E24" s="109">
        <v>0</v>
      </c>
      <c r="F24" s="109">
        <v>16</v>
      </c>
      <c r="G24" s="109">
        <v>0</v>
      </c>
      <c r="H24" s="109">
        <v>0</v>
      </c>
      <c r="I24" s="109">
        <v>0</v>
      </c>
      <c r="J24" s="108">
        <v>0</v>
      </c>
    </row>
    <row r="25" spans="1:11" s="17" customFormat="1" x14ac:dyDescent="0.35">
      <c r="A25" s="29" t="s">
        <v>187</v>
      </c>
      <c r="B25" s="108">
        <f t="shared" si="3"/>
        <v>13</v>
      </c>
      <c r="C25" s="109">
        <v>0</v>
      </c>
      <c r="D25" s="109">
        <v>0</v>
      </c>
      <c r="E25" s="109">
        <v>0</v>
      </c>
      <c r="F25" s="109">
        <v>13</v>
      </c>
      <c r="G25" s="109">
        <v>0</v>
      </c>
      <c r="H25" s="109">
        <v>0</v>
      </c>
      <c r="I25" s="109">
        <v>0</v>
      </c>
      <c r="J25" s="108">
        <v>0</v>
      </c>
      <c r="K25" s="22"/>
    </row>
    <row r="26" spans="1:11" s="17" customFormat="1" x14ac:dyDescent="0.35">
      <c r="A26" s="29" t="s">
        <v>188</v>
      </c>
      <c r="B26" s="108">
        <f t="shared" si="3"/>
        <v>16</v>
      </c>
      <c r="C26" s="109">
        <v>0</v>
      </c>
      <c r="D26" s="109">
        <v>0</v>
      </c>
      <c r="E26" s="109">
        <v>0</v>
      </c>
      <c r="F26" s="109">
        <v>16</v>
      </c>
      <c r="G26" s="109">
        <v>0</v>
      </c>
      <c r="H26" s="109">
        <v>0</v>
      </c>
      <c r="I26" s="109">
        <v>0</v>
      </c>
      <c r="J26" s="108">
        <v>0</v>
      </c>
      <c r="K26" s="22"/>
    </row>
    <row r="27" spans="1:11" x14ac:dyDescent="0.35">
      <c r="A27" s="42" t="s">
        <v>207</v>
      </c>
      <c r="B27" s="108">
        <f t="shared" si="3"/>
        <v>1</v>
      </c>
      <c r="C27" s="109">
        <v>0</v>
      </c>
      <c r="D27" s="109">
        <v>0</v>
      </c>
      <c r="E27" s="109">
        <v>0</v>
      </c>
      <c r="F27" s="109">
        <v>1</v>
      </c>
      <c r="G27" s="109">
        <v>0</v>
      </c>
      <c r="H27" s="109">
        <v>0</v>
      </c>
      <c r="I27" s="109">
        <v>0</v>
      </c>
      <c r="J27" s="108">
        <v>0</v>
      </c>
    </row>
    <row r="28" spans="1:11" s="17" customFormat="1" x14ac:dyDescent="0.35">
      <c r="A28" s="29" t="s">
        <v>189</v>
      </c>
      <c r="B28" s="108">
        <f t="shared" si="3"/>
        <v>1</v>
      </c>
      <c r="C28" s="109">
        <v>0</v>
      </c>
      <c r="D28" s="109">
        <v>0</v>
      </c>
      <c r="E28" s="109">
        <v>0</v>
      </c>
      <c r="F28" s="109">
        <v>1</v>
      </c>
      <c r="G28" s="109">
        <v>0</v>
      </c>
      <c r="H28" s="109">
        <v>0</v>
      </c>
      <c r="I28" s="109">
        <v>0</v>
      </c>
      <c r="J28" s="108">
        <v>0</v>
      </c>
      <c r="K28" s="22"/>
    </row>
    <row r="29" spans="1:11" s="17" customFormat="1" x14ac:dyDescent="0.35">
      <c r="A29" s="37" t="s">
        <v>65</v>
      </c>
      <c r="B29" s="108">
        <f t="shared" si="3"/>
        <v>254</v>
      </c>
      <c r="C29" s="109">
        <v>0</v>
      </c>
      <c r="D29" s="109">
        <v>0</v>
      </c>
      <c r="E29" s="109">
        <v>0</v>
      </c>
      <c r="F29" s="109">
        <v>0</v>
      </c>
      <c r="G29" s="109">
        <v>254</v>
      </c>
      <c r="H29" s="109">
        <v>0</v>
      </c>
      <c r="I29" s="109">
        <v>0</v>
      </c>
      <c r="J29" s="108">
        <v>0</v>
      </c>
      <c r="K29" s="22"/>
    </row>
    <row r="30" spans="1:11" s="17" customFormat="1" x14ac:dyDescent="0.35">
      <c r="A30" s="37" t="s">
        <v>66</v>
      </c>
      <c r="B30" s="108">
        <f t="shared" si="3"/>
        <v>55</v>
      </c>
      <c r="C30" s="109">
        <v>0</v>
      </c>
      <c r="D30" s="109">
        <v>0</v>
      </c>
      <c r="E30" s="109">
        <v>0</v>
      </c>
      <c r="F30" s="109">
        <v>0</v>
      </c>
      <c r="G30" s="109">
        <v>55</v>
      </c>
      <c r="H30" s="109">
        <v>0</v>
      </c>
      <c r="I30" s="109">
        <v>0</v>
      </c>
      <c r="J30" s="108">
        <v>0</v>
      </c>
      <c r="K30" s="22"/>
    </row>
    <row r="31" spans="1:11" s="17" customFormat="1" x14ac:dyDescent="0.35">
      <c r="A31" s="37" t="s">
        <v>163</v>
      </c>
      <c r="B31" s="108">
        <f t="shared" ref="B31:B37" si="4">SUM(C31:J31)</f>
        <v>39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8">
        <v>39</v>
      </c>
      <c r="K31" s="22"/>
    </row>
    <row r="32" spans="1:11" s="17" customFormat="1" x14ac:dyDescent="0.35">
      <c r="A32" s="29" t="s">
        <v>184</v>
      </c>
      <c r="B32" s="108">
        <f t="shared" si="4"/>
        <v>39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39</v>
      </c>
      <c r="I32" s="109">
        <v>0</v>
      </c>
      <c r="J32" s="108">
        <v>0</v>
      </c>
      <c r="K32" s="22"/>
    </row>
    <row r="33" spans="1:11" s="17" customFormat="1" x14ac:dyDescent="0.35">
      <c r="A33" s="29" t="s">
        <v>185</v>
      </c>
      <c r="B33" s="108">
        <f t="shared" si="4"/>
        <v>85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85</v>
      </c>
      <c r="I33" s="109">
        <v>0</v>
      </c>
      <c r="J33" s="108">
        <v>0</v>
      </c>
      <c r="K33" s="22"/>
    </row>
    <row r="34" spans="1:11" s="17" customFormat="1" x14ac:dyDescent="0.35">
      <c r="A34" s="37" t="s">
        <v>67</v>
      </c>
      <c r="B34" s="108">
        <f t="shared" si="4"/>
        <v>414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414</v>
      </c>
      <c r="J34" s="108">
        <v>0</v>
      </c>
      <c r="K34" s="22"/>
    </row>
    <row r="35" spans="1:11" s="17" customFormat="1" x14ac:dyDescent="0.35">
      <c r="A35" s="37" t="s">
        <v>68</v>
      </c>
      <c r="B35" s="108">
        <f t="shared" si="4"/>
        <v>37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37</v>
      </c>
      <c r="J35" s="108">
        <v>0</v>
      </c>
      <c r="K35" s="22"/>
    </row>
    <row r="36" spans="1:11" s="17" customFormat="1" x14ac:dyDescent="0.35">
      <c r="A36" s="37" t="s">
        <v>69</v>
      </c>
      <c r="B36" s="108">
        <f t="shared" si="4"/>
        <v>179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8">
        <v>179</v>
      </c>
      <c r="K36" s="22"/>
    </row>
    <row r="37" spans="1:11" s="17" customFormat="1" x14ac:dyDescent="0.35">
      <c r="A37" s="37" t="s">
        <v>162</v>
      </c>
      <c r="B37" s="108">
        <f t="shared" si="4"/>
        <v>86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8">
        <v>86</v>
      </c>
      <c r="K37" s="22"/>
    </row>
    <row r="38" spans="1:11" s="17" customFormat="1" x14ac:dyDescent="0.35">
      <c r="A38" s="37" t="s">
        <v>199</v>
      </c>
      <c r="B38" s="108">
        <f t="shared" ref="B38" si="5">SUM(C38:J38)</f>
        <v>158</v>
      </c>
      <c r="C38" s="109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8">
        <v>158</v>
      </c>
      <c r="K38" s="22"/>
    </row>
    <row r="39" spans="1:11" s="17" customFormat="1" x14ac:dyDescent="0.35">
      <c r="A39" s="55"/>
      <c r="B39" s="76"/>
      <c r="C39" s="65"/>
      <c r="D39" s="65"/>
      <c r="E39" s="65"/>
      <c r="F39" s="65"/>
      <c r="G39" s="65"/>
      <c r="H39" s="65"/>
      <c r="I39" s="65"/>
      <c r="J39" s="79"/>
      <c r="K39" s="22"/>
    </row>
    <row r="40" spans="1:11" s="17" customFormat="1" x14ac:dyDescent="0.35">
      <c r="A40" s="32" t="s">
        <v>138</v>
      </c>
      <c r="E40" s="22"/>
      <c r="F40" s="9"/>
      <c r="G40" s="22"/>
      <c r="H40" s="9"/>
      <c r="I40" s="22"/>
      <c r="K40" s="22"/>
    </row>
    <row r="41" spans="1:11" hidden="1" x14ac:dyDescent="0.35"/>
    <row r="42" spans="1:11" hidden="1" x14ac:dyDescent="0.35"/>
    <row r="43" spans="1:11" hidden="1" x14ac:dyDescent="0.35"/>
    <row r="44" spans="1:11" hidden="1" x14ac:dyDescent="0.35"/>
    <row r="45" spans="1:11" hidden="1" x14ac:dyDescent="0.35"/>
    <row r="46" spans="1:11" hidden="1" x14ac:dyDescent="0.35"/>
    <row r="47" spans="1:11" hidden="1" x14ac:dyDescent="0.35"/>
    <row r="48" spans="1:11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48F0-9F00-4B8C-B2C1-61FE6F3A6384}">
  <dimension ref="A1:K80"/>
  <sheetViews>
    <sheetView zoomScale="80" zoomScaleNormal="80" workbookViewId="0">
      <pane ySplit="9" topLeftCell="A10" activePane="bottomLeft" state="frozen"/>
      <selection pane="bottomLeft"/>
    </sheetView>
  </sheetViews>
  <sheetFormatPr defaultColWidth="0" defaultRowHeight="15.5" zeroHeight="1" x14ac:dyDescent="0.35"/>
  <cols>
    <col min="1" max="1" width="51.81640625" style="10" customWidth="1"/>
    <col min="2" max="2" width="16.7265625" style="10" customWidth="1"/>
    <col min="3" max="3" width="15.81640625" style="10" customWidth="1"/>
    <col min="4" max="5" width="16.81640625" style="10" customWidth="1"/>
    <col min="6" max="6" width="15.1796875" style="10" customWidth="1"/>
    <col min="7" max="7" width="14.81640625" style="10" customWidth="1"/>
    <col min="8" max="8" width="14.7265625" style="10" customWidth="1"/>
    <col min="9" max="9" width="13.7265625" style="10" customWidth="1"/>
    <col min="10" max="10" width="14" style="10" customWidth="1"/>
    <col min="11" max="16384" width="11.453125" style="10" hidden="1"/>
  </cols>
  <sheetData>
    <row r="1" spans="1:11" x14ac:dyDescent="0.35">
      <c r="A1" s="158" t="s">
        <v>53</v>
      </c>
      <c r="B1" s="158"/>
      <c r="C1" s="159"/>
      <c r="D1" s="159"/>
      <c r="E1" s="159"/>
      <c r="F1" s="159"/>
      <c r="G1" s="159"/>
    </row>
    <row r="2" spans="1:11" x14ac:dyDescent="0.35">
      <c r="A2" s="159"/>
      <c r="B2" s="159"/>
      <c r="C2" s="159"/>
      <c r="D2" s="159"/>
      <c r="E2" s="159"/>
      <c r="F2" s="159"/>
      <c r="G2" s="159"/>
    </row>
    <row r="3" spans="1:11" x14ac:dyDescent="0.35">
      <c r="A3" s="116" t="s">
        <v>165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1" x14ac:dyDescent="0.35">
      <c r="A4" s="116" t="s">
        <v>251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1" x14ac:dyDescent="0.35">
      <c r="A5" s="116" t="s">
        <v>252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1" x14ac:dyDescent="0.35">
      <c r="A6" s="117" t="s">
        <v>141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1" x14ac:dyDescent="0.35"/>
    <row r="8" spans="1:11" x14ac:dyDescent="0.35">
      <c r="A8" s="223" t="s">
        <v>281</v>
      </c>
      <c r="B8" s="224" t="s">
        <v>11</v>
      </c>
      <c r="C8" s="225" t="s">
        <v>112</v>
      </c>
      <c r="D8" s="226"/>
      <c r="E8" s="226"/>
      <c r="F8" s="226"/>
      <c r="G8" s="226"/>
      <c r="H8" s="226"/>
      <c r="I8" s="226"/>
      <c r="J8" s="226"/>
      <c r="K8" s="11"/>
    </row>
    <row r="9" spans="1:11" ht="54" customHeight="1" x14ac:dyDescent="0.35">
      <c r="A9" s="223"/>
      <c r="B9" s="224"/>
      <c r="C9" s="180" t="s">
        <v>192</v>
      </c>
      <c r="D9" s="161" t="s">
        <v>214</v>
      </c>
      <c r="E9" s="161" t="s">
        <v>212</v>
      </c>
      <c r="F9" s="161" t="s">
        <v>213</v>
      </c>
      <c r="G9" s="161" t="s">
        <v>136</v>
      </c>
      <c r="H9" s="161" t="s">
        <v>193</v>
      </c>
      <c r="I9" s="161" t="s">
        <v>194</v>
      </c>
      <c r="J9" s="162" t="s">
        <v>3</v>
      </c>
    </row>
    <row r="10" spans="1:11" x14ac:dyDescent="0.35">
      <c r="A10" s="163"/>
      <c r="B10" s="164"/>
      <c r="C10" s="165"/>
      <c r="D10" s="165"/>
      <c r="E10" s="166"/>
      <c r="F10" s="167"/>
      <c r="G10" s="167"/>
      <c r="H10" s="167"/>
      <c r="I10" s="167"/>
      <c r="J10" s="168"/>
    </row>
    <row r="11" spans="1:11" x14ac:dyDescent="0.35">
      <c r="A11" s="181" t="s">
        <v>11</v>
      </c>
      <c r="B11" s="182">
        <f>+B13+B20+B27+B34+B41+B48+B55+B62</f>
        <v>2318</v>
      </c>
      <c r="C11" s="182">
        <f>+C13+C20+C27+C34+C41+C48+C55+C62</f>
        <v>17</v>
      </c>
      <c r="D11" s="182">
        <f t="shared" ref="D11:J11" si="0">+D13+D20+D27+D34+D41+D48+D55+D62</f>
        <v>425</v>
      </c>
      <c r="E11" s="182">
        <f t="shared" si="0"/>
        <v>1</v>
      </c>
      <c r="F11" s="182">
        <f t="shared" si="0"/>
        <v>680</v>
      </c>
      <c r="G11" s="182">
        <f t="shared" si="0"/>
        <v>51</v>
      </c>
      <c r="H11" s="182">
        <f t="shared" si="0"/>
        <v>49</v>
      </c>
      <c r="I11" s="182">
        <f t="shared" si="0"/>
        <v>1090</v>
      </c>
      <c r="J11" s="183">
        <f t="shared" si="0"/>
        <v>5</v>
      </c>
    </row>
    <row r="12" spans="1:11" x14ac:dyDescent="0.35">
      <c r="A12" s="169"/>
      <c r="B12" s="182"/>
      <c r="C12" s="184"/>
      <c r="D12" s="184"/>
      <c r="E12" s="184"/>
      <c r="F12" s="184"/>
      <c r="G12" s="184"/>
      <c r="H12" s="184"/>
      <c r="I12" s="184"/>
      <c r="J12" s="185"/>
    </row>
    <row r="13" spans="1:11" x14ac:dyDescent="0.35">
      <c r="A13" s="170" t="s">
        <v>131</v>
      </c>
      <c r="B13" s="186">
        <f>SUM(B14:B18)</f>
        <v>294</v>
      </c>
      <c r="C13" s="186">
        <f>SUM(C14:C18)</f>
        <v>0</v>
      </c>
      <c r="D13" s="186">
        <f t="shared" ref="D13:J13" si="1">SUM(D14:D18)</f>
        <v>45</v>
      </c>
      <c r="E13" s="186">
        <f t="shared" si="1"/>
        <v>0</v>
      </c>
      <c r="F13" s="186">
        <f t="shared" si="1"/>
        <v>75</v>
      </c>
      <c r="G13" s="186">
        <f t="shared" si="1"/>
        <v>11</v>
      </c>
      <c r="H13" s="186">
        <f t="shared" si="1"/>
        <v>1</v>
      </c>
      <c r="I13" s="186">
        <f t="shared" si="1"/>
        <v>161</v>
      </c>
      <c r="J13" s="187">
        <f t="shared" si="1"/>
        <v>1</v>
      </c>
    </row>
    <row r="14" spans="1:11" x14ac:dyDescent="0.35">
      <c r="A14" s="171" t="s">
        <v>36</v>
      </c>
      <c r="B14" s="188">
        <f>SUM(C14:J14)</f>
        <v>289</v>
      </c>
      <c r="C14" s="189">
        <v>0</v>
      </c>
      <c r="D14" s="189">
        <v>40</v>
      </c>
      <c r="E14" s="189">
        <v>0</v>
      </c>
      <c r="F14" s="189">
        <v>75</v>
      </c>
      <c r="G14" s="189">
        <v>11</v>
      </c>
      <c r="H14" s="189">
        <v>1</v>
      </c>
      <c r="I14" s="189">
        <v>161</v>
      </c>
      <c r="J14" s="190">
        <v>1</v>
      </c>
    </row>
    <row r="15" spans="1:11" x14ac:dyDescent="0.35">
      <c r="A15" s="171" t="s">
        <v>37</v>
      </c>
      <c r="B15" s="188">
        <f t="shared" ref="B15:B18" si="2">SUM(C15:J15)</f>
        <v>5</v>
      </c>
      <c r="C15" s="189">
        <v>0</v>
      </c>
      <c r="D15" s="189">
        <v>5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90">
        <v>0</v>
      </c>
    </row>
    <row r="16" spans="1:11" x14ac:dyDescent="0.35">
      <c r="A16" s="171" t="s">
        <v>38</v>
      </c>
      <c r="B16" s="188">
        <f t="shared" si="2"/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90">
        <v>0</v>
      </c>
    </row>
    <row r="17" spans="1:10" x14ac:dyDescent="0.35">
      <c r="A17" s="171" t="s">
        <v>282</v>
      </c>
      <c r="B17" s="188">
        <f t="shared" si="2"/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90">
        <v>0</v>
      </c>
    </row>
    <row r="18" spans="1:10" x14ac:dyDescent="0.35">
      <c r="A18" s="171" t="s">
        <v>152</v>
      </c>
      <c r="B18" s="188">
        <f t="shared" si="2"/>
        <v>0</v>
      </c>
      <c r="C18" s="189">
        <v>0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90">
        <v>0</v>
      </c>
    </row>
    <row r="19" spans="1:10" x14ac:dyDescent="0.35">
      <c r="A19" s="171"/>
      <c r="B19" s="188"/>
      <c r="C19" s="189"/>
      <c r="D19" s="189"/>
      <c r="E19" s="189"/>
      <c r="F19" s="189"/>
      <c r="G19" s="189"/>
      <c r="H19" s="189"/>
      <c r="I19" s="189"/>
      <c r="J19" s="190"/>
    </row>
    <row r="20" spans="1:10" x14ac:dyDescent="0.35">
      <c r="A20" s="170" t="s">
        <v>132</v>
      </c>
      <c r="B20" s="186">
        <f>SUM(B21:B25)</f>
        <v>148</v>
      </c>
      <c r="C20" s="186">
        <f>SUM(C21:C25)</f>
        <v>0</v>
      </c>
      <c r="D20" s="186">
        <f t="shared" ref="D20:J20" si="3">SUM(D21:D25)</f>
        <v>105</v>
      </c>
      <c r="E20" s="186">
        <f t="shared" si="3"/>
        <v>0</v>
      </c>
      <c r="F20" s="186">
        <f t="shared" si="3"/>
        <v>17</v>
      </c>
      <c r="G20" s="186">
        <f t="shared" si="3"/>
        <v>1</v>
      </c>
      <c r="H20" s="186">
        <f t="shared" si="3"/>
        <v>1</v>
      </c>
      <c r="I20" s="186">
        <f t="shared" si="3"/>
        <v>24</v>
      </c>
      <c r="J20" s="187">
        <f t="shared" si="3"/>
        <v>0</v>
      </c>
    </row>
    <row r="21" spans="1:10" x14ac:dyDescent="0.35">
      <c r="A21" s="171" t="s">
        <v>36</v>
      </c>
      <c r="B21" s="188">
        <f t="shared" ref="B21:B25" si="4">SUM(C21:J21)</f>
        <v>0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90">
        <v>0</v>
      </c>
    </row>
    <row r="22" spans="1:10" x14ac:dyDescent="0.35">
      <c r="A22" s="171" t="s">
        <v>37</v>
      </c>
      <c r="B22" s="188">
        <f t="shared" si="4"/>
        <v>0</v>
      </c>
      <c r="C22" s="189">
        <v>0</v>
      </c>
      <c r="D22" s="189">
        <v>0</v>
      </c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90">
        <v>0</v>
      </c>
    </row>
    <row r="23" spans="1:10" x14ac:dyDescent="0.35">
      <c r="A23" s="171" t="s">
        <v>38</v>
      </c>
      <c r="B23" s="188">
        <f t="shared" si="4"/>
        <v>0</v>
      </c>
      <c r="C23" s="189">
        <v>0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90">
        <v>0</v>
      </c>
    </row>
    <row r="24" spans="1:10" x14ac:dyDescent="0.35">
      <c r="A24" s="171" t="s">
        <v>282</v>
      </c>
      <c r="B24" s="188">
        <f t="shared" si="4"/>
        <v>148</v>
      </c>
      <c r="C24" s="189">
        <v>0</v>
      </c>
      <c r="D24" s="189">
        <v>105</v>
      </c>
      <c r="E24" s="189">
        <v>0</v>
      </c>
      <c r="F24" s="189">
        <v>17</v>
      </c>
      <c r="G24" s="189">
        <v>1</v>
      </c>
      <c r="H24" s="189">
        <v>1</v>
      </c>
      <c r="I24" s="189">
        <v>24</v>
      </c>
      <c r="J24" s="190">
        <v>0</v>
      </c>
    </row>
    <row r="25" spans="1:10" x14ac:dyDescent="0.35">
      <c r="A25" s="171" t="s">
        <v>152</v>
      </c>
      <c r="B25" s="188">
        <f t="shared" si="4"/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90">
        <v>0</v>
      </c>
    </row>
    <row r="26" spans="1:10" x14ac:dyDescent="0.35">
      <c r="A26" s="169"/>
      <c r="B26" s="182"/>
      <c r="C26" s="184"/>
      <c r="D26" s="184"/>
      <c r="E26" s="184"/>
      <c r="F26" s="184"/>
      <c r="G26" s="184"/>
      <c r="H26" s="184"/>
      <c r="I26" s="184"/>
      <c r="J26" s="185"/>
    </row>
    <row r="27" spans="1:10" x14ac:dyDescent="0.35">
      <c r="A27" s="172" t="s">
        <v>133</v>
      </c>
      <c r="B27" s="186">
        <f>SUM(B28:B32)</f>
        <v>555</v>
      </c>
      <c r="C27" s="186">
        <f>SUM(C28:C32)</f>
        <v>3</v>
      </c>
      <c r="D27" s="186">
        <f t="shared" ref="D27:J27" si="5">SUM(D28:D32)</f>
        <v>153</v>
      </c>
      <c r="E27" s="186">
        <f t="shared" si="5"/>
        <v>0</v>
      </c>
      <c r="F27" s="186">
        <f t="shared" si="5"/>
        <v>85</v>
      </c>
      <c r="G27" s="186">
        <f t="shared" si="5"/>
        <v>7</v>
      </c>
      <c r="H27" s="186">
        <f t="shared" si="5"/>
        <v>16</v>
      </c>
      <c r="I27" s="186">
        <f t="shared" si="5"/>
        <v>291</v>
      </c>
      <c r="J27" s="187">
        <f t="shared" si="5"/>
        <v>0</v>
      </c>
    </row>
    <row r="28" spans="1:10" x14ac:dyDescent="0.35">
      <c r="A28" s="171" t="s">
        <v>36</v>
      </c>
      <c r="B28" s="188">
        <f t="shared" ref="B28:B32" si="6">SUM(C28:J28)</f>
        <v>555</v>
      </c>
      <c r="C28" s="189">
        <v>3</v>
      </c>
      <c r="D28" s="189">
        <v>153</v>
      </c>
      <c r="E28" s="189">
        <v>0</v>
      </c>
      <c r="F28" s="189">
        <v>85</v>
      </c>
      <c r="G28" s="189">
        <v>7</v>
      </c>
      <c r="H28" s="189">
        <v>16</v>
      </c>
      <c r="I28" s="189">
        <v>291</v>
      </c>
      <c r="J28" s="190">
        <v>0</v>
      </c>
    </row>
    <row r="29" spans="1:10" x14ac:dyDescent="0.35">
      <c r="A29" s="171" t="s">
        <v>37</v>
      </c>
      <c r="B29" s="188">
        <f t="shared" si="6"/>
        <v>0</v>
      </c>
      <c r="C29" s="189">
        <v>0</v>
      </c>
      <c r="D29" s="189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90">
        <v>0</v>
      </c>
    </row>
    <row r="30" spans="1:10" x14ac:dyDescent="0.35">
      <c r="A30" s="171" t="s">
        <v>38</v>
      </c>
      <c r="B30" s="188">
        <f t="shared" si="6"/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90">
        <v>0</v>
      </c>
    </row>
    <row r="31" spans="1:10" x14ac:dyDescent="0.35">
      <c r="A31" s="171" t="s">
        <v>282</v>
      </c>
      <c r="B31" s="188">
        <f t="shared" si="6"/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90">
        <v>0</v>
      </c>
    </row>
    <row r="32" spans="1:10" x14ac:dyDescent="0.35">
      <c r="A32" s="171" t="s">
        <v>152</v>
      </c>
      <c r="B32" s="188">
        <f t="shared" si="6"/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90">
        <v>0</v>
      </c>
    </row>
    <row r="33" spans="1:10" x14ac:dyDescent="0.35">
      <c r="A33" s="173"/>
      <c r="B33" s="191"/>
      <c r="C33" s="189"/>
      <c r="D33" s="189"/>
      <c r="E33" s="189"/>
      <c r="F33" s="189"/>
      <c r="G33" s="189"/>
      <c r="H33" s="189"/>
      <c r="I33" s="189"/>
      <c r="J33" s="190"/>
    </row>
    <row r="34" spans="1:10" x14ac:dyDescent="0.35">
      <c r="A34" s="172" t="s">
        <v>186</v>
      </c>
      <c r="B34" s="182">
        <f>SUM(B35:B39)</f>
        <v>66</v>
      </c>
      <c r="C34" s="182">
        <f>SUM(C35:C39)</f>
        <v>1</v>
      </c>
      <c r="D34" s="182">
        <f t="shared" ref="D34:J34" si="7">SUM(D35:D39)</f>
        <v>3</v>
      </c>
      <c r="E34" s="182">
        <f t="shared" si="7"/>
        <v>0</v>
      </c>
      <c r="F34" s="182">
        <f t="shared" si="7"/>
        <v>24</v>
      </c>
      <c r="G34" s="182">
        <f t="shared" si="7"/>
        <v>0</v>
      </c>
      <c r="H34" s="182">
        <f t="shared" si="7"/>
        <v>0</v>
      </c>
      <c r="I34" s="182">
        <f t="shared" si="7"/>
        <v>38</v>
      </c>
      <c r="J34" s="183">
        <f t="shared" si="7"/>
        <v>0</v>
      </c>
    </row>
    <row r="35" spans="1:10" x14ac:dyDescent="0.35">
      <c r="A35" s="171" t="s">
        <v>36</v>
      </c>
      <c r="B35" s="188">
        <f t="shared" ref="B35:B39" si="8">SUM(C35:J35)</f>
        <v>66</v>
      </c>
      <c r="C35" s="189">
        <v>1</v>
      </c>
      <c r="D35" s="189">
        <v>3</v>
      </c>
      <c r="E35" s="189">
        <v>0</v>
      </c>
      <c r="F35" s="189">
        <v>24</v>
      </c>
      <c r="G35" s="189">
        <v>0</v>
      </c>
      <c r="H35" s="189">
        <v>0</v>
      </c>
      <c r="I35" s="189">
        <v>38</v>
      </c>
      <c r="J35" s="190">
        <v>0</v>
      </c>
    </row>
    <row r="36" spans="1:10" x14ac:dyDescent="0.35">
      <c r="A36" s="171" t="s">
        <v>37</v>
      </c>
      <c r="B36" s="188">
        <f t="shared" si="8"/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90">
        <v>0</v>
      </c>
    </row>
    <row r="37" spans="1:10" x14ac:dyDescent="0.35">
      <c r="A37" s="171" t="s">
        <v>38</v>
      </c>
      <c r="B37" s="188">
        <f t="shared" si="8"/>
        <v>0</v>
      </c>
      <c r="C37" s="189">
        <v>0</v>
      </c>
      <c r="D37" s="189">
        <v>0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90">
        <v>0</v>
      </c>
    </row>
    <row r="38" spans="1:10" x14ac:dyDescent="0.35">
      <c r="A38" s="171" t="s">
        <v>282</v>
      </c>
      <c r="B38" s="188">
        <f t="shared" si="8"/>
        <v>0</v>
      </c>
      <c r="C38" s="189">
        <v>0</v>
      </c>
      <c r="D38" s="189">
        <v>0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90">
        <v>0</v>
      </c>
    </row>
    <row r="39" spans="1:10" x14ac:dyDescent="0.35">
      <c r="A39" s="171" t="s">
        <v>152</v>
      </c>
      <c r="B39" s="188">
        <f t="shared" si="8"/>
        <v>0</v>
      </c>
      <c r="C39" s="189">
        <v>0</v>
      </c>
      <c r="D39" s="189">
        <v>0</v>
      </c>
      <c r="E39" s="189">
        <v>0</v>
      </c>
      <c r="F39" s="189">
        <v>0</v>
      </c>
      <c r="G39" s="189">
        <v>0</v>
      </c>
      <c r="H39" s="189">
        <v>0</v>
      </c>
      <c r="I39" s="189">
        <v>0</v>
      </c>
      <c r="J39" s="190">
        <v>0</v>
      </c>
    </row>
    <row r="40" spans="1:10" x14ac:dyDescent="0.35">
      <c r="A40" s="171"/>
      <c r="B40" s="191"/>
      <c r="C40" s="189"/>
      <c r="D40" s="189"/>
      <c r="E40" s="189"/>
      <c r="F40" s="189"/>
      <c r="G40" s="189"/>
      <c r="H40" s="189"/>
      <c r="I40" s="189"/>
      <c r="J40" s="190"/>
    </row>
    <row r="41" spans="1:10" x14ac:dyDescent="0.35">
      <c r="A41" s="172" t="s">
        <v>65</v>
      </c>
      <c r="B41" s="186">
        <f>SUM(B42:B46)</f>
        <v>320</v>
      </c>
      <c r="C41" s="186">
        <f>SUM(C42:C46)</f>
        <v>0</v>
      </c>
      <c r="D41" s="186">
        <f t="shared" ref="D41:J41" si="9">SUM(D42:D46)</f>
        <v>42</v>
      </c>
      <c r="E41" s="186">
        <f t="shared" si="9"/>
        <v>0</v>
      </c>
      <c r="F41" s="186">
        <f t="shared" si="9"/>
        <v>144</v>
      </c>
      <c r="G41" s="186">
        <f t="shared" si="9"/>
        <v>9</v>
      </c>
      <c r="H41" s="186">
        <f t="shared" si="9"/>
        <v>1</v>
      </c>
      <c r="I41" s="186">
        <f t="shared" si="9"/>
        <v>123</v>
      </c>
      <c r="J41" s="187">
        <f t="shared" si="9"/>
        <v>1</v>
      </c>
    </row>
    <row r="42" spans="1:10" x14ac:dyDescent="0.35">
      <c r="A42" s="171" t="s">
        <v>36</v>
      </c>
      <c r="B42" s="188">
        <f t="shared" ref="B42:B46" si="10">SUM(C42:J42)</f>
        <v>242</v>
      </c>
      <c r="C42" s="189">
        <v>0</v>
      </c>
      <c r="D42" s="189">
        <v>19</v>
      </c>
      <c r="E42" s="189">
        <v>0</v>
      </c>
      <c r="F42" s="189">
        <v>93</v>
      </c>
      <c r="G42" s="189">
        <v>9</v>
      </c>
      <c r="H42" s="189">
        <v>1</v>
      </c>
      <c r="I42" s="189">
        <v>119</v>
      </c>
      <c r="J42" s="190">
        <v>1</v>
      </c>
    </row>
    <row r="43" spans="1:10" x14ac:dyDescent="0.35">
      <c r="A43" s="171" t="s">
        <v>37</v>
      </c>
      <c r="B43" s="188">
        <f t="shared" si="10"/>
        <v>2</v>
      </c>
      <c r="C43" s="189">
        <v>0</v>
      </c>
      <c r="D43" s="189">
        <v>2</v>
      </c>
      <c r="E43" s="189">
        <v>0</v>
      </c>
      <c r="F43" s="189">
        <v>0</v>
      </c>
      <c r="G43" s="189">
        <v>0</v>
      </c>
      <c r="H43" s="189">
        <v>0</v>
      </c>
      <c r="I43" s="189">
        <v>0</v>
      </c>
      <c r="J43" s="190">
        <v>0</v>
      </c>
    </row>
    <row r="44" spans="1:10" x14ac:dyDescent="0.35">
      <c r="A44" s="171" t="s">
        <v>38</v>
      </c>
      <c r="B44" s="188">
        <f t="shared" si="10"/>
        <v>0</v>
      </c>
      <c r="C44" s="189">
        <v>0</v>
      </c>
      <c r="D44" s="189">
        <v>0</v>
      </c>
      <c r="E44" s="189">
        <v>0</v>
      </c>
      <c r="F44" s="189">
        <v>0</v>
      </c>
      <c r="G44" s="189">
        <v>0</v>
      </c>
      <c r="H44" s="189">
        <v>0</v>
      </c>
      <c r="I44" s="189">
        <v>0</v>
      </c>
      <c r="J44" s="190">
        <v>0</v>
      </c>
    </row>
    <row r="45" spans="1:10" x14ac:dyDescent="0.35">
      <c r="A45" s="171" t="s">
        <v>282</v>
      </c>
      <c r="B45" s="188">
        <f t="shared" si="10"/>
        <v>76</v>
      </c>
      <c r="C45" s="189">
        <v>0</v>
      </c>
      <c r="D45" s="189">
        <v>21</v>
      </c>
      <c r="E45" s="189">
        <v>0</v>
      </c>
      <c r="F45" s="189">
        <v>51</v>
      </c>
      <c r="G45" s="189">
        <v>0</v>
      </c>
      <c r="H45" s="189">
        <v>0</v>
      </c>
      <c r="I45" s="189">
        <v>4</v>
      </c>
      <c r="J45" s="190">
        <v>0</v>
      </c>
    </row>
    <row r="46" spans="1:10" x14ac:dyDescent="0.35">
      <c r="A46" s="171" t="s">
        <v>152</v>
      </c>
      <c r="B46" s="188">
        <f t="shared" si="10"/>
        <v>0</v>
      </c>
      <c r="C46" s="189">
        <v>0</v>
      </c>
      <c r="D46" s="189">
        <v>0</v>
      </c>
      <c r="E46" s="189">
        <v>0</v>
      </c>
      <c r="F46" s="189">
        <v>0</v>
      </c>
      <c r="G46" s="189">
        <v>0</v>
      </c>
      <c r="H46" s="189">
        <v>0</v>
      </c>
      <c r="I46" s="189">
        <v>0</v>
      </c>
      <c r="J46" s="190">
        <v>0</v>
      </c>
    </row>
    <row r="47" spans="1:10" x14ac:dyDescent="0.35">
      <c r="A47" s="173"/>
      <c r="B47" s="191"/>
      <c r="C47" s="189"/>
      <c r="D47" s="189"/>
      <c r="E47" s="189"/>
      <c r="F47" s="189"/>
      <c r="G47" s="189"/>
      <c r="H47" s="189"/>
      <c r="I47" s="189"/>
      <c r="J47" s="190"/>
    </row>
    <row r="48" spans="1:10" x14ac:dyDescent="0.35">
      <c r="A48" s="172" t="s">
        <v>190</v>
      </c>
      <c r="B48" s="182">
        <f>SUM(B49:B53)</f>
        <v>104</v>
      </c>
      <c r="C48" s="182">
        <f>SUM(C49:C53)</f>
        <v>0</v>
      </c>
      <c r="D48" s="182">
        <f t="shared" ref="D48:J48" si="11">SUM(D49:D53)</f>
        <v>27</v>
      </c>
      <c r="E48" s="182">
        <f t="shared" si="11"/>
        <v>1</v>
      </c>
      <c r="F48" s="182">
        <f t="shared" si="11"/>
        <v>28</v>
      </c>
      <c r="G48" s="182">
        <f t="shared" si="11"/>
        <v>5</v>
      </c>
      <c r="H48" s="182">
        <f t="shared" si="11"/>
        <v>1</v>
      </c>
      <c r="I48" s="182">
        <f t="shared" si="11"/>
        <v>41</v>
      </c>
      <c r="J48" s="183">
        <f t="shared" si="11"/>
        <v>1</v>
      </c>
    </row>
    <row r="49" spans="1:10" x14ac:dyDescent="0.35">
      <c r="A49" s="171" t="s">
        <v>36</v>
      </c>
      <c r="B49" s="188">
        <f t="shared" ref="B49:B53" si="12">SUM(C49:J49)</f>
        <v>104</v>
      </c>
      <c r="C49" s="189">
        <v>0</v>
      </c>
      <c r="D49" s="189">
        <v>27</v>
      </c>
      <c r="E49" s="189">
        <v>1</v>
      </c>
      <c r="F49" s="189">
        <v>28</v>
      </c>
      <c r="G49" s="189">
        <v>5</v>
      </c>
      <c r="H49" s="189">
        <v>1</v>
      </c>
      <c r="I49" s="189">
        <v>41</v>
      </c>
      <c r="J49" s="190">
        <v>1</v>
      </c>
    </row>
    <row r="50" spans="1:10" x14ac:dyDescent="0.35">
      <c r="A50" s="171" t="s">
        <v>37</v>
      </c>
      <c r="B50" s="188">
        <f t="shared" si="12"/>
        <v>0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  <c r="H50" s="189">
        <v>0</v>
      </c>
      <c r="I50" s="189">
        <v>0</v>
      </c>
      <c r="J50" s="190">
        <v>0</v>
      </c>
    </row>
    <row r="51" spans="1:10" x14ac:dyDescent="0.35">
      <c r="A51" s="171" t="s">
        <v>38</v>
      </c>
      <c r="B51" s="188">
        <f t="shared" si="12"/>
        <v>0</v>
      </c>
      <c r="C51" s="189">
        <v>0</v>
      </c>
      <c r="D51" s="189">
        <v>0</v>
      </c>
      <c r="E51" s="189">
        <v>0</v>
      </c>
      <c r="F51" s="189">
        <v>0</v>
      </c>
      <c r="G51" s="189">
        <v>0</v>
      </c>
      <c r="H51" s="189">
        <v>0</v>
      </c>
      <c r="I51" s="189">
        <v>0</v>
      </c>
      <c r="J51" s="190">
        <v>0</v>
      </c>
    </row>
    <row r="52" spans="1:10" x14ac:dyDescent="0.35">
      <c r="A52" s="171" t="s">
        <v>282</v>
      </c>
      <c r="B52" s="188">
        <f t="shared" si="12"/>
        <v>0</v>
      </c>
      <c r="C52" s="189">
        <v>0</v>
      </c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>
        <v>0</v>
      </c>
      <c r="J52" s="190">
        <v>0</v>
      </c>
    </row>
    <row r="53" spans="1:10" x14ac:dyDescent="0.35">
      <c r="A53" s="171" t="s">
        <v>152</v>
      </c>
      <c r="B53" s="188">
        <f t="shared" si="12"/>
        <v>0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89">
        <v>0</v>
      </c>
      <c r="I53" s="189">
        <v>0</v>
      </c>
      <c r="J53" s="190">
        <v>0</v>
      </c>
    </row>
    <row r="54" spans="1:10" x14ac:dyDescent="0.35">
      <c r="A54" s="173"/>
      <c r="B54" s="191"/>
      <c r="C54" s="189"/>
      <c r="D54" s="189"/>
      <c r="E54" s="189"/>
      <c r="F54" s="189"/>
      <c r="G54" s="189"/>
      <c r="H54" s="189"/>
      <c r="I54" s="189"/>
      <c r="J54" s="190"/>
    </row>
    <row r="55" spans="1:10" x14ac:dyDescent="0.35">
      <c r="A55" s="172" t="s">
        <v>134</v>
      </c>
      <c r="B55" s="186">
        <f>SUM(B56:B60)</f>
        <v>378</v>
      </c>
      <c r="C55" s="186">
        <f>SUM(C56:C60)</f>
        <v>12</v>
      </c>
      <c r="D55" s="186">
        <f t="shared" ref="D55:J55" si="13">SUM(D56:D60)</f>
        <v>6</v>
      </c>
      <c r="E55" s="186">
        <f t="shared" si="13"/>
        <v>0</v>
      </c>
      <c r="F55" s="186">
        <f t="shared" si="13"/>
        <v>155</v>
      </c>
      <c r="G55" s="186">
        <f t="shared" si="13"/>
        <v>5</v>
      </c>
      <c r="H55" s="186">
        <f t="shared" si="13"/>
        <v>4</v>
      </c>
      <c r="I55" s="186">
        <f t="shared" si="13"/>
        <v>194</v>
      </c>
      <c r="J55" s="187">
        <f t="shared" si="13"/>
        <v>2</v>
      </c>
    </row>
    <row r="56" spans="1:10" x14ac:dyDescent="0.35">
      <c r="A56" s="171" t="s">
        <v>36</v>
      </c>
      <c r="B56" s="188">
        <f t="shared" ref="B56:B60" si="14">SUM(C56:J56)</f>
        <v>286</v>
      </c>
      <c r="C56" s="189">
        <v>10</v>
      </c>
      <c r="D56" s="189">
        <v>5</v>
      </c>
      <c r="E56" s="189">
        <v>0</v>
      </c>
      <c r="F56" s="189">
        <v>129</v>
      </c>
      <c r="G56" s="189">
        <v>5</v>
      </c>
      <c r="H56" s="189">
        <v>4</v>
      </c>
      <c r="I56" s="189">
        <v>132</v>
      </c>
      <c r="J56" s="190">
        <v>1</v>
      </c>
    </row>
    <row r="57" spans="1:10" x14ac:dyDescent="0.35">
      <c r="A57" s="171" t="s">
        <v>37</v>
      </c>
      <c r="B57" s="188">
        <f t="shared" si="14"/>
        <v>0</v>
      </c>
      <c r="C57" s="189">
        <v>0</v>
      </c>
      <c r="D57" s="189">
        <v>0</v>
      </c>
      <c r="E57" s="189">
        <v>0</v>
      </c>
      <c r="F57" s="189">
        <v>0</v>
      </c>
      <c r="G57" s="189">
        <v>0</v>
      </c>
      <c r="H57" s="189">
        <v>0</v>
      </c>
      <c r="I57" s="189">
        <v>0</v>
      </c>
      <c r="J57" s="190">
        <v>0</v>
      </c>
    </row>
    <row r="58" spans="1:10" x14ac:dyDescent="0.35">
      <c r="A58" s="171" t="s">
        <v>38</v>
      </c>
      <c r="B58" s="188">
        <f t="shared" si="14"/>
        <v>0</v>
      </c>
      <c r="C58" s="189">
        <v>0</v>
      </c>
      <c r="D58" s="189">
        <v>0</v>
      </c>
      <c r="E58" s="189">
        <v>0</v>
      </c>
      <c r="F58" s="189">
        <v>0</v>
      </c>
      <c r="G58" s="189">
        <v>0</v>
      </c>
      <c r="H58" s="189">
        <v>0</v>
      </c>
      <c r="I58" s="189">
        <v>0</v>
      </c>
      <c r="J58" s="190">
        <v>0</v>
      </c>
    </row>
    <row r="59" spans="1:10" x14ac:dyDescent="0.35">
      <c r="A59" s="171" t="s">
        <v>282</v>
      </c>
      <c r="B59" s="188">
        <f t="shared" si="14"/>
        <v>29</v>
      </c>
      <c r="C59" s="189">
        <v>1</v>
      </c>
      <c r="D59" s="189">
        <v>1</v>
      </c>
      <c r="E59" s="189">
        <v>0</v>
      </c>
      <c r="F59" s="189">
        <v>22</v>
      </c>
      <c r="G59" s="189">
        <v>0</v>
      </c>
      <c r="H59" s="189">
        <v>0</v>
      </c>
      <c r="I59" s="189">
        <v>5</v>
      </c>
      <c r="J59" s="190">
        <v>0</v>
      </c>
    </row>
    <row r="60" spans="1:10" x14ac:dyDescent="0.35">
      <c r="A60" s="171" t="s">
        <v>152</v>
      </c>
      <c r="B60" s="188">
        <f t="shared" si="14"/>
        <v>63</v>
      </c>
      <c r="C60" s="189">
        <v>1</v>
      </c>
      <c r="D60" s="189">
        <v>0</v>
      </c>
      <c r="E60" s="189">
        <v>0</v>
      </c>
      <c r="F60" s="189">
        <v>4</v>
      </c>
      <c r="G60" s="189">
        <v>0</v>
      </c>
      <c r="H60" s="189">
        <v>0</v>
      </c>
      <c r="I60" s="189">
        <v>57</v>
      </c>
      <c r="J60" s="190">
        <v>1</v>
      </c>
    </row>
    <row r="61" spans="1:10" x14ac:dyDescent="0.35">
      <c r="A61" s="171"/>
      <c r="B61" s="188"/>
      <c r="C61" s="189"/>
      <c r="D61" s="189"/>
      <c r="E61" s="189"/>
      <c r="F61" s="189"/>
      <c r="G61" s="189"/>
      <c r="H61" s="189"/>
      <c r="I61" s="189"/>
      <c r="J61" s="190"/>
    </row>
    <row r="62" spans="1:10" x14ac:dyDescent="0.35">
      <c r="A62" s="172" t="s">
        <v>135</v>
      </c>
      <c r="B62" s="186">
        <f>SUM(B63:B67)</f>
        <v>453</v>
      </c>
      <c r="C62" s="186">
        <f>SUM(C63:C67)</f>
        <v>1</v>
      </c>
      <c r="D62" s="186">
        <f t="shared" ref="D62:J62" si="15">SUM(D63:D67)</f>
        <v>44</v>
      </c>
      <c r="E62" s="186">
        <f t="shared" si="15"/>
        <v>0</v>
      </c>
      <c r="F62" s="186">
        <f t="shared" si="15"/>
        <v>152</v>
      </c>
      <c r="G62" s="186">
        <f t="shared" si="15"/>
        <v>13</v>
      </c>
      <c r="H62" s="186">
        <f t="shared" si="15"/>
        <v>25</v>
      </c>
      <c r="I62" s="186">
        <f t="shared" si="15"/>
        <v>218</v>
      </c>
      <c r="J62" s="187">
        <f t="shared" si="15"/>
        <v>0</v>
      </c>
    </row>
    <row r="63" spans="1:10" x14ac:dyDescent="0.35">
      <c r="A63" s="171" t="s">
        <v>36</v>
      </c>
      <c r="B63" s="188">
        <f t="shared" ref="B63:B67" si="16">SUM(C63:J63)</f>
        <v>342</v>
      </c>
      <c r="C63" s="189">
        <v>1</v>
      </c>
      <c r="D63" s="189">
        <v>23</v>
      </c>
      <c r="E63" s="189">
        <v>0</v>
      </c>
      <c r="F63" s="189">
        <v>87</v>
      </c>
      <c r="G63" s="189">
        <v>12</v>
      </c>
      <c r="H63" s="189">
        <v>18</v>
      </c>
      <c r="I63" s="189">
        <v>201</v>
      </c>
      <c r="J63" s="190">
        <v>0</v>
      </c>
    </row>
    <row r="64" spans="1:10" x14ac:dyDescent="0.35">
      <c r="A64" s="171" t="s">
        <v>37</v>
      </c>
      <c r="B64" s="188">
        <f t="shared" si="16"/>
        <v>0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  <c r="H64" s="189">
        <v>0</v>
      </c>
      <c r="I64" s="189">
        <v>0</v>
      </c>
      <c r="J64" s="190">
        <v>0</v>
      </c>
    </row>
    <row r="65" spans="1:10" x14ac:dyDescent="0.35">
      <c r="A65" s="171" t="s">
        <v>38</v>
      </c>
      <c r="B65" s="188">
        <f t="shared" si="16"/>
        <v>0</v>
      </c>
      <c r="C65" s="189">
        <v>0</v>
      </c>
      <c r="D65" s="189">
        <v>0</v>
      </c>
      <c r="E65" s="189">
        <v>0</v>
      </c>
      <c r="F65" s="189">
        <v>0</v>
      </c>
      <c r="G65" s="189">
        <v>0</v>
      </c>
      <c r="H65" s="189">
        <v>0</v>
      </c>
      <c r="I65" s="189">
        <v>0</v>
      </c>
      <c r="J65" s="190">
        <v>0</v>
      </c>
    </row>
    <row r="66" spans="1:10" x14ac:dyDescent="0.35">
      <c r="A66" s="171" t="s">
        <v>282</v>
      </c>
      <c r="B66" s="188">
        <f t="shared" si="16"/>
        <v>111</v>
      </c>
      <c r="C66" s="189">
        <v>0</v>
      </c>
      <c r="D66" s="189">
        <v>21</v>
      </c>
      <c r="E66" s="189">
        <v>0</v>
      </c>
      <c r="F66" s="189">
        <v>65</v>
      </c>
      <c r="G66" s="189">
        <v>1</v>
      </c>
      <c r="H66" s="189">
        <v>7</v>
      </c>
      <c r="I66" s="189">
        <v>17</v>
      </c>
      <c r="J66" s="190">
        <v>0</v>
      </c>
    </row>
    <row r="67" spans="1:10" x14ac:dyDescent="0.35">
      <c r="A67" s="171" t="s">
        <v>152</v>
      </c>
      <c r="B67" s="188">
        <f t="shared" si="16"/>
        <v>0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  <c r="H67" s="189">
        <v>0</v>
      </c>
      <c r="I67" s="189">
        <v>0</v>
      </c>
      <c r="J67" s="190">
        <v>0</v>
      </c>
    </row>
    <row r="68" spans="1:10" x14ac:dyDescent="0.35">
      <c r="A68" s="174"/>
      <c r="B68" s="175"/>
      <c r="C68" s="176"/>
      <c r="D68" s="176"/>
      <c r="E68" s="176"/>
      <c r="F68" s="176"/>
      <c r="G68" s="176"/>
      <c r="H68" s="176"/>
      <c r="I68" s="176"/>
      <c r="J68" s="177"/>
    </row>
    <row r="69" spans="1:10" x14ac:dyDescent="0.35">
      <c r="A69" s="160" t="s">
        <v>138</v>
      </c>
    </row>
    <row r="70" spans="1:10" hidden="1" x14ac:dyDescent="0.35"/>
    <row r="71" spans="1:10" hidden="1" x14ac:dyDescent="0.35"/>
    <row r="72" spans="1:10" hidden="1" x14ac:dyDescent="0.35"/>
    <row r="73" spans="1:10" hidden="1" x14ac:dyDescent="0.35"/>
    <row r="74" spans="1:10" hidden="1" x14ac:dyDescent="0.35"/>
    <row r="75" spans="1:10" hidden="1" x14ac:dyDescent="0.35"/>
    <row r="76" spans="1:10" hidden="1" x14ac:dyDescent="0.35"/>
    <row r="77" spans="1:10" hidden="1" x14ac:dyDescent="0.35"/>
    <row r="78" spans="1:10" hidden="1" x14ac:dyDescent="0.35"/>
    <row r="79" spans="1:10" hidden="1" x14ac:dyDescent="0.35"/>
    <row r="80" spans="1:10" hidden="1" x14ac:dyDescent="0.35">
      <c r="A80" s="178"/>
      <c r="B80" s="179"/>
    </row>
  </sheetData>
  <mergeCells count="3">
    <mergeCell ref="A8:A9"/>
    <mergeCell ref="B8:B9"/>
    <mergeCell ref="C8:J8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BC8E-F83F-4DD3-8327-B5FFD3D6862C}">
  <dimension ref="A1:AH170"/>
  <sheetViews>
    <sheetView zoomScale="80" zoomScaleNormal="80" workbookViewId="0"/>
  </sheetViews>
  <sheetFormatPr defaultColWidth="0" defaultRowHeight="16" customHeight="1" zeroHeight="1" x14ac:dyDescent="0.35"/>
  <cols>
    <col min="1" max="1" width="50.81640625" style="10" customWidth="1"/>
    <col min="2" max="2" width="14.7265625" style="10" customWidth="1"/>
    <col min="3" max="3" width="14.1796875" style="10" customWidth="1"/>
    <col min="4" max="4" width="14.7265625" style="10" customWidth="1"/>
    <col min="5" max="5" width="15.453125" style="10" customWidth="1"/>
    <col min="6" max="6" width="14.1796875" style="10" customWidth="1"/>
    <col min="7" max="7" width="11.453125" style="11" hidden="1" customWidth="1"/>
    <col min="8" max="27" width="11.453125" style="10" hidden="1" customWidth="1"/>
    <col min="28" max="34" width="0" style="10" hidden="1" customWidth="1"/>
    <col min="35" max="16384" width="11.453125" style="10" hidden="1"/>
  </cols>
  <sheetData>
    <row r="1" spans="1:7" ht="16" customHeight="1" x14ac:dyDescent="0.35">
      <c r="A1" s="146" t="s">
        <v>157</v>
      </c>
    </row>
    <row r="2" spans="1:7" ht="16" customHeight="1" x14ac:dyDescent="0.35">
      <c r="A2" s="146"/>
    </row>
    <row r="3" spans="1:7" ht="16" customHeight="1" x14ac:dyDescent="0.35">
      <c r="A3" s="95" t="s">
        <v>215</v>
      </c>
      <c r="B3" s="95"/>
      <c r="C3" s="95"/>
      <c r="D3" s="95"/>
      <c r="E3" s="95"/>
      <c r="F3" s="95"/>
    </row>
    <row r="4" spans="1:7" ht="16" customHeight="1" x14ac:dyDescent="0.35">
      <c r="A4" s="95" t="s">
        <v>259</v>
      </c>
      <c r="B4" s="95"/>
      <c r="C4" s="95"/>
      <c r="D4" s="95"/>
      <c r="E4" s="95"/>
      <c r="F4" s="95"/>
    </row>
    <row r="5" spans="1:7" ht="16" customHeight="1" x14ac:dyDescent="0.35">
      <c r="A5" s="95" t="s">
        <v>260</v>
      </c>
      <c r="B5" s="95"/>
      <c r="C5" s="95"/>
      <c r="D5" s="95"/>
      <c r="E5" s="95"/>
      <c r="F5" s="95"/>
    </row>
    <row r="6" spans="1:7" ht="16" customHeight="1" x14ac:dyDescent="0.35">
      <c r="A6" s="96" t="s">
        <v>141</v>
      </c>
      <c r="B6" s="96"/>
      <c r="C6" s="96"/>
      <c r="D6" s="96"/>
      <c r="E6" s="96"/>
      <c r="F6" s="96"/>
    </row>
    <row r="7" spans="1:7" ht="16" customHeight="1" x14ac:dyDescent="0.35"/>
    <row r="8" spans="1:7" ht="16" customHeight="1" x14ac:dyDescent="0.35">
      <c r="A8" s="227" t="s">
        <v>236</v>
      </c>
      <c r="B8" s="228" t="s">
        <v>236</v>
      </c>
      <c r="C8" s="228"/>
      <c r="D8" s="228"/>
      <c r="E8" s="228"/>
      <c r="F8" s="229"/>
    </row>
    <row r="9" spans="1:7" ht="16" customHeight="1" x14ac:dyDescent="0.35">
      <c r="A9" s="227"/>
      <c r="B9" s="12" t="s">
        <v>35</v>
      </c>
      <c r="C9" s="12" t="s">
        <v>36</v>
      </c>
      <c r="D9" s="12" t="s">
        <v>37</v>
      </c>
      <c r="E9" s="12" t="s">
        <v>38</v>
      </c>
      <c r="F9" s="31" t="s">
        <v>137</v>
      </c>
    </row>
    <row r="10" spans="1:7" s="17" customFormat="1" ht="16" customHeight="1" x14ac:dyDescent="0.35">
      <c r="A10" s="147"/>
      <c r="B10" s="148"/>
      <c r="C10" s="148"/>
      <c r="D10" s="148"/>
      <c r="E10" s="148"/>
      <c r="F10" s="149"/>
      <c r="G10" s="22"/>
    </row>
    <row r="11" spans="1:7" ht="16" customHeight="1" x14ac:dyDescent="0.35">
      <c r="A11" s="150" t="s">
        <v>237</v>
      </c>
      <c r="B11" s="102">
        <f>SUM(B13,B17)</f>
        <v>1336</v>
      </c>
      <c r="C11" s="102">
        <f t="shared" ref="C11:F11" si="0">SUM(C13,C17)</f>
        <v>1012</v>
      </c>
      <c r="D11" s="102">
        <f t="shared" si="0"/>
        <v>9</v>
      </c>
      <c r="E11" s="102">
        <f t="shared" si="0"/>
        <v>1</v>
      </c>
      <c r="F11" s="102">
        <f t="shared" si="0"/>
        <v>314</v>
      </c>
    </row>
    <row r="12" spans="1:7" ht="16" customHeight="1" x14ac:dyDescent="0.35">
      <c r="A12" s="150"/>
      <c r="B12" s="102"/>
      <c r="C12" s="102"/>
      <c r="D12" s="102"/>
      <c r="E12" s="102"/>
      <c r="F12" s="102"/>
    </row>
    <row r="13" spans="1:7" ht="16" customHeight="1" x14ac:dyDescent="0.35">
      <c r="A13" s="60" t="s">
        <v>218</v>
      </c>
      <c r="B13" s="151">
        <f>SUM(B14:B15)</f>
        <v>1137</v>
      </c>
      <c r="C13" s="151">
        <f t="shared" ref="C13:F13" si="1">SUM(C14:C15)</f>
        <v>837</v>
      </c>
      <c r="D13" s="151">
        <f t="shared" si="1"/>
        <v>8</v>
      </c>
      <c r="E13" s="151">
        <f t="shared" si="1"/>
        <v>0</v>
      </c>
      <c r="F13" s="152">
        <f t="shared" si="1"/>
        <v>292</v>
      </c>
    </row>
    <row r="14" spans="1:7" ht="16" customHeight="1" x14ac:dyDescent="0.35">
      <c r="A14" s="60" t="s">
        <v>238</v>
      </c>
      <c r="B14" s="151">
        <f>SUM(C14:F14)</f>
        <v>1087</v>
      </c>
      <c r="C14" s="151">
        <v>789</v>
      </c>
      <c r="D14" s="151">
        <v>8</v>
      </c>
      <c r="E14" s="151">
        <v>0</v>
      </c>
      <c r="F14" s="153">
        <v>290</v>
      </c>
    </row>
    <row r="15" spans="1:7" ht="16" customHeight="1" x14ac:dyDescent="0.35">
      <c r="A15" s="60" t="s">
        <v>39</v>
      </c>
      <c r="B15" s="151">
        <f t="shared" ref="B15:B28" si="2">SUM(C15:F15)</f>
        <v>50</v>
      </c>
      <c r="C15" s="151">
        <v>48</v>
      </c>
      <c r="D15" s="151">
        <v>0</v>
      </c>
      <c r="E15" s="151">
        <v>0</v>
      </c>
      <c r="F15" s="153">
        <v>2</v>
      </c>
    </row>
    <row r="16" spans="1:7" ht="16" customHeight="1" x14ac:dyDescent="0.35">
      <c r="A16" s="60"/>
      <c r="B16" s="151"/>
      <c r="C16" s="151"/>
      <c r="D16" s="151"/>
      <c r="E16" s="151"/>
      <c r="F16" s="153"/>
    </row>
    <row r="17" spans="1:34" ht="16" customHeight="1" x14ac:dyDescent="0.35">
      <c r="A17" s="60" t="s">
        <v>219</v>
      </c>
      <c r="B17" s="151">
        <f>SUM(B18:B22)</f>
        <v>199</v>
      </c>
      <c r="C17" s="151">
        <f t="shared" ref="C17:F17" si="3">SUM(C18:C22)</f>
        <v>175</v>
      </c>
      <c r="D17" s="151">
        <f t="shared" si="3"/>
        <v>1</v>
      </c>
      <c r="E17" s="151">
        <f t="shared" si="3"/>
        <v>1</v>
      </c>
      <c r="F17" s="152">
        <f t="shared" si="3"/>
        <v>22</v>
      </c>
    </row>
    <row r="18" spans="1:34" ht="16" customHeight="1" x14ac:dyDescent="0.35">
      <c r="A18" s="60" t="s">
        <v>216</v>
      </c>
      <c r="B18" s="151">
        <f t="shared" si="2"/>
        <v>103</v>
      </c>
      <c r="C18" s="151">
        <v>88</v>
      </c>
      <c r="D18" s="151">
        <v>0</v>
      </c>
      <c r="E18" s="151">
        <v>1</v>
      </c>
      <c r="F18" s="153">
        <v>14</v>
      </c>
    </row>
    <row r="19" spans="1:34" ht="16" customHeight="1" x14ac:dyDescent="0.35">
      <c r="A19" s="60" t="s">
        <v>40</v>
      </c>
      <c r="B19" s="151">
        <f t="shared" si="2"/>
        <v>18</v>
      </c>
      <c r="C19" s="151">
        <v>17</v>
      </c>
      <c r="D19" s="151">
        <v>0</v>
      </c>
      <c r="E19" s="151">
        <v>0</v>
      </c>
      <c r="F19" s="153">
        <v>1</v>
      </c>
    </row>
    <row r="20" spans="1:34" ht="16" customHeight="1" x14ac:dyDescent="0.35">
      <c r="A20" s="60" t="s">
        <v>41</v>
      </c>
      <c r="B20" s="151">
        <f t="shared" si="2"/>
        <v>17</v>
      </c>
      <c r="C20" s="151">
        <v>13</v>
      </c>
      <c r="D20" s="151">
        <v>0</v>
      </c>
      <c r="E20" s="151">
        <v>0</v>
      </c>
      <c r="F20" s="153">
        <v>4</v>
      </c>
    </row>
    <row r="21" spans="1:34" ht="16" customHeight="1" x14ac:dyDescent="0.35">
      <c r="A21" s="60" t="s">
        <v>42</v>
      </c>
      <c r="B21" s="151">
        <f t="shared" si="2"/>
        <v>34</v>
      </c>
      <c r="C21" s="151">
        <v>32</v>
      </c>
      <c r="D21" s="151">
        <v>1</v>
      </c>
      <c r="E21" s="151">
        <v>0</v>
      </c>
      <c r="F21" s="153">
        <v>1</v>
      </c>
    </row>
    <row r="22" spans="1:34" ht="16" customHeight="1" x14ac:dyDescent="0.35">
      <c r="A22" s="60" t="s">
        <v>217</v>
      </c>
      <c r="B22" s="151">
        <f t="shared" si="2"/>
        <v>27</v>
      </c>
      <c r="C22" s="151">
        <v>25</v>
      </c>
      <c r="D22" s="151">
        <v>0</v>
      </c>
      <c r="E22" s="151">
        <v>0</v>
      </c>
      <c r="F22" s="153">
        <v>2</v>
      </c>
    </row>
    <row r="23" spans="1:34" ht="16" customHeight="1" x14ac:dyDescent="0.35">
      <c r="A23" s="60"/>
      <c r="B23" s="151"/>
      <c r="C23" s="151"/>
      <c r="D23" s="151"/>
      <c r="E23" s="151"/>
      <c r="F23" s="153"/>
    </row>
    <row r="24" spans="1:34" ht="16" customHeight="1" x14ac:dyDescent="0.35">
      <c r="A24" s="154" t="s">
        <v>239</v>
      </c>
      <c r="B24" s="126">
        <f>SUM(B25:B28)</f>
        <v>508</v>
      </c>
      <c r="C24" s="126">
        <f t="shared" ref="C24:F24" si="4">SUM(C25:C28)</f>
        <v>403</v>
      </c>
      <c r="D24" s="126">
        <f t="shared" si="4"/>
        <v>3</v>
      </c>
      <c r="E24" s="126">
        <f t="shared" si="4"/>
        <v>0</v>
      </c>
      <c r="F24" s="102">
        <f t="shared" si="4"/>
        <v>102</v>
      </c>
    </row>
    <row r="25" spans="1:34" ht="16" customHeight="1" x14ac:dyDescent="0.35">
      <c r="A25" s="60" t="s">
        <v>240</v>
      </c>
      <c r="B25" s="151">
        <f t="shared" si="2"/>
        <v>248</v>
      </c>
      <c r="C25" s="151">
        <v>200</v>
      </c>
      <c r="D25" s="151">
        <v>3</v>
      </c>
      <c r="E25" s="151">
        <v>0</v>
      </c>
      <c r="F25" s="153">
        <v>45</v>
      </c>
    </row>
    <row r="26" spans="1:34" ht="16" customHeight="1" x14ac:dyDescent="0.35">
      <c r="A26" s="60" t="s">
        <v>241</v>
      </c>
      <c r="B26" s="151">
        <f t="shared" si="2"/>
        <v>179</v>
      </c>
      <c r="C26" s="151">
        <v>137</v>
      </c>
      <c r="D26" s="151">
        <v>0</v>
      </c>
      <c r="E26" s="151">
        <v>0</v>
      </c>
      <c r="F26" s="153">
        <v>42</v>
      </c>
    </row>
    <row r="27" spans="1:34" ht="16" customHeight="1" x14ac:dyDescent="0.35">
      <c r="A27" s="60" t="s">
        <v>242</v>
      </c>
      <c r="B27" s="151">
        <f t="shared" si="2"/>
        <v>71</v>
      </c>
      <c r="C27" s="151">
        <v>56</v>
      </c>
      <c r="D27" s="151">
        <v>0</v>
      </c>
      <c r="E27" s="151">
        <v>0</v>
      </c>
      <c r="F27" s="153">
        <v>15</v>
      </c>
    </row>
    <row r="28" spans="1:34" ht="16" customHeight="1" x14ac:dyDescent="0.35">
      <c r="A28" s="60" t="s">
        <v>243</v>
      </c>
      <c r="B28" s="151">
        <f t="shared" si="2"/>
        <v>10</v>
      </c>
      <c r="C28" s="151">
        <v>10</v>
      </c>
      <c r="D28" s="151">
        <v>0</v>
      </c>
      <c r="E28" s="151">
        <v>0</v>
      </c>
      <c r="F28" s="153">
        <v>0</v>
      </c>
    </row>
    <row r="29" spans="1:34" ht="16" customHeight="1" x14ac:dyDescent="0.35">
      <c r="A29" s="55"/>
      <c r="B29" s="54"/>
      <c r="C29" s="54"/>
      <c r="D29" s="54"/>
      <c r="E29" s="54"/>
      <c r="F29" s="88"/>
    </row>
    <row r="30" spans="1:34" ht="16" customHeight="1" x14ac:dyDescent="0.35">
      <c r="A30" s="155" t="s">
        <v>244</v>
      </c>
      <c r="B30" s="22"/>
      <c r="C30" s="22"/>
      <c r="D30" s="22"/>
      <c r="E30" s="22"/>
      <c r="F30" s="22"/>
    </row>
    <row r="31" spans="1:34" ht="16" customHeight="1" x14ac:dyDescent="0.35">
      <c r="A31" s="32" t="s">
        <v>138</v>
      </c>
    </row>
    <row r="32" spans="1:34" s="11" customFormat="1" ht="16" hidden="1" customHeight="1" x14ac:dyDescent="0.35">
      <c r="A32" s="10"/>
      <c r="B32" s="10"/>
      <c r="C32" s="10"/>
      <c r="D32" s="10"/>
      <c r="E32" s="10"/>
      <c r="F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s="11" customFormat="1" ht="16" hidden="1" customHeight="1" x14ac:dyDescent="0.35">
      <c r="A33" s="10"/>
      <c r="B33" s="10"/>
      <c r="C33" s="10"/>
      <c r="D33" s="10"/>
      <c r="E33" s="10"/>
      <c r="F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s="11" customFormat="1" ht="16" hidden="1" customHeight="1" x14ac:dyDescent="0.35">
      <c r="A34" s="10"/>
      <c r="B34" s="10"/>
      <c r="C34" s="10"/>
      <c r="D34" s="10"/>
      <c r="E34" s="10"/>
      <c r="F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s="11" customFormat="1" ht="16" hidden="1" customHeight="1" x14ac:dyDescent="0.35">
      <c r="A35" s="10"/>
      <c r="B35" s="10"/>
      <c r="C35" s="10"/>
      <c r="D35" s="10"/>
      <c r="E35" s="10"/>
      <c r="F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s="11" customFormat="1" ht="16" hidden="1" customHeight="1" x14ac:dyDescent="0.35">
      <c r="A36" s="10"/>
      <c r="B36" s="10"/>
      <c r="C36" s="10"/>
      <c r="D36" s="10"/>
      <c r="E36" s="10"/>
      <c r="F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s="11" customFormat="1" ht="16" hidden="1" customHeight="1" x14ac:dyDescent="0.35">
      <c r="A37" s="10"/>
      <c r="B37" s="10"/>
      <c r="C37" s="10"/>
      <c r="D37" s="10"/>
      <c r="E37" s="10"/>
      <c r="F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s="11" customFormat="1" ht="16" hidden="1" customHeight="1" x14ac:dyDescent="0.35">
      <c r="A38" s="10"/>
      <c r="B38" s="10"/>
      <c r="C38" s="10"/>
      <c r="D38" s="10"/>
      <c r="E38" s="10"/>
      <c r="F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s="11" customFormat="1" ht="16" hidden="1" customHeight="1" x14ac:dyDescent="0.35">
      <c r="A39" s="10"/>
      <c r="B39" s="10"/>
      <c r="C39" s="10"/>
      <c r="D39" s="10"/>
      <c r="E39" s="10"/>
      <c r="F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s="11" customFormat="1" ht="16" hidden="1" customHeight="1" x14ac:dyDescent="0.35">
      <c r="A40" s="10"/>
      <c r="B40" s="10"/>
      <c r="C40" s="10"/>
      <c r="D40" s="10"/>
      <c r="E40" s="10"/>
      <c r="F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s="11" customFormat="1" ht="16" hidden="1" customHeight="1" x14ac:dyDescent="0.35">
      <c r="A41" s="10"/>
      <c r="B41" s="10"/>
      <c r="C41" s="10"/>
      <c r="D41" s="10"/>
      <c r="E41" s="10"/>
      <c r="F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s="11" customFormat="1" ht="16" hidden="1" customHeight="1" x14ac:dyDescent="0.35">
      <c r="A42" s="10"/>
      <c r="B42" s="10"/>
      <c r="C42" s="10"/>
      <c r="D42" s="10"/>
      <c r="E42" s="10"/>
      <c r="F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s="11" customFormat="1" ht="16" hidden="1" customHeight="1" x14ac:dyDescent="0.35">
      <c r="A43" s="10"/>
      <c r="B43" s="10"/>
      <c r="C43" s="10"/>
      <c r="D43" s="10"/>
      <c r="E43" s="10"/>
      <c r="F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6" hidden="1" customHeight="1" x14ac:dyDescent="0.35"/>
    <row r="45" spans="1:34" ht="16" hidden="1" customHeight="1" x14ac:dyDescent="0.35"/>
    <row r="46" spans="1:34" s="11" customFormat="1" ht="16" hidden="1" customHeight="1" x14ac:dyDescent="0.35">
      <c r="A46" s="10"/>
      <c r="B46" s="10"/>
      <c r="C46" s="10"/>
      <c r="D46" s="10"/>
      <c r="E46" s="10"/>
      <c r="F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s="11" customFormat="1" ht="16" hidden="1" customHeight="1" x14ac:dyDescent="0.35">
      <c r="A47" s="10"/>
      <c r="B47" s="10"/>
      <c r="C47" s="10"/>
      <c r="D47" s="10"/>
      <c r="E47" s="10"/>
      <c r="F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s="11" customFormat="1" ht="16" hidden="1" customHeight="1" x14ac:dyDescent="0.35">
      <c r="A48" s="10"/>
      <c r="B48" s="10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s="11" customFormat="1" ht="16" hidden="1" customHeight="1" x14ac:dyDescent="0.35">
      <c r="A49" s="10"/>
      <c r="B49" s="10"/>
      <c r="C49" s="10"/>
      <c r="D49" s="10"/>
      <c r="E49" s="10"/>
      <c r="F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s="11" customFormat="1" ht="16" hidden="1" customHeight="1" x14ac:dyDescent="0.35">
      <c r="A50" s="10"/>
      <c r="B50" s="10"/>
      <c r="C50" s="10"/>
      <c r="D50" s="10"/>
      <c r="E50" s="10"/>
      <c r="F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s="11" customFormat="1" ht="16" hidden="1" customHeight="1" x14ac:dyDescent="0.35">
      <c r="A51" s="10"/>
      <c r="B51" s="10"/>
      <c r="C51" s="10"/>
      <c r="D51" s="10"/>
      <c r="E51" s="10"/>
      <c r="F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s="11" customFormat="1" ht="16" hidden="1" customHeight="1" x14ac:dyDescent="0.35">
      <c r="A52" s="10"/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s="11" customFormat="1" ht="16" hidden="1" customHeight="1" x14ac:dyDescent="0.35">
      <c r="A53" s="10"/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s="11" customFormat="1" ht="16" hidden="1" customHeight="1" x14ac:dyDescent="0.35">
      <c r="A54" s="10"/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s="11" customFormat="1" ht="16" hidden="1" customHeight="1" x14ac:dyDescent="0.35">
      <c r="A55" s="10"/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s="11" customFormat="1" ht="16" hidden="1" customHeight="1" x14ac:dyDescent="0.35">
      <c r="A56" s="10"/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s="11" customFormat="1" ht="16" hidden="1" customHeight="1" x14ac:dyDescent="0.35">
      <c r="A57" s="10"/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s="11" customFormat="1" ht="16" hidden="1" customHeight="1" x14ac:dyDescent="0.35">
      <c r="A58" s="10"/>
      <c r="B58" s="10"/>
      <c r="C58" s="10"/>
      <c r="D58" s="10"/>
      <c r="E58" s="10"/>
      <c r="F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s="11" customFormat="1" ht="16" hidden="1" customHeight="1" x14ac:dyDescent="0.35">
      <c r="A59" s="10"/>
      <c r="B59" s="10"/>
      <c r="C59" s="10"/>
      <c r="D59" s="10"/>
      <c r="E59" s="10"/>
      <c r="F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s="11" customFormat="1" ht="16" hidden="1" customHeight="1" x14ac:dyDescent="0.35">
      <c r="A60" s="10"/>
      <c r="B60" s="10"/>
      <c r="C60" s="10"/>
      <c r="D60" s="10"/>
      <c r="E60" s="10"/>
      <c r="F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s="11" customFormat="1" ht="16" hidden="1" customHeight="1" x14ac:dyDescent="0.35">
      <c r="A61" s="10"/>
      <c r="B61" s="10"/>
      <c r="C61" s="10"/>
      <c r="D61" s="10"/>
      <c r="E61" s="10"/>
      <c r="F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s="11" customFormat="1" ht="16" hidden="1" customHeight="1" x14ac:dyDescent="0.35">
      <c r="A62" s="10"/>
      <c r="B62" s="10"/>
      <c r="C62" s="10"/>
      <c r="D62" s="10"/>
      <c r="E62" s="10"/>
      <c r="F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s="11" customFormat="1" ht="16" hidden="1" customHeight="1" x14ac:dyDescent="0.35">
      <c r="A63" s="10"/>
      <c r="B63" s="10"/>
      <c r="C63" s="10"/>
      <c r="D63" s="10"/>
      <c r="E63" s="10"/>
      <c r="F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s="11" customFormat="1" ht="16" hidden="1" customHeight="1" x14ac:dyDescent="0.35">
      <c r="A64" s="10"/>
      <c r="B64" s="10"/>
      <c r="C64" s="10"/>
      <c r="D64" s="10"/>
      <c r="E64" s="10"/>
      <c r="F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6" hidden="1" customHeight="1" x14ac:dyDescent="0.35"/>
    <row r="66" spans="1:34" s="11" customFormat="1" ht="16" hidden="1" customHeight="1" x14ac:dyDescent="0.35">
      <c r="A66" s="10"/>
      <c r="B66" s="10"/>
      <c r="C66" s="10"/>
      <c r="D66" s="10"/>
      <c r="E66" s="10"/>
      <c r="F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s="11" customFormat="1" ht="16" hidden="1" customHeight="1" x14ac:dyDescent="0.35">
      <c r="A67" s="10"/>
      <c r="B67" s="10"/>
      <c r="C67" s="10"/>
      <c r="D67" s="10"/>
      <c r="E67" s="10"/>
      <c r="F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s="11" customFormat="1" ht="16" hidden="1" customHeight="1" x14ac:dyDescent="0.35">
      <c r="A68" s="10"/>
      <c r="B68" s="10"/>
      <c r="C68" s="10"/>
      <c r="D68" s="10"/>
      <c r="E68" s="10"/>
      <c r="F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s="11" customFormat="1" ht="16" hidden="1" customHeight="1" x14ac:dyDescent="0.35">
      <c r="A69" s="10"/>
      <c r="B69" s="10"/>
      <c r="C69" s="10"/>
      <c r="D69" s="10"/>
      <c r="E69" s="10"/>
      <c r="F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s="11" customFormat="1" ht="16" hidden="1" customHeight="1" x14ac:dyDescent="0.35">
      <c r="A70" s="10"/>
      <c r="B70" s="10"/>
      <c r="C70" s="10"/>
      <c r="D70" s="10"/>
      <c r="E70" s="10"/>
      <c r="F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s="11" customFormat="1" ht="16" hidden="1" customHeight="1" x14ac:dyDescent="0.35">
      <c r="A71" s="10"/>
      <c r="B71" s="10"/>
      <c r="C71" s="10"/>
      <c r="D71" s="10"/>
      <c r="E71" s="10"/>
      <c r="F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s="11" customFormat="1" ht="16" hidden="1" customHeight="1" x14ac:dyDescent="0.35">
      <c r="A72" s="10"/>
      <c r="B72" s="10"/>
      <c r="C72" s="10"/>
      <c r="D72" s="10"/>
      <c r="E72" s="10"/>
      <c r="F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s="11" customFormat="1" ht="16" hidden="1" customHeight="1" x14ac:dyDescent="0.35">
      <c r="A73" s="10"/>
      <c r="B73" s="10"/>
      <c r="C73" s="10"/>
      <c r="D73" s="10"/>
      <c r="E73" s="10"/>
      <c r="F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s="11" customFormat="1" ht="16" hidden="1" customHeight="1" x14ac:dyDescent="0.35">
      <c r="A74" s="10"/>
      <c r="B74" s="10"/>
      <c r="C74" s="10"/>
      <c r="D74" s="10"/>
      <c r="E74" s="10"/>
      <c r="F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s="11" customFormat="1" ht="16" hidden="1" customHeight="1" x14ac:dyDescent="0.35">
      <c r="A75" s="10"/>
      <c r="B75" s="10"/>
      <c r="C75" s="10"/>
      <c r="D75" s="10"/>
      <c r="E75" s="10"/>
      <c r="F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s="11" customFormat="1" ht="16" hidden="1" customHeight="1" x14ac:dyDescent="0.35">
      <c r="A76" s="10"/>
      <c r="B76" s="10"/>
      <c r="C76" s="10"/>
      <c r="D76" s="10"/>
      <c r="E76" s="10"/>
      <c r="F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s="11" customFormat="1" ht="16" hidden="1" customHeight="1" x14ac:dyDescent="0.35">
      <c r="A77" s="10"/>
      <c r="B77" s="10"/>
      <c r="C77" s="10"/>
      <c r="D77" s="10"/>
      <c r="E77" s="10"/>
      <c r="F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s="11" customFormat="1" ht="16" hidden="1" customHeight="1" x14ac:dyDescent="0.35">
      <c r="A78" s="10"/>
      <c r="B78" s="10"/>
      <c r="C78" s="10"/>
      <c r="D78" s="10"/>
      <c r="E78" s="10"/>
      <c r="F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s="11" customFormat="1" ht="16" hidden="1" customHeight="1" x14ac:dyDescent="0.35">
      <c r="A79" s="10"/>
      <c r="B79" s="10"/>
      <c r="C79" s="10"/>
      <c r="D79" s="10"/>
      <c r="E79" s="10"/>
      <c r="F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s="11" customFormat="1" ht="16" hidden="1" customHeight="1" x14ac:dyDescent="0.35">
      <c r="A80" s="10"/>
      <c r="B80" s="10"/>
      <c r="C80" s="10"/>
      <c r="D80" s="10"/>
      <c r="E80" s="10"/>
      <c r="F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s="11" customFormat="1" ht="16" hidden="1" customHeight="1" x14ac:dyDescent="0.35">
      <c r="A81" s="10"/>
      <c r="B81" s="10"/>
      <c r="C81" s="10"/>
      <c r="D81" s="10"/>
      <c r="E81" s="10"/>
      <c r="F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s="11" customFormat="1" ht="16" hidden="1" customHeight="1" x14ac:dyDescent="0.35">
      <c r="A82" s="10"/>
      <c r="B82" s="10"/>
      <c r="C82" s="10"/>
      <c r="D82" s="10"/>
      <c r="E82" s="10"/>
      <c r="F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s="11" customFormat="1" ht="16" hidden="1" customHeight="1" x14ac:dyDescent="0.35">
      <c r="A83" s="10"/>
      <c r="B83" s="10"/>
      <c r="C83" s="10"/>
      <c r="D83" s="10"/>
      <c r="E83" s="10"/>
      <c r="F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s="11" customFormat="1" ht="16" hidden="1" customHeight="1" x14ac:dyDescent="0.35">
      <c r="A84" s="10"/>
      <c r="B84" s="10"/>
      <c r="C84" s="10"/>
      <c r="D84" s="10"/>
      <c r="E84" s="10"/>
      <c r="F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s="11" customFormat="1" ht="15" hidden="1" customHeight="1" x14ac:dyDescent="0.35">
      <c r="A85" s="10"/>
      <c r="B85" s="10"/>
      <c r="C85" s="10"/>
      <c r="D85" s="10"/>
      <c r="E85" s="10"/>
      <c r="F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s="11" customFormat="1" ht="16" hidden="1" customHeight="1" x14ac:dyDescent="0.35">
      <c r="A86" s="10"/>
      <c r="B86" s="10"/>
      <c r="C86" s="10"/>
      <c r="D86" s="10"/>
      <c r="E86" s="10"/>
      <c r="F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s="11" customFormat="1" ht="16" hidden="1" customHeight="1" x14ac:dyDescent="0.35">
      <c r="A87" s="10"/>
      <c r="B87" s="10"/>
      <c r="C87" s="10"/>
      <c r="D87" s="10"/>
      <c r="E87" s="10"/>
      <c r="F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s="11" customFormat="1" ht="16" hidden="1" customHeight="1" x14ac:dyDescent="0.35">
      <c r="A88" s="10"/>
      <c r="B88" s="10"/>
      <c r="C88" s="10"/>
      <c r="D88" s="10"/>
      <c r="E88" s="10"/>
      <c r="F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s="11" customFormat="1" ht="16" hidden="1" customHeight="1" x14ac:dyDescent="0.35">
      <c r="A89" s="10"/>
      <c r="B89" s="10"/>
      <c r="C89" s="10"/>
      <c r="D89" s="10"/>
      <c r="E89" s="10"/>
      <c r="F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s="11" customFormat="1" ht="16" hidden="1" customHeight="1" x14ac:dyDescent="0.35">
      <c r="A90" s="10"/>
      <c r="B90" s="10"/>
      <c r="C90" s="10"/>
      <c r="D90" s="10"/>
      <c r="E90" s="10"/>
      <c r="F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s="11" customFormat="1" ht="16" hidden="1" customHeight="1" x14ac:dyDescent="0.35">
      <c r="A91" s="10"/>
      <c r="B91" s="10"/>
      <c r="C91" s="10"/>
      <c r="D91" s="10"/>
      <c r="E91" s="10"/>
      <c r="F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s="11" customFormat="1" ht="16" hidden="1" customHeight="1" x14ac:dyDescent="0.35">
      <c r="A92" s="10"/>
      <c r="B92" s="10"/>
      <c r="C92" s="10"/>
      <c r="D92" s="10"/>
      <c r="E92" s="10"/>
      <c r="F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s="11" customFormat="1" ht="16" hidden="1" customHeight="1" x14ac:dyDescent="0.35">
      <c r="A93" s="10"/>
      <c r="B93" s="10"/>
      <c r="C93" s="10"/>
      <c r="D93" s="10"/>
      <c r="E93" s="10"/>
      <c r="F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s="11" customFormat="1" ht="16" hidden="1" customHeight="1" x14ac:dyDescent="0.35">
      <c r="A94" s="10"/>
      <c r="B94" s="10"/>
      <c r="C94" s="10"/>
      <c r="D94" s="10"/>
      <c r="E94" s="10"/>
      <c r="F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s="11" customFormat="1" ht="16" hidden="1" customHeight="1" x14ac:dyDescent="0.35">
      <c r="A95" s="10"/>
      <c r="B95" s="10"/>
      <c r="C95" s="10"/>
      <c r="D95" s="10"/>
      <c r="E95" s="10"/>
      <c r="F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s="11" customFormat="1" ht="16" hidden="1" customHeight="1" x14ac:dyDescent="0.35">
      <c r="A96" s="10"/>
      <c r="B96" s="10"/>
      <c r="C96" s="10"/>
      <c r="D96" s="10"/>
      <c r="E96" s="10"/>
      <c r="F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s="11" customFormat="1" ht="16" hidden="1" customHeight="1" x14ac:dyDescent="0.35">
      <c r="A97" s="10"/>
      <c r="B97" s="10"/>
      <c r="C97" s="10"/>
      <c r="D97" s="10"/>
      <c r="E97" s="10"/>
      <c r="F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s="11" customFormat="1" ht="16" hidden="1" customHeight="1" x14ac:dyDescent="0.35">
      <c r="A98" s="10"/>
      <c r="B98" s="10"/>
      <c r="C98" s="10"/>
      <c r="D98" s="10"/>
      <c r="E98" s="10"/>
      <c r="F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s="11" customFormat="1" ht="16" hidden="1" customHeight="1" x14ac:dyDescent="0.35">
      <c r="A99" s="10"/>
      <c r="B99" s="10"/>
      <c r="C99" s="10"/>
      <c r="D99" s="10"/>
      <c r="E99" s="10"/>
      <c r="F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s="11" customFormat="1" ht="16" hidden="1" customHeight="1" x14ac:dyDescent="0.35">
      <c r="A100" s="10"/>
      <c r="B100" s="10"/>
      <c r="C100" s="10"/>
      <c r="D100" s="10"/>
      <c r="E100" s="10"/>
      <c r="F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s="11" customFormat="1" ht="16" hidden="1" customHeight="1" x14ac:dyDescent="0.35">
      <c r="A101" s="10"/>
      <c r="B101" s="10"/>
      <c r="C101" s="10"/>
      <c r="D101" s="10"/>
      <c r="E101" s="10"/>
      <c r="F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s="11" customFormat="1" ht="16" hidden="1" customHeight="1" x14ac:dyDescent="0.35">
      <c r="A102" s="10"/>
      <c r="B102" s="10"/>
      <c r="C102" s="10"/>
      <c r="D102" s="10"/>
      <c r="E102" s="10"/>
      <c r="F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s="11" customFormat="1" ht="16" hidden="1" customHeight="1" x14ac:dyDescent="0.35">
      <c r="A103" s="10"/>
      <c r="B103" s="10"/>
      <c r="C103" s="10"/>
      <c r="D103" s="10"/>
      <c r="E103" s="10"/>
      <c r="F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6" hidden="1" customHeight="1" x14ac:dyDescent="0.35"/>
    <row r="105" spans="1:34" ht="16" hidden="1" customHeight="1" x14ac:dyDescent="0.35"/>
    <row r="106" spans="1:34" s="11" customFormat="1" ht="16" hidden="1" customHeight="1" x14ac:dyDescent="0.35">
      <c r="A106" s="10"/>
      <c r="B106" s="10"/>
      <c r="C106" s="10"/>
      <c r="D106" s="10"/>
      <c r="E106" s="10"/>
      <c r="F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s="11" customFormat="1" ht="16" hidden="1" customHeight="1" x14ac:dyDescent="0.35">
      <c r="A107" s="10"/>
      <c r="B107" s="10"/>
      <c r="C107" s="10"/>
      <c r="D107" s="10"/>
      <c r="E107" s="10"/>
      <c r="F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s="11" customFormat="1" ht="16" hidden="1" customHeight="1" x14ac:dyDescent="0.35">
      <c r="A108" s="10"/>
      <c r="B108" s="10"/>
      <c r="C108" s="10"/>
      <c r="D108" s="10"/>
      <c r="E108" s="10"/>
      <c r="F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s="11" customFormat="1" ht="16" hidden="1" customHeight="1" x14ac:dyDescent="0.35">
      <c r="A109" s="10"/>
      <c r="B109" s="10"/>
      <c r="C109" s="10"/>
      <c r="D109" s="10"/>
      <c r="E109" s="10"/>
      <c r="F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s="11" customFormat="1" ht="16" hidden="1" customHeight="1" x14ac:dyDescent="0.35">
      <c r="A110" s="10"/>
      <c r="B110" s="10"/>
      <c r="C110" s="10"/>
      <c r="D110" s="10"/>
      <c r="E110" s="10"/>
      <c r="F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s="11" customFormat="1" ht="16" hidden="1" customHeight="1" x14ac:dyDescent="0.35">
      <c r="A111" s="10"/>
      <c r="B111" s="10"/>
      <c r="C111" s="10"/>
      <c r="D111" s="10"/>
      <c r="E111" s="10"/>
      <c r="F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s="11" customFormat="1" ht="16" hidden="1" customHeight="1" x14ac:dyDescent="0.35">
      <c r="A112" s="10"/>
      <c r="B112" s="10"/>
      <c r="C112" s="10"/>
      <c r="D112" s="10"/>
      <c r="E112" s="10"/>
      <c r="F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s="11" customFormat="1" ht="16" hidden="1" customHeight="1" x14ac:dyDescent="0.35">
      <c r="A113" s="10"/>
      <c r="B113" s="10"/>
      <c r="C113" s="10"/>
      <c r="D113" s="10"/>
      <c r="E113" s="10"/>
      <c r="F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s="11" customFormat="1" ht="16" hidden="1" customHeight="1" x14ac:dyDescent="0.35">
      <c r="A114" s="10"/>
      <c r="B114" s="10"/>
      <c r="C114" s="10"/>
      <c r="D114" s="10"/>
      <c r="E114" s="10"/>
      <c r="F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s="11" customFormat="1" ht="16" hidden="1" customHeight="1" x14ac:dyDescent="0.35">
      <c r="A115" s="10"/>
      <c r="B115" s="10"/>
      <c r="C115" s="10"/>
      <c r="D115" s="10"/>
      <c r="E115" s="10"/>
      <c r="F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s="11" customFormat="1" ht="16" hidden="1" customHeight="1" x14ac:dyDescent="0.35">
      <c r="A116" s="10"/>
      <c r="B116" s="10"/>
      <c r="C116" s="10"/>
      <c r="D116" s="10"/>
      <c r="E116" s="10"/>
      <c r="F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s="11" customFormat="1" ht="16" hidden="1" customHeight="1" x14ac:dyDescent="0.35">
      <c r="A117" s="10"/>
      <c r="B117" s="10"/>
      <c r="C117" s="10"/>
      <c r="D117" s="10"/>
      <c r="E117" s="10"/>
      <c r="F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s="11" customFormat="1" ht="16" hidden="1" customHeight="1" x14ac:dyDescent="0.35">
      <c r="A118" s="10"/>
      <c r="B118" s="10"/>
      <c r="C118" s="10"/>
      <c r="D118" s="10"/>
      <c r="E118" s="10"/>
      <c r="F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s="11" customFormat="1" ht="16" hidden="1" customHeight="1" x14ac:dyDescent="0.35">
      <c r="A119" s="10"/>
      <c r="B119" s="10"/>
      <c r="C119" s="10"/>
      <c r="D119" s="10"/>
      <c r="E119" s="10"/>
      <c r="F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s="11" customFormat="1" ht="16" hidden="1" customHeight="1" x14ac:dyDescent="0.35">
      <c r="A120" s="10"/>
      <c r="B120" s="10"/>
      <c r="C120" s="10"/>
      <c r="D120" s="10"/>
      <c r="E120" s="10"/>
      <c r="F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s="11" customFormat="1" ht="16" hidden="1" customHeight="1" x14ac:dyDescent="0.35">
      <c r="A121" s="10"/>
      <c r="B121" s="10"/>
      <c r="C121" s="10"/>
      <c r="D121" s="10"/>
      <c r="E121" s="10"/>
      <c r="F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s="11" customFormat="1" ht="16" hidden="1" customHeight="1" x14ac:dyDescent="0.35">
      <c r="A122" s="10"/>
      <c r="B122" s="10"/>
      <c r="C122" s="10"/>
      <c r="D122" s="10"/>
      <c r="E122" s="10"/>
      <c r="F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s="11" customFormat="1" ht="16" hidden="1" customHeight="1" x14ac:dyDescent="0.35">
      <c r="A123" s="10"/>
      <c r="B123" s="10"/>
      <c r="C123" s="10"/>
      <c r="D123" s="10"/>
      <c r="E123" s="10"/>
      <c r="F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s="11" customFormat="1" ht="16" hidden="1" customHeight="1" x14ac:dyDescent="0.35">
      <c r="A124" s="10"/>
      <c r="B124" s="10"/>
      <c r="C124" s="10"/>
      <c r="D124" s="10"/>
      <c r="E124" s="10"/>
      <c r="F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16" hidden="1" customHeight="1" x14ac:dyDescent="0.35"/>
    <row r="126" spans="1:34" s="11" customFormat="1" ht="16" hidden="1" customHeight="1" x14ac:dyDescent="0.35">
      <c r="A126" s="10"/>
      <c r="B126" s="10"/>
      <c r="C126" s="10"/>
      <c r="D126" s="10"/>
      <c r="E126" s="10"/>
      <c r="F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s="11" customFormat="1" ht="16" hidden="1" customHeight="1" x14ac:dyDescent="0.35">
      <c r="A127" s="10"/>
      <c r="B127" s="10"/>
      <c r="C127" s="10"/>
      <c r="D127" s="10"/>
      <c r="E127" s="10"/>
      <c r="F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s="11" customFormat="1" ht="16" hidden="1" customHeight="1" x14ac:dyDescent="0.35">
      <c r="A128" s="10"/>
      <c r="B128" s="10"/>
      <c r="C128" s="10"/>
      <c r="D128" s="10"/>
      <c r="E128" s="10"/>
      <c r="F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s="11" customFormat="1" ht="16" hidden="1" customHeight="1" x14ac:dyDescent="0.35">
      <c r="A129" s="10"/>
      <c r="B129" s="10"/>
      <c r="C129" s="10"/>
      <c r="D129" s="10"/>
      <c r="E129" s="10"/>
      <c r="F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s="11" customFormat="1" ht="16" hidden="1" customHeight="1" x14ac:dyDescent="0.35">
      <c r="A130" s="10"/>
      <c r="B130" s="10"/>
      <c r="C130" s="10"/>
      <c r="D130" s="10"/>
      <c r="E130" s="10"/>
      <c r="F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s="11" customFormat="1" ht="16" hidden="1" customHeight="1" x14ac:dyDescent="0.35">
      <c r="A131" s="10"/>
      <c r="B131" s="10"/>
      <c r="C131" s="10"/>
      <c r="D131" s="10"/>
      <c r="E131" s="10"/>
      <c r="F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s="11" customFormat="1" ht="16" hidden="1" customHeight="1" x14ac:dyDescent="0.35">
      <c r="A132" s="10"/>
      <c r="B132" s="10"/>
      <c r="C132" s="10"/>
      <c r="D132" s="10"/>
      <c r="E132" s="10"/>
      <c r="F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s="11" customFormat="1" ht="16" hidden="1" customHeight="1" x14ac:dyDescent="0.35">
      <c r="A133" s="10"/>
      <c r="B133" s="10"/>
      <c r="C133" s="10"/>
      <c r="D133" s="10"/>
      <c r="E133" s="10"/>
      <c r="F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s="11" customFormat="1" ht="16" hidden="1" customHeight="1" x14ac:dyDescent="0.35">
      <c r="A134" s="10"/>
      <c r="B134" s="10"/>
      <c r="C134" s="10"/>
      <c r="D134" s="10"/>
      <c r="E134" s="10"/>
      <c r="F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s="11" customFormat="1" ht="16" hidden="1" customHeight="1" x14ac:dyDescent="0.35">
      <c r="A135" s="10"/>
      <c r="B135" s="10"/>
      <c r="C135" s="10"/>
      <c r="D135" s="10"/>
      <c r="E135" s="10"/>
      <c r="F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s="11" customFormat="1" ht="16" hidden="1" customHeight="1" x14ac:dyDescent="0.35">
      <c r="A136" s="10"/>
      <c r="B136" s="10"/>
      <c r="C136" s="10"/>
      <c r="D136" s="10"/>
      <c r="E136" s="10"/>
      <c r="F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s="11" customFormat="1" ht="16" hidden="1" customHeight="1" x14ac:dyDescent="0.35">
      <c r="A137" s="10"/>
      <c r="B137" s="10"/>
      <c r="C137" s="10"/>
      <c r="D137" s="10"/>
      <c r="E137" s="10"/>
      <c r="F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s="11" customFormat="1" ht="16" hidden="1" customHeight="1" x14ac:dyDescent="0.35">
      <c r="A138" s="10"/>
      <c r="B138" s="10"/>
      <c r="C138" s="10"/>
      <c r="D138" s="10"/>
      <c r="E138" s="10"/>
      <c r="F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s="11" customFormat="1" ht="16" hidden="1" customHeight="1" x14ac:dyDescent="0.35">
      <c r="A139" s="10"/>
      <c r="B139" s="10"/>
      <c r="C139" s="10"/>
      <c r="D139" s="10"/>
      <c r="E139" s="10"/>
      <c r="F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s="11" customFormat="1" ht="16" hidden="1" customHeight="1" x14ac:dyDescent="0.35">
      <c r="A140" s="10"/>
      <c r="B140" s="10"/>
      <c r="C140" s="10"/>
      <c r="D140" s="10"/>
      <c r="E140" s="10"/>
      <c r="F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s="11" customFormat="1" ht="16" hidden="1" customHeight="1" x14ac:dyDescent="0.35">
      <c r="A141" s="10"/>
      <c r="B141" s="10"/>
      <c r="C141" s="10"/>
      <c r="D141" s="10"/>
      <c r="E141" s="10"/>
      <c r="F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s="11" customFormat="1" ht="16" hidden="1" customHeight="1" x14ac:dyDescent="0.35">
      <c r="A142" s="10"/>
      <c r="B142" s="10"/>
      <c r="C142" s="10"/>
      <c r="D142" s="10"/>
      <c r="E142" s="10"/>
      <c r="F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s="11" customFormat="1" ht="16" hidden="1" customHeight="1" x14ac:dyDescent="0.35">
      <c r="A143" s="10"/>
      <c r="B143" s="10"/>
      <c r="C143" s="10"/>
      <c r="D143" s="10"/>
      <c r="E143" s="10"/>
      <c r="F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s="11" customFormat="1" ht="16" hidden="1" customHeight="1" x14ac:dyDescent="0.35">
      <c r="A144" s="10"/>
      <c r="B144" s="10"/>
      <c r="C144" s="10"/>
      <c r="D144" s="10"/>
      <c r="E144" s="10"/>
      <c r="F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ht="16" hidden="1" customHeight="1" x14ac:dyDescent="0.35"/>
    <row r="146" spans="1:34" s="11" customFormat="1" ht="16" hidden="1" customHeight="1" x14ac:dyDescent="0.35">
      <c r="A146" s="10"/>
      <c r="B146" s="10"/>
      <c r="C146" s="10"/>
      <c r="D146" s="10"/>
      <c r="E146" s="10"/>
      <c r="F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s="11" customFormat="1" ht="16" hidden="1" customHeight="1" x14ac:dyDescent="0.35">
      <c r="A147" s="10"/>
      <c r="B147" s="10"/>
      <c r="C147" s="10"/>
      <c r="D147" s="10"/>
      <c r="E147" s="10"/>
      <c r="F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s="11" customFormat="1" ht="16" hidden="1" customHeight="1" x14ac:dyDescent="0.35">
      <c r="A148" s="10"/>
      <c r="B148" s="10"/>
      <c r="C148" s="10"/>
      <c r="D148" s="10"/>
      <c r="E148" s="10"/>
      <c r="F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s="11" customFormat="1" ht="16" hidden="1" customHeight="1" x14ac:dyDescent="0.35">
      <c r="A149" s="10"/>
      <c r="B149" s="10"/>
      <c r="C149" s="10"/>
      <c r="D149" s="10"/>
      <c r="E149" s="10"/>
      <c r="F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s="11" customFormat="1" ht="16" hidden="1" customHeight="1" x14ac:dyDescent="0.35">
      <c r="A150" s="10"/>
      <c r="B150" s="10"/>
      <c r="C150" s="10"/>
      <c r="D150" s="10"/>
      <c r="E150" s="10"/>
      <c r="F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s="11" customFormat="1" ht="16" hidden="1" customHeight="1" x14ac:dyDescent="0.35">
      <c r="A151" s="10"/>
      <c r="B151" s="10"/>
      <c r="C151" s="10"/>
      <c r="D151" s="10"/>
      <c r="E151" s="10"/>
      <c r="F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s="11" customFormat="1" ht="16" hidden="1" customHeight="1" x14ac:dyDescent="0.35">
      <c r="A152" s="10"/>
      <c r="B152" s="10"/>
      <c r="C152" s="10"/>
      <c r="D152" s="10"/>
      <c r="E152" s="10"/>
      <c r="F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s="11" customFormat="1" ht="16" hidden="1" customHeight="1" x14ac:dyDescent="0.35">
      <c r="A153" s="10"/>
      <c r="B153" s="10"/>
      <c r="C153" s="10"/>
      <c r="D153" s="10"/>
      <c r="E153" s="10"/>
      <c r="F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s="11" customFormat="1" ht="16" hidden="1" customHeight="1" x14ac:dyDescent="0.35">
      <c r="A154" s="10"/>
      <c r="B154" s="10"/>
      <c r="C154" s="10"/>
      <c r="D154" s="10"/>
      <c r="E154" s="10"/>
      <c r="F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s="11" customFormat="1" ht="16" hidden="1" customHeight="1" x14ac:dyDescent="0.35">
      <c r="A155" s="10"/>
      <c r="B155" s="10"/>
      <c r="C155" s="10"/>
      <c r="D155" s="10"/>
      <c r="E155" s="10"/>
      <c r="F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s="11" customFormat="1" ht="16" hidden="1" customHeight="1" x14ac:dyDescent="0.35">
      <c r="A156" s="10"/>
      <c r="B156" s="10"/>
      <c r="C156" s="10"/>
      <c r="D156" s="10"/>
      <c r="E156" s="10"/>
      <c r="F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s="11" customFormat="1" ht="16" hidden="1" customHeight="1" x14ac:dyDescent="0.35">
      <c r="A157" s="10"/>
      <c r="B157" s="10"/>
      <c r="C157" s="10"/>
      <c r="D157" s="10"/>
      <c r="E157" s="10"/>
      <c r="F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s="11" customFormat="1" ht="16" hidden="1" customHeight="1" x14ac:dyDescent="0.35">
      <c r="A158" s="10"/>
      <c r="B158" s="10"/>
      <c r="C158" s="10"/>
      <c r="D158" s="10"/>
      <c r="E158" s="10"/>
      <c r="F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s="11" customFormat="1" ht="16" hidden="1" customHeight="1" x14ac:dyDescent="0.35">
      <c r="A159" s="10"/>
      <c r="B159" s="10"/>
      <c r="C159" s="10"/>
      <c r="D159" s="10"/>
      <c r="E159" s="10"/>
      <c r="F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s="11" customFormat="1" ht="16" hidden="1" customHeight="1" x14ac:dyDescent="0.35">
      <c r="A160" s="10"/>
      <c r="B160" s="10"/>
      <c r="C160" s="10"/>
      <c r="D160" s="10"/>
      <c r="E160" s="10"/>
      <c r="F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s="11" customFormat="1" ht="16" hidden="1" customHeight="1" x14ac:dyDescent="0.35">
      <c r="A161" s="10"/>
      <c r="B161" s="10"/>
      <c r="C161" s="10"/>
      <c r="D161" s="10"/>
      <c r="E161" s="10"/>
      <c r="F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s="11" customFormat="1" ht="16" hidden="1" customHeight="1" x14ac:dyDescent="0.35">
      <c r="A162" s="10"/>
      <c r="B162" s="10"/>
      <c r="C162" s="10"/>
      <c r="D162" s="10"/>
      <c r="E162" s="10"/>
      <c r="F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s="11" customFormat="1" ht="16" hidden="1" customHeight="1" x14ac:dyDescent="0.35">
      <c r="A163" s="10"/>
      <c r="B163" s="10"/>
      <c r="C163" s="10"/>
      <c r="D163" s="10"/>
      <c r="E163" s="10"/>
      <c r="F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s="11" customFormat="1" ht="16" hidden="1" customHeight="1" x14ac:dyDescent="0.35">
      <c r="A164" s="10"/>
      <c r="B164" s="10"/>
      <c r="C164" s="10"/>
      <c r="D164" s="10"/>
      <c r="E164" s="10"/>
      <c r="F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ht="16" hidden="1" customHeight="1" x14ac:dyDescent="0.35"/>
    <row r="166" spans="1:34" ht="16" hidden="1" customHeight="1" x14ac:dyDescent="0.35"/>
    <row r="167" spans="1:34" ht="16" hidden="1" customHeight="1" x14ac:dyDescent="0.35"/>
    <row r="168" spans="1:34" ht="16" hidden="1" customHeight="1" x14ac:dyDescent="0.35"/>
    <row r="169" spans="1:34" ht="16" hidden="1" customHeight="1" x14ac:dyDescent="0.35"/>
    <row r="170" spans="1:34" ht="16" hidden="1" customHeight="1" x14ac:dyDescent="0.35"/>
  </sheetData>
  <mergeCells count="2">
    <mergeCell ref="A8:A9"/>
    <mergeCell ref="B8:F8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zoomScale="80" zoomScaleNormal="80" workbookViewId="0"/>
  </sheetViews>
  <sheetFormatPr defaultColWidth="0" defaultRowHeight="15.5" zeroHeight="1" x14ac:dyDescent="0.35"/>
  <cols>
    <col min="1" max="1" width="53" style="17" customWidth="1"/>
    <col min="2" max="2" width="17.26953125" style="17" customWidth="1"/>
    <col min="3" max="3" width="18" style="17" customWidth="1"/>
    <col min="4" max="4" width="18.1796875" style="17" customWidth="1"/>
    <col min="5" max="5" width="17.7265625" style="17" customWidth="1"/>
    <col min="6" max="6" width="17" style="17" customWidth="1"/>
    <col min="7" max="7" width="17.1796875" style="17" customWidth="1"/>
    <col min="8" max="8" width="18.453125" style="17" customWidth="1"/>
    <col min="9" max="9" width="18" style="17" customWidth="1"/>
    <col min="10" max="10" width="17.453125" style="17" customWidth="1"/>
    <col min="11" max="11" width="20.7265625" style="22" hidden="1" customWidth="1"/>
    <col min="12" max="16384" width="11.453125" style="17" hidden="1"/>
  </cols>
  <sheetData>
    <row r="1" spans="1:10" x14ac:dyDescent="0.35">
      <c r="A1" s="6" t="s">
        <v>54</v>
      </c>
    </row>
    <row r="2" spans="1:10" x14ac:dyDescent="0.35">
      <c r="A2" s="6"/>
    </row>
    <row r="3" spans="1:10" ht="15.75" customHeight="1" x14ac:dyDescent="0.35">
      <c r="A3" s="95" t="s">
        <v>168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15.75" customHeight="1" x14ac:dyDescent="0.35">
      <c r="A4" s="95" t="s">
        <v>261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35">
      <c r="A5" s="95" t="s">
        <v>13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35">
      <c r="A6" s="95" t="s">
        <v>141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90" customHeight="1" x14ac:dyDescent="0.35">
      <c r="A8" s="84" t="s">
        <v>266</v>
      </c>
      <c r="B8" s="62" t="s">
        <v>11</v>
      </c>
      <c r="C8" s="84" t="s">
        <v>211</v>
      </c>
      <c r="D8" s="84" t="s">
        <v>130</v>
      </c>
      <c r="E8" s="62" t="s">
        <v>10</v>
      </c>
      <c r="F8" s="62" t="s">
        <v>191</v>
      </c>
      <c r="G8" s="62" t="s">
        <v>9</v>
      </c>
      <c r="H8" s="62" t="s">
        <v>154</v>
      </c>
      <c r="I8" s="62" t="s">
        <v>8</v>
      </c>
      <c r="J8" s="62" t="s">
        <v>7</v>
      </c>
    </row>
    <row r="9" spans="1:10" s="22" customFormat="1" x14ac:dyDescent="0.35">
      <c r="A9" s="7"/>
      <c r="B9" s="7"/>
      <c r="C9" s="8"/>
      <c r="D9" s="81"/>
      <c r="E9" s="7"/>
      <c r="F9" s="7"/>
      <c r="G9" s="7"/>
      <c r="H9" s="7"/>
      <c r="I9" s="7"/>
      <c r="J9" s="7"/>
    </row>
    <row r="10" spans="1:10" s="22" customFormat="1" x14ac:dyDescent="0.35">
      <c r="A10" s="118" t="s">
        <v>11</v>
      </c>
      <c r="B10" s="92">
        <f>B12+B18+B24</f>
        <v>4557</v>
      </c>
      <c r="C10" s="92">
        <f>C12+C18+C24</f>
        <v>646</v>
      </c>
      <c r="D10" s="92">
        <f t="shared" ref="D10:J10" si="0">D12+D18+D24</f>
        <v>383</v>
      </c>
      <c r="E10" s="92">
        <f t="shared" si="0"/>
        <v>704</v>
      </c>
      <c r="F10" s="92">
        <f t="shared" si="0"/>
        <v>212</v>
      </c>
      <c r="G10" s="92">
        <f t="shared" si="0"/>
        <v>801</v>
      </c>
      <c r="H10" s="92">
        <f t="shared" si="0"/>
        <v>279</v>
      </c>
      <c r="I10" s="92">
        <f t="shared" si="0"/>
        <v>682</v>
      </c>
      <c r="J10" s="92">
        <f t="shared" si="0"/>
        <v>850</v>
      </c>
    </row>
    <row r="11" spans="1:10" s="22" customFormat="1" x14ac:dyDescent="0.35">
      <c r="A11" s="2"/>
      <c r="B11" s="94"/>
      <c r="C11" s="115"/>
      <c r="D11" s="115"/>
      <c r="E11" s="94"/>
      <c r="F11" s="94"/>
      <c r="G11" s="94"/>
      <c r="H11" s="94"/>
      <c r="I11" s="94"/>
      <c r="J11" s="94"/>
    </row>
    <row r="12" spans="1:10" x14ac:dyDescent="0.35">
      <c r="A12" s="15" t="s">
        <v>43</v>
      </c>
      <c r="B12" s="92">
        <f>SUM(B13:B16)</f>
        <v>2111</v>
      </c>
      <c r="C12" s="92">
        <f>SUM(C13:C16)</f>
        <v>304</v>
      </c>
      <c r="D12" s="92">
        <f t="shared" ref="D12:J12" si="1">SUM(D13:D16)</f>
        <v>186</v>
      </c>
      <c r="E12" s="92">
        <f t="shared" si="1"/>
        <v>352</v>
      </c>
      <c r="F12" s="92">
        <f t="shared" si="1"/>
        <v>100</v>
      </c>
      <c r="G12" s="92">
        <f t="shared" si="1"/>
        <v>363</v>
      </c>
      <c r="H12" s="92">
        <f t="shared" si="1"/>
        <v>131</v>
      </c>
      <c r="I12" s="92">
        <f t="shared" si="1"/>
        <v>303</v>
      </c>
      <c r="J12" s="92">
        <f t="shared" si="1"/>
        <v>372</v>
      </c>
    </row>
    <row r="13" spans="1:10" x14ac:dyDescent="0.35">
      <c r="A13" s="15" t="s">
        <v>44</v>
      </c>
      <c r="B13" s="94">
        <f>SUM(C13:J13)</f>
        <v>448</v>
      </c>
      <c r="C13" s="114">
        <v>87</v>
      </c>
      <c r="D13" s="114">
        <v>15</v>
      </c>
      <c r="E13" s="114">
        <v>33</v>
      </c>
      <c r="F13" s="114">
        <v>25</v>
      </c>
      <c r="G13" s="114">
        <v>104</v>
      </c>
      <c r="H13" s="114">
        <v>37</v>
      </c>
      <c r="I13" s="114">
        <v>72</v>
      </c>
      <c r="J13" s="115">
        <v>75</v>
      </c>
    </row>
    <row r="14" spans="1:10" x14ac:dyDescent="0.35">
      <c r="A14" s="15" t="s">
        <v>45</v>
      </c>
      <c r="B14" s="94">
        <f t="shared" ref="B14:B16" si="2">SUM(C14:J14)</f>
        <v>1381</v>
      </c>
      <c r="C14" s="114">
        <v>146</v>
      </c>
      <c r="D14" s="114">
        <v>138</v>
      </c>
      <c r="E14" s="114">
        <v>278</v>
      </c>
      <c r="F14" s="114">
        <v>59</v>
      </c>
      <c r="G14" s="114">
        <v>208</v>
      </c>
      <c r="H14" s="114">
        <v>76</v>
      </c>
      <c r="I14" s="114">
        <v>199</v>
      </c>
      <c r="J14" s="115">
        <v>277</v>
      </c>
    </row>
    <row r="15" spans="1:10" x14ac:dyDescent="0.35">
      <c r="A15" s="15" t="s">
        <v>46</v>
      </c>
      <c r="B15" s="94">
        <f t="shared" si="2"/>
        <v>278</v>
      </c>
      <c r="C15" s="114">
        <v>71</v>
      </c>
      <c r="D15" s="114">
        <v>33</v>
      </c>
      <c r="E15" s="114">
        <v>38</v>
      </c>
      <c r="F15" s="114">
        <v>16</v>
      </c>
      <c r="G15" s="114">
        <v>50</v>
      </c>
      <c r="H15" s="114">
        <v>18</v>
      </c>
      <c r="I15" s="114">
        <v>32</v>
      </c>
      <c r="J15" s="115">
        <v>20</v>
      </c>
    </row>
    <row r="16" spans="1:10" x14ac:dyDescent="0.35">
      <c r="A16" s="15" t="s">
        <v>47</v>
      </c>
      <c r="B16" s="94">
        <f t="shared" si="2"/>
        <v>4</v>
      </c>
      <c r="C16" s="114">
        <v>0</v>
      </c>
      <c r="D16" s="114">
        <v>0</v>
      </c>
      <c r="E16" s="114">
        <v>3</v>
      </c>
      <c r="F16" s="114">
        <v>0</v>
      </c>
      <c r="G16" s="114">
        <v>1</v>
      </c>
      <c r="H16" s="114">
        <v>0</v>
      </c>
      <c r="I16" s="114">
        <v>0</v>
      </c>
      <c r="J16" s="115">
        <v>0</v>
      </c>
    </row>
    <row r="17" spans="1:10" x14ac:dyDescent="0.35">
      <c r="A17" s="15"/>
      <c r="B17" s="92"/>
      <c r="C17" s="114"/>
      <c r="D17" s="119"/>
      <c r="E17" s="94"/>
      <c r="F17" s="94"/>
      <c r="G17" s="94"/>
      <c r="H17" s="94"/>
      <c r="I17" s="94"/>
      <c r="J17" s="94"/>
    </row>
    <row r="18" spans="1:10" x14ac:dyDescent="0.35">
      <c r="A18" s="15" t="s">
        <v>265</v>
      </c>
      <c r="B18" s="92">
        <f>SUM(B19:B22)</f>
        <v>892</v>
      </c>
      <c r="C18" s="91">
        <f>SUM(C19:C22)</f>
        <v>181</v>
      </c>
      <c r="D18" s="91">
        <f t="shared" ref="D18:J18" si="3">SUM(D19:D22)</f>
        <v>32</v>
      </c>
      <c r="E18" s="91">
        <f t="shared" si="3"/>
        <v>125</v>
      </c>
      <c r="F18" s="91">
        <f t="shared" si="3"/>
        <v>46</v>
      </c>
      <c r="G18" s="91">
        <f t="shared" si="3"/>
        <v>203</v>
      </c>
      <c r="H18" s="91">
        <f t="shared" si="3"/>
        <v>35</v>
      </c>
      <c r="I18" s="91">
        <f t="shared" si="3"/>
        <v>135</v>
      </c>
      <c r="J18" s="92">
        <f t="shared" si="3"/>
        <v>135</v>
      </c>
    </row>
    <row r="19" spans="1:10" x14ac:dyDescent="0.35">
      <c r="A19" s="15" t="s">
        <v>44</v>
      </c>
      <c r="B19" s="94">
        <f>SUM(C19:J19)</f>
        <v>452</v>
      </c>
      <c r="C19" s="114">
        <v>77</v>
      </c>
      <c r="D19" s="114">
        <v>13</v>
      </c>
      <c r="E19" s="114">
        <v>31</v>
      </c>
      <c r="F19" s="114">
        <v>24</v>
      </c>
      <c r="G19" s="114">
        <v>110</v>
      </c>
      <c r="H19" s="114">
        <v>23</v>
      </c>
      <c r="I19" s="114">
        <v>84</v>
      </c>
      <c r="J19" s="115">
        <v>90</v>
      </c>
    </row>
    <row r="20" spans="1:10" x14ac:dyDescent="0.35">
      <c r="A20" s="15" t="s">
        <v>45</v>
      </c>
      <c r="B20" s="94">
        <f t="shared" ref="B20:B22" si="4">SUM(C20:J20)</f>
        <v>164</v>
      </c>
      <c r="C20" s="114">
        <v>31</v>
      </c>
      <c r="D20" s="114">
        <v>7</v>
      </c>
      <c r="E20" s="114">
        <v>39</v>
      </c>
      <c r="F20" s="114">
        <v>6</v>
      </c>
      <c r="G20" s="114">
        <v>35</v>
      </c>
      <c r="H20" s="114">
        <v>5</v>
      </c>
      <c r="I20" s="114">
        <v>25</v>
      </c>
      <c r="J20" s="115">
        <v>16</v>
      </c>
    </row>
    <row r="21" spans="1:10" x14ac:dyDescent="0.35">
      <c r="A21" s="15" t="s">
        <v>46</v>
      </c>
      <c r="B21" s="94">
        <f t="shared" si="4"/>
        <v>72</v>
      </c>
      <c r="C21" s="114">
        <v>25</v>
      </c>
      <c r="D21" s="114">
        <v>2</v>
      </c>
      <c r="E21" s="114">
        <v>11</v>
      </c>
      <c r="F21" s="114">
        <v>9</v>
      </c>
      <c r="G21" s="114">
        <v>10</v>
      </c>
      <c r="H21" s="114">
        <v>0</v>
      </c>
      <c r="I21" s="114">
        <v>7</v>
      </c>
      <c r="J21" s="115">
        <v>8</v>
      </c>
    </row>
    <row r="22" spans="1:10" x14ac:dyDescent="0.35">
      <c r="A22" s="15" t="s">
        <v>48</v>
      </c>
      <c r="B22" s="94">
        <f t="shared" si="4"/>
        <v>204</v>
      </c>
      <c r="C22" s="114">
        <v>48</v>
      </c>
      <c r="D22" s="114">
        <v>10</v>
      </c>
      <c r="E22" s="114">
        <v>44</v>
      </c>
      <c r="F22" s="114">
        <v>7</v>
      </c>
      <c r="G22" s="114">
        <v>48</v>
      </c>
      <c r="H22" s="114">
        <v>7</v>
      </c>
      <c r="I22" s="114">
        <v>19</v>
      </c>
      <c r="J22" s="115">
        <v>21</v>
      </c>
    </row>
    <row r="23" spans="1:10" x14ac:dyDescent="0.35">
      <c r="A23" s="15"/>
      <c r="B23" s="92"/>
      <c r="C23" s="114"/>
      <c r="D23" s="119"/>
      <c r="E23" s="92"/>
      <c r="F23" s="92"/>
      <c r="G23" s="92"/>
      <c r="H23" s="92"/>
      <c r="I23" s="92"/>
      <c r="J23" s="94"/>
    </row>
    <row r="24" spans="1:10" x14ac:dyDescent="0.35">
      <c r="A24" s="15" t="s">
        <v>49</v>
      </c>
      <c r="B24" s="92">
        <f>SUM(B25:B26)</f>
        <v>1554</v>
      </c>
      <c r="C24" s="91">
        <f>SUM(C25:C26)</f>
        <v>161</v>
      </c>
      <c r="D24" s="91">
        <f t="shared" ref="D24:J24" si="5">SUM(D25:D26)</f>
        <v>165</v>
      </c>
      <c r="E24" s="91">
        <f t="shared" si="5"/>
        <v>227</v>
      </c>
      <c r="F24" s="91">
        <f t="shared" si="5"/>
        <v>66</v>
      </c>
      <c r="G24" s="91">
        <f t="shared" si="5"/>
        <v>235</v>
      </c>
      <c r="H24" s="91">
        <f t="shared" si="5"/>
        <v>113</v>
      </c>
      <c r="I24" s="91">
        <f t="shared" si="5"/>
        <v>244</v>
      </c>
      <c r="J24" s="92">
        <f t="shared" si="5"/>
        <v>343</v>
      </c>
    </row>
    <row r="25" spans="1:10" x14ac:dyDescent="0.35">
      <c r="A25" s="15" t="s">
        <v>50</v>
      </c>
      <c r="B25" s="94">
        <f>SUM(C25:J25)</f>
        <v>1317</v>
      </c>
      <c r="C25" s="114">
        <v>126</v>
      </c>
      <c r="D25" s="114">
        <v>127</v>
      </c>
      <c r="E25" s="114">
        <v>197</v>
      </c>
      <c r="F25" s="114">
        <v>62</v>
      </c>
      <c r="G25" s="114">
        <v>200</v>
      </c>
      <c r="H25" s="114">
        <v>97</v>
      </c>
      <c r="I25" s="114">
        <v>202</v>
      </c>
      <c r="J25" s="115">
        <v>306</v>
      </c>
    </row>
    <row r="26" spans="1:10" x14ac:dyDescent="0.35">
      <c r="A26" s="15" t="s">
        <v>51</v>
      </c>
      <c r="B26" s="94">
        <f>SUM(C26:J26)</f>
        <v>237</v>
      </c>
      <c r="C26" s="114">
        <v>35</v>
      </c>
      <c r="D26" s="114">
        <v>38</v>
      </c>
      <c r="E26" s="114">
        <v>30</v>
      </c>
      <c r="F26" s="114">
        <v>4</v>
      </c>
      <c r="G26" s="114">
        <v>35</v>
      </c>
      <c r="H26" s="114">
        <v>16</v>
      </c>
      <c r="I26" s="114">
        <v>42</v>
      </c>
      <c r="J26" s="115">
        <v>37</v>
      </c>
    </row>
    <row r="27" spans="1:10" x14ac:dyDescent="0.35">
      <c r="A27" s="61"/>
      <c r="B27" s="47"/>
      <c r="C27" s="54"/>
      <c r="D27" s="88"/>
      <c r="E27" s="47"/>
      <c r="F27" s="47"/>
      <c r="G27" s="47"/>
      <c r="H27" s="47"/>
      <c r="I27" s="47"/>
      <c r="J27" s="48"/>
    </row>
    <row r="28" spans="1:10" x14ac:dyDescent="0.35">
      <c r="A28" s="32" t="s">
        <v>138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28"/>
  <sheetViews>
    <sheetView zoomScale="80" zoomScaleNormal="80" workbookViewId="0"/>
  </sheetViews>
  <sheetFormatPr defaultColWidth="0" defaultRowHeight="15.5" zeroHeight="1" x14ac:dyDescent="0.35"/>
  <cols>
    <col min="1" max="1" width="80.7265625" style="17" customWidth="1"/>
    <col min="2" max="2" width="16.26953125" style="17" customWidth="1"/>
    <col min="3" max="3" width="18.26953125" style="17" customWidth="1"/>
    <col min="4" max="4" width="18.81640625" style="17" customWidth="1"/>
    <col min="5" max="5" width="18.1796875" style="17" customWidth="1"/>
    <col min="6" max="7" width="16.54296875" style="17" customWidth="1"/>
    <col min="8" max="8" width="17.81640625" style="17" customWidth="1"/>
    <col min="9" max="9" width="17" style="17" customWidth="1"/>
    <col min="10" max="10" width="17.7265625" style="17" customWidth="1"/>
    <col min="11" max="11" width="14.7265625" style="22" hidden="1" customWidth="1"/>
    <col min="12" max="54" width="14.7265625" style="17" hidden="1" customWidth="1"/>
    <col min="55" max="55" width="0" style="17" hidden="1" customWidth="1"/>
    <col min="56" max="16384" width="14.7265625" style="17" hidden="1"/>
  </cols>
  <sheetData>
    <row r="1" spans="1:10" x14ac:dyDescent="0.35">
      <c r="A1" s="18" t="s">
        <v>57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5">
      <c r="A2" s="19"/>
      <c r="B2" s="22"/>
      <c r="C2" s="22"/>
      <c r="D2" s="22"/>
      <c r="E2" s="22"/>
      <c r="F2" s="22"/>
      <c r="G2" s="22"/>
      <c r="H2" s="22"/>
      <c r="I2" s="22"/>
      <c r="J2" s="22"/>
    </row>
    <row r="3" spans="1:10" ht="15.75" customHeight="1" x14ac:dyDescent="0.35">
      <c r="A3" s="116" t="s">
        <v>166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5.75" customHeight="1" x14ac:dyDescent="0.35">
      <c r="A4" s="116" t="s">
        <v>259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35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s="22" customFormat="1" x14ac:dyDescent="0.35">
      <c r="A6" s="116" t="s">
        <v>141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35">
      <c r="A7" s="83"/>
      <c r="B7" s="83"/>
      <c r="C7" s="23"/>
      <c r="D7" s="23"/>
      <c r="E7" s="23"/>
      <c r="F7" s="33"/>
      <c r="G7" s="23"/>
      <c r="H7" s="33"/>
      <c r="I7" s="23"/>
      <c r="J7" s="33"/>
    </row>
    <row r="8" spans="1:10" ht="102" customHeight="1" x14ac:dyDescent="0.35">
      <c r="A8" s="20" t="s">
        <v>267</v>
      </c>
      <c r="B8" s="82" t="s">
        <v>11</v>
      </c>
      <c r="C8" s="84" t="s">
        <v>211</v>
      </c>
      <c r="D8" s="84" t="s">
        <v>130</v>
      </c>
      <c r="E8" s="84" t="s">
        <v>10</v>
      </c>
      <c r="F8" s="84" t="s">
        <v>155</v>
      </c>
      <c r="G8" s="84" t="s">
        <v>9</v>
      </c>
      <c r="H8" s="84" t="s">
        <v>154</v>
      </c>
      <c r="I8" s="84" t="s">
        <v>8</v>
      </c>
      <c r="J8" s="62" t="s">
        <v>7</v>
      </c>
    </row>
    <row r="9" spans="1:10" x14ac:dyDescent="0.35">
      <c r="A9" s="77"/>
      <c r="B9" s="34"/>
      <c r="C9" s="34"/>
      <c r="D9" s="29"/>
      <c r="E9" s="34"/>
      <c r="F9" s="34"/>
      <c r="G9" s="34"/>
      <c r="H9" s="34"/>
      <c r="I9" s="34"/>
      <c r="J9" s="35"/>
    </row>
    <row r="10" spans="1:10" x14ac:dyDescent="0.35">
      <c r="A10" s="156" t="s">
        <v>102</v>
      </c>
      <c r="B10" s="120">
        <f>B12+B16</f>
        <v>1112</v>
      </c>
      <c r="C10" s="120">
        <f>C12+C16</f>
        <v>137</v>
      </c>
      <c r="D10" s="120">
        <f t="shared" ref="D10:J10" si="0">D12+D16</f>
        <v>42</v>
      </c>
      <c r="E10" s="120">
        <f t="shared" si="0"/>
        <v>332</v>
      </c>
      <c r="F10" s="120">
        <f t="shared" si="0"/>
        <v>4</v>
      </c>
      <c r="G10" s="120">
        <f t="shared" si="0"/>
        <v>263</v>
      </c>
      <c r="H10" s="120">
        <f t="shared" si="0"/>
        <v>10</v>
      </c>
      <c r="I10" s="120">
        <f t="shared" si="0"/>
        <v>150</v>
      </c>
      <c r="J10" s="121">
        <f t="shared" si="0"/>
        <v>174</v>
      </c>
    </row>
    <row r="11" spans="1:10" x14ac:dyDescent="0.35">
      <c r="A11" s="78"/>
      <c r="B11" s="120"/>
      <c r="C11" s="122"/>
      <c r="D11" s="123"/>
      <c r="E11" s="122"/>
      <c r="F11" s="122"/>
      <c r="G11" s="122"/>
      <c r="H11" s="122"/>
      <c r="I11" s="122"/>
      <c r="J11" s="124"/>
    </row>
    <row r="12" spans="1:10" x14ac:dyDescent="0.35">
      <c r="A12" s="156" t="s">
        <v>55</v>
      </c>
      <c r="B12" s="120">
        <f>SUM(B13:B14)</f>
        <v>757</v>
      </c>
      <c r="C12" s="120">
        <f t="shared" ref="C12:J12" si="1">SUM(C13:C14)</f>
        <v>90</v>
      </c>
      <c r="D12" s="120">
        <f t="shared" si="1"/>
        <v>25</v>
      </c>
      <c r="E12" s="120">
        <f t="shared" si="1"/>
        <v>229</v>
      </c>
      <c r="F12" s="120">
        <f t="shared" si="1"/>
        <v>3</v>
      </c>
      <c r="G12" s="120">
        <f t="shared" si="1"/>
        <v>169</v>
      </c>
      <c r="H12" s="120">
        <f t="shared" si="1"/>
        <v>10</v>
      </c>
      <c r="I12" s="120">
        <f t="shared" si="1"/>
        <v>133</v>
      </c>
      <c r="J12" s="121">
        <f t="shared" si="1"/>
        <v>98</v>
      </c>
    </row>
    <row r="13" spans="1:10" x14ac:dyDescent="0.35">
      <c r="A13" s="89" t="s">
        <v>103</v>
      </c>
      <c r="B13" s="122">
        <f>SUM(C13:J13)</f>
        <v>378</v>
      </c>
      <c r="C13" s="122">
        <v>39</v>
      </c>
      <c r="D13" s="122">
        <v>3</v>
      </c>
      <c r="E13" s="122">
        <v>78</v>
      </c>
      <c r="F13" s="122">
        <v>3</v>
      </c>
      <c r="G13" s="122">
        <v>61</v>
      </c>
      <c r="H13" s="122">
        <v>8</v>
      </c>
      <c r="I13" s="122">
        <v>121</v>
      </c>
      <c r="J13" s="124">
        <v>65</v>
      </c>
    </row>
    <row r="14" spans="1:10" x14ac:dyDescent="0.35">
      <c r="A14" s="89" t="s">
        <v>249</v>
      </c>
      <c r="B14" s="122">
        <f t="shared" ref="B14" si="2">SUM(C14:J14)</f>
        <v>379</v>
      </c>
      <c r="C14" s="122">
        <v>51</v>
      </c>
      <c r="D14" s="122">
        <v>22</v>
      </c>
      <c r="E14" s="122">
        <v>151</v>
      </c>
      <c r="F14" s="122">
        <v>0</v>
      </c>
      <c r="G14" s="122">
        <v>108</v>
      </c>
      <c r="H14" s="122">
        <v>2</v>
      </c>
      <c r="I14" s="122">
        <v>12</v>
      </c>
      <c r="J14" s="124">
        <v>33</v>
      </c>
    </row>
    <row r="15" spans="1:10" x14ac:dyDescent="0.35">
      <c r="A15" s="89"/>
      <c r="B15" s="120"/>
      <c r="C15" s="122"/>
      <c r="D15" s="123"/>
      <c r="E15" s="122"/>
      <c r="F15" s="122"/>
      <c r="G15" s="122"/>
      <c r="H15" s="122"/>
      <c r="I15" s="122"/>
      <c r="J15" s="124"/>
    </row>
    <row r="16" spans="1:10" x14ac:dyDescent="0.35">
      <c r="A16" s="157" t="s">
        <v>56</v>
      </c>
      <c r="B16" s="120">
        <f>SUM(B17:B18)</f>
        <v>355</v>
      </c>
      <c r="C16" s="120">
        <f t="shared" ref="C16:J16" si="3">SUM(C17:C18)</f>
        <v>47</v>
      </c>
      <c r="D16" s="120">
        <f t="shared" si="3"/>
        <v>17</v>
      </c>
      <c r="E16" s="120">
        <f t="shared" si="3"/>
        <v>103</v>
      </c>
      <c r="F16" s="120">
        <f t="shared" si="3"/>
        <v>1</v>
      </c>
      <c r="G16" s="120">
        <f t="shared" si="3"/>
        <v>94</v>
      </c>
      <c r="H16" s="120">
        <f t="shared" si="3"/>
        <v>0</v>
      </c>
      <c r="I16" s="120">
        <f t="shared" si="3"/>
        <v>17</v>
      </c>
      <c r="J16" s="121">
        <f t="shared" si="3"/>
        <v>76</v>
      </c>
    </row>
    <row r="17" spans="1:10" x14ac:dyDescent="0.35">
      <c r="A17" s="89" t="s">
        <v>104</v>
      </c>
      <c r="B17" s="122">
        <f>SUM(C17:J17)</f>
        <v>146</v>
      </c>
      <c r="C17" s="122">
        <v>19</v>
      </c>
      <c r="D17" s="122">
        <v>1</v>
      </c>
      <c r="E17" s="122">
        <v>26</v>
      </c>
      <c r="F17" s="122">
        <v>1</v>
      </c>
      <c r="G17" s="122">
        <v>34</v>
      </c>
      <c r="H17" s="122">
        <v>0</v>
      </c>
      <c r="I17" s="122">
        <v>16</v>
      </c>
      <c r="J17" s="124">
        <v>49</v>
      </c>
    </row>
    <row r="18" spans="1:10" x14ac:dyDescent="0.35">
      <c r="A18" s="89" t="s">
        <v>250</v>
      </c>
      <c r="B18" s="122">
        <f t="shared" ref="B18" si="4">SUM(C18:J18)</f>
        <v>209</v>
      </c>
      <c r="C18" s="122">
        <v>28</v>
      </c>
      <c r="D18" s="122">
        <v>16</v>
      </c>
      <c r="E18" s="122">
        <v>77</v>
      </c>
      <c r="F18" s="122">
        <v>0</v>
      </c>
      <c r="G18" s="122">
        <v>60</v>
      </c>
      <c r="H18" s="122">
        <v>0</v>
      </c>
      <c r="I18" s="122">
        <v>1</v>
      </c>
      <c r="J18" s="124">
        <v>27</v>
      </c>
    </row>
    <row r="19" spans="1:10" x14ac:dyDescent="0.35">
      <c r="A19" s="54"/>
      <c r="B19" s="54"/>
      <c r="C19" s="54"/>
      <c r="D19" s="54"/>
      <c r="E19" s="54"/>
      <c r="F19" s="54"/>
      <c r="G19" s="54"/>
      <c r="H19" s="54"/>
      <c r="I19" s="54"/>
      <c r="J19" s="55"/>
    </row>
    <row r="20" spans="1:10" x14ac:dyDescent="0.35">
      <c r="A20" s="32" t="s">
        <v>138</v>
      </c>
    </row>
    <row r="21" spans="1:10" hidden="1" x14ac:dyDescent="0.35"/>
    <row r="22" spans="1:10" hidden="1" x14ac:dyDescent="0.35"/>
    <row r="23" spans="1:10" hidden="1" x14ac:dyDescent="0.35"/>
    <row r="24" spans="1:10" hidden="1" x14ac:dyDescent="0.35"/>
    <row r="25" spans="1:10" hidden="1" x14ac:dyDescent="0.35"/>
    <row r="26" spans="1:10" hidden="1" x14ac:dyDescent="0.35"/>
    <row r="27" spans="1:10" hidden="1" x14ac:dyDescent="0.35"/>
    <row r="28" spans="1:10" hidden="1" x14ac:dyDescent="0.3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19"/>
  <sheetViews>
    <sheetView zoomScale="80" zoomScaleNormal="80" workbookViewId="0"/>
  </sheetViews>
  <sheetFormatPr defaultColWidth="0" defaultRowHeight="15.5" zeroHeight="1" x14ac:dyDescent="0.35"/>
  <cols>
    <col min="1" max="1" width="35.26953125" style="10" customWidth="1"/>
    <col min="2" max="2" width="16.54296875" style="10" customWidth="1"/>
    <col min="3" max="3" width="18.1796875" style="10" customWidth="1"/>
    <col min="4" max="4" width="17.81640625" style="10" customWidth="1"/>
    <col min="5" max="5" width="16.81640625" style="10" customWidth="1"/>
    <col min="6" max="6" width="15.7265625" style="10" customWidth="1"/>
    <col min="7" max="7" width="16.453125" style="10" customWidth="1"/>
    <col min="8" max="8" width="17.7265625" style="10" customWidth="1"/>
    <col min="9" max="9" width="17.453125" style="10" customWidth="1"/>
    <col min="10" max="10" width="17.81640625" style="10" customWidth="1"/>
    <col min="11" max="11" width="11.453125" style="11" hidden="1" customWidth="1"/>
    <col min="12" max="54" width="11.453125" style="10" hidden="1" customWidth="1"/>
    <col min="55" max="55" width="0" style="10" hidden="1" customWidth="1"/>
    <col min="56" max="16384" width="11.453125" style="10" hidden="1"/>
  </cols>
  <sheetData>
    <row r="1" spans="1:10" x14ac:dyDescent="0.35">
      <c r="A1" s="18" t="s">
        <v>58</v>
      </c>
    </row>
    <row r="2" spans="1:10" x14ac:dyDescent="0.35">
      <c r="A2" s="19"/>
    </row>
    <row r="3" spans="1:10" ht="15.75" customHeight="1" x14ac:dyDescent="0.35">
      <c r="A3" s="116" t="s">
        <v>221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5.75" customHeight="1" x14ac:dyDescent="0.35">
      <c r="A4" s="116" t="s">
        <v>262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35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s="11" customFormat="1" x14ac:dyDescent="0.35">
      <c r="A6" s="116" t="s">
        <v>141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3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ht="91.5" customHeight="1" x14ac:dyDescent="0.35">
      <c r="A8" s="25" t="s">
        <v>268</v>
      </c>
      <c r="B8" s="12" t="s">
        <v>11</v>
      </c>
      <c r="C8" s="84" t="s">
        <v>211</v>
      </c>
      <c r="D8" s="84" t="s">
        <v>130</v>
      </c>
      <c r="E8" s="5" t="s">
        <v>10</v>
      </c>
      <c r="F8" s="5" t="s">
        <v>155</v>
      </c>
      <c r="G8" s="84" t="s">
        <v>9</v>
      </c>
      <c r="H8" s="84" t="s">
        <v>154</v>
      </c>
      <c r="I8" s="84" t="s">
        <v>8</v>
      </c>
      <c r="J8" s="62" t="s">
        <v>7</v>
      </c>
    </row>
    <row r="9" spans="1:10" x14ac:dyDescent="0.35">
      <c r="A9" s="36"/>
      <c r="B9" s="37"/>
      <c r="C9" s="29"/>
      <c r="D9" s="29"/>
      <c r="E9" s="29"/>
      <c r="F9" s="29"/>
      <c r="G9" s="29"/>
      <c r="H9" s="29"/>
      <c r="I9" s="29"/>
      <c r="J9" s="42"/>
    </row>
    <row r="10" spans="1:10" x14ac:dyDescent="0.35">
      <c r="A10" s="38" t="s">
        <v>283</v>
      </c>
      <c r="B10" s="39"/>
      <c r="C10" s="28"/>
      <c r="D10" s="28"/>
      <c r="E10" s="28"/>
      <c r="F10" s="28"/>
      <c r="G10" s="28"/>
      <c r="H10" s="28"/>
      <c r="I10" s="28"/>
      <c r="J10" s="30"/>
    </row>
    <row r="11" spans="1:10" ht="16.5" customHeight="1" x14ac:dyDescent="0.35">
      <c r="A11" s="40" t="s">
        <v>245</v>
      </c>
      <c r="B11" s="192">
        <v>198652</v>
      </c>
      <c r="C11" s="114">
        <v>4370</v>
      </c>
      <c r="D11" s="114">
        <v>12438</v>
      </c>
      <c r="E11" s="114">
        <v>21869</v>
      </c>
      <c r="F11" s="114">
        <v>1705</v>
      </c>
      <c r="G11" s="114">
        <v>9828</v>
      </c>
      <c r="H11" s="114">
        <v>141338</v>
      </c>
      <c r="I11" s="114">
        <v>2594</v>
      </c>
      <c r="J11" s="115">
        <v>4510</v>
      </c>
    </row>
    <row r="12" spans="1:10" ht="15" customHeight="1" x14ac:dyDescent="0.35">
      <c r="A12" s="40" t="s">
        <v>246</v>
      </c>
      <c r="B12" s="192">
        <v>4792</v>
      </c>
      <c r="C12" s="114">
        <v>96</v>
      </c>
      <c r="D12" s="114">
        <v>322</v>
      </c>
      <c r="E12" s="114">
        <v>2699</v>
      </c>
      <c r="F12" s="114">
        <v>0</v>
      </c>
      <c r="G12" s="114">
        <v>997</v>
      </c>
      <c r="H12" s="114">
        <v>0</v>
      </c>
      <c r="I12" s="114">
        <v>398</v>
      </c>
      <c r="J12" s="115">
        <v>280</v>
      </c>
    </row>
    <row r="13" spans="1:10" x14ac:dyDescent="0.35">
      <c r="A13" s="40" t="s">
        <v>284</v>
      </c>
      <c r="B13" s="192">
        <v>3368</v>
      </c>
      <c r="C13" s="114">
        <v>219</v>
      </c>
      <c r="D13" s="114">
        <v>540</v>
      </c>
      <c r="E13" s="114">
        <v>1874</v>
      </c>
      <c r="F13" s="114">
        <v>0</v>
      </c>
      <c r="G13" s="114">
        <v>1</v>
      </c>
      <c r="H13" s="114">
        <v>456</v>
      </c>
      <c r="I13" s="114">
        <v>200</v>
      </c>
      <c r="J13" s="115">
        <v>78</v>
      </c>
    </row>
    <row r="14" spans="1:10" x14ac:dyDescent="0.35">
      <c r="A14" s="41" t="s">
        <v>140</v>
      </c>
      <c r="B14" s="192">
        <v>101.5</v>
      </c>
      <c r="C14" s="114">
        <v>1</v>
      </c>
      <c r="D14" s="114">
        <v>37</v>
      </c>
      <c r="E14" s="114">
        <v>1</v>
      </c>
      <c r="F14" s="114">
        <v>0</v>
      </c>
      <c r="G14" s="114">
        <v>13</v>
      </c>
      <c r="H14" s="114">
        <v>0</v>
      </c>
      <c r="I14" s="114">
        <v>22.5</v>
      </c>
      <c r="J14" s="115">
        <v>27</v>
      </c>
    </row>
    <row r="15" spans="1:10" x14ac:dyDescent="0.35">
      <c r="A15" s="41" t="s">
        <v>220</v>
      </c>
      <c r="B15" s="192">
        <v>4238</v>
      </c>
      <c r="C15" s="114">
        <v>386</v>
      </c>
      <c r="D15" s="114">
        <v>564</v>
      </c>
      <c r="E15" s="114">
        <v>2178</v>
      </c>
      <c r="F15" s="114">
        <v>0</v>
      </c>
      <c r="G15" s="114">
        <v>22</v>
      </c>
      <c r="H15" s="114">
        <v>456</v>
      </c>
      <c r="I15" s="114">
        <v>0</v>
      </c>
      <c r="J15" s="115">
        <v>632</v>
      </c>
    </row>
    <row r="16" spans="1:10" x14ac:dyDescent="0.35">
      <c r="A16" s="40" t="s">
        <v>285</v>
      </c>
      <c r="B16" s="125">
        <v>76306986</v>
      </c>
      <c r="C16" s="125">
        <v>3726130</v>
      </c>
      <c r="D16" s="125">
        <v>11723596</v>
      </c>
      <c r="E16" s="125">
        <v>35541000</v>
      </c>
      <c r="F16" s="125">
        <v>1220660</v>
      </c>
      <c r="G16" s="125">
        <v>8942600</v>
      </c>
      <c r="H16" s="125">
        <v>1500000</v>
      </c>
      <c r="I16" s="125">
        <v>5662000</v>
      </c>
      <c r="J16" s="125">
        <v>7991000</v>
      </c>
    </row>
    <row r="17" spans="1:10" x14ac:dyDescent="0.35">
      <c r="A17" s="56"/>
      <c r="B17" s="57"/>
      <c r="C17" s="54"/>
      <c r="D17" s="54"/>
      <c r="E17" s="54"/>
      <c r="F17" s="54"/>
      <c r="G17" s="54"/>
      <c r="H17" s="54"/>
      <c r="I17" s="54"/>
      <c r="J17" s="55"/>
    </row>
    <row r="18" spans="1:10" x14ac:dyDescent="0.35">
      <c r="A18" s="32" t="s">
        <v>138</v>
      </c>
    </row>
    <row r="19" spans="1:10" hidden="1" x14ac:dyDescent="0.35"/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Índice!Print_Area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rmadrigalg</dc:creator>
  <cp:lastModifiedBy>Jesus</cp:lastModifiedBy>
  <dcterms:created xsi:type="dcterms:W3CDTF">2017-10-24T19:29:25Z</dcterms:created>
  <dcterms:modified xsi:type="dcterms:W3CDTF">2020-05-15T21:26:39Z</dcterms:modified>
</cp:coreProperties>
</file>