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VB\Producción\Pagina Web\Anuarios Judiciales\Anuario 2018\"/>
    </mc:Choice>
  </mc:AlternateContent>
  <xr:revisionPtr revIDLastSave="0" documentId="8_{BAE6CFA3-9C2B-4194-B9C7-E19EE855E779}" xr6:coauthVersionLast="45" xr6:coauthVersionMax="45" xr10:uidLastSave="{00000000-0000-0000-0000-000000000000}"/>
  <bookViews>
    <workbookView xWindow="-110" yWindow="-110" windowWidth="19420" windowHeight="10420" tabRatio="912" firstSheet="2" activeTab="10" xr2:uid="{00000000-000D-0000-FFFF-FFFF00000000}"/>
  </bookViews>
  <sheets>
    <sheet name="Índice" sheetId="33" r:id="rId1"/>
    <sheet name="c-1" sheetId="1" r:id="rId2"/>
    <sheet name="c-2" sheetId="2" r:id="rId3"/>
    <sheet name="c-3" sheetId="3" r:id="rId4"/>
    <sheet name="c-4" sheetId="4" r:id="rId5"/>
    <sheet name="c-5" sheetId="5" r:id="rId6"/>
    <sheet name="c-6" sheetId="6" r:id="rId7"/>
    <sheet name="c-7" sheetId="7" r:id="rId8"/>
    <sheet name="c-8" sheetId="8" r:id="rId9"/>
    <sheet name="c-9" sheetId="9" r:id="rId10"/>
    <sheet name="c-10" sheetId="10" r:id="rId11"/>
    <sheet name="c-11" sheetId="11" r:id="rId12"/>
    <sheet name="c-12" sheetId="12" r:id="rId13"/>
    <sheet name="c-13" sheetId="14" r:id="rId14"/>
    <sheet name="c-14" sheetId="13" r:id="rId15"/>
    <sheet name="c-15" sheetId="16" r:id="rId16"/>
    <sheet name="c-16" sheetId="15" r:id="rId17"/>
    <sheet name="c-17" sheetId="17" r:id="rId18"/>
    <sheet name="c-18" sheetId="18" r:id="rId19"/>
    <sheet name="c-19" sheetId="19" r:id="rId20"/>
    <sheet name="c-20" sheetId="20" r:id="rId21"/>
    <sheet name="c-21" sheetId="21" r:id="rId22"/>
    <sheet name="c-22" sheetId="22" r:id="rId23"/>
    <sheet name="c-23" sheetId="23" r:id="rId24"/>
    <sheet name="c-24" sheetId="24" r:id="rId25"/>
    <sheet name="c-25" sheetId="25" r:id="rId26"/>
    <sheet name="c-26" sheetId="26" r:id="rId27"/>
    <sheet name="c-27" sheetId="27" r:id="rId28"/>
    <sheet name="c-28" sheetId="28" r:id="rId29"/>
    <sheet name="c-29" sheetId="30" r:id="rId30"/>
    <sheet name="c-30" sheetId="29" r:id="rId31"/>
    <sheet name="c-31" sheetId="31" r:id="rId32"/>
    <sheet name="c-32" sheetId="32" r:id="rId33"/>
  </sheets>
  <externalReferences>
    <externalReference r:id="rId34"/>
    <externalReference r:id="rId35"/>
  </externalReferences>
  <definedNames>
    <definedName name="ddd">[1]c30!#REF!</definedName>
    <definedName name="Excel_BuiltIn__FilterDatabase_1">#REF!</definedName>
    <definedName name="Excel_BuiltIn__FilterDatabase_3">#REF!</definedName>
    <definedName name="Excel_BuiltIn__FilterDatabase_4">[2]C4!#REF!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  <definedName name="_xlnm.Print_Area" localSheetId="1">'c-1'!$A$1:$F$17</definedName>
    <definedName name="_xlnm.Print_Area" localSheetId="10">'c-10'!$A$1:$H$26</definedName>
    <definedName name="_xlnm.Print_Area" localSheetId="11">'c-11'!$A$1:$G$23</definedName>
    <definedName name="_xlnm.Print_Area" localSheetId="12">'c-12'!$A$1:$C$37</definedName>
    <definedName name="_xlnm.Print_Area" localSheetId="13">'c-13'!$A$1:$E$26</definedName>
    <definedName name="_xlnm.Print_Area" localSheetId="14">'c-14'!$A$1:$E$26</definedName>
    <definedName name="_xlnm.Print_Area" localSheetId="15">'c-15'!$A$1:$E$18</definedName>
    <definedName name="_xlnm.Print_Area" localSheetId="16">'c-16'!$A$1:$E$18</definedName>
    <definedName name="_xlnm.Print_Area" localSheetId="17">'c-17'!$A$1:$E$19</definedName>
    <definedName name="_xlnm.Print_Area" localSheetId="18">'c-18'!$A$1:$E$21</definedName>
    <definedName name="_xlnm.Print_Area" localSheetId="19">'c-19'!$A$1:$C$25</definedName>
    <definedName name="_xlnm.Print_Area" localSheetId="2">'c-2'!$A$1:$F$21</definedName>
    <definedName name="_xlnm.Print_Area" localSheetId="20">'c-20'!$A$1:$F$16</definedName>
    <definedName name="_xlnm.Print_Area" localSheetId="21">'c-21'!$A$1:$F$18</definedName>
    <definedName name="_xlnm.Print_Area" localSheetId="22">'c-22'!$A$1:$E$19</definedName>
    <definedName name="_xlnm.Print_Area" localSheetId="23">'c-23'!$A$1:$E$20</definedName>
    <definedName name="_xlnm.Print_Area" localSheetId="24">'c-24'!$A$1:$F$17</definedName>
    <definedName name="_xlnm.Print_Area" localSheetId="25">'c-25'!$A$1:$F$27</definedName>
    <definedName name="_xlnm.Print_Area" localSheetId="26">'c-26'!$A$1:$F$19</definedName>
    <definedName name="_xlnm.Print_Area" localSheetId="27">'c-27'!$A$1:$F$16</definedName>
    <definedName name="_xlnm.Print_Area" localSheetId="28">'c-28'!$A$1:$G$21</definedName>
    <definedName name="_xlnm.Print_Area" localSheetId="29">'c-29'!$A$1:$E$19</definedName>
    <definedName name="_xlnm.Print_Area" localSheetId="3">'c-3'!$A$1:$G$30</definedName>
    <definedName name="_xlnm.Print_Area" localSheetId="30">'c-30'!$A$1:$E$19</definedName>
    <definedName name="_xlnm.Print_Area" localSheetId="31">'c-31'!$A$1:$E$17</definedName>
    <definedName name="_xlnm.Print_Area" localSheetId="32">'c-32'!$A$1:$E$18</definedName>
    <definedName name="_xlnm.Print_Area" localSheetId="4">'c-4'!$A$1:$G$31</definedName>
    <definedName name="_xlnm.Print_Area" localSheetId="5">'c-5'!$A$1:$F$34</definedName>
    <definedName name="_xlnm.Print_Area" localSheetId="6">'c-6'!$A$1:$F$157</definedName>
    <definedName name="_xlnm.Print_Area" localSheetId="7">'c-7'!$A$1:$F$28</definedName>
    <definedName name="_xlnm.Print_Area" localSheetId="8">'c-8'!$A$1:$F$19</definedName>
    <definedName name="_xlnm.Print_Area" localSheetId="9">'c-9'!$A$1:$D$30</definedName>
    <definedName name="_xlnm.Print_Area" localSheetId="0">Índice!$A$1:$B$137</definedName>
    <definedName name="_xlnm.Print_Titles" localSheetId="6">'c-6'!$8:$10</definedName>
    <definedName name="_xlnm.Print_Titles" localSheetId="0">Índice!$4:$6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2" l="1"/>
  <c r="D12" i="32"/>
  <c r="C12" i="32"/>
  <c r="B12" i="32"/>
  <c r="B15" i="31"/>
  <c r="B14" i="31"/>
  <c r="B12" i="31" s="1"/>
  <c r="E12" i="31"/>
  <c r="D12" i="31"/>
  <c r="C12" i="31"/>
  <c r="B17" i="29"/>
  <c r="B15" i="29" s="1"/>
  <c r="B16" i="29"/>
  <c r="E15" i="29"/>
  <c r="D15" i="29"/>
  <c r="C15" i="29"/>
  <c r="B13" i="29"/>
  <c r="B12" i="29"/>
  <c r="E11" i="29"/>
  <c r="D11" i="29"/>
  <c r="C11" i="29"/>
  <c r="B11" i="29"/>
  <c r="B17" i="30"/>
  <c r="B16" i="30"/>
  <c r="E15" i="30"/>
  <c r="D15" i="30"/>
  <c r="C15" i="30"/>
  <c r="B13" i="30"/>
  <c r="B12" i="30"/>
  <c r="E11" i="30"/>
  <c r="D11" i="30"/>
  <c r="C11" i="30"/>
  <c r="B11" i="30"/>
  <c r="C19" i="28"/>
  <c r="C18" i="28"/>
  <c r="C17" i="28" s="1"/>
  <c r="G17" i="28"/>
  <c r="F17" i="28"/>
  <c r="E17" i="28"/>
  <c r="D17" i="28"/>
  <c r="C15" i="28"/>
  <c r="C14" i="28"/>
  <c r="G13" i="28"/>
  <c r="G11" i="28" s="1"/>
  <c r="F13" i="28"/>
  <c r="E13" i="28"/>
  <c r="D13" i="28"/>
  <c r="F11" i="28"/>
  <c r="B14" i="27"/>
  <c r="B12" i="27" s="1"/>
  <c r="F12" i="27"/>
  <c r="E12" i="27"/>
  <c r="D12" i="27"/>
  <c r="C12" i="27"/>
  <c r="B17" i="26"/>
  <c r="B16" i="26"/>
  <c r="B15" i="26"/>
  <c r="B14" i="26"/>
  <c r="F12" i="26"/>
  <c r="E12" i="26"/>
  <c r="D12" i="26"/>
  <c r="C12" i="26"/>
  <c r="B25" i="25"/>
  <c r="B24" i="25"/>
  <c r="F23" i="25"/>
  <c r="E23" i="25"/>
  <c r="D23" i="25"/>
  <c r="C23" i="25"/>
  <c r="B23" i="25"/>
  <c r="B21" i="25"/>
  <c r="B20" i="25"/>
  <c r="B19" i="25"/>
  <c r="F18" i="25"/>
  <c r="F12" i="25" s="1"/>
  <c r="E18" i="25"/>
  <c r="D18" i="25"/>
  <c r="C18" i="25"/>
  <c r="B18" i="25"/>
  <c r="B16" i="25"/>
  <c r="B15" i="25"/>
  <c r="F14" i="25"/>
  <c r="E14" i="25"/>
  <c r="E12" i="25" s="1"/>
  <c r="D14" i="25"/>
  <c r="C14" i="25"/>
  <c r="C12" i="25" s="1"/>
  <c r="B14" i="25"/>
  <c r="B12" i="25" s="1"/>
  <c r="B15" i="24"/>
  <c r="E14" i="24"/>
  <c r="B14" i="24" s="1"/>
  <c r="B12" i="24" s="1"/>
  <c r="F12" i="24"/>
  <c r="D12" i="24"/>
  <c r="C12" i="24"/>
  <c r="B18" i="23"/>
  <c r="B17" i="23"/>
  <c r="B16" i="23"/>
  <c r="B15" i="23"/>
  <c r="B14" i="23"/>
  <c r="E12" i="23"/>
  <c r="D12" i="23"/>
  <c r="C12" i="23"/>
  <c r="B17" i="22"/>
  <c r="B16" i="22"/>
  <c r="B15" i="22"/>
  <c r="B14" i="22"/>
  <c r="B13" i="22"/>
  <c r="E11" i="22"/>
  <c r="D11" i="22"/>
  <c r="C11" i="22"/>
  <c r="B16" i="21"/>
  <c r="B15" i="21"/>
  <c r="B14" i="21"/>
  <c r="F12" i="21"/>
  <c r="E12" i="21"/>
  <c r="D12" i="21"/>
  <c r="C12" i="21"/>
  <c r="C14" i="20"/>
  <c r="B13" i="20"/>
  <c r="B12" i="20"/>
  <c r="D11" i="20"/>
  <c r="D14" i="20" s="1"/>
  <c r="E11" i="20" s="1"/>
  <c r="E14" i="20" s="1"/>
  <c r="F11" i="20" s="1"/>
  <c r="F14" i="20" s="1"/>
  <c r="B14" i="20" s="1"/>
  <c r="B11" i="20"/>
  <c r="C10" i="19"/>
  <c r="B10" i="19"/>
  <c r="E12" i="18"/>
  <c r="D12" i="18"/>
  <c r="C12" i="18"/>
  <c r="B12" i="18"/>
  <c r="B17" i="17"/>
  <c r="B16" i="17"/>
  <c r="B11" i="17" s="1"/>
  <c r="B15" i="17"/>
  <c r="B14" i="17"/>
  <c r="B13" i="17"/>
  <c r="E11" i="17"/>
  <c r="D11" i="17"/>
  <c r="C11" i="17"/>
  <c r="B16" i="15"/>
  <c r="B11" i="15" s="1"/>
  <c r="B15" i="15"/>
  <c r="B14" i="15"/>
  <c r="B13" i="15"/>
  <c r="E11" i="15"/>
  <c r="D11" i="15"/>
  <c r="C11" i="15"/>
  <c r="B16" i="16"/>
  <c r="B15" i="16"/>
  <c r="B14" i="16"/>
  <c r="B13" i="16"/>
  <c r="E11" i="16"/>
  <c r="D11" i="16"/>
  <c r="C11" i="16"/>
  <c r="B11" i="16"/>
  <c r="B24" i="13"/>
  <c r="B23" i="13"/>
  <c r="B22" i="13"/>
  <c r="B21" i="13"/>
  <c r="B20" i="13"/>
  <c r="B19" i="13"/>
  <c r="B18" i="13"/>
  <c r="B11" i="13" s="1"/>
  <c r="B17" i="13"/>
  <c r="B16" i="13"/>
  <c r="B15" i="13"/>
  <c r="B14" i="13"/>
  <c r="B13" i="13"/>
  <c r="E11" i="13"/>
  <c r="D11" i="13"/>
  <c r="C11" i="13"/>
  <c r="B24" i="14"/>
  <c r="B23" i="14"/>
  <c r="B22" i="14"/>
  <c r="B21" i="14"/>
  <c r="B20" i="14"/>
  <c r="B19" i="14"/>
  <c r="B18" i="14"/>
  <c r="B11" i="14" s="1"/>
  <c r="B17" i="14"/>
  <c r="B16" i="14"/>
  <c r="B15" i="14"/>
  <c r="B14" i="14"/>
  <c r="B13" i="14"/>
  <c r="E11" i="14"/>
  <c r="D11" i="14"/>
  <c r="C11" i="14"/>
  <c r="C11" i="12"/>
  <c r="B11" i="12"/>
  <c r="B21" i="11"/>
  <c r="B20" i="11"/>
  <c r="B17" i="11" s="1"/>
  <c r="B19" i="11"/>
  <c r="B18" i="11"/>
  <c r="D17" i="11"/>
  <c r="C17" i="11"/>
  <c r="B15" i="11"/>
  <c r="B14" i="11"/>
  <c r="B13" i="11"/>
  <c r="B12" i="11"/>
  <c r="D11" i="11"/>
  <c r="C11" i="11"/>
  <c r="B11" i="11"/>
  <c r="B24" i="10"/>
  <c r="B23" i="10"/>
  <c r="B22" i="10"/>
  <c r="B21" i="10"/>
  <c r="B20" i="10"/>
  <c r="B19" i="10"/>
  <c r="B18" i="10"/>
  <c r="B17" i="10"/>
  <c r="B12" i="10" s="1"/>
  <c r="B16" i="10"/>
  <c r="B15" i="10"/>
  <c r="B14" i="10"/>
  <c r="G12" i="10"/>
  <c r="E12" i="10"/>
  <c r="C12" i="10"/>
  <c r="B18" i="9"/>
  <c r="B13" i="9"/>
  <c r="B11" i="9" s="1"/>
  <c r="B17" i="8"/>
  <c r="B16" i="8"/>
  <c r="B15" i="8"/>
  <c r="E14" i="8"/>
  <c r="B14" i="8"/>
  <c r="F12" i="8"/>
  <c r="E12" i="8"/>
  <c r="D12" i="8"/>
  <c r="C12" i="8"/>
  <c r="B12" i="8"/>
  <c r="B26" i="7"/>
  <c r="B25" i="7"/>
  <c r="B24" i="7"/>
  <c r="F23" i="7"/>
  <c r="F12" i="7" s="1"/>
  <c r="E23" i="7"/>
  <c r="D23" i="7"/>
  <c r="D12" i="7" s="1"/>
  <c r="C23" i="7"/>
  <c r="C12" i="7" s="1"/>
  <c r="B21" i="7"/>
  <c r="B20" i="7"/>
  <c r="B19" i="7"/>
  <c r="B18" i="7"/>
  <c r="B17" i="7"/>
  <c r="B16" i="7"/>
  <c r="B15" i="7"/>
  <c r="B14" i="7"/>
  <c r="E12" i="7"/>
  <c r="B155" i="6"/>
  <c r="B153" i="6"/>
  <c r="C151" i="6"/>
  <c r="B151" i="6" s="1"/>
  <c r="B149" i="6"/>
  <c r="B148" i="6" s="1"/>
  <c r="F148" i="6"/>
  <c r="E148" i="6"/>
  <c r="D148" i="6"/>
  <c r="C148" i="6"/>
  <c r="B146" i="6"/>
  <c r="B145" i="6" s="1"/>
  <c r="F145" i="6"/>
  <c r="E145" i="6"/>
  <c r="D145" i="6"/>
  <c r="C145" i="6"/>
  <c r="B143" i="6"/>
  <c r="F142" i="6"/>
  <c r="E142" i="6"/>
  <c r="D142" i="6"/>
  <c r="C142" i="6"/>
  <c r="B142" i="6"/>
  <c r="B140" i="6"/>
  <c r="B139" i="6" s="1"/>
  <c r="F139" i="6"/>
  <c r="E139" i="6"/>
  <c r="D139" i="6"/>
  <c r="C139" i="6"/>
  <c r="B137" i="6"/>
  <c r="B136" i="6"/>
  <c r="B135" i="6"/>
  <c r="B134" i="6"/>
  <c r="B133" i="6"/>
  <c r="F132" i="6"/>
  <c r="E132" i="6"/>
  <c r="D132" i="6"/>
  <c r="C132" i="6"/>
  <c r="B130" i="6"/>
  <c r="B129" i="6"/>
  <c r="F128" i="6"/>
  <c r="E128" i="6"/>
  <c r="D128" i="6"/>
  <c r="C128" i="6"/>
  <c r="B126" i="6"/>
  <c r="F125" i="6"/>
  <c r="E125" i="6"/>
  <c r="D125" i="6"/>
  <c r="C125" i="6"/>
  <c r="B125" i="6"/>
  <c r="B123" i="6"/>
  <c r="B122" i="6"/>
  <c r="B121" i="6"/>
  <c r="B120" i="6"/>
  <c r="B119" i="6"/>
  <c r="B118" i="6"/>
  <c r="B117" i="6"/>
  <c r="F116" i="6"/>
  <c r="E116" i="6"/>
  <c r="D116" i="6"/>
  <c r="C116" i="6"/>
  <c r="B116" i="6"/>
  <c r="B114" i="6"/>
  <c r="F113" i="6"/>
  <c r="E113" i="6"/>
  <c r="D113" i="6"/>
  <c r="C113" i="6"/>
  <c r="B111" i="6"/>
  <c r="C110" i="6"/>
  <c r="C99" i="6" s="1"/>
  <c r="B109" i="6"/>
  <c r="B108" i="6"/>
  <c r="B107" i="6"/>
  <c r="B106" i="6"/>
  <c r="B105" i="6"/>
  <c r="B104" i="6"/>
  <c r="B103" i="6"/>
  <c r="B102" i="6"/>
  <c r="B101" i="6"/>
  <c r="B100" i="6"/>
  <c r="F99" i="6"/>
  <c r="E99" i="6"/>
  <c r="D99" i="6"/>
  <c r="B97" i="6"/>
  <c r="B96" i="6"/>
  <c r="F95" i="6"/>
  <c r="E95" i="6"/>
  <c r="D95" i="6"/>
  <c r="C95" i="6"/>
  <c r="B93" i="6"/>
  <c r="F92" i="6"/>
  <c r="E92" i="6"/>
  <c r="D92" i="6"/>
  <c r="C92" i="6"/>
  <c r="B92" i="6" s="1"/>
  <c r="B90" i="6"/>
  <c r="B89" i="6"/>
  <c r="F88" i="6"/>
  <c r="E88" i="6"/>
  <c r="D88" i="6"/>
  <c r="C88" i="6"/>
  <c r="B88" i="6" s="1"/>
  <c r="B86" i="6"/>
  <c r="B85" i="6"/>
  <c r="B84" i="6"/>
  <c r="B83" i="6"/>
  <c r="B82" i="6"/>
  <c r="B81" i="6"/>
  <c r="F80" i="6"/>
  <c r="E80" i="6"/>
  <c r="D80" i="6"/>
  <c r="C80" i="6"/>
  <c r="B78" i="6"/>
  <c r="B77" i="6"/>
  <c r="F76" i="6"/>
  <c r="E76" i="6"/>
  <c r="D76" i="6"/>
  <c r="C76" i="6"/>
  <c r="B74" i="6"/>
  <c r="F73" i="6"/>
  <c r="E73" i="6"/>
  <c r="D73" i="6"/>
  <c r="C73" i="6"/>
  <c r="B73" i="6" s="1"/>
  <c r="B71" i="6"/>
  <c r="F70" i="6"/>
  <c r="E70" i="6"/>
  <c r="D70" i="6"/>
  <c r="C70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F51" i="6"/>
  <c r="E51" i="6"/>
  <c r="D51" i="6"/>
  <c r="C51" i="6"/>
  <c r="B51" i="6" s="1"/>
  <c r="B49" i="6"/>
  <c r="B48" i="6"/>
  <c r="B47" i="6"/>
  <c r="F46" i="6"/>
  <c r="E46" i="6"/>
  <c r="D46" i="6"/>
  <c r="C46" i="6"/>
  <c r="B46" i="6" s="1"/>
  <c r="B44" i="6"/>
  <c r="B43" i="6"/>
  <c r="B42" i="6" s="1"/>
  <c r="F42" i="6"/>
  <c r="E42" i="6"/>
  <c r="D42" i="6"/>
  <c r="C42" i="6"/>
  <c r="B40" i="6"/>
  <c r="B39" i="6"/>
  <c r="B38" i="6"/>
  <c r="B37" i="6"/>
  <c r="B36" i="6"/>
  <c r="B35" i="6"/>
  <c r="B34" i="6"/>
  <c r="B33" i="6"/>
  <c r="F32" i="6"/>
  <c r="E32" i="6"/>
  <c r="D32" i="6"/>
  <c r="B32" i="6" s="1"/>
  <c r="C32" i="6"/>
  <c r="B30" i="6"/>
  <c r="B29" i="6"/>
  <c r="B28" i="6"/>
  <c r="B27" i="6"/>
  <c r="F26" i="6"/>
  <c r="E26" i="6"/>
  <c r="D26" i="6"/>
  <c r="C26" i="6"/>
  <c r="B24" i="6"/>
  <c r="B23" i="6"/>
  <c r="D22" i="6"/>
  <c r="D14" i="6" s="1"/>
  <c r="B21" i="6"/>
  <c r="B20" i="6"/>
  <c r="B19" i="6"/>
  <c r="B18" i="6"/>
  <c r="B17" i="6"/>
  <c r="B16" i="6"/>
  <c r="B15" i="6"/>
  <c r="F14" i="6"/>
  <c r="E14" i="6"/>
  <c r="C14" i="6"/>
  <c r="B32" i="5"/>
  <c r="B31" i="5" s="1"/>
  <c r="F31" i="5"/>
  <c r="E31" i="5"/>
  <c r="D31" i="5"/>
  <c r="C31" i="5"/>
  <c r="B29" i="5"/>
  <c r="B28" i="5" s="1"/>
  <c r="F28" i="5"/>
  <c r="E28" i="5"/>
  <c r="D28" i="5"/>
  <c r="C28" i="5"/>
  <c r="B26" i="5"/>
  <c r="F25" i="5"/>
  <c r="E25" i="5"/>
  <c r="D25" i="5"/>
  <c r="C25" i="5"/>
  <c r="B25" i="5"/>
  <c r="B23" i="5"/>
  <c r="B20" i="5" s="1"/>
  <c r="B22" i="5"/>
  <c r="B21" i="5"/>
  <c r="F20" i="5"/>
  <c r="E20" i="5"/>
  <c r="D20" i="5"/>
  <c r="C20" i="5"/>
  <c r="E18" i="5"/>
  <c r="B18" i="5" s="1"/>
  <c r="E17" i="5"/>
  <c r="B17" i="5"/>
  <c r="B16" i="5"/>
  <c r="E15" i="5"/>
  <c r="B15" i="5" s="1"/>
  <c r="F14" i="5"/>
  <c r="F12" i="5" s="1"/>
  <c r="D14" i="5"/>
  <c r="C14" i="5"/>
  <c r="C12" i="5" s="1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G12" i="4"/>
  <c r="F12" i="4"/>
  <c r="E12" i="4"/>
  <c r="D12" i="4"/>
  <c r="C12" i="4"/>
  <c r="B12" i="4" s="1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G12" i="3"/>
  <c r="F12" i="3"/>
  <c r="E12" i="3"/>
  <c r="D12" i="3"/>
  <c r="C12" i="3"/>
  <c r="B19" i="2"/>
  <c r="B18" i="2"/>
  <c r="B17" i="2"/>
  <c r="B16" i="2"/>
  <c r="B15" i="2"/>
  <c r="B14" i="2"/>
  <c r="B12" i="2" s="1"/>
  <c r="F12" i="2"/>
  <c r="E12" i="2"/>
  <c r="D12" i="2"/>
  <c r="C12" i="2"/>
  <c r="C15" i="1"/>
  <c r="B14" i="1"/>
  <c r="E13" i="1"/>
  <c r="B13" i="1" s="1"/>
  <c r="B12" i="1"/>
  <c r="D11" i="1"/>
  <c r="D15" i="1" s="1"/>
  <c r="E11" i="1" s="1"/>
  <c r="B11" i="1"/>
  <c r="E15" i="1" l="1"/>
  <c r="F11" i="1" s="1"/>
  <c r="F15" i="1" s="1"/>
  <c r="B15" i="1" s="1"/>
  <c r="E14" i="5"/>
  <c r="E12" i="5" s="1"/>
  <c r="E12" i="24"/>
  <c r="C13" i="28"/>
  <c r="B12" i="3"/>
  <c r="B14" i="5"/>
  <c r="B12" i="5" s="1"/>
  <c r="B26" i="6"/>
  <c r="E12" i="6"/>
  <c r="B23" i="7"/>
  <c r="B12" i="7" s="1"/>
  <c r="B11" i="22"/>
  <c r="B12" i="23"/>
  <c r="D12" i="5"/>
  <c r="B128" i="6"/>
  <c r="B132" i="6"/>
  <c r="B12" i="21"/>
  <c r="D12" i="25"/>
  <c r="B12" i="26"/>
  <c r="B15" i="30"/>
  <c r="B70" i="6"/>
  <c r="B95" i="6"/>
  <c r="D11" i="28"/>
  <c r="F12" i="6"/>
  <c r="B99" i="6"/>
  <c r="E11" i="28"/>
  <c r="D12" i="6"/>
  <c r="B80" i="6"/>
  <c r="B76" i="6"/>
  <c r="B113" i="6"/>
  <c r="B14" i="6"/>
  <c r="C11" i="28"/>
  <c r="C12" i="6"/>
  <c r="B22" i="6"/>
  <c r="B110" i="6"/>
  <c r="B12" i="6" l="1"/>
</calcChain>
</file>

<file path=xl/sharedStrings.xml><?xml version="1.0" encoding="utf-8"?>
<sst xmlns="http://schemas.openxmlformats.org/spreadsheetml/2006/main" count="1070" uniqueCount="483">
  <si>
    <t>CUADRO N° 1</t>
  </si>
  <si>
    <t>SALA TERCERA: MOVIMIENTO DE TRABAJO</t>
  </si>
  <si>
    <t>POR: TRIMESTRE</t>
  </si>
  <si>
    <t>DURANTE: 2018</t>
  </si>
  <si>
    <t>VARIABLE</t>
  </si>
  <si>
    <t>TOTAL</t>
  </si>
  <si>
    <t>Trimestre</t>
  </si>
  <si>
    <t>Enero-</t>
  </si>
  <si>
    <t>Abril-</t>
  </si>
  <si>
    <t>Julio-</t>
  </si>
  <si>
    <t>Octubre-</t>
  </si>
  <si>
    <t>Marzo</t>
  </si>
  <si>
    <t>Junio</t>
  </si>
  <si>
    <t>Setiembre</t>
  </si>
  <si>
    <t>Diciembre</t>
  </si>
  <si>
    <t>Circulante a inicio de período</t>
  </si>
  <si>
    <t>Casos entrados</t>
  </si>
  <si>
    <t>Casos reentrados</t>
  </si>
  <si>
    <t>Casos terminados</t>
  </si>
  <si>
    <t xml:space="preserve">Circulante a fin de período </t>
  </si>
  <si>
    <t xml:space="preserve">Elaborado por: Subproceso de Estadística, Dirección de Planificación. </t>
  </si>
  <si>
    <t>CUADRO N° 2</t>
  </si>
  <si>
    <t>SALA TERCERA: CASOS ENTRADOS</t>
  </si>
  <si>
    <t>TRIMESTRE</t>
  </si>
  <si>
    <t>Total</t>
  </si>
  <si>
    <t>Recurso de Casación</t>
  </si>
  <si>
    <t>Procesos a Miembros de Supremos Poderes</t>
  </si>
  <si>
    <t>Conflicto de Competencia</t>
  </si>
  <si>
    <t>Solicitud de informe</t>
  </si>
  <si>
    <t>Otros asuntos</t>
  </si>
  <si>
    <t>CUADRO N° 3</t>
  </si>
  <si>
    <t>TIPO DE RECURRENTE</t>
  </si>
  <si>
    <t>Casación</t>
  </si>
  <si>
    <t>Revisión</t>
  </si>
  <si>
    <t>Miembros Supremos Poderes</t>
  </si>
  <si>
    <t>Solicitud de Informe</t>
  </si>
  <si>
    <t>DE COMPETENCIA</t>
  </si>
  <si>
    <t>DE INFORME</t>
  </si>
  <si>
    <t>Defensor Público</t>
  </si>
  <si>
    <t>Defensor Privado</t>
  </si>
  <si>
    <t>Actor Civil</t>
  </si>
  <si>
    <t>Demandado Civil</t>
  </si>
  <si>
    <t>Ministerio Público</t>
  </si>
  <si>
    <t>Condenado</t>
  </si>
  <si>
    <t>Procurador General</t>
  </si>
  <si>
    <t>Victima</t>
  </si>
  <si>
    <t>Defensa Civil de la Victima</t>
  </si>
  <si>
    <t>Apoderado especial judicial</t>
  </si>
  <si>
    <t>Querellante</t>
  </si>
  <si>
    <t>Denunciante</t>
  </si>
  <si>
    <t>Tercero de Buena Fe</t>
  </si>
  <si>
    <r>
      <t xml:space="preserve">Otros </t>
    </r>
    <r>
      <rPr>
        <vertAlign val="superscript"/>
        <sz val="12"/>
        <rFont val="Times New Roman"/>
        <family val="1"/>
      </rPr>
      <t>(1)</t>
    </r>
  </si>
  <si>
    <t>1-/ Corresponde a una causa del PANI.</t>
  </si>
  <si>
    <t>CUADRO N° 4</t>
  </si>
  <si>
    <t>SEGÚN: TIPO DE RECURRENTE</t>
  </si>
  <si>
    <t>Ofendido</t>
  </si>
  <si>
    <t>CUADRO N° 5</t>
  </si>
  <si>
    <t>SALA TERCERA: RECURSOS DE CASACIÓN ENTRADOS</t>
  </si>
  <si>
    <t>SEGÚN: CIRCUITO JUDICIAL Y TRIBUNAL DONDE SE DICTÓ LA SENTENCIA</t>
  </si>
  <si>
    <t xml:space="preserve">CIRCUITO JUDICIAL Y TRIBUNAL </t>
  </si>
  <si>
    <t>Tribunales de Apelación de Sentencia</t>
  </si>
  <si>
    <t xml:space="preserve">Tribunal de apelación de sentencia del II Circuito Judicial de San José </t>
  </si>
  <si>
    <t>Tribunal de apelación de sentencia de Santa Cruz</t>
  </si>
  <si>
    <t>Tribunal de apelación de sentencia de San Ramón</t>
  </si>
  <si>
    <t>Tribunal de apelación de sentencia de de Cartago</t>
  </si>
  <si>
    <t>Primer Circuito Judicial de San José</t>
  </si>
  <si>
    <t>Tribunal I Circ. Judicial de San José</t>
  </si>
  <si>
    <t>Tribunal de Apelación de Trabajo I Circ. Judicial de San José</t>
  </si>
  <si>
    <t>Juzgado Penal I Circ. Judicial de San José</t>
  </si>
  <si>
    <t>Tercer Circuito Judicial de San José</t>
  </si>
  <si>
    <t>Tribunal Penal Del III Circuito Judicial de San José (Desamparados)</t>
  </si>
  <si>
    <t>Segundo Circuito Judicial de Guanacaste</t>
  </si>
  <si>
    <t>Tribunal II Circ. Judicial de Guanacaste</t>
  </si>
  <si>
    <t>Segundo Circuito Judicial de Zona Atlántica</t>
  </si>
  <si>
    <t>Tribunal Penal II Circuito Zona Atlántica</t>
  </si>
  <si>
    <t>CUADRO N° 6</t>
  </si>
  <si>
    <t xml:space="preserve"> SALA TERCERA: RECURSOS DE CASACIÓN ENTRADOS</t>
  </si>
  <si>
    <t>SEGÚN: TIPO DE DELITO</t>
  </si>
  <si>
    <t xml:space="preserve">TIPO DE DELITO SEGÚN TITULO EN EL CÓDIGO PENAL </t>
  </si>
  <si>
    <t>Enero - Marzo</t>
  </si>
  <si>
    <t>Abril - Junio</t>
  </si>
  <si>
    <t>Julio - Setiembre</t>
  </si>
  <si>
    <t>Octubre - Diciembre</t>
  </si>
  <si>
    <t>CONTRA LA VIDA</t>
  </si>
  <si>
    <t>Agresión con arma</t>
  </si>
  <si>
    <t>Agresión calificada</t>
  </si>
  <si>
    <t>Homicidio simple</t>
  </si>
  <si>
    <t>Homicidio calificado</t>
  </si>
  <si>
    <t>Homicidio culposo</t>
  </si>
  <si>
    <t>Homicidio culposo (Ley de tránsito)</t>
  </si>
  <si>
    <t>Homicidio simple (tentativa de)</t>
  </si>
  <si>
    <t>Lesiones culposas</t>
  </si>
  <si>
    <t>Lesiones graves</t>
  </si>
  <si>
    <t>Lesiones leves</t>
  </si>
  <si>
    <t>CONTRA EL HONOR</t>
  </si>
  <si>
    <t>Calumnias</t>
  </si>
  <si>
    <t>Difamación</t>
  </si>
  <si>
    <t>Difamación de una persona jurídica</t>
  </si>
  <si>
    <t>Injurias</t>
  </si>
  <si>
    <t>SEXUALES</t>
  </si>
  <si>
    <t>Abusos sexuales contra mayores</t>
  </si>
  <si>
    <t>Abusos sexuales contra menor o incapaz</t>
  </si>
  <si>
    <t>Actos Sexuales Remunerados con Persona Menor de Edad</t>
  </si>
  <si>
    <t>Difusión de pornografía infantil</t>
  </si>
  <si>
    <t>Relaciones Sexuales Personas Menores de Edad</t>
  </si>
  <si>
    <t>Tenencia de material pornográfico</t>
  </si>
  <si>
    <t>Violación</t>
  </si>
  <si>
    <t>Proxenetismo Agravado</t>
  </si>
  <si>
    <t>TRATA DE PERSONAS</t>
  </si>
  <si>
    <t>Trata, Tráfico de órganos</t>
  </si>
  <si>
    <t>Otros delitos de trata de personas</t>
  </si>
  <si>
    <t>CONTRA LA LIBERTAD</t>
  </si>
  <si>
    <t>Amenazas Agravadas</t>
  </si>
  <si>
    <t>Privación de libertad sin ánimo de lucro</t>
  </si>
  <si>
    <t>Sustracción de Menor o Incapaz</t>
  </si>
  <si>
    <t>CONTRA LA PROPIEDAD</t>
  </si>
  <si>
    <t>Administración fraudulenta</t>
  </si>
  <si>
    <t>Apropiación y retención indebida</t>
  </si>
  <si>
    <t>Daños</t>
  </si>
  <si>
    <t>Daño agravado</t>
  </si>
  <si>
    <t>Estafa</t>
  </si>
  <si>
    <t>Estelionato</t>
  </si>
  <si>
    <t>Extorsión</t>
  </si>
  <si>
    <t>Fraude Informático (Art. 217 Bis)</t>
  </si>
  <si>
    <t>Hurto simple</t>
  </si>
  <si>
    <t>Hurto simple (tentativa de)</t>
  </si>
  <si>
    <t>Hurto agravado</t>
  </si>
  <si>
    <t>Robo simple</t>
  </si>
  <si>
    <t>Robo agravado</t>
  </si>
  <si>
    <t>Robo agravado (tentativa de)</t>
  </si>
  <si>
    <t>Secuestro extorsivo</t>
  </si>
  <si>
    <t>Usurpación</t>
  </si>
  <si>
    <t>Usurpación de Aguas</t>
  </si>
  <si>
    <t>CONTRA EL ÁMBITO DE LA INTIMIDAD</t>
  </si>
  <si>
    <t>Violación de domicilio</t>
  </si>
  <si>
    <t>CONTRA LA FAMILIA</t>
  </si>
  <si>
    <t>Incumplimiento del Deber Alimentario</t>
  </si>
  <si>
    <t>CONTRA LA SEGURIDAD COMÚN</t>
  </si>
  <si>
    <t>Accionamiento de Arma (Artículo 250 Bis)</t>
  </si>
  <si>
    <t>Conducción temeraria</t>
  </si>
  <si>
    <t>CONTRA LA AUTORIDAD PÚBLICA</t>
  </si>
  <si>
    <t>Amenazas a un funcionario público</t>
  </si>
  <si>
    <t>Desobediencia a la autoridad</t>
  </si>
  <si>
    <t>Incumplimiento de deberes</t>
  </si>
  <si>
    <t>Perjurio</t>
  </si>
  <si>
    <t>Resistencia</t>
  </si>
  <si>
    <t>Resistencia agravada</t>
  </si>
  <si>
    <t>CONTRA LOS DEBERES DE LA FUNCIÓN PÚBLICA</t>
  </si>
  <si>
    <t>Abuso de autoridad</t>
  </si>
  <si>
    <t>Concusión</t>
  </si>
  <si>
    <t>CONTRA LA ADMINISTRACIÓN DE JUSTICIA</t>
  </si>
  <si>
    <t>Favorecimiento Real</t>
  </si>
  <si>
    <t>CONTRA LA FE PUBLICA</t>
  </si>
  <si>
    <t>Falsedad ideológica</t>
  </si>
  <si>
    <t>Uso de documento falso</t>
  </si>
  <si>
    <t>INFRACCIÓN A LA LEY DE SICOTROPICOS</t>
  </si>
  <si>
    <t>Almacenamiento de drogas</t>
  </si>
  <si>
    <t>Cultivo de droga</t>
  </si>
  <si>
    <t>Introducción de droga a centro penitenciario</t>
  </si>
  <si>
    <t>Legitimación de capital (Lavado de dinero)</t>
  </si>
  <si>
    <t>Posesión de drogas</t>
  </si>
  <si>
    <t>Tenencia de drogas</t>
  </si>
  <si>
    <t>Transformación de Drogas, Sustancias o Productos sin Autorización Legal</t>
  </si>
  <si>
    <t>Transporte de Droga, Sustancias o Productos sin Autorización Legal</t>
  </si>
  <si>
    <t>Tráfico internacional de droga</t>
  </si>
  <si>
    <t>Tráfico de drogas</t>
  </si>
  <si>
    <t>Venta de Drogas, Sustancias o Productos sin Autorización Legal</t>
  </si>
  <si>
    <t>Infracción Ley Psicotrópicos</t>
  </si>
  <si>
    <t>INFRACCION LEY DE ARMAS Y EXPLOSIVOS</t>
  </si>
  <si>
    <t>Portación ilícita de arma permitida</t>
  </si>
  <si>
    <t>INFRACCION LEY DE  PENALIZACION DE VIOLENCIA CONTRA LA MUJER</t>
  </si>
  <si>
    <t>Amenazas contra una Mujer</t>
  </si>
  <si>
    <t>Femicidio</t>
  </si>
  <si>
    <t>Femicidio (tentativa de)</t>
  </si>
  <si>
    <t>Incumplimiento de una medida de protección</t>
  </si>
  <si>
    <t>Maltrato</t>
  </si>
  <si>
    <t>Ofensas a la Dignidad</t>
  </si>
  <si>
    <t>Violación contra una mujer</t>
  </si>
  <si>
    <t>DELITOS CONTRA LA TRANQUILIDAD PUBLICA</t>
  </si>
  <si>
    <t>Asociación Ilícita</t>
  </si>
  <si>
    <t>LEY DE TRANSITO</t>
  </si>
  <si>
    <t>Lesiones Culposas (Ley de Tránsito)</t>
  </si>
  <si>
    <t>Infracción.  Ley de Tránsito</t>
  </si>
  <si>
    <t>INFRACCIÓN LEYES ESPECIALES</t>
  </si>
  <si>
    <t>Infracción Ley Caza y Pesca</t>
  </si>
  <si>
    <t>Infracción Ley General de Migración y Extranjería</t>
  </si>
  <si>
    <t>Infracción Ley Forestal</t>
  </si>
  <si>
    <t>Infracción Ley Invasión a un área de conservación o protección</t>
  </si>
  <si>
    <t>Infracción Ley sobre la Zona Marítimo Terrestre</t>
  </si>
  <si>
    <t>Abandono de Animales</t>
  </si>
  <si>
    <t>INFRACCIÓN LEY DELITOS MINEROS</t>
  </si>
  <si>
    <t>INFRACCIÓN LEY PARA LA GESTIÓN INTEGRAL DE RESIDUOS</t>
  </si>
  <si>
    <t>CONTRAVENCIONES</t>
  </si>
  <si>
    <t>Amenazas personales</t>
  </si>
  <si>
    <t>OTROS DELITOS</t>
  </si>
  <si>
    <t>CUADRO N° 7</t>
  </si>
  <si>
    <t>SEGÚN: TIPO DE RESOLUCIÓN</t>
  </si>
  <si>
    <t>TIPO DE RESOLUCIÓN</t>
  </si>
  <si>
    <t>Inadmisible</t>
  </si>
  <si>
    <t>Incompetencia en admisibilidad / fondo</t>
  </si>
  <si>
    <t>Recurso de casación sin lugar</t>
  </si>
  <si>
    <t>Recurso de casación con lugar</t>
  </si>
  <si>
    <t>Procedimiento de revisión con lugar</t>
  </si>
  <si>
    <t>Acumulación</t>
  </si>
  <si>
    <t>Desistimiento</t>
  </si>
  <si>
    <t>Resolución de informes</t>
  </si>
  <si>
    <t>Procesos Miembros Supremos Poderes</t>
  </si>
  <si>
    <t>Desestimados</t>
  </si>
  <si>
    <t>Incompetencia</t>
  </si>
  <si>
    <t>Otro tipo de resolución</t>
  </si>
  <si>
    <t>CUADRO N° 8</t>
  </si>
  <si>
    <t>SALA TERCERA: RECURSOS DE CASACIÓN DECLARADOS CON LUGAR</t>
  </si>
  <si>
    <t xml:space="preserve">SEGÚN: OFICINA DE PROCEDENCIA </t>
  </si>
  <si>
    <t>OFICINA DE PROCEDENCIA</t>
  </si>
  <si>
    <t>Tribunal de apelación de sentencia de de Guanacaste</t>
  </si>
  <si>
    <t>CUADRO N° 9</t>
  </si>
  <si>
    <t>RESOLUCIONES</t>
  </si>
  <si>
    <t>DURACIÓN PROMEDIO</t>
  </si>
  <si>
    <r>
      <t xml:space="preserve">Total </t>
    </r>
    <r>
      <rPr>
        <b/>
        <vertAlign val="superscript"/>
        <sz val="12"/>
        <rFont val="Times New Roman"/>
        <family val="1"/>
      </rPr>
      <t>(1)</t>
    </r>
  </si>
  <si>
    <r>
      <t>Sin valores extremos</t>
    </r>
    <r>
      <rPr>
        <b/>
        <vertAlign val="superscript"/>
        <sz val="12"/>
        <rFont val="Times New Roman"/>
        <family val="1"/>
      </rPr>
      <t xml:space="preserve"> (2)</t>
    </r>
  </si>
  <si>
    <t>4 Meses 1 Semana</t>
  </si>
  <si>
    <t>3 Meses 2 Semanas</t>
  </si>
  <si>
    <t>Resoluciones de Fondo</t>
  </si>
  <si>
    <t>8 Meses 0 Semanas</t>
  </si>
  <si>
    <t>5 Meses 3 Semanas</t>
  </si>
  <si>
    <t>7 Meses 1 Semana</t>
  </si>
  <si>
    <t>5 Meses 2 Semanas</t>
  </si>
  <si>
    <t>8 Meses 1 Semana</t>
  </si>
  <si>
    <t>13 Meses 2 Semanas</t>
  </si>
  <si>
    <t>10 Meses 0 Semanas</t>
  </si>
  <si>
    <t>Otras resoluciones</t>
  </si>
  <si>
    <t>3 Meses 3 Semanas</t>
  </si>
  <si>
    <t>3 Meses 1 Semana</t>
  </si>
  <si>
    <t>4 Meses 0 Semanas</t>
  </si>
  <si>
    <t>Incompetencias en adm. y fondo</t>
  </si>
  <si>
    <t>2 Meses 3 Semanas</t>
  </si>
  <si>
    <t>2 Meses 2 Semanas</t>
  </si>
  <si>
    <t>1 Mes 0 Semanas</t>
  </si>
  <si>
    <t>Procesos Miembros Supremos Poderes Incompetencia</t>
  </si>
  <si>
    <t>Procesos Miembros Supremos Poderes Otros</t>
  </si>
  <si>
    <t>4 Meses 3 Semanas</t>
  </si>
  <si>
    <t>3 Meses 0 Semanas</t>
  </si>
  <si>
    <t>Procesos Miembros Supremos Poderes Desestimados</t>
  </si>
  <si>
    <t>5 Meses 0 Semanas</t>
  </si>
  <si>
    <t>Resolución de Informe</t>
  </si>
  <si>
    <t>1 Mes 2 Semanas</t>
  </si>
  <si>
    <t>0 Meses 2 Semanas</t>
  </si>
  <si>
    <t>Desistido</t>
  </si>
  <si>
    <t>7 Meses 2 Semanas</t>
  </si>
  <si>
    <t xml:space="preserve">1-/ Se refiere al cálculo, considerando la totalidad de las resoluciones dictadas. </t>
  </si>
  <si>
    <t xml:space="preserve">2-/ Se refiere al cálculo, eliminando el registro de los resultados atípicos o extremos. </t>
  </si>
  <si>
    <t>CUADRO N° 10</t>
  </si>
  <si>
    <t xml:space="preserve">TIPO DE RESOLUCIÓN </t>
  </si>
  <si>
    <t>Procedimiento de Revisión</t>
  </si>
  <si>
    <t>Otros</t>
  </si>
  <si>
    <t>Duración Promedio</t>
  </si>
  <si>
    <t>6 Meses 1 Semana</t>
  </si>
  <si>
    <t>7 meses 1 Semana</t>
  </si>
  <si>
    <t>--</t>
  </si>
  <si>
    <t xml:space="preserve">6 Meses 3 Semanas </t>
  </si>
  <si>
    <t>0 Meses 3 Semanas</t>
  </si>
  <si>
    <t>17 Meses 0 Semana</t>
  </si>
  <si>
    <t>Procesos Miembros Supremos Poderes Otro</t>
  </si>
  <si>
    <t>Resolución de Informes</t>
  </si>
  <si>
    <t>CUADRO N° 11</t>
  </si>
  <si>
    <t>RECURSOS VOTADOS</t>
  </si>
  <si>
    <t>Con Lugar</t>
  </si>
  <si>
    <t>Sin Lugar</t>
  </si>
  <si>
    <t>Recursos de Casación</t>
  </si>
  <si>
    <t>7 Meses 0 Semanas</t>
  </si>
  <si>
    <t>9 Meses 0 Semanas</t>
  </si>
  <si>
    <t>6 Meses 3 Semanas</t>
  </si>
  <si>
    <t>8 Meses 3 Semanas</t>
  </si>
  <si>
    <t>7 Meses 3 Semanas</t>
  </si>
  <si>
    <t>6 Meses 2 Semanas</t>
  </si>
  <si>
    <t>8 Meses 2 Semanas</t>
  </si>
  <si>
    <t>14 Meses 3 Semanas</t>
  </si>
  <si>
    <t>10 Meses 3 Semanas</t>
  </si>
  <si>
    <t>13 Meses 0 Semanas</t>
  </si>
  <si>
    <t>CUADRO N° 12</t>
  </si>
  <si>
    <t>CUADRO N° 13</t>
  </si>
  <si>
    <t>SALA TERCERA: RECURSOS DE CASACIÓN TERMINADOS</t>
  </si>
  <si>
    <t>VOTOS DE FONDO</t>
  </si>
  <si>
    <t>INADMISIBLES</t>
  </si>
  <si>
    <t>Procuraduría General</t>
  </si>
  <si>
    <t>Tercero de buena fe</t>
  </si>
  <si>
    <t>CUADRO N° 14</t>
  </si>
  <si>
    <t>CUADRO N° 15</t>
  </si>
  <si>
    <t>CUADRO N° 16</t>
  </si>
  <si>
    <t>CUADRO Nº 17</t>
  </si>
  <si>
    <t>SEGÚN: ESTADO DEL EXPEDIENTE</t>
  </si>
  <si>
    <t>POR: FASE DEL RECURSO</t>
  </si>
  <si>
    <t>ESTADO DEL EXPEDIENTE</t>
  </si>
  <si>
    <t>FASE DEL RECURSO</t>
  </si>
  <si>
    <t>Casación - Admisibilidad</t>
  </si>
  <si>
    <t>Casación - Fondo</t>
  </si>
  <si>
    <t>Term. Inadmisible</t>
  </si>
  <si>
    <t>Term. Casación sin lugar Código nuevo</t>
  </si>
  <si>
    <t>Term. Casación con lugar Código nuevo</t>
  </si>
  <si>
    <t>Term. Incompetencia en admisibilidad / fondo</t>
  </si>
  <si>
    <t>Trámite</t>
  </si>
  <si>
    <t>CUADRO Nº 18</t>
  </si>
  <si>
    <t>POR: AÑO</t>
  </si>
  <si>
    <t xml:space="preserve">ESTADO DEL EXPEDIENTE </t>
  </si>
  <si>
    <t>Term. Desistido</t>
  </si>
  <si>
    <t>CUADRO N° 19</t>
  </si>
  <si>
    <t xml:space="preserve">  </t>
  </si>
  <si>
    <t>SEGÚN: MES</t>
  </si>
  <si>
    <t>MES</t>
  </si>
  <si>
    <t>Enero</t>
  </si>
  <si>
    <t>Febrero</t>
  </si>
  <si>
    <t>Abril</t>
  </si>
  <si>
    <t>Mayo</t>
  </si>
  <si>
    <t>Julio</t>
  </si>
  <si>
    <t>Agosto</t>
  </si>
  <si>
    <t>Octubre</t>
  </si>
  <si>
    <t>Noviembre</t>
  </si>
  <si>
    <t>CUADRO N° 20</t>
  </si>
  <si>
    <t xml:space="preserve">VARIABLES </t>
  </si>
  <si>
    <t>Circulante a fin de período</t>
  </si>
  <si>
    <t>CUADRO N° 21</t>
  </si>
  <si>
    <t>CUADRO N° 22</t>
  </si>
  <si>
    <t xml:space="preserve">TIPO DE RECURRENTE </t>
  </si>
  <si>
    <t>CUADRO N° 23</t>
  </si>
  <si>
    <t>Tercer de Buena Fe</t>
  </si>
  <si>
    <t>CUADRO N° 24</t>
  </si>
  <si>
    <t>Tribunal De Apelación De Sentencia Penal Juvenil</t>
  </si>
  <si>
    <t>CUADRO N° 25</t>
  </si>
  <si>
    <t>SEGÚN: DELITO</t>
  </si>
  <si>
    <t>TÍTULO DEL DELITO EN EL CÓDIGO PENAL</t>
  </si>
  <si>
    <t>Sexuales</t>
  </si>
  <si>
    <t>Abusos sexuales contra menor e incapaz</t>
  </si>
  <si>
    <t>Contra la vida</t>
  </si>
  <si>
    <t>Contra la propiedad</t>
  </si>
  <si>
    <t>Hurto simple (tentativa)</t>
  </si>
  <si>
    <t>CUADRO N° 26</t>
  </si>
  <si>
    <t>CUADRO N° 27</t>
  </si>
  <si>
    <t>SEGÚN: OFICINA DE PROCEDENCIA</t>
  </si>
  <si>
    <t xml:space="preserve">POR: TRIMESTRE </t>
  </si>
  <si>
    <t>CUADRO N° 28</t>
  </si>
  <si>
    <t>Defensor
 Público</t>
  </si>
  <si>
    <t>CUADRO N° 29</t>
  </si>
  <si>
    <t xml:space="preserve">SEGÚN: TIPO DE RECURSO Y RECURRENTE </t>
  </si>
  <si>
    <t>TIPO DE RECURSO Y RECURRENTE</t>
  </si>
  <si>
    <t>CUADRO Nº 31</t>
  </si>
  <si>
    <t>Term. Casación sin lugar</t>
  </si>
  <si>
    <t>Term. Casación con lugar</t>
  </si>
  <si>
    <t>CUADRO Nº 32</t>
  </si>
  <si>
    <t>AÑO</t>
  </si>
  <si>
    <t>SALA TERCERA: RECURRENTES VINCULADOS CON LOS CASOS ENTRADOS</t>
  </si>
  <si>
    <t>CONTR. CONTRA LA SEGURIDAD PUBLICA (Vigilancia y Cuidado de Animales)</t>
  </si>
  <si>
    <t>Explotación ilegal de material</t>
  </si>
  <si>
    <t>Tráfico ilícito de residuos o sustancias peligrosas, bioinfecciosos o radioactivos</t>
  </si>
  <si>
    <t>ATÍPICO</t>
  </si>
  <si>
    <t>IGNORADO</t>
  </si>
  <si>
    <t>SALA TERCERA: CASOS TERMINADOS</t>
  </si>
  <si>
    <t>SALA TERCERA: DURACIÓN PROMEDIO DE LOS CASOS TERMINADOS</t>
  </si>
  <si>
    <t>POR: DURACIÓN PROMEDIO CON Y SIN VALORES EXTREMOS</t>
  </si>
  <si>
    <t xml:space="preserve"> SALA TERCERA: VOTOS DE FONDO Y DURACIÓN PROMEDIO</t>
  </si>
  <si>
    <t>CASACIÓN</t>
  </si>
  <si>
    <t>REVISIÓN</t>
  </si>
  <si>
    <t>TIEMPO</t>
  </si>
  <si>
    <t>EMPLEADO</t>
  </si>
  <si>
    <t>SEGÚN: TIEMPO EMPLEADO</t>
  </si>
  <si>
    <t>POR: RESULTADO DEL VOTO</t>
  </si>
  <si>
    <t>SALA TERCERA: RECURRENTES EN LOS RECURSOS DE CASACIÓN TERMINADOS</t>
  </si>
  <si>
    <t>SALA TERCERA: RECURSOS DE CASACIÓN CON IMPUTADO (A) EN PRISIÓN PREVENTIVA</t>
  </si>
  <si>
    <t>DURANTE: 2015-2018</t>
  </si>
  <si>
    <t>SALA TERCERA: ENTREGAS AL NOTIFICADOR</t>
  </si>
  <si>
    <t>Y CÉDULAS DE NOTIFICACIÓN</t>
  </si>
  <si>
    <t>ENTREGAS AL NOTIFICADOR</t>
  </si>
  <si>
    <t>CÉDULAS DE NOTIFICACIÓN</t>
  </si>
  <si>
    <t>SALA TERCERA: MOVIMIENTO DE TRABAJO EN LA SECCIÓN PENAL JUVENIL</t>
  </si>
  <si>
    <t>SALA TERCERA: CASOS ENTRADOS EN LA SECCIÓN PENAL JUVENIL</t>
  </si>
  <si>
    <t>CONFLICTO DE COMPETENCIA</t>
  </si>
  <si>
    <t>EN LA SECCIÓN PENAL JUVENIL</t>
  </si>
  <si>
    <t>SALA TERCERA: RECURSOS DE CASACIÓN ENTRADOS EN LA SECCIÓN PENAL JUVENIL</t>
  </si>
  <si>
    <t>Tribunal de Apelación de Sentencia Penal Juvenil</t>
  </si>
  <si>
    <t>Tribunal de Apelación de Sentencia Penal II Circuito Judicial de San José</t>
  </si>
  <si>
    <t>SALA TERCERA: CASOS TERMINADOS EN LA SECCIÓN PENAL JUVENIL</t>
  </si>
  <si>
    <t>SALA TERCERA: RECURSOS DE CASACIÓN DECLARADOS CON LUGAR EN LA SECCIÓN PENAL JUVENIL</t>
  </si>
  <si>
    <t>SALA TERCERA: DURACIÓN PROMEDIO DE LOS CASOS TERMINADOS EN LA SECCIÓN PENAL JUVENIL</t>
  </si>
  <si>
    <t>POR: TIPO DE RECURRENTE</t>
  </si>
  <si>
    <t>SALA TERCERA: RECURSOS TERMINADOS EN LA SECCIÓN PENAL JUVENIL</t>
  </si>
  <si>
    <t>SEGÚN: TIPO DE RECURSO Y RECURRENTE</t>
  </si>
  <si>
    <t>CUADRO N° 30</t>
  </si>
  <si>
    <t>SALA TERCERA: RECURRENTES EN LOS RECURSOS TERMINADOS EN LA SECCIÓN PENAL JUVENIL</t>
  </si>
  <si>
    <t>POR: FASE DEL EXPEDIENTE</t>
  </si>
  <si>
    <t>SALA TERCERA: RECURSOS DE CASACIÓN CON MENOR EN DETENCIÓN</t>
  </si>
  <si>
    <t>PROVISIONAL EN LA SECCIÓN PENAL JUVENIL</t>
  </si>
  <si>
    <t>FASE DEL EXPEDIENTE</t>
  </si>
  <si>
    <t>POR: RESULTADO DEL VOTO Y DURACIÓN PROMEDIO</t>
  </si>
  <si>
    <t>RESULTADO DEL VOTO</t>
  </si>
  <si>
    <t>ÍNDICE DE CUADROS ESTADÍSTICOS</t>
  </si>
  <si>
    <t>Cuadro Nº</t>
  </si>
  <si>
    <t xml:space="preserve">Descripción </t>
  </si>
  <si>
    <t xml:space="preserve">Durante: 2018 </t>
  </si>
  <si>
    <t>Durante: 2018</t>
  </si>
  <si>
    <t>Por: Trimestre</t>
  </si>
  <si>
    <t>Según: Tipo de resolución</t>
  </si>
  <si>
    <t>SALA TERCERA 2018</t>
  </si>
  <si>
    <t>Sala Tercera: Movimiento de trabajo</t>
  </si>
  <si>
    <t>Sala Tercera: Casos entrados</t>
  </si>
  <si>
    <t>Según: Tipo de recurrente</t>
  </si>
  <si>
    <t>Sala Tercera: Recurrentes vinculados con los casos entrados</t>
  </si>
  <si>
    <t>Sala Tercera: Recursos de casación entrados</t>
  </si>
  <si>
    <t>Según: Circuito Judicial y tribunal donde se dictó la sentencia</t>
  </si>
  <si>
    <t>Según: Tipo de delito</t>
  </si>
  <si>
    <t>Sala Tercera: Casos terminados</t>
  </si>
  <si>
    <t>Sala Tercera: Recursos de casación declarados con lugar</t>
  </si>
  <si>
    <t xml:space="preserve">Según: Oficina de procedencia </t>
  </si>
  <si>
    <t>Sala Tercera: Duración promedio de los casos terminados</t>
  </si>
  <si>
    <t>Por: Duración promedio con y sin valores extremos</t>
  </si>
  <si>
    <t>Sala Tercera: Votos de fondo y duración promedio</t>
  </si>
  <si>
    <t>Por: Resultado del voto y duración promedio</t>
  </si>
  <si>
    <t>Según: Tiempo empleado</t>
  </si>
  <si>
    <t>Sala Tercera: Recursos de casación terminados</t>
  </si>
  <si>
    <t>Por: Resultado del voto</t>
  </si>
  <si>
    <t>Sala Tercera: Recurrentes en los recursos de casación terminados</t>
  </si>
  <si>
    <t>Sala Tercera: Recursos de casación con imputado (a) en prisión preventiva</t>
  </si>
  <si>
    <t>Según: Estado del expediente</t>
  </si>
  <si>
    <t>Por: Fase del recurso</t>
  </si>
  <si>
    <t>Por: Año</t>
  </si>
  <si>
    <t xml:space="preserve">Durante: 2015-2018 </t>
  </si>
  <si>
    <t>Sala Tercera: Entregas al notificador y cédulas de notificación</t>
  </si>
  <si>
    <t>Según: Mes</t>
  </si>
  <si>
    <t>Sala Tercera: Movimiento de trabajo en la Sección Penal Juvenil</t>
  </si>
  <si>
    <t>Sala Tercera: Casos entrados en la Sección Penal Juvenil</t>
  </si>
  <si>
    <t>Sala Tercera: Recurrentes vinculados con los casos entrados en la Sección Penal Juvenil</t>
  </si>
  <si>
    <t>Sala Tercera: Recursos de casación entrados en la Sección Penal Juvenil</t>
  </si>
  <si>
    <t>Según: Delito</t>
  </si>
  <si>
    <t>Sala Tercera: Casos terminados en la Sección Penal Juvenil</t>
  </si>
  <si>
    <t>Sala Tercera: Recursos de casación declarados con lugar en la Sección Penal Juvenil</t>
  </si>
  <si>
    <t>Según: Oficina de procedencia</t>
  </si>
  <si>
    <t xml:space="preserve">Por: Trimestre </t>
  </si>
  <si>
    <t>Sala Tercera: Duración promedio de los casos terminados en la Sección Penal Juvenil</t>
  </si>
  <si>
    <t>Por: Tipo de recurrente</t>
  </si>
  <si>
    <t>Sala Tercera: Recursos terminados en la Sección Penal Juvenil</t>
  </si>
  <si>
    <t>Según: Tipo de recurso y recurrente</t>
  </si>
  <si>
    <t>Sala Tercera: Recurrentes en los recursos terminados en la Sección Penal Juvenil</t>
  </si>
  <si>
    <t xml:space="preserve">Según: Tipo de recurso y recurrente </t>
  </si>
  <si>
    <t>Sala Tercera: Recursos de casación con menor en detención provisional en la Sección Penal Juvenil</t>
  </si>
  <si>
    <t>Por: Fase del expediente</t>
  </si>
  <si>
    <t>MATERIA PENAL JUVENIL</t>
  </si>
  <si>
    <t>MATERIA PENAL (ADULTOS)</t>
  </si>
  <si>
    <t>10 días</t>
  </si>
  <si>
    <t>21 días</t>
  </si>
  <si>
    <t>23 días</t>
  </si>
  <si>
    <t>29 días</t>
  </si>
  <si>
    <t>2 meses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</si>
  <si>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</si>
  <si>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</si>
  <si>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</si>
  <si>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</si>
  <si>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</si>
  <si>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</si>
  <si>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</si>
  <si>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</si>
  <si>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</si>
  <si>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12 meses</t>
  </si>
  <si>
    <t>13 meses</t>
  </si>
  <si>
    <t>14 meses</t>
  </si>
  <si>
    <t>15 meses</t>
  </si>
  <si>
    <t>16 meses</t>
  </si>
  <si>
    <t>17 meses</t>
  </si>
  <si>
    <t>19 meses</t>
  </si>
  <si>
    <t>20 meses</t>
  </si>
  <si>
    <t>1 mes</t>
  </si>
  <si>
    <t>Sala Tercera: Procedimientos de revisión terminados</t>
  </si>
  <si>
    <t xml:space="preserve"> SALA TERCERA: PROCEDIMIENTOS DE REVISIÓN TERMINADOS</t>
  </si>
  <si>
    <t>Sala Tercera: Recurrentes en los procedimientos de revisión terminados</t>
  </si>
  <si>
    <t>SALA TERCERA: RECURRENTES EN LOS PROCEDIMIENTOS DE REVISIÓN TERMINADOS</t>
  </si>
  <si>
    <t>SEGÚN: TIPO DE ASUNTO</t>
  </si>
  <si>
    <t>TIPO DE ASUNTO</t>
  </si>
  <si>
    <t>Según: Tipo de asunto</t>
  </si>
  <si>
    <t>POR: TIPO DE ASUNTO</t>
  </si>
  <si>
    <t>Por: Tipo de asunto</t>
  </si>
  <si>
    <t>SEGÚN: TIPO DE ASUNTO Y TRIMESTRE</t>
  </si>
  <si>
    <t xml:space="preserve">TIPO DE ASUNTO Y TRIMESTRE </t>
  </si>
  <si>
    <t>Procedimientos de Revisión</t>
  </si>
  <si>
    <t>Según: Tipo de asunto y trimestre</t>
  </si>
  <si>
    <t>SALA TERCERA: ASUNTOS VOTADOS POR EL FONDO</t>
  </si>
  <si>
    <t>Sala Tercera: Asuntos votados por el fondo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</si>
</sst>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2"/>
      <color indexed="9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" fillId="0" borderId="0"/>
    <xf numFmtId="0" fontId="17" fillId="0" borderId="0"/>
  </cellStyleXfs>
  <cellXfs count="428">
    <xf numFmtId="0" fontId="0" fillId="0" borderId="0" xfId="0"/>
    <xf numFmtId="0" fontId="2" fillId="0" borderId="0" xfId="1" applyFont="1" applyFill="1" applyAlignment="1">
      <alignment horizontal="left" vertical="center"/>
    </xf>
    <xf numFmtId="3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Continuous" vertical="center"/>
    </xf>
    <xf numFmtId="0" fontId="2" fillId="0" borderId="5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3" fontId="3" fillId="0" borderId="5" xfId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3" fontId="3" fillId="0" borderId="1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0" xfId="1" applyFont="1" applyFill="1"/>
    <xf numFmtId="0" fontId="2" fillId="0" borderId="11" xfId="1" applyFont="1" applyFill="1" applyBorder="1" applyAlignment="1">
      <alignment horizontal="center"/>
    </xf>
    <xf numFmtId="3" fontId="5" fillId="0" borderId="12" xfId="1" applyNumberFormat="1" applyFont="1" applyFill="1" applyBorder="1" applyAlignment="1">
      <alignment horizontal="center"/>
    </xf>
    <xf numFmtId="3" fontId="2" fillId="0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8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3" fontId="5" fillId="0" borderId="8" xfId="1" applyNumberFormat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left" vertical="top"/>
    </xf>
    <xf numFmtId="0" fontId="3" fillId="0" borderId="9" xfId="1" applyFont="1" applyFill="1" applyBorder="1" applyAlignment="1">
      <alignment horizontal="left" vertical="top"/>
    </xf>
    <xf numFmtId="0" fontId="3" fillId="0" borderId="9" xfId="1" applyFont="1" applyFill="1" applyBorder="1"/>
    <xf numFmtId="0" fontId="3" fillId="0" borderId="5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/>
    <xf numFmtId="1" fontId="3" fillId="0" borderId="0" xfId="1" applyNumberFormat="1" applyFont="1" applyFill="1" applyBorder="1" applyAlignment="1">
      <alignment horizontal="center" vertical="top"/>
    </xf>
    <xf numFmtId="0" fontId="3" fillId="0" borderId="6" xfId="1" applyFont="1" applyFill="1" applyBorder="1"/>
    <xf numFmtId="0" fontId="3" fillId="0" borderId="7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5" fillId="0" borderId="23" xfId="1" applyNumberFormat="1" applyFont="1" applyFill="1" applyBorder="1" applyAlignment="1">
      <alignment horizontal="center" vertical="center"/>
    </xf>
    <xf numFmtId="1" fontId="5" fillId="0" borderId="24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26" xfId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0" xfId="1" applyFont="1" applyFill="1"/>
    <xf numFmtId="0" fontId="3" fillId="0" borderId="0" xfId="1" applyFont="1" applyFill="1" applyAlignment="1">
      <alignment horizontal="left" indent="3"/>
    </xf>
    <xf numFmtId="0" fontId="3" fillId="0" borderId="9" xfId="1" applyFont="1" applyFill="1" applyBorder="1" applyAlignment="1">
      <alignment horizontal="left" indent="3"/>
    </xf>
    <xf numFmtId="0" fontId="3" fillId="0" borderId="13" xfId="1" applyFont="1" applyFill="1" applyBorder="1" applyAlignment="1">
      <alignment horizontal="left" indent="3"/>
    </xf>
    <xf numFmtId="0" fontId="2" fillId="0" borderId="0" xfId="1" applyFont="1" applyFill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top"/>
    </xf>
    <xf numFmtId="0" fontId="2" fillId="0" borderId="4" xfId="1" applyFont="1" applyFill="1" applyBorder="1" applyAlignment="1">
      <alignment horizontal="centerContinuous"/>
    </xf>
    <xf numFmtId="1" fontId="5" fillId="0" borderId="10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/>
    </xf>
    <xf numFmtId="3" fontId="3" fillId="0" borderId="10" xfId="1" applyNumberFormat="1" applyFont="1" applyFill="1" applyBorder="1" applyAlignment="1">
      <alignment horizontal="center"/>
    </xf>
    <xf numFmtId="3" fontId="4" fillId="0" borderId="10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quotePrefix="1" applyFont="1" applyFill="1" applyBorder="1" applyAlignment="1">
      <alignment horizontal="center"/>
    </xf>
    <xf numFmtId="0" fontId="3" fillId="0" borderId="10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3" fillId="0" borderId="0" xfId="2" applyFont="1" applyFill="1"/>
    <xf numFmtId="0" fontId="2" fillId="0" borderId="0" xfId="2" applyFont="1" applyFill="1" applyAlignment="1">
      <alignment horizontal="centerContinuous"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/>
    </xf>
    <xf numFmtId="0" fontId="3" fillId="0" borderId="12" xfId="2" applyFont="1" applyFill="1" applyBorder="1"/>
    <xf numFmtId="0" fontId="3" fillId="0" borderId="8" xfId="2" applyFont="1" applyFill="1" applyBorder="1"/>
    <xf numFmtId="0" fontId="2" fillId="0" borderId="5" xfId="2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9" xfId="2" applyFont="1" applyFill="1" applyBorder="1"/>
    <xf numFmtId="0" fontId="3" fillId="0" borderId="5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3" fillId="0" borderId="5" xfId="2" quotePrefix="1" applyFont="1" applyFill="1" applyBorder="1" applyAlignment="1">
      <alignment horizontal="center"/>
    </xf>
    <xf numFmtId="0" fontId="3" fillId="0" borderId="9" xfId="1" applyFont="1" applyFill="1" applyBorder="1" applyAlignment="1">
      <alignment horizontal="left" vertical="center"/>
    </xf>
    <xf numFmtId="0" fontId="3" fillId="0" borderId="10" xfId="1" quotePrefix="1" applyFont="1" applyFill="1" applyBorder="1" applyAlignment="1">
      <alignment horizontal="center" vertical="center" wrapText="1"/>
    </xf>
    <xf numFmtId="0" fontId="3" fillId="0" borderId="5" xfId="1" quotePrefix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/>
    </xf>
    <xf numFmtId="0" fontId="2" fillId="0" borderId="29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13" fillId="0" borderId="5" xfId="1" applyFont="1" applyFill="1" applyBorder="1" applyAlignment="1">
      <alignment horizontal="center" vertical="center"/>
    </xf>
    <xf numFmtId="0" fontId="3" fillId="0" borderId="6" xfId="0" applyFont="1" applyFill="1" applyBorder="1"/>
    <xf numFmtId="3" fontId="5" fillId="0" borderId="5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3" fillId="0" borderId="9" xfId="0" applyFont="1" applyFill="1" applyBorder="1"/>
    <xf numFmtId="3" fontId="3" fillId="0" borderId="5" xfId="0" applyNumberFormat="1" applyFont="1" applyFill="1" applyBorder="1"/>
    <xf numFmtId="3" fontId="3" fillId="0" borderId="10" xfId="0" applyNumberFormat="1" applyFont="1" applyFill="1" applyBorder="1"/>
    <xf numFmtId="3" fontId="3" fillId="0" borderId="0" xfId="0" applyNumberFormat="1" applyFont="1" applyFill="1"/>
    <xf numFmtId="3" fontId="3" fillId="0" borderId="5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2" fillId="0" borderId="0" xfId="1" applyNumberFormat="1" applyFont="1" applyFill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/>
    </xf>
    <xf numFmtId="0" fontId="2" fillId="0" borderId="0" xfId="2" applyFont="1" applyFill="1"/>
    <xf numFmtId="0" fontId="2" fillId="0" borderId="0" xfId="2" applyFont="1" applyFill="1" applyAlignment="1">
      <alignment horizontal="centerContinuous"/>
    </xf>
    <xf numFmtId="0" fontId="2" fillId="0" borderId="2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2" fillId="0" borderId="5" xfId="2" applyFont="1" applyFill="1" applyBorder="1" applyAlignment="1">
      <alignment horizontal="center" wrapText="1"/>
    </xf>
    <xf numFmtId="0" fontId="2" fillId="0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3" fillId="0" borderId="6" xfId="2" applyFont="1" applyFill="1" applyBorder="1" applyAlignment="1">
      <alignment horizontal="left"/>
    </xf>
    <xf numFmtId="0" fontId="3" fillId="0" borderId="7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2" fillId="0" borderId="0" xfId="2" applyFont="1" applyFill="1" applyAlignment="1">
      <alignment horizontal="center" wrapText="1"/>
    </xf>
    <xf numFmtId="0" fontId="3" fillId="0" borderId="1" xfId="2" applyFont="1" applyFill="1" applyBorder="1"/>
    <xf numFmtId="0" fontId="2" fillId="0" borderId="10" xfId="2" applyFont="1" applyFill="1" applyBorder="1" applyAlignment="1">
      <alignment horizontal="center" wrapText="1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 wrapText="1"/>
    </xf>
    <xf numFmtId="0" fontId="2" fillId="0" borderId="6" xfId="2" applyFont="1" applyFill="1" applyBorder="1" applyAlignment="1">
      <alignment horizontal="center" wrapText="1"/>
    </xf>
    <xf numFmtId="0" fontId="2" fillId="0" borderId="11" xfId="2" applyFont="1" applyFill="1" applyBorder="1" applyAlignment="1">
      <alignment horizontal="center" wrapText="1"/>
    </xf>
    <xf numFmtId="0" fontId="3" fillId="0" borderId="10" xfId="2" applyFont="1" applyFill="1" applyBorder="1"/>
    <xf numFmtId="0" fontId="14" fillId="0" borderId="10" xfId="2" applyFont="1" applyFill="1" applyBorder="1" applyAlignment="1">
      <alignment horizontal="center"/>
    </xf>
    <xf numFmtId="0" fontId="3" fillId="0" borderId="6" xfId="2" applyFont="1" applyFill="1" applyBorder="1"/>
    <xf numFmtId="0" fontId="3" fillId="0" borderId="11" xfId="2" applyFont="1" applyFill="1" applyBorder="1" applyAlignment="1">
      <alignment horizontal="center"/>
    </xf>
    <xf numFmtId="0" fontId="9" fillId="0" borderId="0" xfId="0" applyFont="1" applyFill="1"/>
    <xf numFmtId="0" fontId="2" fillId="0" borderId="4" xfId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3" fontId="3" fillId="0" borderId="0" xfId="1" applyNumberFormat="1" applyFont="1" applyFill="1" applyAlignment="1">
      <alignment horizontal="center" vertical="center"/>
    </xf>
    <xf numFmtId="0" fontId="3" fillId="0" borderId="6" xfId="1" applyFont="1" applyFill="1" applyBorder="1" applyAlignment="1">
      <alignment horizontal="left"/>
    </xf>
    <xf numFmtId="0" fontId="3" fillId="0" borderId="1" xfId="1" applyFont="1" applyFill="1" applyBorder="1"/>
    <xf numFmtId="0" fontId="2" fillId="0" borderId="0" xfId="1" applyFont="1" applyFill="1" applyAlignment="1">
      <alignment horizontal="centerContinuous" vertical="center" wrapText="1"/>
    </xf>
    <xf numFmtId="0" fontId="3" fillId="0" borderId="1" xfId="0" applyFont="1" applyFill="1" applyBorder="1"/>
    <xf numFmtId="0" fontId="3" fillId="0" borderId="8" xfId="0" applyFont="1" applyFill="1" applyBorder="1"/>
    <xf numFmtId="0" fontId="2" fillId="0" borderId="9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 vertical="center"/>
    </xf>
    <xf numFmtId="0" fontId="3" fillId="0" borderId="12" xfId="0" applyFont="1" applyFill="1" applyBorder="1"/>
    <xf numFmtId="0" fontId="5" fillId="0" borderId="12" xfId="0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3" fillId="0" borderId="13" xfId="1" applyFont="1" applyFill="1" applyBorder="1" applyAlignment="1">
      <alignment horizontal="left" vertical="center"/>
    </xf>
    <xf numFmtId="0" fontId="15" fillId="0" borderId="0" xfId="0" applyFont="1" applyFill="1"/>
    <xf numFmtId="0" fontId="2" fillId="0" borderId="0" xfId="0" applyFont="1" applyFill="1"/>
    <xf numFmtId="0" fontId="15" fillId="0" borderId="6" xfId="0" applyFont="1" applyFill="1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5" fillId="0" borderId="11" xfId="0" applyFont="1" applyFill="1" applyBorder="1"/>
    <xf numFmtId="0" fontId="9" fillId="0" borderId="6" xfId="0" applyFont="1" applyFill="1" applyBorder="1"/>
    <xf numFmtId="0" fontId="9" fillId="0" borderId="11" xfId="0" applyFont="1" applyFill="1" applyBorder="1"/>
    <xf numFmtId="0" fontId="3" fillId="0" borderId="0" xfId="1" applyFont="1" applyFill="1" applyAlignment="1">
      <alignment horizontal="left" vertical="top"/>
    </xf>
    <xf numFmtId="0" fontId="4" fillId="0" borderId="8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/>
    </xf>
    <xf numFmtId="3" fontId="3" fillId="0" borderId="9" xfId="0" applyNumberFormat="1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4" fillId="0" borderId="12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16" fillId="0" borderId="10" xfId="1" applyFont="1" applyFill="1" applyBorder="1" applyAlignment="1">
      <alignment horizontal="center"/>
    </xf>
    <xf numFmtId="0" fontId="2" fillId="0" borderId="0" xfId="3" applyFont="1" applyFill="1" applyAlignment="1">
      <alignment horizontal="center"/>
    </xf>
    <xf numFmtId="0" fontId="3" fillId="0" borderId="14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2" fillId="0" borderId="9" xfId="2" applyFont="1" applyFill="1" applyBorder="1"/>
    <xf numFmtId="0" fontId="3" fillId="0" borderId="11" xfId="2" applyFont="1" applyFill="1" applyBorder="1"/>
    <xf numFmtId="0" fontId="3" fillId="0" borderId="7" xfId="2" applyFont="1" applyFill="1" applyBorder="1"/>
    <xf numFmtId="0" fontId="5" fillId="0" borderId="8" xfId="2" applyFont="1" applyFill="1" applyBorder="1" applyAlignment="1">
      <alignment horizontal="center"/>
    </xf>
    <xf numFmtId="0" fontId="5" fillId="0" borderId="12" xfId="3" applyFont="1" applyFill="1" applyBorder="1" applyAlignment="1">
      <alignment horizontal="center" vertical="center"/>
    </xf>
    <xf numFmtId="0" fontId="2" fillId="0" borderId="31" xfId="2" applyFont="1" applyFill="1" applyBorder="1" applyAlignment="1">
      <alignment horizontal="center" vertical="center"/>
    </xf>
    <xf numFmtId="0" fontId="2" fillId="0" borderId="32" xfId="2" applyFont="1" applyFill="1" applyBorder="1" applyAlignment="1">
      <alignment horizontal="center" vertical="center" wrapText="1"/>
    </xf>
    <xf numFmtId="0" fontId="2" fillId="0" borderId="31" xfId="2" applyFont="1" applyFill="1" applyBorder="1" applyAlignment="1">
      <alignment horizontal="center" vertical="center" wrapText="1"/>
    </xf>
    <xf numFmtId="0" fontId="2" fillId="0" borderId="33" xfId="2" applyFont="1" applyFill="1" applyBorder="1" applyAlignment="1">
      <alignment horizontal="center"/>
    </xf>
    <xf numFmtId="0" fontId="2" fillId="0" borderId="23" xfId="2" applyFont="1" applyFill="1" applyBorder="1" applyAlignment="1">
      <alignment horizontal="center"/>
    </xf>
    <xf numFmtId="0" fontId="2" fillId="0" borderId="33" xfId="2" applyFont="1" applyFill="1" applyBorder="1" applyAlignment="1">
      <alignment horizontal="center" wrapText="1"/>
    </xf>
    <xf numFmtId="0" fontId="2" fillId="0" borderId="13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Continuous"/>
    </xf>
    <xf numFmtId="0" fontId="2" fillId="0" borderId="3" xfId="2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center" wrapText="1"/>
    </xf>
    <xf numFmtId="0" fontId="2" fillId="0" borderId="0" xfId="2" applyFont="1" applyFill="1" applyAlignment="1">
      <alignment horizontal="left" vertical="center"/>
    </xf>
    <xf numFmtId="0" fontId="2" fillId="0" borderId="0" xfId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3" fillId="0" borderId="5" xfId="1" applyNumberFormat="1" applyFont="1" applyFill="1" applyBorder="1" applyAlignment="1">
      <alignment horizontal="center" vertical="top"/>
    </xf>
    <xf numFmtId="3" fontId="3" fillId="0" borderId="10" xfId="1" applyNumberFormat="1" applyFont="1" applyFill="1" applyBorder="1" applyAlignment="1">
      <alignment horizontal="center" vertical="top"/>
    </xf>
    <xf numFmtId="3" fontId="2" fillId="0" borderId="5" xfId="1" applyNumberFormat="1" applyFont="1" applyFill="1" applyBorder="1" applyAlignment="1">
      <alignment horizontal="center" vertical="top"/>
    </xf>
    <xf numFmtId="3" fontId="2" fillId="0" borderId="10" xfId="1" applyNumberFormat="1" applyFont="1" applyFill="1" applyBorder="1" applyAlignment="1">
      <alignment horizontal="center" vertical="top"/>
    </xf>
    <xf numFmtId="3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top"/>
    </xf>
    <xf numFmtId="3" fontId="2" fillId="0" borderId="25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/>
    </xf>
    <xf numFmtId="3" fontId="3" fillId="0" borderId="9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Fill="1"/>
    <xf numFmtId="0" fontId="2" fillId="0" borderId="6" xfId="2" applyFont="1" applyFill="1" applyBorder="1" applyAlignment="1">
      <alignment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left" vertical="center"/>
    </xf>
    <xf numFmtId="0" fontId="3" fillId="0" borderId="0" xfId="2" applyFont="1" applyFill="1" applyBorder="1"/>
    <xf numFmtId="3" fontId="4" fillId="0" borderId="5" xfId="2" applyNumberFormat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0" xfId="2" applyFont="1" applyFill="1" applyAlignment="1">
      <alignment horizontal="right"/>
    </xf>
    <xf numFmtId="3" fontId="2" fillId="0" borderId="5" xfId="2" applyNumberFormat="1" applyFont="1" applyFill="1" applyBorder="1" applyAlignment="1">
      <alignment horizontal="center"/>
    </xf>
    <xf numFmtId="3" fontId="3" fillId="0" borderId="5" xfId="2" applyNumberFormat="1" applyFont="1" applyFill="1" applyBorder="1"/>
    <xf numFmtId="3" fontId="3" fillId="0" borderId="5" xfId="2" applyNumberFormat="1" applyFont="1" applyFill="1" applyBorder="1" applyAlignment="1">
      <alignment horizontal="center"/>
    </xf>
    <xf numFmtId="3" fontId="3" fillId="0" borderId="10" xfId="1" applyNumberFormat="1" applyFont="1" applyFill="1" applyBorder="1" applyAlignment="1">
      <alignment horizontal="center" vertical="center" wrapText="1"/>
    </xf>
    <xf numFmtId="3" fontId="2" fillId="0" borderId="10" xfId="2" applyNumberFormat="1" applyFont="1" applyFill="1" applyBorder="1" applyAlignment="1">
      <alignment horizontal="center"/>
    </xf>
    <xf numFmtId="3" fontId="3" fillId="0" borderId="10" xfId="2" applyNumberFormat="1" applyFont="1" applyFill="1" applyBorder="1" applyAlignment="1">
      <alignment horizontal="center"/>
    </xf>
    <xf numFmtId="3" fontId="5" fillId="0" borderId="5" xfId="1" applyNumberFormat="1" applyFont="1" applyFill="1" applyBorder="1" applyAlignment="1">
      <alignment horizontal="center" vertical="center"/>
    </xf>
    <xf numFmtId="3" fontId="3" fillId="0" borderId="5" xfId="1" quotePrefix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2" fillId="0" borderId="5" xfId="2" applyNumberFormat="1" applyFont="1" applyFill="1" applyBorder="1" applyAlignment="1">
      <alignment horizontal="left"/>
    </xf>
    <xf numFmtId="3" fontId="2" fillId="0" borderId="5" xfId="2" applyNumberFormat="1" applyFont="1" applyFill="1" applyBorder="1" applyAlignment="1">
      <alignment horizontal="center" wrapText="1"/>
    </xf>
    <xf numFmtId="3" fontId="2" fillId="0" borderId="0" xfId="2" applyNumberFormat="1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3" fontId="3" fillId="0" borderId="0" xfId="2" applyNumberFormat="1" applyFont="1" applyFill="1"/>
    <xf numFmtId="3" fontId="3" fillId="0" borderId="10" xfId="2" applyNumberFormat="1" applyFont="1" applyFill="1" applyBorder="1"/>
    <xf numFmtId="0" fontId="3" fillId="0" borderId="0" xfId="1" applyFont="1" applyFill="1" applyAlignment="1">
      <alignment horizontal="right"/>
    </xf>
    <xf numFmtId="3" fontId="2" fillId="0" borderId="5" xfId="1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2" fillId="0" borderId="0" xfId="3" applyFont="1" applyFill="1" applyAlignment="1">
      <alignment horizontal="centerContinuous" vertical="center"/>
    </xf>
    <xf numFmtId="3" fontId="3" fillId="0" borderId="0" xfId="2" applyNumberFormat="1" applyFont="1" applyFill="1" applyBorder="1" applyAlignment="1">
      <alignment horizontal="center"/>
    </xf>
    <xf numFmtId="0" fontId="2" fillId="0" borderId="23" xfId="2" applyFont="1" applyFill="1" applyBorder="1" applyAlignment="1">
      <alignment horizontal="center" wrapText="1"/>
    </xf>
    <xf numFmtId="3" fontId="2" fillId="0" borderId="0" xfId="2" applyNumberFormat="1" applyFont="1" applyFill="1" applyAlignment="1">
      <alignment horizontal="center" wrapText="1"/>
    </xf>
    <xf numFmtId="0" fontId="9" fillId="0" borderId="0" xfId="0" applyFont="1" applyFill="1" applyBorder="1"/>
    <xf numFmtId="0" fontId="2" fillId="0" borderId="2" xfId="2" applyFont="1" applyFill="1" applyBorder="1" applyAlignment="1">
      <alignment horizontal="center" wrapText="1"/>
    </xf>
    <xf numFmtId="0" fontId="3" fillId="0" borderId="5" xfId="2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3" fontId="2" fillId="0" borderId="0" xfId="2" applyNumberFormat="1" applyFont="1" applyFill="1" applyBorder="1" applyAlignment="1">
      <alignment horizontal="center"/>
    </xf>
    <xf numFmtId="3" fontId="2" fillId="0" borderId="10" xfId="2" applyNumberFormat="1" applyFont="1" applyFill="1" applyBorder="1" applyAlignment="1">
      <alignment horizontal="center" wrapText="1"/>
    </xf>
    <xf numFmtId="3" fontId="9" fillId="0" borderId="5" xfId="0" applyNumberFormat="1" applyFont="1" applyFill="1" applyBorder="1"/>
    <xf numFmtId="3" fontId="9" fillId="0" borderId="0" xfId="0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3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0" fillId="0" borderId="1" xfId="0" applyFill="1" applyBorder="1"/>
    <xf numFmtId="0" fontId="2" fillId="0" borderId="8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3" fontId="2" fillId="0" borderId="5" xfId="2" applyNumberFormat="1" applyFont="1" applyFill="1" applyBorder="1" applyAlignment="1">
      <alignment horizontal="center" vertical="center"/>
    </xf>
    <xf numFmtId="0" fontId="3" fillId="0" borderId="10" xfId="2" quotePrefix="1" applyFont="1" applyFill="1" applyBorder="1" applyAlignment="1">
      <alignment horizontal="center"/>
    </xf>
    <xf numFmtId="0" fontId="2" fillId="0" borderId="0" xfId="1" quotePrefix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0" xfId="3" applyFont="1" applyFill="1" applyAlignment="1">
      <alignment horizontal="left" vertical="center"/>
    </xf>
    <xf numFmtId="0" fontId="2" fillId="0" borderId="2" xfId="3" applyFont="1" applyFill="1" applyBorder="1" applyAlignment="1">
      <alignment horizontal="center" vertical="center"/>
    </xf>
    <xf numFmtId="0" fontId="0" fillId="0" borderId="0" xfId="0" applyFill="1" applyBorder="1"/>
    <xf numFmtId="0" fontId="18" fillId="0" borderId="0" xfId="4" applyFont="1" applyFill="1" applyAlignment="1">
      <alignment horizontal="centerContinuous"/>
    </xf>
    <xf numFmtId="0" fontId="2" fillId="0" borderId="0" xfId="4" applyFont="1" applyFill="1" applyAlignment="1">
      <alignment horizontal="centerContinuous"/>
    </xf>
    <xf numFmtId="0" fontId="9" fillId="0" borderId="0" xfId="4" applyFont="1" applyFill="1"/>
    <xf numFmtId="0" fontId="9" fillId="0" borderId="0" xfId="4" applyFont="1" applyFill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3" fillId="0" borderId="12" xfId="4" applyFont="1" applyFill="1" applyBorder="1"/>
    <xf numFmtId="0" fontId="2" fillId="0" borderId="0" xfId="4" applyFont="1" applyFill="1" applyAlignment="1">
      <alignment horizontal="center"/>
    </xf>
    <xf numFmtId="0" fontId="2" fillId="0" borderId="10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/>
    <xf numFmtId="0" fontId="9" fillId="0" borderId="12" xfId="4" applyFont="1" applyFill="1" applyBorder="1"/>
    <xf numFmtId="0" fontId="9" fillId="0" borderId="11" xfId="4" applyFont="1" applyFill="1" applyBorder="1"/>
    <xf numFmtId="0" fontId="9" fillId="0" borderId="10" xfId="4" applyFont="1" applyFill="1" applyBorder="1"/>
    <xf numFmtId="0" fontId="3" fillId="0" borderId="10" xfId="4" applyFont="1" applyFill="1" applyBorder="1"/>
    <xf numFmtId="0" fontId="9" fillId="0" borderId="1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12" fillId="0" borderId="0" xfId="4" applyFont="1" applyFill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6" xfId="4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/>
    </xf>
    <xf numFmtId="0" fontId="3" fillId="0" borderId="0" xfId="1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4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3" fillId="0" borderId="6" xfId="0" applyFont="1" applyFill="1" applyBorder="1"/>
    <xf numFmtId="0" fontId="2" fillId="0" borderId="3" xfId="2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center" wrapText="1"/>
    </xf>
  </cellXfs>
  <cellStyles count="5">
    <cellStyle name="Normal" xfId="0" builtinId="0"/>
    <cellStyle name="Normal 3" xfId="2" xr:uid="{00000000-0005-0000-0000-000001000000}"/>
    <cellStyle name="Normal 4 2" xfId="4" xr:uid="{00000000-0005-0000-0000-000002000000}"/>
    <cellStyle name="Normal_03-Sala Tercera 039-est-08" xfId="1" xr:uid="{00000000-0005-0000-0000-000003000000}"/>
    <cellStyle name="Normal_03-Sala Tercera 039-est-08 2 2" xfId="3" xr:uid="{00000000-0005-0000-0000-000004000000}"/>
  </cellStyles>
  <dxfs count="0"/>
  <tableStyles count="0" defaultTableStyle="TableStyleMedium2" defaultPivotStyle="PivotStyleLight16"/>
  <colors>
    <mruColors>
      <color rgb="FFCCCCFF"/>
      <color rgb="FFFFFFCC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7"/>
  <sheetViews>
    <sheetView zoomScaleSheetLayoutView="100" workbookViewId="0">
      <pane ySplit="6" topLeftCell="A7" activePane="bottomLeft" state="frozen"/>
      <selection pane="bottomLeft"/>
    </sheetView>
  </sheetViews>
  <sheetFormatPr defaultColWidth="0" defaultRowHeight="15" customHeight="1" zeroHeight="1" x14ac:dyDescent="0.35"/>
  <cols>
    <col min="1" max="1" width="16" style="339" customWidth="1"/>
    <col min="2" max="2" width="88.453125" style="339" bestFit="1" customWidth="1"/>
    <col min="3" max="16384" width="11.453125" style="339" hidden="1"/>
  </cols>
  <sheetData>
    <row r="1" spans="1:2" ht="17.5" x14ac:dyDescent="0.35">
      <c r="A1" s="337" t="s">
        <v>393</v>
      </c>
      <c r="B1" s="338"/>
    </row>
    <row r="2" spans="1:2" ht="17.5" x14ac:dyDescent="0.35">
      <c r="A2" s="337" t="s">
        <v>400</v>
      </c>
      <c r="B2" s="338"/>
    </row>
    <row r="3" spans="1:2" ht="15.5" x14ac:dyDescent="0.35">
      <c r="A3" s="340"/>
    </row>
    <row r="4" spans="1:2" ht="15.5" x14ac:dyDescent="0.35">
      <c r="A4" s="341"/>
      <c r="B4" s="342"/>
    </row>
    <row r="5" spans="1:2" ht="15.5" x14ac:dyDescent="0.35">
      <c r="A5" s="343" t="s">
        <v>394</v>
      </c>
      <c r="B5" s="344" t="s">
        <v>395</v>
      </c>
    </row>
    <row r="6" spans="1:2" ht="15.5" x14ac:dyDescent="0.35">
      <c r="A6" s="345"/>
      <c r="B6" s="346"/>
    </row>
    <row r="7" spans="1:2" ht="15" customHeight="1" x14ac:dyDescent="0.35">
      <c r="B7" s="347"/>
    </row>
    <row r="8" spans="1:2" ht="15" customHeight="1" x14ac:dyDescent="0.35">
      <c r="A8" s="354" t="s">
        <v>444</v>
      </c>
      <c r="B8" s="354"/>
    </row>
    <row r="9" spans="1:2" ht="15" customHeight="1" x14ac:dyDescent="0.35">
      <c r="B9" s="348"/>
    </row>
    <row r="10" spans="1:2" ht="15" customHeight="1" x14ac:dyDescent="0.35">
      <c r="A10" s="351">
        <v>1</v>
      </c>
      <c r="B10" s="347" t="s">
        <v>401</v>
      </c>
    </row>
    <row r="11" spans="1:2" ht="15" customHeight="1" x14ac:dyDescent="0.35">
      <c r="A11" s="352"/>
      <c r="B11" s="349" t="s">
        <v>398</v>
      </c>
    </row>
    <row r="12" spans="1:2" ht="15" customHeight="1" x14ac:dyDescent="0.35">
      <c r="A12" s="353"/>
      <c r="B12" s="348" t="s">
        <v>396</v>
      </c>
    </row>
    <row r="13" spans="1:2" ht="15" customHeight="1" x14ac:dyDescent="0.35">
      <c r="A13" s="351">
        <v>2</v>
      </c>
      <c r="B13" s="347" t="s">
        <v>402</v>
      </c>
    </row>
    <row r="14" spans="1:2" ht="15" customHeight="1" x14ac:dyDescent="0.35">
      <c r="A14" s="352"/>
      <c r="B14" s="349" t="s">
        <v>474</v>
      </c>
    </row>
    <row r="15" spans="1:2" ht="15" customHeight="1" x14ac:dyDescent="0.35">
      <c r="A15" s="352"/>
      <c r="B15" s="349" t="s">
        <v>398</v>
      </c>
    </row>
    <row r="16" spans="1:2" ht="15" customHeight="1" x14ac:dyDescent="0.35">
      <c r="A16" s="353"/>
      <c r="B16" s="348" t="s">
        <v>396</v>
      </c>
    </row>
    <row r="17" spans="1:2" ht="15" customHeight="1" x14ac:dyDescent="0.35">
      <c r="A17" s="355">
        <v>3</v>
      </c>
      <c r="B17" s="342" t="s">
        <v>402</v>
      </c>
    </row>
    <row r="18" spans="1:2" ht="15" customHeight="1" x14ac:dyDescent="0.35">
      <c r="A18" s="356"/>
      <c r="B18" s="350" t="s">
        <v>403</v>
      </c>
    </row>
    <row r="19" spans="1:2" ht="15" customHeight="1" x14ac:dyDescent="0.35">
      <c r="A19" s="356"/>
      <c r="B19" s="350" t="s">
        <v>476</v>
      </c>
    </row>
    <row r="20" spans="1:2" ht="15" customHeight="1" x14ac:dyDescent="0.35">
      <c r="A20" s="357"/>
      <c r="B20" s="346" t="s">
        <v>396</v>
      </c>
    </row>
    <row r="21" spans="1:2" ht="15" customHeight="1" x14ac:dyDescent="0.35">
      <c r="A21" s="351">
        <v>4</v>
      </c>
      <c r="B21" s="347" t="s">
        <v>404</v>
      </c>
    </row>
    <row r="22" spans="1:2" ht="15" customHeight="1" x14ac:dyDescent="0.35">
      <c r="A22" s="352"/>
      <c r="B22" s="349" t="s">
        <v>403</v>
      </c>
    </row>
    <row r="23" spans="1:2" ht="15" customHeight="1" x14ac:dyDescent="0.35">
      <c r="A23" s="352"/>
      <c r="B23" s="349" t="s">
        <v>476</v>
      </c>
    </row>
    <row r="24" spans="1:2" ht="15" customHeight="1" x14ac:dyDescent="0.35">
      <c r="A24" s="353"/>
      <c r="B24" s="348" t="s">
        <v>396</v>
      </c>
    </row>
    <row r="25" spans="1:2" ht="15" customHeight="1" x14ac:dyDescent="0.35">
      <c r="A25" s="351">
        <v>5</v>
      </c>
      <c r="B25" s="347" t="s">
        <v>405</v>
      </c>
    </row>
    <row r="26" spans="1:2" ht="15" customHeight="1" x14ac:dyDescent="0.35">
      <c r="A26" s="352"/>
      <c r="B26" s="349" t="s">
        <v>406</v>
      </c>
    </row>
    <row r="27" spans="1:2" ht="15" customHeight="1" x14ac:dyDescent="0.35">
      <c r="A27" s="352"/>
      <c r="B27" s="349" t="s">
        <v>398</v>
      </c>
    </row>
    <row r="28" spans="1:2" ht="15" customHeight="1" x14ac:dyDescent="0.35">
      <c r="A28" s="353"/>
      <c r="B28" s="348" t="s">
        <v>396</v>
      </c>
    </row>
    <row r="29" spans="1:2" ht="15" customHeight="1" x14ac:dyDescent="0.35">
      <c r="A29" s="351">
        <v>6</v>
      </c>
      <c r="B29" s="347" t="s">
        <v>405</v>
      </c>
    </row>
    <row r="30" spans="1:2" ht="15" customHeight="1" x14ac:dyDescent="0.35">
      <c r="A30" s="352"/>
      <c r="B30" s="349" t="s">
        <v>407</v>
      </c>
    </row>
    <row r="31" spans="1:2" ht="15" customHeight="1" x14ac:dyDescent="0.35">
      <c r="A31" s="352"/>
      <c r="B31" s="349" t="s">
        <v>398</v>
      </c>
    </row>
    <row r="32" spans="1:2" ht="15" customHeight="1" x14ac:dyDescent="0.35">
      <c r="A32" s="353"/>
      <c r="B32" s="348" t="s">
        <v>397</v>
      </c>
    </row>
    <row r="33" spans="1:2" ht="15" customHeight="1" x14ac:dyDescent="0.35">
      <c r="A33" s="351">
        <v>7</v>
      </c>
      <c r="B33" s="347" t="s">
        <v>408</v>
      </c>
    </row>
    <row r="34" spans="1:2" ht="15" customHeight="1" x14ac:dyDescent="0.35">
      <c r="A34" s="352"/>
      <c r="B34" s="349" t="s">
        <v>399</v>
      </c>
    </row>
    <row r="35" spans="1:2" ht="15" customHeight="1" x14ac:dyDescent="0.35">
      <c r="A35" s="352"/>
      <c r="B35" s="349" t="s">
        <v>398</v>
      </c>
    </row>
    <row r="36" spans="1:2" ht="15" customHeight="1" x14ac:dyDescent="0.35">
      <c r="A36" s="353"/>
      <c r="B36" s="348" t="s">
        <v>396</v>
      </c>
    </row>
    <row r="37" spans="1:2" ht="15" customHeight="1" x14ac:dyDescent="0.35">
      <c r="A37" s="351">
        <v>8</v>
      </c>
      <c r="B37" s="347" t="s">
        <v>409</v>
      </c>
    </row>
    <row r="38" spans="1:2" ht="15" customHeight="1" x14ac:dyDescent="0.35">
      <c r="A38" s="352"/>
      <c r="B38" s="349" t="s">
        <v>410</v>
      </c>
    </row>
    <row r="39" spans="1:2" ht="15" customHeight="1" x14ac:dyDescent="0.35">
      <c r="A39" s="352"/>
      <c r="B39" s="349" t="s">
        <v>398</v>
      </c>
    </row>
    <row r="40" spans="1:2" ht="15" customHeight="1" x14ac:dyDescent="0.35">
      <c r="A40" s="353"/>
      <c r="B40" s="348" t="s">
        <v>396</v>
      </c>
    </row>
    <row r="41" spans="1:2" ht="15" customHeight="1" x14ac:dyDescent="0.35">
      <c r="A41" s="351">
        <v>9</v>
      </c>
      <c r="B41" s="347" t="s">
        <v>411</v>
      </c>
    </row>
    <row r="42" spans="1:2" ht="15" customHeight="1" x14ac:dyDescent="0.35">
      <c r="A42" s="352"/>
      <c r="B42" s="349" t="s">
        <v>399</v>
      </c>
    </row>
    <row r="43" spans="1:2" ht="15" customHeight="1" x14ac:dyDescent="0.35">
      <c r="A43" s="352"/>
      <c r="B43" s="349" t="s">
        <v>412</v>
      </c>
    </row>
    <row r="44" spans="1:2" ht="15" customHeight="1" x14ac:dyDescent="0.35">
      <c r="A44" s="353"/>
      <c r="B44" s="348" t="s">
        <v>396</v>
      </c>
    </row>
    <row r="45" spans="1:2" ht="15" customHeight="1" x14ac:dyDescent="0.35">
      <c r="A45" s="351">
        <v>10</v>
      </c>
      <c r="B45" s="347" t="s">
        <v>411</v>
      </c>
    </row>
    <row r="46" spans="1:2" ht="15" customHeight="1" x14ac:dyDescent="0.35">
      <c r="A46" s="352"/>
      <c r="B46" s="349" t="s">
        <v>399</v>
      </c>
    </row>
    <row r="47" spans="1:2" ht="15" customHeight="1" x14ac:dyDescent="0.35">
      <c r="A47" s="352"/>
      <c r="B47" s="349" t="s">
        <v>476</v>
      </c>
    </row>
    <row r="48" spans="1:2" ht="15" customHeight="1" x14ac:dyDescent="0.35">
      <c r="A48" s="353"/>
      <c r="B48" s="348" t="s">
        <v>397</v>
      </c>
    </row>
    <row r="49" spans="1:2" ht="15" customHeight="1" x14ac:dyDescent="0.35">
      <c r="A49" s="351">
        <v>11</v>
      </c>
      <c r="B49" s="347" t="s">
        <v>413</v>
      </c>
    </row>
    <row r="50" spans="1:2" ht="15" customHeight="1" x14ac:dyDescent="0.35">
      <c r="A50" s="352"/>
      <c r="B50" s="349" t="s">
        <v>480</v>
      </c>
    </row>
    <row r="51" spans="1:2" ht="15" customHeight="1" x14ac:dyDescent="0.35">
      <c r="A51" s="352"/>
      <c r="B51" s="349" t="s">
        <v>414</v>
      </c>
    </row>
    <row r="52" spans="1:2" ht="15" customHeight="1" x14ac:dyDescent="0.35">
      <c r="A52" s="353"/>
      <c r="B52" s="348" t="s">
        <v>396</v>
      </c>
    </row>
    <row r="53" spans="1:2" ht="15" customHeight="1" x14ac:dyDescent="0.35">
      <c r="A53" s="351">
        <v>12</v>
      </c>
      <c r="B53" s="347" t="s">
        <v>482</v>
      </c>
    </row>
    <row r="54" spans="1:2" ht="15" customHeight="1" x14ac:dyDescent="0.35">
      <c r="A54" s="352"/>
      <c r="B54" s="349" t="s">
        <v>415</v>
      </c>
    </row>
    <row r="55" spans="1:2" ht="15" customHeight="1" x14ac:dyDescent="0.35">
      <c r="A55" s="352"/>
      <c r="B55" s="349" t="s">
        <v>476</v>
      </c>
    </row>
    <row r="56" spans="1:2" ht="15" customHeight="1" x14ac:dyDescent="0.35">
      <c r="A56" s="353"/>
      <c r="B56" s="348" t="s">
        <v>396</v>
      </c>
    </row>
    <row r="57" spans="1:2" ht="15" customHeight="1" x14ac:dyDescent="0.35">
      <c r="A57" s="351">
        <v>13</v>
      </c>
      <c r="B57" s="347" t="s">
        <v>416</v>
      </c>
    </row>
    <row r="58" spans="1:2" ht="15" customHeight="1" x14ac:dyDescent="0.35">
      <c r="A58" s="352"/>
      <c r="B58" s="349" t="s">
        <v>403</v>
      </c>
    </row>
    <row r="59" spans="1:2" ht="15" customHeight="1" x14ac:dyDescent="0.35">
      <c r="A59" s="352"/>
      <c r="B59" s="349" t="s">
        <v>417</v>
      </c>
    </row>
    <row r="60" spans="1:2" ht="15" customHeight="1" x14ac:dyDescent="0.35">
      <c r="A60" s="353"/>
      <c r="B60" s="348" t="s">
        <v>396</v>
      </c>
    </row>
    <row r="61" spans="1:2" ht="15" customHeight="1" x14ac:dyDescent="0.35">
      <c r="A61" s="351">
        <v>14</v>
      </c>
      <c r="B61" s="347" t="s">
        <v>418</v>
      </c>
    </row>
    <row r="62" spans="1:2" ht="15" customHeight="1" x14ac:dyDescent="0.35">
      <c r="A62" s="352"/>
      <c r="B62" s="349" t="s">
        <v>403</v>
      </c>
    </row>
    <row r="63" spans="1:2" ht="15" customHeight="1" x14ac:dyDescent="0.35">
      <c r="A63" s="352"/>
      <c r="B63" s="349" t="s">
        <v>417</v>
      </c>
    </row>
    <row r="64" spans="1:2" ht="15" customHeight="1" x14ac:dyDescent="0.35">
      <c r="A64" s="353"/>
      <c r="B64" s="348" t="s">
        <v>396</v>
      </c>
    </row>
    <row r="65" spans="1:2" ht="15" customHeight="1" x14ac:dyDescent="0.35">
      <c r="A65" s="351">
        <v>15</v>
      </c>
      <c r="B65" s="347" t="s">
        <v>468</v>
      </c>
    </row>
    <row r="66" spans="1:2" ht="15" customHeight="1" x14ac:dyDescent="0.35">
      <c r="A66" s="352"/>
      <c r="B66" s="349" t="s">
        <v>403</v>
      </c>
    </row>
    <row r="67" spans="1:2" ht="15" customHeight="1" x14ac:dyDescent="0.35">
      <c r="A67" s="352"/>
      <c r="B67" s="349" t="s">
        <v>417</v>
      </c>
    </row>
    <row r="68" spans="1:2" ht="15" customHeight="1" x14ac:dyDescent="0.35">
      <c r="A68" s="353"/>
      <c r="B68" s="348" t="s">
        <v>396</v>
      </c>
    </row>
    <row r="69" spans="1:2" ht="15" customHeight="1" x14ac:dyDescent="0.35">
      <c r="A69" s="352">
        <v>16</v>
      </c>
      <c r="B69" s="349" t="s">
        <v>470</v>
      </c>
    </row>
    <row r="70" spans="1:2" ht="15" customHeight="1" x14ac:dyDescent="0.35">
      <c r="A70" s="352"/>
      <c r="B70" s="349" t="s">
        <v>403</v>
      </c>
    </row>
    <row r="71" spans="1:2" ht="15" customHeight="1" x14ac:dyDescent="0.35">
      <c r="A71" s="352"/>
      <c r="B71" s="349" t="s">
        <v>417</v>
      </c>
    </row>
    <row r="72" spans="1:2" ht="15" customHeight="1" x14ac:dyDescent="0.35">
      <c r="A72" s="353"/>
      <c r="B72" s="348" t="s">
        <v>396</v>
      </c>
    </row>
    <row r="73" spans="1:2" ht="15" customHeight="1" x14ac:dyDescent="0.35">
      <c r="A73" s="351">
        <v>17</v>
      </c>
      <c r="B73" s="347" t="s">
        <v>419</v>
      </c>
    </row>
    <row r="74" spans="1:2" ht="15" customHeight="1" x14ac:dyDescent="0.35">
      <c r="A74" s="352"/>
      <c r="B74" s="349" t="s">
        <v>420</v>
      </c>
    </row>
    <row r="75" spans="1:2" ht="15" customHeight="1" x14ac:dyDescent="0.35">
      <c r="A75" s="352"/>
      <c r="B75" s="349" t="s">
        <v>421</v>
      </c>
    </row>
    <row r="76" spans="1:2" ht="15" customHeight="1" x14ac:dyDescent="0.35">
      <c r="A76" s="353"/>
      <c r="B76" s="348" t="s">
        <v>396</v>
      </c>
    </row>
    <row r="77" spans="1:2" ht="15" customHeight="1" x14ac:dyDescent="0.35">
      <c r="A77" s="351">
        <v>18</v>
      </c>
      <c r="B77" s="347" t="s">
        <v>419</v>
      </c>
    </row>
    <row r="78" spans="1:2" ht="15" customHeight="1" x14ac:dyDescent="0.35">
      <c r="A78" s="352"/>
      <c r="B78" s="349" t="s">
        <v>420</v>
      </c>
    </row>
    <row r="79" spans="1:2" ht="15" customHeight="1" x14ac:dyDescent="0.35">
      <c r="A79" s="352"/>
      <c r="B79" s="349" t="s">
        <v>422</v>
      </c>
    </row>
    <row r="80" spans="1:2" ht="15" customHeight="1" x14ac:dyDescent="0.35">
      <c r="A80" s="353"/>
      <c r="B80" s="348" t="s">
        <v>423</v>
      </c>
    </row>
    <row r="81" spans="1:2" ht="15" customHeight="1" x14ac:dyDescent="0.35">
      <c r="A81" s="351">
        <v>19</v>
      </c>
      <c r="B81" s="347" t="s">
        <v>424</v>
      </c>
    </row>
    <row r="82" spans="1:2" ht="15" customHeight="1" x14ac:dyDescent="0.35">
      <c r="A82" s="352"/>
      <c r="B82" s="349" t="s">
        <v>425</v>
      </c>
    </row>
    <row r="83" spans="1:2" ht="15" customHeight="1" x14ac:dyDescent="0.35">
      <c r="A83" s="353"/>
      <c r="B83" s="348" t="s">
        <v>396</v>
      </c>
    </row>
    <row r="84" spans="1:2" ht="15" customHeight="1" x14ac:dyDescent="0.35">
      <c r="B84" s="347"/>
    </row>
    <row r="85" spans="1:2" ht="15" customHeight="1" x14ac:dyDescent="0.35">
      <c r="A85" s="354" t="s">
        <v>443</v>
      </c>
      <c r="B85" s="354"/>
    </row>
    <row r="86" spans="1:2" ht="15" customHeight="1" x14ac:dyDescent="0.35">
      <c r="B86" s="348"/>
    </row>
    <row r="87" spans="1:2" ht="15" customHeight="1" x14ac:dyDescent="0.35">
      <c r="A87" s="351">
        <v>20</v>
      </c>
      <c r="B87" s="347" t="s">
        <v>426</v>
      </c>
    </row>
    <row r="88" spans="1:2" ht="15" customHeight="1" x14ac:dyDescent="0.35">
      <c r="A88" s="352"/>
      <c r="B88" s="349" t="s">
        <v>398</v>
      </c>
    </row>
    <row r="89" spans="1:2" ht="15" customHeight="1" x14ac:dyDescent="0.35">
      <c r="A89" s="353"/>
      <c r="B89" s="348" t="s">
        <v>396</v>
      </c>
    </row>
    <row r="90" spans="1:2" ht="15" customHeight="1" x14ac:dyDescent="0.35">
      <c r="A90" s="351">
        <v>21</v>
      </c>
      <c r="B90" s="347" t="s">
        <v>427</v>
      </c>
    </row>
    <row r="91" spans="1:2" ht="15" customHeight="1" x14ac:dyDescent="0.35">
      <c r="A91" s="352"/>
      <c r="B91" s="349" t="s">
        <v>474</v>
      </c>
    </row>
    <row r="92" spans="1:2" ht="15" customHeight="1" x14ac:dyDescent="0.35">
      <c r="A92" s="352"/>
      <c r="B92" s="349" t="s">
        <v>398</v>
      </c>
    </row>
    <row r="93" spans="1:2" ht="15" customHeight="1" x14ac:dyDescent="0.35">
      <c r="A93" s="353"/>
      <c r="B93" s="348" t="s">
        <v>396</v>
      </c>
    </row>
    <row r="94" spans="1:2" ht="15" customHeight="1" x14ac:dyDescent="0.35">
      <c r="A94" s="351">
        <v>22</v>
      </c>
      <c r="B94" s="347" t="s">
        <v>427</v>
      </c>
    </row>
    <row r="95" spans="1:2" ht="15" customHeight="1" x14ac:dyDescent="0.35">
      <c r="A95" s="352"/>
      <c r="B95" s="349" t="s">
        <v>403</v>
      </c>
    </row>
    <row r="96" spans="1:2" ht="15" customHeight="1" x14ac:dyDescent="0.35">
      <c r="A96" s="352"/>
      <c r="B96" s="349" t="s">
        <v>476</v>
      </c>
    </row>
    <row r="97" spans="1:2" ht="15" customHeight="1" x14ac:dyDescent="0.35">
      <c r="A97" s="353"/>
      <c r="B97" s="348" t="s">
        <v>396</v>
      </c>
    </row>
    <row r="98" spans="1:2" ht="15" customHeight="1" x14ac:dyDescent="0.35">
      <c r="A98" s="351">
        <v>23</v>
      </c>
      <c r="B98" s="347" t="s">
        <v>428</v>
      </c>
    </row>
    <row r="99" spans="1:2" ht="15" customHeight="1" x14ac:dyDescent="0.35">
      <c r="A99" s="352"/>
      <c r="B99" s="349" t="s">
        <v>403</v>
      </c>
    </row>
    <row r="100" spans="1:2" ht="15" customHeight="1" x14ac:dyDescent="0.35">
      <c r="A100" s="352"/>
      <c r="B100" s="349" t="s">
        <v>476</v>
      </c>
    </row>
    <row r="101" spans="1:2" ht="15" customHeight="1" x14ac:dyDescent="0.35">
      <c r="A101" s="353"/>
      <c r="B101" s="348" t="s">
        <v>396</v>
      </c>
    </row>
    <row r="102" spans="1:2" ht="15" customHeight="1" x14ac:dyDescent="0.35">
      <c r="A102" s="351">
        <v>24</v>
      </c>
      <c r="B102" s="347" t="s">
        <v>429</v>
      </c>
    </row>
    <row r="103" spans="1:2" ht="15" customHeight="1" x14ac:dyDescent="0.35">
      <c r="A103" s="352"/>
      <c r="B103" s="349" t="s">
        <v>410</v>
      </c>
    </row>
    <row r="104" spans="1:2" ht="15" customHeight="1" x14ac:dyDescent="0.35">
      <c r="A104" s="352"/>
      <c r="B104" s="349" t="s">
        <v>398</v>
      </c>
    </row>
    <row r="105" spans="1:2" ht="15" customHeight="1" x14ac:dyDescent="0.35">
      <c r="A105" s="353"/>
      <c r="B105" s="348" t="s">
        <v>396</v>
      </c>
    </row>
    <row r="106" spans="1:2" ht="15" customHeight="1" x14ac:dyDescent="0.35">
      <c r="A106" s="351">
        <v>25</v>
      </c>
      <c r="B106" s="347" t="s">
        <v>429</v>
      </c>
    </row>
    <row r="107" spans="1:2" ht="15" customHeight="1" x14ac:dyDescent="0.35">
      <c r="A107" s="352"/>
      <c r="B107" s="349" t="s">
        <v>430</v>
      </c>
    </row>
    <row r="108" spans="1:2" ht="15" customHeight="1" x14ac:dyDescent="0.35">
      <c r="A108" s="352"/>
      <c r="B108" s="349" t="s">
        <v>398</v>
      </c>
    </row>
    <row r="109" spans="1:2" ht="15" customHeight="1" x14ac:dyDescent="0.35">
      <c r="A109" s="353"/>
      <c r="B109" s="348" t="s">
        <v>396</v>
      </c>
    </row>
    <row r="110" spans="1:2" ht="15" customHeight="1" x14ac:dyDescent="0.35">
      <c r="A110" s="351">
        <v>26</v>
      </c>
      <c r="B110" s="347" t="s">
        <v>431</v>
      </c>
    </row>
    <row r="111" spans="1:2" ht="15" customHeight="1" x14ac:dyDescent="0.35">
      <c r="A111" s="352"/>
      <c r="B111" s="349" t="s">
        <v>399</v>
      </c>
    </row>
    <row r="112" spans="1:2" ht="15" customHeight="1" x14ac:dyDescent="0.35">
      <c r="A112" s="352"/>
      <c r="B112" s="349" t="s">
        <v>398</v>
      </c>
    </row>
    <row r="113" spans="1:2" ht="15" customHeight="1" x14ac:dyDescent="0.35">
      <c r="A113" s="353"/>
      <c r="B113" s="348" t="s">
        <v>396</v>
      </c>
    </row>
    <row r="114" spans="1:2" ht="15" customHeight="1" x14ac:dyDescent="0.35">
      <c r="A114" s="351">
        <v>27</v>
      </c>
      <c r="B114" s="347" t="s">
        <v>432</v>
      </c>
    </row>
    <row r="115" spans="1:2" ht="15" customHeight="1" x14ac:dyDescent="0.35">
      <c r="A115" s="352"/>
      <c r="B115" s="349" t="s">
        <v>433</v>
      </c>
    </row>
    <row r="116" spans="1:2" ht="15" customHeight="1" x14ac:dyDescent="0.35">
      <c r="A116" s="352"/>
      <c r="B116" s="349" t="s">
        <v>434</v>
      </c>
    </row>
    <row r="117" spans="1:2" ht="15" customHeight="1" x14ac:dyDescent="0.35">
      <c r="A117" s="353"/>
      <c r="B117" s="348" t="s">
        <v>396</v>
      </c>
    </row>
    <row r="118" spans="1:2" ht="15" customHeight="1" x14ac:dyDescent="0.35">
      <c r="A118" s="351">
        <v>28</v>
      </c>
      <c r="B118" s="347" t="s">
        <v>435</v>
      </c>
    </row>
    <row r="119" spans="1:2" ht="15" customHeight="1" x14ac:dyDescent="0.35">
      <c r="A119" s="352"/>
      <c r="B119" s="349" t="s">
        <v>399</v>
      </c>
    </row>
    <row r="120" spans="1:2" ht="15" customHeight="1" x14ac:dyDescent="0.35">
      <c r="A120" s="352"/>
      <c r="B120" s="349" t="s">
        <v>436</v>
      </c>
    </row>
    <row r="121" spans="1:2" ht="15" customHeight="1" x14ac:dyDescent="0.35">
      <c r="A121" s="353"/>
      <c r="B121" s="348" t="s">
        <v>396</v>
      </c>
    </row>
    <row r="122" spans="1:2" ht="15" customHeight="1" x14ac:dyDescent="0.35">
      <c r="A122" s="351">
        <v>29</v>
      </c>
      <c r="B122" s="347" t="s">
        <v>437</v>
      </c>
    </row>
    <row r="123" spans="1:2" ht="15" customHeight="1" x14ac:dyDescent="0.35">
      <c r="A123" s="352"/>
      <c r="B123" s="349" t="s">
        <v>438</v>
      </c>
    </row>
    <row r="124" spans="1:2" ht="15" customHeight="1" x14ac:dyDescent="0.35">
      <c r="A124" s="352"/>
      <c r="B124" s="349" t="s">
        <v>417</v>
      </c>
    </row>
    <row r="125" spans="1:2" ht="15" customHeight="1" x14ac:dyDescent="0.35">
      <c r="A125" s="353"/>
      <c r="B125" s="348" t="s">
        <v>396</v>
      </c>
    </row>
    <row r="126" spans="1:2" ht="15" customHeight="1" x14ac:dyDescent="0.35">
      <c r="A126" s="351">
        <v>30</v>
      </c>
      <c r="B126" s="347" t="s">
        <v>439</v>
      </c>
    </row>
    <row r="127" spans="1:2" ht="15" customHeight="1" x14ac:dyDescent="0.35">
      <c r="A127" s="352"/>
      <c r="B127" s="349" t="s">
        <v>440</v>
      </c>
    </row>
    <row r="128" spans="1:2" ht="15" customHeight="1" x14ac:dyDescent="0.35">
      <c r="A128" s="352"/>
      <c r="B128" s="349" t="s">
        <v>417</v>
      </c>
    </row>
    <row r="129" spans="1:2" ht="15" customHeight="1" x14ac:dyDescent="0.35">
      <c r="A129" s="353"/>
      <c r="B129" s="348" t="s">
        <v>396</v>
      </c>
    </row>
    <row r="130" spans="1:2" ht="15" customHeight="1" x14ac:dyDescent="0.35">
      <c r="A130" s="351">
        <v>31</v>
      </c>
      <c r="B130" s="347" t="s">
        <v>441</v>
      </c>
    </row>
    <row r="131" spans="1:2" ht="15" customHeight="1" x14ac:dyDescent="0.35">
      <c r="A131" s="352"/>
      <c r="B131" s="349" t="s">
        <v>420</v>
      </c>
    </row>
    <row r="132" spans="1:2" ht="15" customHeight="1" x14ac:dyDescent="0.35">
      <c r="A132" s="352"/>
      <c r="B132" s="349" t="s">
        <v>442</v>
      </c>
    </row>
    <row r="133" spans="1:2" ht="15" customHeight="1" x14ac:dyDescent="0.35">
      <c r="A133" s="353"/>
      <c r="B133" s="348" t="s">
        <v>396</v>
      </c>
    </row>
    <row r="134" spans="1:2" ht="15" customHeight="1" x14ac:dyDescent="0.35">
      <c r="A134" s="351">
        <v>32</v>
      </c>
      <c r="B134" s="347" t="s">
        <v>441</v>
      </c>
    </row>
    <row r="135" spans="1:2" ht="15" customHeight="1" x14ac:dyDescent="0.35">
      <c r="A135" s="352"/>
      <c r="B135" s="349" t="s">
        <v>420</v>
      </c>
    </row>
    <row r="136" spans="1:2" ht="15" customHeight="1" x14ac:dyDescent="0.35">
      <c r="A136" s="352"/>
      <c r="B136" s="349" t="s">
        <v>422</v>
      </c>
    </row>
    <row r="137" spans="1:2" ht="15" customHeight="1" x14ac:dyDescent="0.35">
      <c r="A137" s="353"/>
      <c r="B137" s="348" t="s">
        <v>423</v>
      </c>
    </row>
  </sheetData>
  <mergeCells count="34">
    <mergeCell ref="A8:B8"/>
    <mergeCell ref="A85:B85"/>
    <mergeCell ref="A53:A56"/>
    <mergeCell ref="A10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102:A105"/>
    <mergeCell ref="A57:A60"/>
    <mergeCell ref="A61:A64"/>
    <mergeCell ref="A65:A68"/>
    <mergeCell ref="A69:A72"/>
    <mergeCell ref="A73:A76"/>
    <mergeCell ref="A77:A80"/>
    <mergeCell ref="A81:A83"/>
    <mergeCell ref="A87:A89"/>
    <mergeCell ref="A90:A93"/>
    <mergeCell ref="A94:A97"/>
    <mergeCell ref="A98:A101"/>
    <mergeCell ref="A130:A133"/>
    <mergeCell ref="A134:A137"/>
    <mergeCell ref="A106:A109"/>
    <mergeCell ref="A110:A113"/>
    <mergeCell ref="A114:A117"/>
    <mergeCell ref="A118:A121"/>
    <mergeCell ref="A122:A125"/>
    <mergeCell ref="A126:A129"/>
  </mergeCells>
  <printOptions horizontalCentered="1" verticalCentered="1"/>
  <pageMargins left="0" right="0" top="0" bottom="0" header="0" footer="0"/>
  <pageSetup scale="55" orientation="portrait" horizontalDpi="4294967294" verticalDpi="4294967294" r:id="rId1"/>
  <rowBreaks count="1" manualBreakCount="1">
    <brk id="83" max="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zoomScaleSheetLayoutView="100" workbookViewId="0"/>
  </sheetViews>
  <sheetFormatPr defaultColWidth="0" defaultRowHeight="15.75" customHeight="1" zeroHeight="1" x14ac:dyDescent="0.35"/>
  <cols>
    <col min="1" max="1" width="53.81640625" style="255" customWidth="1"/>
    <col min="2" max="2" width="20.7265625" style="255" customWidth="1"/>
    <col min="3" max="3" width="25.54296875" style="255" customWidth="1"/>
    <col min="4" max="4" width="26.26953125" style="255" customWidth="1"/>
    <col min="5" max="16384" width="11.453125" style="255" hidden="1"/>
  </cols>
  <sheetData>
    <row r="1" spans="1:4" ht="15.75" customHeight="1" x14ac:dyDescent="0.35">
      <c r="A1" s="1" t="s">
        <v>215</v>
      </c>
      <c r="B1" s="4"/>
      <c r="C1" s="4"/>
      <c r="D1" s="4"/>
    </row>
    <row r="2" spans="1:4" ht="15.75" customHeight="1" x14ac:dyDescent="0.35">
      <c r="A2" s="1"/>
      <c r="B2" s="4"/>
      <c r="C2" s="4"/>
      <c r="D2" s="4"/>
    </row>
    <row r="3" spans="1:4" ht="15.75" customHeight="1" x14ac:dyDescent="0.35">
      <c r="A3" s="5" t="s">
        <v>356</v>
      </c>
      <c r="B3" s="5"/>
      <c r="C3" s="5"/>
      <c r="D3" s="5"/>
    </row>
    <row r="4" spans="1:4" ht="15.75" customHeight="1" x14ac:dyDescent="0.35">
      <c r="A4" s="5" t="s">
        <v>196</v>
      </c>
      <c r="B4" s="5"/>
      <c r="C4" s="5"/>
      <c r="D4" s="5"/>
    </row>
    <row r="5" spans="1:4" ht="15.75" customHeight="1" x14ac:dyDescent="0.35">
      <c r="A5" s="5" t="s">
        <v>357</v>
      </c>
      <c r="B5" s="5"/>
      <c r="C5" s="5"/>
      <c r="D5" s="5"/>
    </row>
    <row r="6" spans="1:4" ht="15.75" customHeight="1" x14ac:dyDescent="0.35">
      <c r="A6" s="5" t="s">
        <v>3</v>
      </c>
      <c r="B6" s="5"/>
      <c r="C6" s="5"/>
      <c r="D6" s="5"/>
    </row>
    <row r="7" spans="1:4" ht="15.75" customHeight="1" x14ac:dyDescent="0.35">
      <c r="A7" s="304"/>
      <c r="B7" s="304"/>
      <c r="C7" s="304"/>
      <c r="D7" s="304"/>
    </row>
    <row r="8" spans="1:4" ht="15.75" customHeight="1" x14ac:dyDescent="0.35">
      <c r="A8" s="358" t="s">
        <v>197</v>
      </c>
      <c r="B8" s="364" t="s">
        <v>216</v>
      </c>
      <c r="C8" s="88" t="s">
        <v>217</v>
      </c>
      <c r="D8" s="88"/>
    </row>
    <row r="9" spans="1:4" ht="18.5" x14ac:dyDescent="0.35">
      <c r="A9" s="360"/>
      <c r="B9" s="366"/>
      <c r="C9" s="312" t="s">
        <v>218</v>
      </c>
      <c r="D9" s="311" t="s">
        <v>219</v>
      </c>
    </row>
    <row r="10" spans="1:4" ht="15.75" customHeight="1" x14ac:dyDescent="0.35">
      <c r="A10" s="304"/>
      <c r="B10" s="89"/>
      <c r="C10" s="90"/>
      <c r="D10" s="90"/>
    </row>
    <row r="11" spans="1:4" ht="15.75" customHeight="1" x14ac:dyDescent="0.35">
      <c r="A11" s="84" t="s">
        <v>5</v>
      </c>
      <c r="B11" s="91">
        <f>B13+B18</f>
        <v>741</v>
      </c>
      <c r="C11" s="79" t="s">
        <v>220</v>
      </c>
      <c r="D11" s="79" t="s">
        <v>221</v>
      </c>
    </row>
    <row r="12" spans="1:4" ht="15.75" customHeight="1" x14ac:dyDescent="0.35">
      <c r="A12" s="304"/>
      <c r="B12" s="91"/>
      <c r="C12" s="79"/>
      <c r="D12" s="79"/>
    </row>
    <row r="13" spans="1:4" ht="15.75" customHeight="1" x14ac:dyDescent="0.35">
      <c r="A13" s="84" t="s">
        <v>222</v>
      </c>
      <c r="B13" s="91">
        <f>SUM(B14:B16)</f>
        <v>98</v>
      </c>
      <c r="C13" s="79" t="s">
        <v>223</v>
      </c>
      <c r="D13" s="79" t="s">
        <v>224</v>
      </c>
    </row>
    <row r="14" spans="1:4" ht="15.75" customHeight="1" x14ac:dyDescent="0.35">
      <c r="A14" s="20" t="s">
        <v>200</v>
      </c>
      <c r="B14" s="92">
        <v>51</v>
      </c>
      <c r="C14" s="320" t="s">
        <v>225</v>
      </c>
      <c r="D14" s="320" t="s">
        <v>226</v>
      </c>
    </row>
    <row r="15" spans="1:4" ht="15.75" customHeight="1" x14ac:dyDescent="0.35">
      <c r="A15" s="20" t="s">
        <v>201</v>
      </c>
      <c r="B15" s="92">
        <v>41</v>
      </c>
      <c r="C15" s="320" t="s">
        <v>227</v>
      </c>
      <c r="D15" s="320" t="s">
        <v>226</v>
      </c>
    </row>
    <row r="16" spans="1:4" ht="15.75" customHeight="1" x14ac:dyDescent="0.35">
      <c r="A16" s="20" t="s">
        <v>202</v>
      </c>
      <c r="B16" s="92">
        <v>6</v>
      </c>
      <c r="C16" s="320" t="s">
        <v>228</v>
      </c>
      <c r="D16" s="320" t="s">
        <v>229</v>
      </c>
    </row>
    <row r="17" spans="1:4" ht="15.75" customHeight="1" x14ac:dyDescent="0.35">
      <c r="A17" s="20"/>
      <c r="B17" s="93"/>
      <c r="C17" s="51"/>
      <c r="D17" s="51"/>
    </row>
    <row r="18" spans="1:4" ht="15.75" customHeight="1" x14ac:dyDescent="0.35">
      <c r="A18" s="84" t="s">
        <v>230</v>
      </c>
      <c r="B18" s="91">
        <f>SUM(B19:B26)</f>
        <v>643</v>
      </c>
      <c r="C18" s="79" t="s">
        <v>231</v>
      </c>
      <c r="D18" s="79" t="s">
        <v>232</v>
      </c>
    </row>
    <row r="19" spans="1:4" ht="15.75" customHeight="1" x14ac:dyDescent="0.35">
      <c r="A19" s="315" t="s">
        <v>198</v>
      </c>
      <c r="B19" s="92">
        <v>519</v>
      </c>
      <c r="C19" s="320" t="s">
        <v>233</v>
      </c>
      <c r="D19" s="320" t="s">
        <v>231</v>
      </c>
    </row>
    <row r="20" spans="1:4" ht="15.75" customHeight="1" x14ac:dyDescent="0.35">
      <c r="A20" s="20" t="s">
        <v>234</v>
      </c>
      <c r="B20" s="92">
        <v>30</v>
      </c>
      <c r="C20" s="94" t="s">
        <v>235</v>
      </c>
      <c r="D20" s="320" t="s">
        <v>236</v>
      </c>
    </row>
    <row r="21" spans="1:4" ht="15.75" customHeight="1" x14ac:dyDescent="0.35">
      <c r="A21" s="20" t="s">
        <v>203</v>
      </c>
      <c r="B21" s="92">
        <v>15</v>
      </c>
      <c r="C21" s="94" t="s">
        <v>237</v>
      </c>
      <c r="D21" s="320" t="s">
        <v>237</v>
      </c>
    </row>
    <row r="22" spans="1:4" ht="15.75" customHeight="1" x14ac:dyDescent="0.35">
      <c r="A22" s="20" t="s">
        <v>238</v>
      </c>
      <c r="B22" s="92">
        <v>18</v>
      </c>
      <c r="C22" s="95" t="s">
        <v>232</v>
      </c>
      <c r="D22" s="96" t="s">
        <v>236</v>
      </c>
    </row>
    <row r="23" spans="1:4" ht="15.75" customHeight="1" x14ac:dyDescent="0.35">
      <c r="A23" s="20" t="s">
        <v>239</v>
      </c>
      <c r="B23" s="92">
        <v>12</v>
      </c>
      <c r="C23" s="50" t="s">
        <v>240</v>
      </c>
      <c r="D23" s="51" t="s">
        <v>241</v>
      </c>
    </row>
    <row r="24" spans="1:4" ht="15.75" customHeight="1" x14ac:dyDescent="0.35">
      <c r="A24" s="20" t="s">
        <v>242</v>
      </c>
      <c r="B24" s="92">
        <v>11</v>
      </c>
      <c r="C24" s="94" t="s">
        <v>243</v>
      </c>
      <c r="D24" s="320" t="s">
        <v>243</v>
      </c>
    </row>
    <row r="25" spans="1:4" ht="15.75" customHeight="1" x14ac:dyDescent="0.35">
      <c r="A25" s="20" t="s">
        <v>244</v>
      </c>
      <c r="B25" s="92">
        <v>35</v>
      </c>
      <c r="C25" s="94" t="s">
        <v>245</v>
      </c>
      <c r="D25" s="320" t="s">
        <v>246</v>
      </c>
    </row>
    <row r="26" spans="1:4" ht="15.75" customHeight="1" x14ac:dyDescent="0.35">
      <c r="A26" s="20" t="s">
        <v>247</v>
      </c>
      <c r="B26" s="92">
        <v>3</v>
      </c>
      <c r="C26" s="94" t="s">
        <v>248</v>
      </c>
      <c r="D26" s="320" t="s">
        <v>235</v>
      </c>
    </row>
    <row r="27" spans="1:4" ht="15.75" customHeight="1" x14ac:dyDescent="0.35">
      <c r="A27" s="57"/>
      <c r="B27" s="61"/>
      <c r="C27" s="61"/>
      <c r="D27" s="318"/>
    </row>
    <row r="28" spans="1:4" ht="15.75" customHeight="1" x14ac:dyDescent="0.35">
      <c r="A28" s="20" t="s">
        <v>249</v>
      </c>
      <c r="B28" s="3"/>
      <c r="C28" s="3"/>
      <c r="D28" s="97"/>
    </row>
    <row r="29" spans="1:4" ht="15.75" customHeight="1" x14ac:dyDescent="0.35">
      <c r="A29" s="20" t="s">
        <v>250</v>
      </c>
      <c r="B29" s="3"/>
      <c r="C29" s="3"/>
      <c r="D29" s="97"/>
    </row>
    <row r="30" spans="1:4" ht="15.75" customHeight="1" x14ac:dyDescent="0.35">
      <c r="A30" s="20" t="s">
        <v>20</v>
      </c>
      <c r="B30" s="3"/>
      <c r="C30" s="3"/>
      <c r="D30" s="3"/>
    </row>
  </sheetData>
  <mergeCells count="2">
    <mergeCell ref="A8:A9"/>
    <mergeCell ref="B8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6"/>
  <sheetViews>
    <sheetView tabSelected="1" zoomScaleSheetLayoutView="100" workbookViewId="0">
      <selection activeCell="G1" sqref="G1"/>
    </sheetView>
  </sheetViews>
  <sheetFormatPr defaultColWidth="0" defaultRowHeight="14.5" zeroHeight="1" x14ac:dyDescent="0.35"/>
  <cols>
    <col min="1" max="1" width="50.81640625" style="255" customWidth="1"/>
    <col min="2" max="3" width="11.453125" style="255" customWidth="1"/>
    <col min="4" max="4" width="22.26953125" style="255" customWidth="1"/>
    <col min="5" max="5" width="11.453125" style="255" customWidth="1"/>
    <col min="6" max="6" width="21.453125" style="255" customWidth="1"/>
    <col min="7" max="7" width="11.453125" style="255" customWidth="1"/>
    <col min="8" max="8" width="23.54296875" style="255" customWidth="1"/>
    <col min="9" max="16384" width="11.453125" style="255" hidden="1"/>
  </cols>
  <sheetData>
    <row r="1" spans="1:8" ht="15.75" customHeight="1" x14ac:dyDescent="0.35">
      <c r="A1" s="1" t="s">
        <v>251</v>
      </c>
      <c r="B1" s="63"/>
      <c r="C1" s="264"/>
      <c r="D1" s="264"/>
      <c r="E1" s="98"/>
      <c r="F1" s="99"/>
      <c r="G1" s="99"/>
      <c r="H1" s="99"/>
    </row>
    <row r="2" spans="1:8" ht="15.75" customHeight="1" x14ac:dyDescent="0.35">
      <c r="A2" s="1"/>
      <c r="B2" s="1"/>
      <c r="C2" s="98"/>
      <c r="D2" s="98"/>
      <c r="E2" s="98"/>
      <c r="F2" s="99"/>
      <c r="G2" s="99"/>
      <c r="H2" s="99"/>
    </row>
    <row r="3" spans="1:8" ht="15.75" customHeight="1" x14ac:dyDescent="0.35">
      <c r="A3" s="100" t="s">
        <v>356</v>
      </c>
      <c r="B3" s="100"/>
      <c r="C3" s="100"/>
      <c r="D3" s="100"/>
      <c r="E3" s="100"/>
      <c r="F3" s="100"/>
      <c r="G3" s="100"/>
      <c r="H3" s="100"/>
    </row>
    <row r="4" spans="1:8" ht="15.75" customHeight="1" x14ac:dyDescent="0.35">
      <c r="A4" s="100" t="s">
        <v>196</v>
      </c>
      <c r="B4" s="100"/>
      <c r="C4" s="100"/>
      <c r="D4" s="100"/>
      <c r="E4" s="100"/>
      <c r="F4" s="100"/>
      <c r="G4" s="100"/>
      <c r="H4" s="100"/>
    </row>
    <row r="5" spans="1:8" ht="15.75" customHeight="1" x14ac:dyDescent="0.35">
      <c r="A5" s="100" t="s">
        <v>475</v>
      </c>
      <c r="B5" s="100"/>
      <c r="C5" s="100"/>
      <c r="D5" s="100"/>
      <c r="E5" s="100"/>
      <c r="F5" s="100"/>
      <c r="G5" s="100"/>
      <c r="H5" s="100"/>
    </row>
    <row r="6" spans="1:8" ht="15.75" customHeight="1" x14ac:dyDescent="0.35">
      <c r="A6" s="100" t="s">
        <v>3</v>
      </c>
      <c r="B6" s="100"/>
      <c r="C6" s="100"/>
      <c r="D6" s="100"/>
      <c r="E6" s="100"/>
      <c r="F6" s="100"/>
      <c r="G6" s="100"/>
      <c r="H6" s="100"/>
    </row>
    <row r="7" spans="1:8" ht="15.75" customHeight="1" x14ac:dyDescent="0.35">
      <c r="A7" s="99"/>
      <c r="B7" s="99"/>
      <c r="C7" s="99"/>
      <c r="D7" s="99"/>
      <c r="E7" s="99"/>
      <c r="F7" s="99"/>
      <c r="G7" s="99"/>
      <c r="H7" s="99"/>
    </row>
    <row r="8" spans="1:8" ht="15.75" customHeight="1" x14ac:dyDescent="0.35">
      <c r="A8" s="325"/>
      <c r="B8" s="326"/>
      <c r="C8" s="392" t="s">
        <v>473</v>
      </c>
      <c r="D8" s="392"/>
      <c r="E8" s="392"/>
      <c r="F8" s="392"/>
      <c r="G8" s="392"/>
      <c r="H8" s="392"/>
    </row>
    <row r="9" spans="1:8" ht="15.75" customHeight="1" x14ac:dyDescent="0.35">
      <c r="A9" s="258" t="s">
        <v>252</v>
      </c>
      <c r="B9" s="327" t="s">
        <v>5</v>
      </c>
      <c r="C9" s="392" t="s">
        <v>25</v>
      </c>
      <c r="D9" s="392"/>
      <c r="E9" s="393" t="s">
        <v>253</v>
      </c>
      <c r="F9" s="392"/>
      <c r="G9" s="393" t="s">
        <v>254</v>
      </c>
      <c r="H9" s="392"/>
    </row>
    <row r="10" spans="1:8" ht="15.75" customHeight="1" x14ac:dyDescent="0.35">
      <c r="A10" s="256"/>
      <c r="B10" s="328"/>
      <c r="C10" s="257" t="s">
        <v>24</v>
      </c>
      <c r="D10" s="102" t="s">
        <v>255</v>
      </c>
      <c r="E10" s="103" t="s">
        <v>24</v>
      </c>
      <c r="F10" s="101" t="s">
        <v>255</v>
      </c>
      <c r="G10" s="101" t="s">
        <v>24</v>
      </c>
      <c r="H10" s="102" t="s">
        <v>255</v>
      </c>
    </row>
    <row r="11" spans="1:8" ht="15.75" customHeight="1" x14ac:dyDescent="0.35">
      <c r="A11" s="259"/>
      <c r="B11" s="262"/>
      <c r="C11" s="104"/>
      <c r="D11" s="105"/>
      <c r="E11" s="105"/>
      <c r="F11" s="106"/>
      <c r="G11" s="106"/>
      <c r="H11" s="105"/>
    </row>
    <row r="12" spans="1:8" ht="15.75" customHeight="1" x14ac:dyDescent="0.35">
      <c r="A12" s="260" t="s">
        <v>5</v>
      </c>
      <c r="B12" s="329">
        <f>SUM(B14:B24)</f>
        <v>741</v>
      </c>
      <c r="C12" s="265">
        <f>SUM(C14:C24)</f>
        <v>451</v>
      </c>
      <c r="D12" s="108" t="s">
        <v>231</v>
      </c>
      <c r="E12" s="269">
        <f>SUM(E14:E24)</f>
        <v>187</v>
      </c>
      <c r="F12" s="309" t="s">
        <v>256</v>
      </c>
      <c r="G12" s="265">
        <f>SUM(G14:G24)</f>
        <v>103</v>
      </c>
      <c r="H12" s="79" t="s">
        <v>241</v>
      </c>
    </row>
    <row r="13" spans="1:8" ht="15.75" customHeight="1" x14ac:dyDescent="0.35">
      <c r="A13" s="261"/>
      <c r="B13" s="266"/>
      <c r="C13" s="267"/>
      <c r="D13" s="33"/>
      <c r="E13" s="270"/>
      <c r="F13" s="32"/>
      <c r="G13" s="267"/>
      <c r="H13" s="112"/>
    </row>
    <row r="14" spans="1:8" ht="15.75" customHeight="1" x14ac:dyDescent="0.35">
      <c r="A14" s="55" t="s">
        <v>200</v>
      </c>
      <c r="B14" s="144">
        <f>SUM(C14,E14,G14)</f>
        <v>51</v>
      </c>
      <c r="C14" s="268">
        <v>51</v>
      </c>
      <c r="D14" s="320" t="s">
        <v>257</v>
      </c>
      <c r="E14" s="268">
        <v>0</v>
      </c>
      <c r="F14" s="113" t="s">
        <v>258</v>
      </c>
      <c r="G14" s="268">
        <v>0</v>
      </c>
      <c r="H14" s="330" t="s">
        <v>258</v>
      </c>
    </row>
    <row r="15" spans="1:8" ht="15.75" customHeight="1" x14ac:dyDescent="0.35">
      <c r="A15" s="55" t="s">
        <v>201</v>
      </c>
      <c r="B15" s="144">
        <f t="shared" ref="B15:B24" si="0">SUM(C15,E15,G15)</f>
        <v>41</v>
      </c>
      <c r="C15" s="268">
        <v>41</v>
      </c>
      <c r="D15" s="320" t="s">
        <v>227</v>
      </c>
      <c r="E15" s="268">
        <v>0</v>
      </c>
      <c r="F15" s="113" t="s">
        <v>258</v>
      </c>
      <c r="G15" s="268">
        <v>0</v>
      </c>
      <c r="H15" s="330" t="s">
        <v>258</v>
      </c>
    </row>
    <row r="16" spans="1:8" ht="15.75" customHeight="1" x14ac:dyDescent="0.35">
      <c r="A16" s="55" t="s">
        <v>202</v>
      </c>
      <c r="B16" s="144">
        <f t="shared" si="0"/>
        <v>6</v>
      </c>
      <c r="C16" s="268">
        <v>0</v>
      </c>
      <c r="D16" s="113" t="s">
        <v>258</v>
      </c>
      <c r="E16" s="268">
        <v>6</v>
      </c>
      <c r="F16" s="94" t="s">
        <v>228</v>
      </c>
      <c r="G16" s="268">
        <v>0</v>
      </c>
      <c r="H16" s="330" t="s">
        <v>258</v>
      </c>
    </row>
    <row r="17" spans="1:8" ht="15.75" customHeight="1" x14ac:dyDescent="0.35">
      <c r="A17" s="254" t="s">
        <v>198</v>
      </c>
      <c r="B17" s="144">
        <f t="shared" si="0"/>
        <v>519</v>
      </c>
      <c r="C17" s="268">
        <v>355</v>
      </c>
      <c r="D17" s="320" t="s">
        <v>235</v>
      </c>
      <c r="E17" s="268">
        <v>164</v>
      </c>
      <c r="F17" s="111" t="s">
        <v>259</v>
      </c>
      <c r="G17" s="268">
        <v>0</v>
      </c>
      <c r="H17" s="115" t="s">
        <v>258</v>
      </c>
    </row>
    <row r="18" spans="1:8" ht="15.75" customHeight="1" x14ac:dyDescent="0.35">
      <c r="A18" s="55" t="s">
        <v>234</v>
      </c>
      <c r="B18" s="144">
        <f t="shared" si="0"/>
        <v>30</v>
      </c>
      <c r="C18" s="268">
        <v>3</v>
      </c>
      <c r="D18" s="320" t="s">
        <v>260</v>
      </c>
      <c r="E18" s="268">
        <v>0</v>
      </c>
      <c r="F18" s="116" t="s">
        <v>258</v>
      </c>
      <c r="G18" s="268">
        <v>27</v>
      </c>
      <c r="H18" s="320" t="s">
        <v>241</v>
      </c>
    </row>
    <row r="19" spans="1:8" ht="15.75" customHeight="1" x14ac:dyDescent="0.35">
      <c r="A19" s="55" t="s">
        <v>203</v>
      </c>
      <c r="B19" s="144">
        <f t="shared" si="0"/>
        <v>15</v>
      </c>
      <c r="C19" s="268">
        <v>0</v>
      </c>
      <c r="D19" s="113" t="s">
        <v>258</v>
      </c>
      <c r="E19" s="268">
        <v>15</v>
      </c>
      <c r="F19" s="94" t="s">
        <v>237</v>
      </c>
      <c r="G19" s="268">
        <v>0</v>
      </c>
      <c r="H19" s="115" t="s">
        <v>258</v>
      </c>
    </row>
    <row r="20" spans="1:8" ht="15.75" customHeight="1" x14ac:dyDescent="0.35">
      <c r="A20" s="55" t="s">
        <v>247</v>
      </c>
      <c r="B20" s="144">
        <f t="shared" si="0"/>
        <v>3</v>
      </c>
      <c r="C20" s="268">
        <v>1</v>
      </c>
      <c r="D20" s="320" t="s">
        <v>261</v>
      </c>
      <c r="E20" s="268">
        <v>0</v>
      </c>
      <c r="F20" s="113" t="s">
        <v>258</v>
      </c>
      <c r="G20" s="268">
        <v>2</v>
      </c>
      <c r="H20" s="320" t="s">
        <v>235</v>
      </c>
    </row>
    <row r="21" spans="1:8" ht="15.75" customHeight="1" x14ac:dyDescent="0.35">
      <c r="A21" s="20" t="s">
        <v>238</v>
      </c>
      <c r="B21" s="144">
        <f t="shared" si="0"/>
        <v>18</v>
      </c>
      <c r="C21" s="268">
        <v>0</v>
      </c>
      <c r="D21" s="113" t="s">
        <v>258</v>
      </c>
      <c r="E21" s="268">
        <v>0</v>
      </c>
      <c r="F21" s="113" t="s">
        <v>258</v>
      </c>
      <c r="G21" s="268">
        <v>18</v>
      </c>
      <c r="H21" s="320" t="s">
        <v>232</v>
      </c>
    </row>
    <row r="22" spans="1:8" ht="15.75" customHeight="1" x14ac:dyDescent="0.35">
      <c r="A22" s="20" t="s">
        <v>242</v>
      </c>
      <c r="B22" s="144">
        <f t="shared" si="0"/>
        <v>11</v>
      </c>
      <c r="C22" s="268">
        <v>0</v>
      </c>
      <c r="D22" s="113" t="s">
        <v>258</v>
      </c>
      <c r="E22" s="268">
        <v>0</v>
      </c>
      <c r="F22" s="113" t="s">
        <v>258</v>
      </c>
      <c r="G22" s="268">
        <v>11</v>
      </c>
      <c r="H22" s="320" t="s">
        <v>243</v>
      </c>
    </row>
    <row r="23" spans="1:8" ht="15.75" customHeight="1" x14ac:dyDescent="0.35">
      <c r="A23" s="20" t="s">
        <v>262</v>
      </c>
      <c r="B23" s="144">
        <f t="shared" si="0"/>
        <v>12</v>
      </c>
      <c r="C23" s="268">
        <v>0</v>
      </c>
      <c r="D23" s="113" t="s">
        <v>258</v>
      </c>
      <c r="E23" s="268">
        <v>0</v>
      </c>
      <c r="F23" s="113" t="s">
        <v>258</v>
      </c>
      <c r="G23" s="268">
        <v>12</v>
      </c>
      <c r="H23" s="320" t="s">
        <v>240</v>
      </c>
    </row>
    <row r="24" spans="1:8" ht="15.75" customHeight="1" x14ac:dyDescent="0.35">
      <c r="A24" s="20" t="s">
        <v>263</v>
      </c>
      <c r="B24" s="144">
        <f t="shared" si="0"/>
        <v>35</v>
      </c>
      <c r="C24" s="268">
        <v>0</v>
      </c>
      <c r="D24" s="113" t="s">
        <v>258</v>
      </c>
      <c r="E24" s="268">
        <v>2</v>
      </c>
      <c r="F24" s="94" t="s">
        <v>246</v>
      </c>
      <c r="G24" s="268">
        <v>33</v>
      </c>
      <c r="H24" s="320" t="s">
        <v>245</v>
      </c>
    </row>
    <row r="25" spans="1:8" ht="15.75" customHeight="1" x14ac:dyDescent="0.35">
      <c r="A25" s="57"/>
      <c r="B25" s="263"/>
      <c r="C25" s="318"/>
      <c r="D25" s="318"/>
      <c r="E25" s="318"/>
      <c r="F25" s="316"/>
      <c r="G25" s="318"/>
      <c r="H25" s="318"/>
    </row>
    <row r="26" spans="1:8" ht="15.75" customHeight="1" x14ac:dyDescent="0.35">
      <c r="A26" s="20" t="s">
        <v>20</v>
      </c>
      <c r="B26" s="20"/>
      <c r="C26" s="99"/>
      <c r="D26" s="99"/>
      <c r="E26" s="99"/>
      <c r="F26" s="99"/>
      <c r="G26" s="99"/>
      <c r="H26" s="99"/>
    </row>
  </sheetData>
  <mergeCells count="4">
    <mergeCell ref="C8:H8"/>
    <mergeCell ref="C9:D9"/>
    <mergeCell ref="E9:F9"/>
    <mergeCell ref="G9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3"/>
  <sheetViews>
    <sheetView zoomScaleSheetLayoutView="100" workbookViewId="0"/>
  </sheetViews>
  <sheetFormatPr defaultColWidth="0" defaultRowHeight="14.5" zeroHeight="1" x14ac:dyDescent="0.35"/>
  <cols>
    <col min="1" max="1" width="40.54296875" style="255" customWidth="1"/>
    <col min="2" max="4" width="14.7265625" style="255" customWidth="1"/>
    <col min="5" max="6" width="22.7265625" style="255" customWidth="1"/>
    <col min="7" max="7" width="23.1796875" style="255" customWidth="1"/>
    <col min="8" max="16384" width="11.453125" style="255" hidden="1"/>
  </cols>
  <sheetData>
    <row r="1" spans="1:7" ht="15.75" customHeight="1" x14ac:dyDescent="0.35">
      <c r="A1" s="1" t="s">
        <v>264</v>
      </c>
      <c r="B1" s="117"/>
      <c r="C1" s="3"/>
      <c r="D1" s="3"/>
      <c r="E1" s="80"/>
      <c r="F1" s="80"/>
      <c r="G1" s="80"/>
    </row>
    <row r="2" spans="1:7" ht="15.75" customHeight="1" x14ac:dyDescent="0.35">
      <c r="A2" s="1"/>
      <c r="B2" s="117"/>
      <c r="C2" s="3"/>
      <c r="D2" s="3"/>
      <c r="E2" s="80"/>
      <c r="F2" s="80"/>
      <c r="G2" s="80"/>
    </row>
    <row r="3" spans="1:7" ht="15.75" customHeight="1" x14ac:dyDescent="0.35">
      <c r="A3" s="5" t="s">
        <v>358</v>
      </c>
      <c r="B3" s="5"/>
      <c r="C3" s="5"/>
      <c r="D3" s="5"/>
      <c r="E3" s="5"/>
      <c r="F3" s="5"/>
      <c r="G3" s="5"/>
    </row>
    <row r="4" spans="1:7" ht="15.75" customHeight="1" x14ac:dyDescent="0.35">
      <c r="A4" s="5" t="s">
        <v>477</v>
      </c>
      <c r="B4" s="5"/>
      <c r="C4" s="5"/>
      <c r="D4" s="5"/>
      <c r="E4" s="5"/>
      <c r="F4" s="5"/>
      <c r="G4" s="5"/>
    </row>
    <row r="5" spans="1:7" ht="15.75" customHeight="1" x14ac:dyDescent="0.35">
      <c r="A5" s="5" t="s">
        <v>391</v>
      </c>
      <c r="B5" s="5"/>
      <c r="C5" s="5"/>
      <c r="D5" s="5"/>
      <c r="E5" s="5"/>
      <c r="F5" s="5"/>
      <c r="G5" s="5"/>
    </row>
    <row r="6" spans="1:7" ht="15.75" customHeight="1" x14ac:dyDescent="0.35">
      <c r="A6" s="5" t="s">
        <v>3</v>
      </c>
      <c r="B6" s="5"/>
      <c r="C6" s="5"/>
      <c r="D6" s="5"/>
      <c r="E6" s="5"/>
      <c r="F6" s="5"/>
      <c r="G6" s="5"/>
    </row>
    <row r="7" spans="1:7" ht="15.75" customHeight="1" x14ac:dyDescent="0.35">
      <c r="A7" s="304"/>
      <c r="B7" s="304"/>
      <c r="C7" s="305"/>
      <c r="D7" s="305"/>
      <c r="E7" s="304"/>
      <c r="F7" s="304"/>
      <c r="G7" s="80"/>
    </row>
    <row r="8" spans="1:7" ht="15.75" customHeight="1" x14ac:dyDescent="0.35">
      <c r="A8" s="358" t="s">
        <v>478</v>
      </c>
      <c r="B8" s="364" t="s">
        <v>265</v>
      </c>
      <c r="C8" s="394" t="s">
        <v>392</v>
      </c>
      <c r="D8" s="367"/>
      <c r="E8" s="361" t="s">
        <v>217</v>
      </c>
      <c r="F8" s="361"/>
      <c r="G8" s="362"/>
    </row>
    <row r="9" spans="1:7" ht="15.75" customHeight="1" x14ac:dyDescent="0.35">
      <c r="A9" s="360"/>
      <c r="B9" s="366"/>
      <c r="C9" s="118" t="s">
        <v>266</v>
      </c>
      <c r="D9" s="306" t="s">
        <v>267</v>
      </c>
      <c r="E9" s="310" t="s">
        <v>24</v>
      </c>
      <c r="F9" s="310" t="s">
        <v>266</v>
      </c>
      <c r="G9" s="120" t="s">
        <v>267</v>
      </c>
    </row>
    <row r="10" spans="1:7" ht="15.75" customHeight="1" x14ac:dyDescent="0.35">
      <c r="A10" s="303"/>
      <c r="B10" s="121"/>
      <c r="C10" s="122"/>
      <c r="D10" s="122"/>
      <c r="E10" s="308"/>
      <c r="F10" s="308"/>
      <c r="G10" s="123"/>
    </row>
    <row r="11" spans="1:7" ht="15.75" customHeight="1" x14ac:dyDescent="0.35">
      <c r="A11" s="1" t="s">
        <v>268</v>
      </c>
      <c r="B11" s="91">
        <f>SUM(B12:B15)</f>
        <v>92</v>
      </c>
      <c r="C11" s="91">
        <f>SUM(C12:C15)</f>
        <v>41</v>
      </c>
      <c r="D11" s="128">
        <f>SUM(D12:D15)</f>
        <v>51</v>
      </c>
      <c r="E11" s="309" t="s">
        <v>269</v>
      </c>
      <c r="F11" s="304" t="s">
        <v>227</v>
      </c>
      <c r="G11" s="79" t="s">
        <v>225</v>
      </c>
    </row>
    <row r="12" spans="1:7" ht="15.75" customHeight="1" x14ac:dyDescent="0.35">
      <c r="A12" s="315" t="s">
        <v>79</v>
      </c>
      <c r="B12" s="15">
        <f>SUM(C12:D12)</f>
        <v>16</v>
      </c>
      <c r="C12" s="13">
        <v>10</v>
      </c>
      <c r="D12" s="13">
        <v>6</v>
      </c>
      <c r="E12" s="94" t="s">
        <v>223</v>
      </c>
      <c r="F12" s="97" t="s">
        <v>270</v>
      </c>
      <c r="G12" s="320" t="s">
        <v>271</v>
      </c>
    </row>
    <row r="13" spans="1:7" ht="15.75" customHeight="1" x14ac:dyDescent="0.35">
      <c r="A13" s="315" t="s">
        <v>80</v>
      </c>
      <c r="B13" s="15">
        <f>SUM(C13:D13)</f>
        <v>22</v>
      </c>
      <c r="C13" s="13">
        <v>12</v>
      </c>
      <c r="D13" s="13">
        <v>10</v>
      </c>
      <c r="E13" s="94" t="s">
        <v>272</v>
      </c>
      <c r="F13" s="320" t="s">
        <v>223</v>
      </c>
      <c r="G13" s="320" t="s">
        <v>273</v>
      </c>
    </row>
    <row r="14" spans="1:7" ht="15.75" customHeight="1" x14ac:dyDescent="0.35">
      <c r="A14" s="315" t="s">
        <v>81</v>
      </c>
      <c r="B14" s="15">
        <f>SUM(C14:D14)</f>
        <v>24</v>
      </c>
      <c r="C14" s="13">
        <v>10</v>
      </c>
      <c r="D14" s="13">
        <v>14</v>
      </c>
      <c r="E14" s="94" t="s">
        <v>269</v>
      </c>
      <c r="F14" s="320" t="s">
        <v>273</v>
      </c>
      <c r="G14" s="320" t="s">
        <v>274</v>
      </c>
    </row>
    <row r="15" spans="1:7" ht="15.75" customHeight="1" x14ac:dyDescent="0.35">
      <c r="A15" s="315" t="s">
        <v>82</v>
      </c>
      <c r="B15" s="15">
        <f>SUM(C15:D15)</f>
        <v>30</v>
      </c>
      <c r="C15" s="13">
        <v>9</v>
      </c>
      <c r="D15" s="13">
        <v>21</v>
      </c>
      <c r="E15" s="94" t="s">
        <v>273</v>
      </c>
      <c r="F15" s="94" t="s">
        <v>275</v>
      </c>
      <c r="G15" s="320" t="s">
        <v>248</v>
      </c>
    </row>
    <row r="16" spans="1:7" ht="15.75" customHeight="1" x14ac:dyDescent="0.35">
      <c r="A16" s="315"/>
      <c r="B16" s="271"/>
      <c r="C16" s="271"/>
      <c r="D16" s="271"/>
      <c r="E16" s="124"/>
      <c r="F16" s="124"/>
      <c r="G16" s="63"/>
    </row>
    <row r="17" spans="1:7" ht="15.75" customHeight="1" x14ac:dyDescent="0.35">
      <c r="A17" s="1" t="s">
        <v>479</v>
      </c>
      <c r="B17" s="91">
        <f>SUM(B18:B21)</f>
        <v>6</v>
      </c>
      <c r="C17" s="91">
        <f>SUM(C18:C21)</f>
        <v>6</v>
      </c>
      <c r="D17" s="128">
        <f>SUM(D18:D21)</f>
        <v>0</v>
      </c>
      <c r="E17" s="309" t="s">
        <v>228</v>
      </c>
      <c r="F17" s="309" t="s">
        <v>228</v>
      </c>
      <c r="G17" s="331" t="s">
        <v>258</v>
      </c>
    </row>
    <row r="18" spans="1:7" ht="15.75" customHeight="1" x14ac:dyDescent="0.35">
      <c r="A18" s="315" t="s">
        <v>79</v>
      </c>
      <c r="B18" s="15">
        <f>SUM(C18:D18)</f>
        <v>0</v>
      </c>
      <c r="C18" s="272">
        <v>0</v>
      </c>
      <c r="D18" s="272">
        <v>0</v>
      </c>
      <c r="E18" s="116" t="s">
        <v>258</v>
      </c>
      <c r="F18" s="116" t="s">
        <v>258</v>
      </c>
      <c r="G18" s="115" t="s">
        <v>258</v>
      </c>
    </row>
    <row r="19" spans="1:7" ht="15.75" customHeight="1" x14ac:dyDescent="0.35">
      <c r="A19" s="315" t="s">
        <v>80</v>
      </c>
      <c r="B19" s="15">
        <f>SUM(C19:D19)</f>
        <v>3</v>
      </c>
      <c r="C19" s="13">
        <v>3</v>
      </c>
      <c r="D19" s="13">
        <v>0</v>
      </c>
      <c r="E19" s="94" t="s">
        <v>276</v>
      </c>
      <c r="F19" s="320" t="s">
        <v>276</v>
      </c>
      <c r="G19" s="115" t="s">
        <v>258</v>
      </c>
    </row>
    <row r="20" spans="1:7" ht="15.75" customHeight="1" x14ac:dyDescent="0.35">
      <c r="A20" s="315" t="s">
        <v>81</v>
      </c>
      <c r="B20" s="15">
        <f>SUM(C20:D20)</f>
        <v>1</v>
      </c>
      <c r="C20" s="13">
        <v>1</v>
      </c>
      <c r="D20" s="13">
        <v>0</v>
      </c>
      <c r="E20" s="94" t="s">
        <v>277</v>
      </c>
      <c r="F20" s="94" t="s">
        <v>277</v>
      </c>
      <c r="G20" s="115" t="s">
        <v>258</v>
      </c>
    </row>
    <row r="21" spans="1:7" ht="15.75" customHeight="1" x14ac:dyDescent="0.35">
      <c r="A21" s="315" t="s">
        <v>82</v>
      </c>
      <c r="B21" s="15">
        <f>SUM(C21:D21)</f>
        <v>2</v>
      </c>
      <c r="C21" s="13">
        <v>2</v>
      </c>
      <c r="D21" s="13">
        <v>0</v>
      </c>
      <c r="E21" s="116" t="s">
        <v>278</v>
      </c>
      <c r="F21" s="116" t="s">
        <v>278</v>
      </c>
      <c r="G21" s="115" t="s">
        <v>258</v>
      </c>
    </row>
    <row r="22" spans="1:7" ht="15.75" customHeight="1" x14ac:dyDescent="0.35">
      <c r="A22" s="17"/>
      <c r="B22" s="25"/>
      <c r="C22" s="19"/>
      <c r="D22" s="19"/>
      <c r="E22" s="316"/>
      <c r="F22" s="316"/>
      <c r="G22" s="321"/>
    </row>
    <row r="23" spans="1:7" ht="15.75" customHeight="1" x14ac:dyDescent="0.35">
      <c r="A23" s="20" t="s">
        <v>20</v>
      </c>
      <c r="B23" s="63"/>
      <c r="C23" s="63"/>
      <c r="D23" s="63"/>
      <c r="E23" s="63"/>
      <c r="F23" s="63"/>
      <c r="G23" s="63"/>
    </row>
  </sheetData>
  <mergeCells count="4">
    <mergeCell ref="A8:A9"/>
    <mergeCell ref="B8:B9"/>
    <mergeCell ref="C8:D8"/>
    <mergeCell ref="E8:G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7"/>
  <sheetViews>
    <sheetView zoomScaleSheetLayoutView="100" workbookViewId="0">
      <pane ySplit="9" topLeftCell="A10" activePane="bottomLeft" state="frozen"/>
      <selection pane="bottomLeft"/>
    </sheetView>
  </sheetViews>
  <sheetFormatPr defaultColWidth="0" defaultRowHeight="14.5" zeroHeight="1" x14ac:dyDescent="0.35"/>
  <cols>
    <col min="1" max="3" width="22.7265625" style="255" customWidth="1"/>
    <col min="4" max="5" width="0" style="255" hidden="1" customWidth="1"/>
    <col min="6" max="16384" width="11.453125" style="255" hidden="1"/>
  </cols>
  <sheetData>
    <row r="1" spans="1:5" ht="15.5" x14ac:dyDescent="0.35">
      <c r="A1" s="1" t="s">
        <v>279</v>
      </c>
      <c r="B1" s="80"/>
      <c r="C1" s="80"/>
    </row>
    <row r="2" spans="1:5" ht="15.5" x14ac:dyDescent="0.35">
      <c r="A2" s="80"/>
      <c r="B2" s="80"/>
      <c r="C2" s="80"/>
    </row>
    <row r="3" spans="1:5" ht="15" x14ac:dyDescent="0.35">
      <c r="A3" s="5" t="s">
        <v>481</v>
      </c>
      <c r="B3" s="5"/>
      <c r="C3" s="5"/>
    </row>
    <row r="4" spans="1:5" ht="15" x14ac:dyDescent="0.35">
      <c r="A4" s="5" t="s">
        <v>363</v>
      </c>
      <c r="B4" s="5"/>
      <c r="C4" s="5"/>
    </row>
    <row r="5" spans="1:5" ht="15" x14ac:dyDescent="0.35">
      <c r="A5" s="5" t="s">
        <v>475</v>
      </c>
      <c r="B5" s="5"/>
      <c r="C5" s="5"/>
    </row>
    <row r="6" spans="1:5" ht="15" x14ac:dyDescent="0.35">
      <c r="A6" s="5" t="s">
        <v>3</v>
      </c>
      <c r="B6" s="5"/>
      <c r="C6" s="5"/>
    </row>
    <row r="7" spans="1:5" ht="15" x14ac:dyDescent="0.35">
      <c r="A7" s="304"/>
      <c r="B7" s="304"/>
      <c r="C7" s="304"/>
    </row>
    <row r="8" spans="1:5" ht="15.75" customHeight="1" x14ac:dyDescent="0.35">
      <c r="A8" s="62" t="s">
        <v>361</v>
      </c>
      <c r="B8" s="362" t="s">
        <v>473</v>
      </c>
      <c r="C8" s="396"/>
    </row>
    <row r="9" spans="1:5" ht="15" x14ac:dyDescent="0.35">
      <c r="A9" s="273" t="s">
        <v>362</v>
      </c>
      <c r="B9" s="307" t="s">
        <v>359</v>
      </c>
      <c r="C9" s="307" t="s">
        <v>360</v>
      </c>
    </row>
    <row r="10" spans="1:5" ht="15" x14ac:dyDescent="0.35">
      <c r="A10" s="303"/>
      <c r="B10" s="85"/>
      <c r="C10" s="86"/>
    </row>
    <row r="11" spans="1:5" ht="15" x14ac:dyDescent="0.35">
      <c r="A11" s="304" t="s">
        <v>5</v>
      </c>
      <c r="B11" s="274">
        <f>SUM(B13:B35)</f>
        <v>92</v>
      </c>
      <c r="C11" s="23">
        <f>SUM(C13:C35)</f>
        <v>6</v>
      </c>
    </row>
    <row r="12" spans="1:5" ht="15" x14ac:dyDescent="0.35">
      <c r="A12" s="304"/>
      <c r="B12" s="274"/>
      <c r="C12" s="23"/>
    </row>
    <row r="13" spans="1:5" ht="15.5" x14ac:dyDescent="0.35">
      <c r="A13" s="97" t="s">
        <v>445</v>
      </c>
      <c r="B13" s="275">
        <v>1</v>
      </c>
      <c r="C13" s="268">
        <v>0</v>
      </c>
      <c r="E13" s="332"/>
    </row>
    <row r="14" spans="1:5" ht="15.5" x14ac:dyDescent="0.35">
      <c r="A14" s="97" t="s">
        <v>446</v>
      </c>
      <c r="B14" s="275">
        <v>2</v>
      </c>
      <c r="C14" s="268">
        <v>0</v>
      </c>
      <c r="E14" s="332"/>
    </row>
    <row r="15" spans="1:5" ht="15.5" x14ac:dyDescent="0.35">
      <c r="A15" s="65" t="s">
        <v>447</v>
      </c>
      <c r="B15" s="275">
        <v>1</v>
      </c>
      <c r="C15" s="268">
        <v>0</v>
      </c>
      <c r="E15" s="332"/>
    </row>
    <row r="16" spans="1:5" ht="15.5" x14ac:dyDescent="0.35">
      <c r="A16" s="65" t="s">
        <v>448</v>
      </c>
      <c r="B16" s="275">
        <v>1</v>
      </c>
      <c r="C16" s="268">
        <v>0</v>
      </c>
      <c r="E16" s="332"/>
    </row>
    <row r="17" spans="1:5" ht="15.5" x14ac:dyDescent="0.35">
      <c r="A17" s="65" t="s">
        <v>467</v>
      </c>
      <c r="B17" s="275">
        <v>1</v>
      </c>
      <c r="C17" s="268">
        <v>0</v>
      </c>
      <c r="E17" s="332"/>
    </row>
    <row r="18" spans="1:5" ht="15.5" x14ac:dyDescent="0.35">
      <c r="A18" s="65" t="s">
        <v>449</v>
      </c>
      <c r="B18" s="275">
        <v>4</v>
      </c>
      <c r="C18" s="268">
        <v>0</v>
      </c>
      <c r="E18" s="332"/>
    </row>
    <row r="19" spans="1:5" ht="15.5" x14ac:dyDescent="0.35">
      <c r="A19" s="65" t="s">
        <v>450</v>
      </c>
      <c r="B19" s="275">
        <v>13</v>
      </c>
      <c r="C19" s="268">
        <v>0</v>
      </c>
      <c r="E19" s="332"/>
    </row>
    <row r="20" spans="1:5" ht="15.5" x14ac:dyDescent="0.35">
      <c r="A20" s="65" t="s">
        <v>451</v>
      </c>
      <c r="B20" s="275">
        <v>8</v>
      </c>
      <c r="C20" s="268">
        <v>0</v>
      </c>
      <c r="E20" s="332"/>
    </row>
    <row r="21" spans="1:5" ht="15.5" x14ac:dyDescent="0.35">
      <c r="A21" s="65" t="s">
        <v>452</v>
      </c>
      <c r="B21" s="275">
        <v>7</v>
      </c>
      <c r="C21" s="268">
        <v>0</v>
      </c>
      <c r="E21" s="332"/>
    </row>
    <row r="22" spans="1:5" ht="15.5" x14ac:dyDescent="0.35">
      <c r="A22" s="65" t="s">
        <v>453</v>
      </c>
      <c r="B22" s="275">
        <v>7</v>
      </c>
      <c r="C22" s="268">
        <v>0</v>
      </c>
      <c r="E22" s="332"/>
    </row>
    <row r="23" spans="1:5" ht="15.5" x14ac:dyDescent="0.35">
      <c r="A23" s="65" t="s">
        <v>454</v>
      </c>
      <c r="B23" s="275">
        <v>8</v>
      </c>
      <c r="C23" s="268">
        <v>0</v>
      </c>
      <c r="E23" s="332"/>
    </row>
    <row r="24" spans="1:5" ht="15.5" x14ac:dyDescent="0.35">
      <c r="A24" s="65" t="s">
        <v>455</v>
      </c>
      <c r="B24" s="275">
        <v>5</v>
      </c>
      <c r="C24" s="268">
        <v>0</v>
      </c>
      <c r="E24" s="332"/>
    </row>
    <row r="25" spans="1:5" ht="15.5" x14ac:dyDescent="0.35">
      <c r="A25" s="65" t="s">
        <v>456</v>
      </c>
      <c r="B25" s="275">
        <v>6</v>
      </c>
      <c r="C25" s="268">
        <v>1</v>
      </c>
      <c r="E25" s="332"/>
    </row>
    <row r="26" spans="1:5" ht="15.5" x14ac:dyDescent="0.35">
      <c r="A26" s="65" t="s">
        <v>457</v>
      </c>
      <c r="B26" s="275">
        <v>4</v>
      </c>
      <c r="C26" s="268">
        <v>1</v>
      </c>
      <c r="E26" s="332"/>
    </row>
    <row r="27" spans="1:5" ht="15.5" x14ac:dyDescent="0.35">
      <c r="A27" s="65" t="s">
        <v>458</v>
      </c>
      <c r="B27" s="275">
        <v>9</v>
      </c>
      <c r="C27" s="268">
        <v>0</v>
      </c>
      <c r="E27" s="332"/>
    </row>
    <row r="28" spans="1:5" ht="15.5" x14ac:dyDescent="0.35">
      <c r="A28" s="65" t="s">
        <v>459</v>
      </c>
      <c r="B28" s="275">
        <v>4</v>
      </c>
      <c r="C28" s="268">
        <v>1</v>
      </c>
      <c r="E28" s="332"/>
    </row>
    <row r="29" spans="1:5" ht="15.5" x14ac:dyDescent="0.35">
      <c r="A29" s="65" t="s">
        <v>460</v>
      </c>
      <c r="B29" s="275">
        <v>2</v>
      </c>
      <c r="C29" s="268">
        <v>1</v>
      </c>
      <c r="E29" s="332"/>
    </row>
    <row r="30" spans="1:5" ht="15.5" x14ac:dyDescent="0.35">
      <c r="A30" s="65" t="s">
        <v>461</v>
      </c>
      <c r="B30" s="275">
        <v>2</v>
      </c>
      <c r="C30" s="268">
        <v>0</v>
      </c>
      <c r="E30" s="332"/>
    </row>
    <row r="31" spans="1:5" ht="15.5" x14ac:dyDescent="0.35">
      <c r="A31" s="65" t="s">
        <v>462</v>
      </c>
      <c r="B31" s="275">
        <v>3</v>
      </c>
      <c r="C31" s="268">
        <v>0</v>
      </c>
      <c r="E31" s="332"/>
    </row>
    <row r="32" spans="1:5" ht="15.5" x14ac:dyDescent="0.35">
      <c r="A32" s="65" t="s">
        <v>463</v>
      </c>
      <c r="B32" s="275">
        <v>2</v>
      </c>
      <c r="C32" s="268">
        <v>1</v>
      </c>
      <c r="E32" s="332"/>
    </row>
    <row r="33" spans="1:5" ht="15.5" x14ac:dyDescent="0.35">
      <c r="A33" s="65" t="s">
        <v>464</v>
      </c>
      <c r="B33" s="275">
        <v>1</v>
      </c>
      <c r="C33" s="268">
        <v>0</v>
      </c>
      <c r="E33" s="332"/>
    </row>
    <row r="34" spans="1:5" ht="15.5" x14ac:dyDescent="0.35">
      <c r="A34" s="65" t="s">
        <v>465</v>
      </c>
      <c r="B34" s="275">
        <v>0</v>
      </c>
      <c r="C34" s="268">
        <v>1</v>
      </c>
      <c r="E34" s="332"/>
    </row>
    <row r="35" spans="1:5" ht="15.5" x14ac:dyDescent="0.35">
      <c r="A35" s="65" t="s">
        <v>466</v>
      </c>
      <c r="B35" s="275">
        <v>1</v>
      </c>
      <c r="C35" s="268">
        <v>0</v>
      </c>
      <c r="E35" s="332"/>
    </row>
    <row r="36" spans="1:5" ht="15.5" x14ac:dyDescent="0.35">
      <c r="A36" s="324"/>
      <c r="B36" s="36"/>
      <c r="C36" s="37"/>
    </row>
    <row r="37" spans="1:5" ht="15.5" x14ac:dyDescent="0.35">
      <c r="A37" s="395" t="s">
        <v>20</v>
      </c>
      <c r="B37" s="395"/>
      <c r="C37" s="395"/>
    </row>
  </sheetData>
  <mergeCells count="2">
    <mergeCell ref="A37:C37"/>
    <mergeCell ref="B8:C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6"/>
  <sheetViews>
    <sheetView zoomScaleSheetLayoutView="100" workbookViewId="0"/>
  </sheetViews>
  <sheetFormatPr defaultColWidth="0" defaultRowHeight="14.5" zeroHeight="1" x14ac:dyDescent="0.35"/>
  <cols>
    <col min="1" max="1" width="29.26953125" style="255" customWidth="1"/>
    <col min="2" max="2" width="14.1796875" style="255" customWidth="1"/>
    <col min="3" max="3" width="14.7265625" style="255" customWidth="1"/>
    <col min="4" max="4" width="14.81640625" style="255" customWidth="1"/>
    <col min="5" max="5" width="12.81640625" style="255" customWidth="1"/>
    <col min="6" max="16384" width="11.453125" style="255" hidden="1"/>
  </cols>
  <sheetData>
    <row r="1" spans="1:5" ht="15.5" x14ac:dyDescent="0.35">
      <c r="A1" s="1" t="s">
        <v>280</v>
      </c>
      <c r="B1" s="31"/>
      <c r="C1" s="31"/>
      <c r="D1" s="31"/>
      <c r="E1" s="31"/>
    </row>
    <row r="2" spans="1:5" ht="15.5" x14ac:dyDescent="0.35">
      <c r="A2" s="31"/>
      <c r="B2" s="31"/>
      <c r="C2" s="31"/>
      <c r="D2" s="31"/>
      <c r="E2" s="31"/>
    </row>
    <row r="3" spans="1:5" ht="15" x14ac:dyDescent="0.35">
      <c r="A3" s="5" t="s">
        <v>281</v>
      </c>
      <c r="B3" s="5"/>
      <c r="C3" s="5"/>
      <c r="D3" s="5"/>
      <c r="E3" s="5"/>
    </row>
    <row r="4" spans="1:5" ht="15" x14ac:dyDescent="0.35">
      <c r="A4" s="5" t="s">
        <v>54</v>
      </c>
      <c r="B4" s="5"/>
      <c r="C4" s="5"/>
      <c r="D4" s="5"/>
      <c r="E4" s="5"/>
    </row>
    <row r="5" spans="1:5" ht="15" x14ac:dyDescent="0.35">
      <c r="A5" s="5" t="s">
        <v>364</v>
      </c>
      <c r="B5" s="5"/>
      <c r="C5" s="5"/>
      <c r="D5" s="5"/>
      <c r="E5" s="5"/>
    </row>
    <row r="6" spans="1:5" ht="15" x14ac:dyDescent="0.35">
      <c r="A6" s="5" t="s">
        <v>3</v>
      </c>
      <c r="B6" s="5"/>
      <c r="C6" s="5"/>
      <c r="D6" s="5"/>
      <c r="E6" s="5"/>
    </row>
    <row r="7" spans="1:5" ht="15.5" x14ac:dyDescent="0.35">
      <c r="A7" s="4"/>
      <c r="B7" s="4"/>
      <c r="C7" s="4"/>
      <c r="D7" s="4"/>
      <c r="E7" s="4"/>
    </row>
    <row r="8" spans="1:5" ht="15" x14ac:dyDescent="0.35">
      <c r="A8" s="378" t="s">
        <v>31</v>
      </c>
      <c r="B8" s="364" t="s">
        <v>5</v>
      </c>
      <c r="C8" s="399" t="s">
        <v>282</v>
      </c>
      <c r="D8" s="399"/>
      <c r="E8" s="381" t="s">
        <v>283</v>
      </c>
    </row>
    <row r="9" spans="1:5" ht="15" x14ac:dyDescent="0.35">
      <c r="A9" s="397"/>
      <c r="B9" s="398"/>
      <c r="C9" s="333" t="s">
        <v>266</v>
      </c>
      <c r="D9" s="333" t="s">
        <v>267</v>
      </c>
      <c r="E9" s="400"/>
    </row>
    <row r="10" spans="1:5" ht="15.5" x14ac:dyDescent="0.35">
      <c r="A10" s="319"/>
      <c r="B10" s="138"/>
      <c r="C10" s="138"/>
      <c r="D10" s="138"/>
      <c r="E10" s="139"/>
    </row>
    <row r="11" spans="1:5" ht="15" x14ac:dyDescent="0.35">
      <c r="A11" s="52" t="s">
        <v>24</v>
      </c>
      <c r="B11" s="128">
        <f>SUM(B13:B24)</f>
        <v>447</v>
      </c>
      <c r="C11" s="128">
        <f>SUM(C13:C24)</f>
        <v>41</v>
      </c>
      <c r="D11" s="128">
        <f>SUM(D13:D24)</f>
        <v>51</v>
      </c>
      <c r="E11" s="140">
        <f>SUM(E13:E24)</f>
        <v>355</v>
      </c>
    </row>
    <row r="12" spans="1:5" ht="15.5" x14ac:dyDescent="0.35">
      <c r="A12" s="130"/>
      <c r="B12" s="131"/>
      <c r="C12" s="131"/>
      <c r="D12" s="131"/>
      <c r="E12" s="133"/>
    </row>
    <row r="13" spans="1:5" ht="15.5" x14ac:dyDescent="0.35">
      <c r="A13" s="31" t="s">
        <v>39</v>
      </c>
      <c r="B13" s="134">
        <f>SUM(C13:E13)</f>
        <v>141</v>
      </c>
      <c r="C13" s="134">
        <v>4</v>
      </c>
      <c r="D13" s="134">
        <v>7</v>
      </c>
      <c r="E13" s="141">
        <v>130</v>
      </c>
    </row>
    <row r="14" spans="1:5" ht="15.5" x14ac:dyDescent="0.35">
      <c r="A14" s="31" t="s">
        <v>38</v>
      </c>
      <c r="B14" s="134">
        <f t="shared" ref="B14:B24" si="0">SUM(C14:E14)</f>
        <v>148</v>
      </c>
      <c r="C14" s="134">
        <v>11</v>
      </c>
      <c r="D14" s="134">
        <v>20</v>
      </c>
      <c r="E14" s="141">
        <v>117</v>
      </c>
    </row>
    <row r="15" spans="1:5" ht="15.5" x14ac:dyDescent="0.35">
      <c r="A15" s="20" t="s">
        <v>43</v>
      </c>
      <c r="B15" s="134">
        <f t="shared" si="0"/>
        <v>81</v>
      </c>
      <c r="C15" s="134">
        <v>1</v>
      </c>
      <c r="D15" s="134">
        <v>4</v>
      </c>
      <c r="E15" s="141">
        <v>76</v>
      </c>
    </row>
    <row r="16" spans="1:5" ht="15.5" x14ac:dyDescent="0.35">
      <c r="A16" s="31" t="s">
        <v>42</v>
      </c>
      <c r="B16" s="134">
        <f t="shared" si="0"/>
        <v>52</v>
      </c>
      <c r="C16" s="134">
        <v>21</v>
      </c>
      <c r="D16" s="134">
        <v>15</v>
      </c>
      <c r="E16" s="141">
        <v>16</v>
      </c>
    </row>
    <row r="17" spans="1:5" ht="15.5" x14ac:dyDescent="0.35">
      <c r="A17" s="20" t="s">
        <v>47</v>
      </c>
      <c r="B17" s="134">
        <f t="shared" si="0"/>
        <v>0</v>
      </c>
      <c r="C17" s="134">
        <v>0</v>
      </c>
      <c r="D17" s="134">
        <v>0</v>
      </c>
      <c r="E17" s="141">
        <v>0</v>
      </c>
    </row>
    <row r="18" spans="1:5" ht="15.5" x14ac:dyDescent="0.35">
      <c r="A18" s="31" t="s">
        <v>40</v>
      </c>
      <c r="B18" s="134">
        <f t="shared" si="0"/>
        <v>6</v>
      </c>
      <c r="C18" s="134">
        <v>1</v>
      </c>
      <c r="D18" s="134">
        <v>2</v>
      </c>
      <c r="E18" s="141">
        <v>3</v>
      </c>
    </row>
    <row r="19" spans="1:5" ht="15.5" x14ac:dyDescent="0.35">
      <c r="A19" s="31" t="s">
        <v>48</v>
      </c>
      <c r="B19" s="134">
        <f t="shared" si="0"/>
        <v>6</v>
      </c>
      <c r="C19" s="134">
        <v>0</v>
      </c>
      <c r="D19" s="134">
        <v>2</v>
      </c>
      <c r="E19" s="141">
        <v>4</v>
      </c>
    </row>
    <row r="20" spans="1:5" ht="15.5" x14ac:dyDescent="0.35">
      <c r="A20" s="31" t="s">
        <v>45</v>
      </c>
      <c r="B20" s="134">
        <f t="shared" si="0"/>
        <v>4</v>
      </c>
      <c r="C20" s="134">
        <v>0</v>
      </c>
      <c r="D20" s="134">
        <v>0</v>
      </c>
      <c r="E20" s="141">
        <v>4</v>
      </c>
    </row>
    <row r="21" spans="1:5" ht="15.5" x14ac:dyDescent="0.35">
      <c r="A21" s="31" t="s">
        <v>46</v>
      </c>
      <c r="B21" s="134">
        <f t="shared" si="0"/>
        <v>6</v>
      </c>
      <c r="C21" s="134">
        <v>2</v>
      </c>
      <c r="D21" s="134">
        <v>1</v>
      </c>
      <c r="E21" s="141">
        <v>3</v>
      </c>
    </row>
    <row r="22" spans="1:5" ht="15.5" x14ac:dyDescent="0.35">
      <c r="A22" s="31" t="s">
        <v>41</v>
      </c>
      <c r="B22" s="134">
        <f t="shared" si="0"/>
        <v>1</v>
      </c>
      <c r="C22" s="134">
        <v>0</v>
      </c>
      <c r="D22" s="134">
        <v>0</v>
      </c>
      <c r="E22" s="141">
        <v>1</v>
      </c>
    </row>
    <row r="23" spans="1:5" ht="15.5" x14ac:dyDescent="0.35">
      <c r="A23" s="31" t="s">
        <v>284</v>
      </c>
      <c r="B23" s="134">
        <f t="shared" si="0"/>
        <v>1</v>
      </c>
      <c r="C23" s="134">
        <v>1</v>
      </c>
      <c r="D23" s="134">
        <v>0</v>
      </c>
      <c r="E23" s="141">
        <v>0</v>
      </c>
    </row>
    <row r="24" spans="1:5" ht="15.5" x14ac:dyDescent="0.35">
      <c r="A24" s="31" t="s">
        <v>285</v>
      </c>
      <c r="B24" s="134">
        <f t="shared" si="0"/>
        <v>1</v>
      </c>
      <c r="C24" s="134">
        <v>0</v>
      </c>
      <c r="D24" s="134">
        <v>0</v>
      </c>
      <c r="E24" s="141">
        <v>1</v>
      </c>
    </row>
    <row r="25" spans="1:5" ht="15.5" x14ac:dyDescent="0.35">
      <c r="A25" s="324"/>
      <c r="B25" s="136"/>
      <c r="C25" s="36"/>
      <c r="D25" s="36"/>
      <c r="E25" s="137"/>
    </row>
    <row r="26" spans="1:5" ht="15.5" x14ac:dyDescent="0.35">
      <c r="A26" s="20" t="s">
        <v>20</v>
      </c>
      <c r="B26" s="31"/>
      <c r="C26" s="31"/>
      <c r="D26" s="31"/>
      <c r="E26" s="31"/>
    </row>
  </sheetData>
  <mergeCells count="4">
    <mergeCell ref="A8:A9"/>
    <mergeCell ref="B8:B9"/>
    <mergeCell ref="C8:D8"/>
    <mergeCell ref="E8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6"/>
  <sheetViews>
    <sheetView zoomScaleSheetLayoutView="100" workbookViewId="0"/>
  </sheetViews>
  <sheetFormatPr defaultColWidth="0" defaultRowHeight="14.5" zeroHeight="1" x14ac:dyDescent="0.35"/>
  <cols>
    <col min="1" max="1" width="33.453125" style="255" customWidth="1"/>
    <col min="2" max="4" width="16.7265625" style="255" customWidth="1"/>
    <col min="5" max="5" width="18.7265625" style="255" customWidth="1"/>
    <col min="6" max="16384" width="11.453125" style="255" hidden="1"/>
  </cols>
  <sheetData>
    <row r="1" spans="1:5" ht="15.5" x14ac:dyDescent="0.35">
      <c r="A1" s="1" t="s">
        <v>286</v>
      </c>
      <c r="B1" s="31"/>
      <c r="C1" s="31"/>
      <c r="D1" s="31"/>
      <c r="E1" s="31"/>
    </row>
    <row r="2" spans="1:5" ht="15.5" x14ac:dyDescent="0.35">
      <c r="A2" s="31"/>
      <c r="B2" s="31"/>
      <c r="C2" s="31"/>
      <c r="D2" s="31"/>
      <c r="E2" s="31"/>
    </row>
    <row r="3" spans="1:5" ht="15" x14ac:dyDescent="0.35">
      <c r="A3" s="5" t="s">
        <v>365</v>
      </c>
      <c r="B3" s="5"/>
      <c r="C3" s="5"/>
      <c r="D3" s="5"/>
      <c r="E3" s="5"/>
    </row>
    <row r="4" spans="1:5" ht="15" x14ac:dyDescent="0.35">
      <c r="A4" s="5" t="s">
        <v>54</v>
      </c>
      <c r="B4" s="5"/>
      <c r="C4" s="5"/>
      <c r="D4" s="5"/>
      <c r="E4" s="5"/>
    </row>
    <row r="5" spans="1:5" ht="15" x14ac:dyDescent="0.35">
      <c r="A5" s="5" t="s">
        <v>364</v>
      </c>
      <c r="B5" s="5"/>
      <c r="C5" s="5"/>
      <c r="D5" s="5"/>
      <c r="E5" s="5"/>
    </row>
    <row r="6" spans="1:5" ht="15" x14ac:dyDescent="0.35">
      <c r="A6" s="5" t="s">
        <v>3</v>
      </c>
      <c r="B6" s="5"/>
      <c r="C6" s="5"/>
      <c r="D6" s="5"/>
      <c r="E6" s="5"/>
    </row>
    <row r="7" spans="1:5" ht="15.5" x14ac:dyDescent="0.35">
      <c r="A7" s="4"/>
      <c r="B7" s="4"/>
      <c r="C7" s="4"/>
      <c r="D7" s="4"/>
      <c r="E7" s="4"/>
    </row>
    <row r="8" spans="1:5" ht="15" x14ac:dyDescent="0.35">
      <c r="A8" s="378" t="s">
        <v>31</v>
      </c>
      <c r="B8" s="364" t="s">
        <v>5</v>
      </c>
      <c r="C8" s="399" t="s">
        <v>282</v>
      </c>
      <c r="D8" s="399"/>
      <c r="E8" s="381" t="s">
        <v>283</v>
      </c>
    </row>
    <row r="9" spans="1:5" ht="15" x14ac:dyDescent="0.35">
      <c r="A9" s="397"/>
      <c r="B9" s="398"/>
      <c r="C9" s="333" t="s">
        <v>266</v>
      </c>
      <c r="D9" s="333" t="s">
        <v>267</v>
      </c>
      <c r="E9" s="400"/>
    </row>
    <row r="10" spans="1:5" ht="15.5" x14ac:dyDescent="0.35">
      <c r="A10" s="319"/>
      <c r="B10" s="126"/>
      <c r="C10" s="126"/>
      <c r="D10" s="126"/>
      <c r="E10" s="127"/>
    </row>
    <row r="11" spans="1:5" ht="15" x14ac:dyDescent="0.35">
      <c r="A11" s="46" t="s">
        <v>5</v>
      </c>
      <c r="B11" s="128">
        <f>SUM(B13:B24)</f>
        <v>520</v>
      </c>
      <c r="C11" s="91">
        <f>SUM(C13:C24)</f>
        <v>52</v>
      </c>
      <c r="D11" s="128">
        <f>SUM(D13:D24)</f>
        <v>68</v>
      </c>
      <c r="E11" s="129">
        <f>SUM(E13:E24)</f>
        <v>400</v>
      </c>
    </row>
    <row r="12" spans="1:5" ht="15.5" x14ac:dyDescent="0.35">
      <c r="A12" s="130"/>
      <c r="B12" s="131"/>
      <c r="C12" s="132"/>
      <c r="D12" s="131"/>
      <c r="E12" s="133"/>
    </row>
    <row r="13" spans="1:5" ht="15.5" x14ac:dyDescent="0.35">
      <c r="A13" s="31" t="s">
        <v>39</v>
      </c>
      <c r="B13" s="134">
        <f>SUM(C13:E13)</f>
        <v>174</v>
      </c>
      <c r="C13" s="135">
        <v>8</v>
      </c>
      <c r="D13" s="134">
        <v>13</v>
      </c>
      <c r="E13" s="135">
        <v>153</v>
      </c>
    </row>
    <row r="14" spans="1:5" ht="15.5" x14ac:dyDescent="0.35">
      <c r="A14" s="31" t="s">
        <v>38</v>
      </c>
      <c r="B14" s="134">
        <f t="shared" ref="B14:B24" si="0">SUM(C14:E14)</f>
        <v>165</v>
      </c>
      <c r="C14" s="135">
        <v>13</v>
      </c>
      <c r="D14" s="134">
        <v>27</v>
      </c>
      <c r="E14" s="135">
        <v>125</v>
      </c>
    </row>
    <row r="15" spans="1:5" ht="15.5" x14ac:dyDescent="0.35">
      <c r="A15" s="20" t="s">
        <v>43</v>
      </c>
      <c r="B15" s="134">
        <f t="shared" si="0"/>
        <v>92</v>
      </c>
      <c r="C15" s="135">
        <v>2</v>
      </c>
      <c r="D15" s="134">
        <v>7</v>
      </c>
      <c r="E15" s="135">
        <v>83</v>
      </c>
    </row>
    <row r="16" spans="1:5" ht="15.5" x14ac:dyDescent="0.35">
      <c r="A16" s="31" t="s">
        <v>42</v>
      </c>
      <c r="B16" s="134">
        <f t="shared" si="0"/>
        <v>54</v>
      </c>
      <c r="C16" s="135">
        <v>22</v>
      </c>
      <c r="D16" s="134">
        <v>15</v>
      </c>
      <c r="E16" s="135">
        <v>17</v>
      </c>
    </row>
    <row r="17" spans="1:5" ht="15.5" x14ac:dyDescent="0.35">
      <c r="A17" s="20" t="s">
        <v>47</v>
      </c>
      <c r="B17" s="134">
        <f t="shared" si="0"/>
        <v>0</v>
      </c>
      <c r="C17" s="135">
        <v>0</v>
      </c>
      <c r="D17" s="134">
        <v>0</v>
      </c>
      <c r="E17" s="135">
        <v>0</v>
      </c>
    </row>
    <row r="18" spans="1:5" ht="15.5" x14ac:dyDescent="0.35">
      <c r="A18" s="31" t="s">
        <v>40</v>
      </c>
      <c r="B18" s="134">
        <f t="shared" si="0"/>
        <v>12</v>
      </c>
      <c r="C18" s="135">
        <v>4</v>
      </c>
      <c r="D18" s="134">
        <v>2</v>
      </c>
      <c r="E18" s="135">
        <v>6</v>
      </c>
    </row>
    <row r="19" spans="1:5" ht="15.5" x14ac:dyDescent="0.35">
      <c r="A19" s="31" t="s">
        <v>48</v>
      </c>
      <c r="B19" s="134">
        <f t="shared" si="0"/>
        <v>7</v>
      </c>
      <c r="C19" s="135">
        <v>0</v>
      </c>
      <c r="D19" s="134">
        <v>2</v>
      </c>
      <c r="E19" s="135">
        <v>5</v>
      </c>
    </row>
    <row r="20" spans="1:5" ht="15.5" x14ac:dyDescent="0.35">
      <c r="A20" s="31" t="s">
        <v>45</v>
      </c>
      <c r="B20" s="134">
        <f t="shared" si="0"/>
        <v>4</v>
      </c>
      <c r="C20" s="135">
        <v>0</v>
      </c>
      <c r="D20" s="134">
        <v>0</v>
      </c>
      <c r="E20" s="135">
        <v>4</v>
      </c>
    </row>
    <row r="21" spans="1:5" ht="15.5" x14ac:dyDescent="0.35">
      <c r="A21" s="31" t="s">
        <v>46</v>
      </c>
      <c r="B21" s="134">
        <f t="shared" si="0"/>
        <v>9</v>
      </c>
      <c r="C21" s="135">
        <v>2</v>
      </c>
      <c r="D21" s="134">
        <v>2</v>
      </c>
      <c r="E21" s="135">
        <v>5</v>
      </c>
    </row>
    <row r="22" spans="1:5" ht="15.5" x14ac:dyDescent="0.35">
      <c r="A22" s="31" t="s">
        <v>41</v>
      </c>
      <c r="B22" s="134">
        <f t="shared" si="0"/>
        <v>1</v>
      </c>
      <c r="C22" s="135">
        <v>0</v>
      </c>
      <c r="D22" s="134">
        <v>0</v>
      </c>
      <c r="E22" s="135">
        <v>1</v>
      </c>
    </row>
    <row r="23" spans="1:5" ht="15.5" x14ac:dyDescent="0.35">
      <c r="A23" s="31" t="s">
        <v>284</v>
      </c>
      <c r="B23" s="134">
        <f t="shared" si="0"/>
        <v>1</v>
      </c>
      <c r="C23" s="135">
        <v>1</v>
      </c>
      <c r="D23" s="134">
        <v>0</v>
      </c>
      <c r="E23" s="135">
        <v>0</v>
      </c>
    </row>
    <row r="24" spans="1:5" ht="15.5" x14ac:dyDescent="0.35">
      <c r="A24" s="31" t="s">
        <v>285</v>
      </c>
      <c r="B24" s="134">
        <f t="shared" si="0"/>
        <v>1</v>
      </c>
      <c r="C24" s="135">
        <v>0</v>
      </c>
      <c r="D24" s="134">
        <v>0</v>
      </c>
      <c r="E24" s="135">
        <v>1</v>
      </c>
    </row>
    <row r="25" spans="1:5" ht="15.5" x14ac:dyDescent="0.35">
      <c r="A25" s="324"/>
      <c r="B25" s="136"/>
      <c r="C25" s="37"/>
      <c r="D25" s="36"/>
      <c r="E25" s="137"/>
    </row>
    <row r="26" spans="1:5" ht="15.5" x14ac:dyDescent="0.35">
      <c r="A26" s="20" t="s">
        <v>20</v>
      </c>
      <c r="B26" s="31"/>
      <c r="C26" s="31"/>
      <c r="D26" s="31"/>
      <c r="E26" s="31"/>
    </row>
  </sheetData>
  <mergeCells count="4">
    <mergeCell ref="A8:A9"/>
    <mergeCell ref="B8:B9"/>
    <mergeCell ref="C8:D8"/>
    <mergeCell ref="E8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8"/>
  <sheetViews>
    <sheetView zoomScaleSheetLayoutView="100" workbookViewId="0"/>
  </sheetViews>
  <sheetFormatPr defaultColWidth="0" defaultRowHeight="14.5" zeroHeight="1" x14ac:dyDescent="0.35"/>
  <cols>
    <col min="1" max="1" width="21.81640625" style="255" customWidth="1"/>
    <col min="2" max="2" width="14" style="255" customWidth="1"/>
    <col min="3" max="3" width="15.453125" style="255" customWidth="1"/>
    <col min="4" max="4" width="15.81640625" style="255" customWidth="1"/>
    <col min="5" max="5" width="12.54296875" style="255" customWidth="1"/>
    <col min="6" max="16384" width="11.453125" style="255" hidden="1"/>
  </cols>
  <sheetData>
    <row r="1" spans="1:5" ht="15.5" x14ac:dyDescent="0.35">
      <c r="A1" s="1" t="s">
        <v>287</v>
      </c>
      <c r="B1" s="20"/>
      <c r="C1" s="31"/>
      <c r="D1" s="20"/>
      <c r="E1" s="20"/>
    </row>
    <row r="2" spans="1:5" ht="15.5" x14ac:dyDescent="0.35">
      <c r="A2" s="80"/>
      <c r="B2" s="20"/>
      <c r="C2" s="20"/>
      <c r="D2" s="20"/>
      <c r="E2" s="31"/>
    </row>
    <row r="3" spans="1:5" ht="15" x14ac:dyDescent="0.35">
      <c r="A3" s="5" t="s">
        <v>469</v>
      </c>
      <c r="B3" s="5"/>
      <c r="C3" s="5"/>
      <c r="D3" s="5"/>
      <c r="E3" s="5"/>
    </row>
    <row r="4" spans="1:5" ht="15" x14ac:dyDescent="0.35">
      <c r="A4" s="5" t="s">
        <v>54</v>
      </c>
      <c r="B4" s="5"/>
      <c r="C4" s="5"/>
      <c r="D4" s="5"/>
      <c r="E4" s="5"/>
    </row>
    <row r="5" spans="1:5" ht="15" x14ac:dyDescent="0.35">
      <c r="A5" s="5" t="s">
        <v>364</v>
      </c>
      <c r="B5" s="5"/>
      <c r="C5" s="5"/>
      <c r="D5" s="5"/>
      <c r="E5" s="5"/>
    </row>
    <row r="6" spans="1:5" ht="15" x14ac:dyDescent="0.35">
      <c r="A6" s="5" t="s">
        <v>3</v>
      </c>
      <c r="B6" s="5"/>
      <c r="C6" s="5"/>
      <c r="D6" s="5"/>
      <c r="E6" s="5"/>
    </row>
    <row r="7" spans="1:5" ht="15.5" x14ac:dyDescent="0.35">
      <c r="A7" s="20"/>
      <c r="B7" s="20"/>
      <c r="C7" s="20"/>
      <c r="D7" s="20"/>
      <c r="E7" s="20"/>
    </row>
    <row r="8" spans="1:5" ht="15" x14ac:dyDescent="0.35">
      <c r="A8" s="378" t="s">
        <v>31</v>
      </c>
      <c r="B8" s="364" t="s">
        <v>5</v>
      </c>
      <c r="C8" s="389" t="s">
        <v>282</v>
      </c>
      <c r="D8" s="390"/>
      <c r="E8" s="381" t="s">
        <v>283</v>
      </c>
    </row>
    <row r="9" spans="1:5" ht="15" x14ac:dyDescent="0.35">
      <c r="A9" s="401"/>
      <c r="B9" s="402"/>
      <c r="C9" s="333" t="s">
        <v>266</v>
      </c>
      <c r="D9" s="333" t="s">
        <v>267</v>
      </c>
      <c r="E9" s="403"/>
    </row>
    <row r="10" spans="1:5" ht="15.5" x14ac:dyDescent="0.35">
      <c r="A10" s="142"/>
      <c r="B10" s="143"/>
      <c r="C10" s="143"/>
      <c r="D10" s="143"/>
      <c r="E10" s="143"/>
    </row>
    <row r="11" spans="1:5" ht="15" x14ac:dyDescent="0.35">
      <c r="A11" s="52" t="s">
        <v>5</v>
      </c>
      <c r="B11" s="91">
        <f>SUM(B13:B16)</f>
        <v>170</v>
      </c>
      <c r="C11" s="91">
        <f>SUM(C13:C16)</f>
        <v>6</v>
      </c>
      <c r="D11" s="91">
        <f>SUM(D13:D16)</f>
        <v>0</v>
      </c>
      <c r="E11" s="91">
        <f>SUM(E13:E16)</f>
        <v>164</v>
      </c>
    </row>
    <row r="12" spans="1:5" ht="15" x14ac:dyDescent="0.35">
      <c r="A12" s="45"/>
      <c r="B12" s="91"/>
      <c r="C12" s="128"/>
      <c r="D12" s="128"/>
      <c r="E12" s="140"/>
    </row>
    <row r="13" spans="1:5" ht="15.5" x14ac:dyDescent="0.35">
      <c r="A13" s="130" t="s">
        <v>43</v>
      </c>
      <c r="B13" s="92">
        <f>SUM(C13:E13)</f>
        <v>154</v>
      </c>
      <c r="C13" s="144">
        <v>6</v>
      </c>
      <c r="D13" s="144">
        <v>0</v>
      </c>
      <c r="E13" s="92">
        <v>148</v>
      </c>
    </row>
    <row r="14" spans="1:5" ht="15.5" x14ac:dyDescent="0.35">
      <c r="A14" s="49" t="s">
        <v>39</v>
      </c>
      <c r="B14" s="92">
        <f t="shared" ref="B14:B16" si="0">SUM(C14:E14)</f>
        <v>10</v>
      </c>
      <c r="C14" s="144">
        <v>0</v>
      </c>
      <c r="D14" s="144">
        <v>0</v>
      </c>
      <c r="E14" s="92">
        <v>10</v>
      </c>
    </row>
    <row r="15" spans="1:5" ht="15.5" x14ac:dyDescent="0.35">
      <c r="A15" s="49" t="s">
        <v>38</v>
      </c>
      <c r="B15" s="92">
        <f t="shared" si="0"/>
        <v>4</v>
      </c>
      <c r="C15" s="144">
        <v>0</v>
      </c>
      <c r="D15" s="144">
        <v>0</v>
      </c>
      <c r="E15" s="92">
        <v>4</v>
      </c>
    </row>
    <row r="16" spans="1:5" ht="15.5" x14ac:dyDescent="0.35">
      <c r="A16" s="31" t="s">
        <v>285</v>
      </c>
      <c r="B16" s="92">
        <f t="shared" si="0"/>
        <v>2</v>
      </c>
      <c r="C16" s="144">
        <v>0</v>
      </c>
      <c r="D16" s="144">
        <v>0</v>
      </c>
      <c r="E16" s="92">
        <v>2</v>
      </c>
    </row>
    <row r="17" spans="1:5" ht="15.5" x14ac:dyDescent="0.35">
      <c r="A17" s="34"/>
      <c r="B17" s="21"/>
      <c r="C17" s="60"/>
      <c r="D17" s="60"/>
      <c r="E17" s="59"/>
    </row>
    <row r="18" spans="1:5" ht="15.5" x14ac:dyDescent="0.35">
      <c r="A18" s="20" t="s">
        <v>20</v>
      </c>
      <c r="B18" s="31"/>
      <c r="C18" s="31"/>
      <c r="D18" s="31"/>
      <c r="E18" s="31"/>
    </row>
  </sheetData>
  <mergeCells count="4">
    <mergeCell ref="A8:A9"/>
    <mergeCell ref="B8:B9"/>
    <mergeCell ref="C8:D8"/>
    <mergeCell ref="E8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8"/>
  <sheetViews>
    <sheetView zoomScaleSheetLayoutView="100" workbookViewId="0"/>
  </sheetViews>
  <sheetFormatPr defaultColWidth="0" defaultRowHeight="14.5" zeroHeight="1" x14ac:dyDescent="0.35"/>
  <cols>
    <col min="1" max="1" width="34.1796875" style="255" customWidth="1"/>
    <col min="2" max="4" width="16.7265625" style="255" customWidth="1"/>
    <col min="5" max="5" width="18.7265625" style="255" customWidth="1"/>
    <col min="6" max="16384" width="11.453125" style="255" hidden="1"/>
  </cols>
  <sheetData>
    <row r="1" spans="1:5" ht="15.5" x14ac:dyDescent="0.35">
      <c r="A1" s="1" t="s">
        <v>288</v>
      </c>
      <c r="B1" s="20"/>
      <c r="C1" s="31"/>
      <c r="D1" s="20"/>
      <c r="E1" s="20"/>
    </row>
    <row r="2" spans="1:5" ht="15.5" x14ac:dyDescent="0.35">
      <c r="A2" s="80"/>
      <c r="B2" s="20"/>
      <c r="C2" s="20"/>
      <c r="D2" s="20"/>
      <c r="E2" s="31"/>
    </row>
    <row r="3" spans="1:5" ht="15" x14ac:dyDescent="0.35">
      <c r="A3" s="5" t="s">
        <v>471</v>
      </c>
      <c r="B3" s="5"/>
      <c r="C3" s="5"/>
      <c r="D3" s="5"/>
      <c r="E3" s="5"/>
    </row>
    <row r="4" spans="1:5" ht="15" x14ac:dyDescent="0.35">
      <c r="A4" s="5" t="s">
        <v>54</v>
      </c>
      <c r="B4" s="5"/>
      <c r="C4" s="5"/>
      <c r="D4" s="5"/>
      <c r="E4" s="5"/>
    </row>
    <row r="5" spans="1:5" ht="15" x14ac:dyDescent="0.35">
      <c r="A5" s="5" t="s">
        <v>364</v>
      </c>
      <c r="B5" s="5"/>
      <c r="C5" s="5"/>
      <c r="D5" s="5"/>
      <c r="E5" s="5"/>
    </row>
    <row r="6" spans="1:5" ht="15" x14ac:dyDescent="0.35">
      <c r="A6" s="5" t="s">
        <v>3</v>
      </c>
      <c r="B6" s="5"/>
      <c r="C6" s="5"/>
      <c r="D6" s="5"/>
      <c r="E6" s="5"/>
    </row>
    <row r="7" spans="1:5" ht="15.5" x14ac:dyDescent="0.35">
      <c r="A7" s="20"/>
      <c r="B7" s="20"/>
      <c r="C7" s="20"/>
      <c r="D7" s="20"/>
      <c r="E7" s="20"/>
    </row>
    <row r="8" spans="1:5" ht="15" x14ac:dyDescent="0.35">
      <c r="A8" s="378" t="s">
        <v>31</v>
      </c>
      <c r="B8" s="364" t="s">
        <v>5</v>
      </c>
      <c r="C8" s="389" t="s">
        <v>282</v>
      </c>
      <c r="D8" s="390"/>
      <c r="E8" s="381" t="s">
        <v>283</v>
      </c>
    </row>
    <row r="9" spans="1:5" ht="15" x14ac:dyDescent="0.35">
      <c r="A9" s="401"/>
      <c r="B9" s="402"/>
      <c r="C9" s="333" t="s">
        <v>266</v>
      </c>
      <c r="D9" s="333" t="s">
        <v>267</v>
      </c>
      <c r="E9" s="403"/>
    </row>
    <row r="10" spans="1:5" ht="15.5" x14ac:dyDescent="0.35">
      <c r="A10" s="142"/>
      <c r="B10" s="143"/>
      <c r="C10" s="143"/>
      <c r="D10" s="143"/>
      <c r="E10" s="143"/>
    </row>
    <row r="11" spans="1:5" ht="15" x14ac:dyDescent="0.35">
      <c r="A11" s="46" t="s">
        <v>5</v>
      </c>
      <c r="B11" s="91">
        <f>SUM(B13:B16)</f>
        <v>183</v>
      </c>
      <c r="C11" s="91">
        <f>SUM(C13:C16)</f>
        <v>6</v>
      </c>
      <c r="D11" s="91">
        <f>SUM(D13:D16)</f>
        <v>0</v>
      </c>
      <c r="E11" s="91">
        <f>SUM(E13:E16)</f>
        <v>177</v>
      </c>
    </row>
    <row r="12" spans="1:5" ht="15" x14ac:dyDescent="0.35">
      <c r="A12" s="45"/>
      <c r="B12" s="91"/>
      <c r="C12" s="128"/>
      <c r="D12" s="128"/>
      <c r="E12" s="140"/>
    </row>
    <row r="13" spans="1:5" ht="15.5" x14ac:dyDescent="0.35">
      <c r="A13" s="130" t="s">
        <v>43</v>
      </c>
      <c r="B13" s="92">
        <f>SUM(C13:E13)</f>
        <v>164</v>
      </c>
      <c r="C13" s="144">
        <v>6</v>
      </c>
      <c r="D13" s="144">
        <v>0</v>
      </c>
      <c r="E13" s="92">
        <v>158</v>
      </c>
    </row>
    <row r="14" spans="1:5" ht="15.5" x14ac:dyDescent="0.35">
      <c r="A14" s="49" t="s">
        <v>39</v>
      </c>
      <c r="B14" s="92">
        <f t="shared" ref="B14:B16" si="0">SUM(C14:E14)</f>
        <v>13</v>
      </c>
      <c r="C14" s="144">
        <v>0</v>
      </c>
      <c r="D14" s="144">
        <v>0</v>
      </c>
      <c r="E14" s="92">
        <v>13</v>
      </c>
    </row>
    <row r="15" spans="1:5" ht="15.5" x14ac:dyDescent="0.35">
      <c r="A15" s="49" t="s">
        <v>38</v>
      </c>
      <c r="B15" s="92">
        <f t="shared" si="0"/>
        <v>4</v>
      </c>
      <c r="C15" s="144">
        <v>0</v>
      </c>
      <c r="D15" s="144">
        <v>0</v>
      </c>
      <c r="E15" s="92">
        <v>4</v>
      </c>
    </row>
    <row r="16" spans="1:5" ht="15.5" x14ac:dyDescent="0.35">
      <c r="A16" s="31" t="s">
        <v>285</v>
      </c>
      <c r="B16" s="92">
        <f t="shared" si="0"/>
        <v>2</v>
      </c>
      <c r="C16" s="144">
        <v>0</v>
      </c>
      <c r="D16" s="144">
        <v>0</v>
      </c>
      <c r="E16" s="92">
        <v>2</v>
      </c>
    </row>
    <row r="17" spans="1:5" ht="15.5" x14ac:dyDescent="0.35">
      <c r="A17" s="34"/>
      <c r="B17" s="21"/>
      <c r="C17" s="60"/>
      <c r="D17" s="60"/>
      <c r="E17" s="59"/>
    </row>
    <row r="18" spans="1:5" ht="15.5" x14ac:dyDescent="0.35">
      <c r="A18" s="20" t="s">
        <v>20</v>
      </c>
      <c r="B18" s="31"/>
      <c r="C18" s="31"/>
      <c r="D18" s="31"/>
      <c r="E18" s="31"/>
    </row>
  </sheetData>
  <mergeCells count="4">
    <mergeCell ref="A8:A9"/>
    <mergeCell ref="B8:B9"/>
    <mergeCell ref="C8:D8"/>
    <mergeCell ref="E8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9"/>
  <sheetViews>
    <sheetView zoomScaleSheetLayoutView="100" workbookViewId="0"/>
  </sheetViews>
  <sheetFormatPr defaultColWidth="0" defaultRowHeight="14.5" zeroHeight="1" x14ac:dyDescent="0.35"/>
  <cols>
    <col min="1" max="1" width="43.453125" customWidth="1"/>
    <col min="2" max="2" width="14.453125" customWidth="1"/>
    <col min="3" max="3" width="15.26953125" customWidth="1"/>
    <col min="4" max="4" width="14.7265625" customWidth="1"/>
    <col min="5" max="5" width="16" customWidth="1"/>
    <col min="6" max="16384" width="11.453125" hidden="1"/>
  </cols>
  <sheetData>
    <row r="1" spans="1:5" ht="15.5" x14ac:dyDescent="0.35">
      <c r="A1" s="145" t="s">
        <v>289</v>
      </c>
      <c r="B1" s="145"/>
      <c r="C1" s="98"/>
      <c r="D1" s="98"/>
      <c r="E1" s="98"/>
    </row>
    <row r="2" spans="1:5" ht="15.5" x14ac:dyDescent="0.35">
      <c r="A2" s="145"/>
      <c r="B2" s="145"/>
      <c r="C2" s="99"/>
      <c r="D2" s="99"/>
      <c r="E2" s="99"/>
    </row>
    <row r="3" spans="1:5" ht="15.5" x14ac:dyDescent="0.35">
      <c r="A3" s="146" t="s">
        <v>366</v>
      </c>
      <c r="B3" s="146"/>
      <c r="C3" s="146"/>
      <c r="D3" s="146"/>
      <c r="E3" s="146"/>
    </row>
    <row r="4" spans="1:5" ht="15.5" x14ac:dyDescent="0.35">
      <c r="A4" s="146" t="s">
        <v>290</v>
      </c>
      <c r="B4" s="146"/>
      <c r="C4" s="146"/>
      <c r="D4" s="146"/>
      <c r="E4" s="146"/>
    </row>
    <row r="5" spans="1:5" ht="15.5" x14ac:dyDescent="0.35">
      <c r="A5" s="146" t="s">
        <v>291</v>
      </c>
      <c r="B5" s="146"/>
      <c r="C5" s="146"/>
      <c r="D5" s="146"/>
      <c r="E5" s="146"/>
    </row>
    <row r="6" spans="1:5" ht="15.5" x14ac:dyDescent="0.35">
      <c r="A6" s="146" t="s">
        <v>3</v>
      </c>
      <c r="B6" s="146"/>
      <c r="C6" s="146"/>
      <c r="D6" s="146"/>
      <c r="E6" s="146"/>
    </row>
    <row r="7" spans="1:5" ht="15.5" x14ac:dyDescent="0.35">
      <c r="A7" s="99"/>
      <c r="B7" s="99"/>
      <c r="C7" s="99"/>
      <c r="D7" s="99"/>
      <c r="E7" s="99"/>
    </row>
    <row r="8" spans="1:5" ht="15.5" x14ac:dyDescent="0.35">
      <c r="A8" s="404" t="s">
        <v>292</v>
      </c>
      <c r="B8" s="406" t="s">
        <v>293</v>
      </c>
      <c r="C8" s="407"/>
      <c r="D8" s="407"/>
      <c r="E8" s="407"/>
    </row>
    <row r="9" spans="1:5" ht="36.75" customHeight="1" x14ac:dyDescent="0.35">
      <c r="A9" s="405"/>
      <c r="B9" s="147" t="s">
        <v>5</v>
      </c>
      <c r="C9" s="101" t="s">
        <v>294</v>
      </c>
      <c r="D9" s="101" t="s">
        <v>295</v>
      </c>
      <c r="E9" s="148" t="s">
        <v>27</v>
      </c>
    </row>
    <row r="10" spans="1:5" ht="15.5" x14ac:dyDescent="0.35">
      <c r="A10" s="149"/>
      <c r="B10" s="107"/>
      <c r="C10" s="150"/>
      <c r="D10" s="150"/>
      <c r="E10" s="149"/>
    </row>
    <row r="11" spans="1:5" ht="15.5" x14ac:dyDescent="0.35">
      <c r="A11" s="224" t="s">
        <v>5</v>
      </c>
      <c r="B11" s="265">
        <f>SUM(B13:B17)</f>
        <v>214</v>
      </c>
      <c r="C11" s="265">
        <f>SUM(C13:C17)</f>
        <v>157</v>
      </c>
      <c r="D11" s="265">
        <f>SUM(D13:D17)</f>
        <v>55</v>
      </c>
      <c r="E11" s="269">
        <f>SUM(E13:E17)</f>
        <v>2</v>
      </c>
    </row>
    <row r="12" spans="1:5" ht="15.5" x14ac:dyDescent="0.35">
      <c r="A12" s="151"/>
      <c r="B12" s="276"/>
      <c r="C12" s="277"/>
      <c r="D12" s="277"/>
      <c r="E12" s="278"/>
    </row>
    <row r="13" spans="1:5" ht="15.5" x14ac:dyDescent="0.35">
      <c r="A13" s="152" t="s">
        <v>296</v>
      </c>
      <c r="B13" s="267">
        <f>SUM(C13:E13)</f>
        <v>149</v>
      </c>
      <c r="C13" s="267">
        <v>149</v>
      </c>
      <c r="D13" s="267">
        <v>0</v>
      </c>
      <c r="E13" s="279">
        <v>0</v>
      </c>
    </row>
    <row r="14" spans="1:5" ht="15.5" x14ac:dyDescent="0.35">
      <c r="A14" s="152" t="s">
        <v>297</v>
      </c>
      <c r="B14" s="267">
        <f t="shared" ref="B14:B17" si="0">SUM(C14:E14)</f>
        <v>26</v>
      </c>
      <c r="C14" s="267">
        <v>1</v>
      </c>
      <c r="D14" s="267">
        <v>25</v>
      </c>
      <c r="E14" s="279">
        <v>0</v>
      </c>
    </row>
    <row r="15" spans="1:5" ht="15.5" x14ac:dyDescent="0.35">
      <c r="A15" s="152" t="s">
        <v>298</v>
      </c>
      <c r="B15" s="267">
        <f t="shared" si="0"/>
        <v>19</v>
      </c>
      <c r="C15" s="267">
        <v>1</v>
      </c>
      <c r="D15" s="267">
        <v>18</v>
      </c>
      <c r="E15" s="279">
        <v>0</v>
      </c>
    </row>
    <row r="16" spans="1:5" ht="15.5" x14ac:dyDescent="0.35">
      <c r="A16" s="152" t="s">
        <v>299</v>
      </c>
      <c r="B16" s="267">
        <f t="shared" si="0"/>
        <v>4</v>
      </c>
      <c r="C16" s="267">
        <v>2</v>
      </c>
      <c r="D16" s="267">
        <v>0</v>
      </c>
      <c r="E16" s="279">
        <v>2</v>
      </c>
    </row>
    <row r="17" spans="1:5" ht="15.5" x14ac:dyDescent="0.35">
      <c r="A17" s="152" t="s">
        <v>300</v>
      </c>
      <c r="B17" s="267">
        <f t="shared" si="0"/>
        <v>16</v>
      </c>
      <c r="C17" s="267">
        <v>4</v>
      </c>
      <c r="D17" s="267">
        <v>12</v>
      </c>
      <c r="E17" s="279">
        <v>0</v>
      </c>
    </row>
    <row r="18" spans="1:5" ht="15.5" x14ac:dyDescent="0.35">
      <c r="A18" s="153"/>
      <c r="B18" s="154"/>
      <c r="C18" s="154"/>
      <c r="D18" s="154"/>
      <c r="E18" s="155"/>
    </row>
    <row r="19" spans="1:5" ht="15.5" x14ac:dyDescent="0.35">
      <c r="A19" s="20" t="s">
        <v>20</v>
      </c>
      <c r="B19" s="12"/>
      <c r="C19" s="99"/>
      <c r="D19" s="99"/>
      <c r="E19" s="99"/>
    </row>
  </sheetData>
  <mergeCells count="2">
    <mergeCell ref="A8:A9"/>
    <mergeCell ref="B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1"/>
  <sheetViews>
    <sheetView zoomScaleSheetLayoutView="100" workbookViewId="0"/>
  </sheetViews>
  <sheetFormatPr defaultColWidth="0" defaultRowHeight="14.5" zeroHeight="1" x14ac:dyDescent="0.35"/>
  <cols>
    <col min="1" max="1" width="42.1796875" customWidth="1"/>
    <col min="2" max="5" width="15.7265625" customWidth="1"/>
    <col min="6" max="16384" width="11.453125" hidden="1"/>
  </cols>
  <sheetData>
    <row r="1" spans="1:5" ht="15.5" x14ac:dyDescent="0.35">
      <c r="A1" s="145" t="s">
        <v>301</v>
      </c>
      <c r="B1" s="99"/>
      <c r="C1" s="99"/>
      <c r="D1" s="31"/>
      <c r="E1" s="31"/>
    </row>
    <row r="2" spans="1:5" ht="15.5" x14ac:dyDescent="0.35">
      <c r="A2" s="145"/>
      <c r="B2" s="99"/>
      <c r="C2" s="99"/>
      <c r="D2" s="31"/>
      <c r="E2" s="31"/>
    </row>
    <row r="3" spans="1:5" ht="15" x14ac:dyDescent="0.35">
      <c r="A3" s="100" t="s">
        <v>366</v>
      </c>
      <c r="B3" s="100"/>
      <c r="C3" s="100"/>
      <c r="D3" s="100"/>
      <c r="E3" s="100"/>
    </row>
    <row r="4" spans="1:5" ht="15.5" x14ac:dyDescent="0.35">
      <c r="A4" s="146" t="s">
        <v>290</v>
      </c>
      <c r="B4" s="146"/>
      <c r="C4" s="146"/>
      <c r="D4" s="146"/>
      <c r="E4" s="146"/>
    </row>
    <row r="5" spans="1:5" ht="15.5" x14ac:dyDescent="0.35">
      <c r="A5" s="146" t="s">
        <v>302</v>
      </c>
      <c r="B5" s="146"/>
      <c r="C5" s="146"/>
      <c r="D5" s="146"/>
      <c r="E5" s="146"/>
    </row>
    <row r="6" spans="1:5" ht="15.5" x14ac:dyDescent="0.35">
      <c r="A6" s="146" t="s">
        <v>367</v>
      </c>
      <c r="B6" s="146"/>
      <c r="C6" s="146"/>
      <c r="D6" s="146"/>
      <c r="E6" s="146"/>
    </row>
    <row r="7" spans="1:5" ht="15.5" x14ac:dyDescent="0.35">
      <c r="A7" s="156"/>
      <c r="B7" s="149"/>
      <c r="C7" s="149"/>
      <c r="D7" s="31"/>
      <c r="E7" s="31"/>
    </row>
    <row r="8" spans="1:5" ht="15.5" x14ac:dyDescent="0.35">
      <c r="A8" s="157"/>
      <c r="B8" s="106"/>
      <c r="C8" s="157"/>
      <c r="D8" s="105"/>
      <c r="E8" s="105"/>
    </row>
    <row r="9" spans="1:5" ht="15.5" x14ac:dyDescent="0.35">
      <c r="A9" s="149" t="s">
        <v>303</v>
      </c>
      <c r="B9" s="150">
        <v>2015</v>
      </c>
      <c r="C9" s="156">
        <v>2016</v>
      </c>
      <c r="D9" s="158">
        <v>2017</v>
      </c>
      <c r="E9" s="158">
        <v>2018</v>
      </c>
    </row>
    <row r="10" spans="1:5" ht="15.5" x14ac:dyDescent="0.35">
      <c r="A10" s="159"/>
      <c r="B10" s="160"/>
      <c r="C10" s="161"/>
      <c r="D10" s="162"/>
      <c r="E10" s="162"/>
    </row>
    <row r="11" spans="1:5" ht="15.5" x14ac:dyDescent="0.35">
      <c r="A11" s="149"/>
      <c r="B11" s="150"/>
      <c r="C11" s="99"/>
      <c r="D11" s="163"/>
      <c r="E11" s="164"/>
    </row>
    <row r="12" spans="1:5" ht="15.5" x14ac:dyDescent="0.35">
      <c r="A12" s="145" t="s">
        <v>5</v>
      </c>
      <c r="B12" s="265">
        <f>SUM(B14:B19)</f>
        <v>233</v>
      </c>
      <c r="C12" s="269">
        <f>SUM(C14:C19)</f>
        <v>173</v>
      </c>
      <c r="D12" s="269">
        <f>SUM(D14:D19)</f>
        <v>246</v>
      </c>
      <c r="E12" s="269">
        <f>SUM(E14:E19)</f>
        <v>214</v>
      </c>
    </row>
    <row r="13" spans="1:5" ht="15.5" x14ac:dyDescent="0.35">
      <c r="A13" s="149"/>
      <c r="B13" s="277"/>
      <c r="C13" s="280"/>
      <c r="D13" s="281"/>
      <c r="E13" s="281"/>
    </row>
    <row r="14" spans="1:5" ht="15.5" x14ac:dyDescent="0.35">
      <c r="A14" s="99" t="s">
        <v>296</v>
      </c>
      <c r="B14" s="267">
        <v>187</v>
      </c>
      <c r="C14" s="270">
        <v>151</v>
      </c>
      <c r="D14" s="270">
        <v>204</v>
      </c>
      <c r="E14" s="270">
        <v>149</v>
      </c>
    </row>
    <row r="15" spans="1:5" ht="15.5" x14ac:dyDescent="0.35">
      <c r="A15" s="99" t="s">
        <v>297</v>
      </c>
      <c r="B15" s="267">
        <v>22</v>
      </c>
      <c r="C15" s="270">
        <v>13</v>
      </c>
      <c r="D15" s="270">
        <v>16</v>
      </c>
      <c r="E15" s="270">
        <v>26</v>
      </c>
    </row>
    <row r="16" spans="1:5" ht="15.5" x14ac:dyDescent="0.35">
      <c r="A16" s="99" t="s">
        <v>298</v>
      </c>
      <c r="B16" s="267">
        <v>17</v>
      </c>
      <c r="C16" s="270">
        <v>8</v>
      </c>
      <c r="D16" s="270">
        <v>12</v>
      </c>
      <c r="E16" s="270">
        <v>19</v>
      </c>
    </row>
    <row r="17" spans="1:5" ht="15.5" x14ac:dyDescent="0.35">
      <c r="A17" s="99" t="s">
        <v>299</v>
      </c>
      <c r="B17" s="267">
        <v>2</v>
      </c>
      <c r="C17" s="270">
        <v>0</v>
      </c>
      <c r="D17" s="270">
        <v>10</v>
      </c>
      <c r="E17" s="270">
        <v>4</v>
      </c>
    </row>
    <row r="18" spans="1:5" ht="15.5" x14ac:dyDescent="0.35">
      <c r="A18" s="99" t="s">
        <v>304</v>
      </c>
      <c r="B18" s="267">
        <v>1</v>
      </c>
      <c r="C18" s="270">
        <v>0</v>
      </c>
      <c r="D18" s="270">
        <v>1</v>
      </c>
      <c r="E18" s="270">
        <v>0</v>
      </c>
    </row>
    <row r="19" spans="1:5" ht="15.5" x14ac:dyDescent="0.35">
      <c r="A19" s="99" t="s">
        <v>300</v>
      </c>
      <c r="B19" s="267">
        <v>4</v>
      </c>
      <c r="C19" s="270">
        <v>1</v>
      </c>
      <c r="D19" s="270">
        <v>3</v>
      </c>
      <c r="E19" s="270">
        <v>16</v>
      </c>
    </row>
    <row r="20" spans="1:5" ht="15.5" x14ac:dyDescent="0.35">
      <c r="A20" s="165"/>
      <c r="B20" s="154"/>
      <c r="C20" s="166"/>
      <c r="D20" s="166"/>
      <c r="E20" s="166"/>
    </row>
    <row r="21" spans="1:5" ht="15.5" x14ac:dyDescent="0.35">
      <c r="A21" s="20" t="s">
        <v>20</v>
      </c>
      <c r="B21" s="99"/>
      <c r="C21" s="99"/>
      <c r="D21" s="167"/>
      <c r="E21" s="16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zoomScaleSheetLayoutView="100" workbookViewId="0"/>
  </sheetViews>
  <sheetFormatPr defaultColWidth="0" defaultRowHeight="14.5" zeroHeight="1" x14ac:dyDescent="0.35"/>
  <cols>
    <col min="1" max="1" width="28.81640625" style="255" customWidth="1"/>
    <col min="2" max="6" width="11.453125" style="255" customWidth="1"/>
    <col min="7" max="16384" width="11.453125" style="255" hidden="1"/>
  </cols>
  <sheetData>
    <row r="1" spans="1:6" ht="15.5" x14ac:dyDescent="0.35">
      <c r="A1" s="1" t="s">
        <v>0</v>
      </c>
      <c r="B1" s="2"/>
      <c r="C1" s="3"/>
      <c r="D1" s="3"/>
      <c r="E1" s="3"/>
      <c r="F1" s="3"/>
    </row>
    <row r="2" spans="1:6" ht="15.5" x14ac:dyDescent="0.35">
      <c r="A2" s="1"/>
      <c r="B2" s="4"/>
      <c r="C2" s="4"/>
      <c r="D2" s="4"/>
      <c r="E2" s="4"/>
      <c r="F2" s="4"/>
    </row>
    <row r="3" spans="1:6" ht="15" x14ac:dyDescent="0.35">
      <c r="A3" s="5" t="s">
        <v>1</v>
      </c>
      <c r="B3" s="5"/>
      <c r="C3" s="5"/>
      <c r="D3" s="5"/>
      <c r="E3" s="5"/>
      <c r="F3" s="5"/>
    </row>
    <row r="4" spans="1:6" ht="15" x14ac:dyDescent="0.35">
      <c r="A4" s="5" t="s">
        <v>2</v>
      </c>
      <c r="B4" s="5"/>
      <c r="C4" s="5"/>
      <c r="D4" s="5"/>
      <c r="E4" s="5"/>
      <c r="F4" s="5"/>
    </row>
    <row r="5" spans="1:6" ht="15" x14ac:dyDescent="0.35">
      <c r="A5" s="5" t="s">
        <v>3</v>
      </c>
      <c r="B5" s="5"/>
      <c r="C5" s="5"/>
      <c r="D5" s="5"/>
      <c r="E5" s="5"/>
      <c r="F5" s="5"/>
    </row>
    <row r="6" spans="1:6" ht="15.5" x14ac:dyDescent="0.35">
      <c r="A6" s="4"/>
      <c r="B6" s="3"/>
      <c r="C6" s="3"/>
      <c r="D6" s="3"/>
      <c r="E6" s="3"/>
      <c r="F6" s="3"/>
    </row>
    <row r="7" spans="1:6" ht="15" x14ac:dyDescent="0.35">
      <c r="A7" s="358" t="s">
        <v>4</v>
      </c>
      <c r="B7" s="361" t="s">
        <v>5</v>
      </c>
      <c r="C7" s="362" t="s">
        <v>6</v>
      </c>
      <c r="D7" s="363"/>
      <c r="E7" s="363"/>
      <c r="F7" s="363"/>
    </row>
    <row r="8" spans="1:6" ht="15.5" x14ac:dyDescent="0.35">
      <c r="A8" s="359"/>
      <c r="B8" s="361"/>
      <c r="C8" s="6" t="s">
        <v>7</v>
      </c>
      <c r="D8" s="6" t="s">
        <v>8</v>
      </c>
      <c r="E8" s="6" t="s">
        <v>9</v>
      </c>
      <c r="F8" s="4" t="s">
        <v>10</v>
      </c>
    </row>
    <row r="9" spans="1:6" ht="15" x14ac:dyDescent="0.35">
      <c r="A9" s="360"/>
      <c r="B9" s="361"/>
      <c r="C9" s="7" t="s">
        <v>11</v>
      </c>
      <c r="D9" s="7" t="s">
        <v>12</v>
      </c>
      <c r="E9" s="7" t="s">
        <v>13</v>
      </c>
      <c r="F9" s="8" t="s">
        <v>14</v>
      </c>
    </row>
    <row r="10" spans="1:6" ht="15" x14ac:dyDescent="0.35">
      <c r="A10" s="304"/>
      <c r="B10" s="308"/>
      <c r="C10" s="10"/>
      <c r="D10" s="317"/>
      <c r="E10" s="317"/>
      <c r="F10" s="11"/>
    </row>
    <row r="11" spans="1:6" ht="15.5" x14ac:dyDescent="0.35">
      <c r="A11" s="315" t="s">
        <v>15</v>
      </c>
      <c r="B11" s="13">
        <f>C11</f>
        <v>270</v>
      </c>
      <c r="C11" s="14">
        <v>270</v>
      </c>
      <c r="D11" s="13">
        <f>C15</f>
        <v>326</v>
      </c>
      <c r="E11" s="13">
        <f>D15</f>
        <v>311</v>
      </c>
      <c r="F11" s="15">
        <f>E15</f>
        <v>364</v>
      </c>
    </row>
    <row r="12" spans="1:6" ht="15.5" x14ac:dyDescent="0.35">
      <c r="A12" s="315" t="s">
        <v>16</v>
      </c>
      <c r="B12" s="13">
        <f>SUM(C12:F12)</f>
        <v>927</v>
      </c>
      <c r="C12" s="14">
        <v>204</v>
      </c>
      <c r="D12" s="13">
        <v>223</v>
      </c>
      <c r="E12" s="13">
        <v>239</v>
      </c>
      <c r="F12" s="16">
        <v>261</v>
      </c>
    </row>
    <row r="13" spans="1:6" ht="15.5" x14ac:dyDescent="0.35">
      <c r="A13" s="315" t="s">
        <v>17</v>
      </c>
      <c r="B13" s="13">
        <f t="shared" ref="B13:B14" si="0">SUM(C13:F13)</f>
        <v>12</v>
      </c>
      <c r="C13" s="14">
        <v>4</v>
      </c>
      <c r="D13" s="13">
        <v>3</v>
      </c>
      <c r="E13" s="13">
        <f>2-1</f>
        <v>1</v>
      </c>
      <c r="F13" s="16">
        <v>4</v>
      </c>
    </row>
    <row r="14" spans="1:6" ht="15.5" x14ac:dyDescent="0.35">
      <c r="A14" s="315" t="s">
        <v>18</v>
      </c>
      <c r="B14" s="13">
        <f t="shared" si="0"/>
        <v>741</v>
      </c>
      <c r="C14" s="14">
        <v>152</v>
      </c>
      <c r="D14" s="13">
        <v>241</v>
      </c>
      <c r="E14" s="13">
        <v>187</v>
      </c>
      <c r="F14" s="16">
        <v>161</v>
      </c>
    </row>
    <row r="15" spans="1:6" ht="15.5" x14ac:dyDescent="0.35">
      <c r="A15" s="315" t="s">
        <v>19</v>
      </c>
      <c r="B15" s="13">
        <f>F15</f>
        <v>468</v>
      </c>
      <c r="C15" s="14">
        <f>SUM(C11:C13)-C14</f>
        <v>326</v>
      </c>
      <c r="D15" s="14">
        <f>SUM(D11:D13)-D14</f>
        <v>311</v>
      </c>
      <c r="E15" s="14">
        <f>SUM(E11:E13)-E14</f>
        <v>364</v>
      </c>
      <c r="F15" s="16">
        <f>SUM(F11:F13)-F14</f>
        <v>468</v>
      </c>
    </row>
    <row r="16" spans="1:6" ht="15.5" x14ac:dyDescent="0.35">
      <c r="A16" s="17"/>
      <c r="B16" s="7"/>
      <c r="C16" s="18"/>
      <c r="D16" s="19"/>
      <c r="E16" s="19"/>
      <c r="F16" s="18"/>
    </row>
    <row r="17" spans="1:6" ht="15.5" x14ac:dyDescent="0.35">
      <c r="A17" s="20" t="s">
        <v>20</v>
      </c>
      <c r="B17" s="20"/>
      <c r="C17" s="20"/>
      <c r="D17" s="20"/>
      <c r="E17" s="20"/>
      <c r="F17" s="20"/>
    </row>
  </sheetData>
  <mergeCells count="3">
    <mergeCell ref="A7:A9"/>
    <mergeCell ref="B7:B9"/>
    <mergeCell ref="C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horizontalDpi="4294967294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5"/>
  <sheetViews>
    <sheetView zoomScaleSheetLayoutView="100" workbookViewId="0"/>
  </sheetViews>
  <sheetFormatPr defaultColWidth="0" defaultRowHeight="14.5" zeroHeight="1" x14ac:dyDescent="0.35"/>
  <cols>
    <col min="1" max="1" width="20.54296875" customWidth="1"/>
    <col min="2" max="2" width="22.1796875" customWidth="1"/>
    <col min="3" max="3" width="21.7265625" customWidth="1"/>
    <col min="4" max="16384" width="11.453125" hidden="1"/>
  </cols>
  <sheetData>
    <row r="1" spans="1:3" ht="15.5" x14ac:dyDescent="0.35">
      <c r="A1" s="1" t="s">
        <v>305</v>
      </c>
      <c r="B1" s="20"/>
      <c r="C1" s="20"/>
    </row>
    <row r="2" spans="1:3" ht="15.5" x14ac:dyDescent="0.35">
      <c r="A2" s="20" t="s">
        <v>306</v>
      </c>
      <c r="B2" s="20"/>
      <c r="C2" s="20"/>
    </row>
    <row r="3" spans="1:3" ht="15" x14ac:dyDescent="0.35">
      <c r="A3" s="5" t="s">
        <v>368</v>
      </c>
      <c r="B3" s="5"/>
      <c r="C3" s="5"/>
    </row>
    <row r="4" spans="1:3" ht="15" x14ac:dyDescent="0.35">
      <c r="A4" s="5" t="s">
        <v>369</v>
      </c>
      <c r="B4" s="5"/>
      <c r="C4" s="5"/>
    </row>
    <row r="5" spans="1:3" ht="15" x14ac:dyDescent="0.35">
      <c r="A5" s="5" t="s">
        <v>307</v>
      </c>
      <c r="B5" s="5"/>
      <c r="C5" s="5"/>
    </row>
    <row r="6" spans="1:3" ht="15" x14ac:dyDescent="0.35">
      <c r="A6" s="5" t="s">
        <v>3</v>
      </c>
      <c r="B6" s="5"/>
      <c r="C6" s="5"/>
    </row>
    <row r="7" spans="1:3" ht="15.5" x14ac:dyDescent="0.35">
      <c r="A7" s="20"/>
      <c r="B7" s="20"/>
      <c r="C7" s="20"/>
    </row>
    <row r="8" spans="1:3" ht="38.25" customHeight="1" x14ac:dyDescent="0.35">
      <c r="A8" s="168" t="s">
        <v>308</v>
      </c>
      <c r="B8" s="119" t="s">
        <v>370</v>
      </c>
      <c r="C8" s="169" t="s">
        <v>371</v>
      </c>
    </row>
    <row r="9" spans="1:3" ht="15" x14ac:dyDescent="0.35">
      <c r="A9" s="9"/>
      <c r="B9" s="109"/>
      <c r="C9" s="170"/>
    </row>
    <row r="10" spans="1:3" ht="15" x14ac:dyDescent="0.35">
      <c r="A10" s="181" t="s">
        <v>5</v>
      </c>
      <c r="B10" s="128">
        <f>SUM(B12:B23)</f>
        <v>1742</v>
      </c>
      <c r="C10" s="91">
        <f>SUM(C12:C23)</f>
        <v>5338</v>
      </c>
    </row>
    <row r="11" spans="1:3" ht="15" x14ac:dyDescent="0.35">
      <c r="A11" s="11"/>
      <c r="B11" s="128"/>
      <c r="C11" s="140"/>
    </row>
    <row r="12" spans="1:3" ht="15.5" x14ac:dyDescent="0.35">
      <c r="A12" s="12" t="s">
        <v>309</v>
      </c>
      <c r="B12" s="13">
        <v>139</v>
      </c>
      <c r="C12" s="171">
        <v>437</v>
      </c>
    </row>
    <row r="13" spans="1:3" ht="15.5" x14ac:dyDescent="0.35">
      <c r="A13" s="12" t="s">
        <v>310</v>
      </c>
      <c r="B13" s="13">
        <v>130</v>
      </c>
      <c r="C13" s="171">
        <v>413</v>
      </c>
    </row>
    <row r="14" spans="1:3" ht="15.5" x14ac:dyDescent="0.35">
      <c r="A14" s="12" t="s">
        <v>11</v>
      </c>
      <c r="B14" s="13">
        <v>143</v>
      </c>
      <c r="C14" s="171">
        <v>428</v>
      </c>
    </row>
    <row r="15" spans="1:3" ht="15.5" x14ac:dyDescent="0.35">
      <c r="A15" s="117" t="s">
        <v>311</v>
      </c>
      <c r="B15" s="144">
        <v>156</v>
      </c>
      <c r="C15" s="2">
        <v>461</v>
      </c>
    </row>
    <row r="16" spans="1:3" ht="15.5" x14ac:dyDescent="0.35">
      <c r="A16" s="117" t="s">
        <v>312</v>
      </c>
      <c r="B16" s="144">
        <v>147</v>
      </c>
      <c r="C16" s="2">
        <v>408</v>
      </c>
    </row>
    <row r="17" spans="1:3" ht="15.5" x14ac:dyDescent="0.35">
      <c r="A17" s="117" t="s">
        <v>12</v>
      </c>
      <c r="B17" s="144">
        <v>177</v>
      </c>
      <c r="C17" s="2">
        <v>528</v>
      </c>
    </row>
    <row r="18" spans="1:3" ht="15.5" x14ac:dyDescent="0.35">
      <c r="A18" s="117" t="s">
        <v>313</v>
      </c>
      <c r="B18" s="144">
        <v>149</v>
      </c>
      <c r="C18" s="2">
        <v>504</v>
      </c>
    </row>
    <row r="19" spans="1:3" ht="15.5" x14ac:dyDescent="0.35">
      <c r="A19" s="117" t="s">
        <v>314</v>
      </c>
      <c r="B19" s="144">
        <v>128</v>
      </c>
      <c r="C19" s="2">
        <v>362</v>
      </c>
    </row>
    <row r="20" spans="1:3" ht="15.5" x14ac:dyDescent="0.35">
      <c r="A20" s="117" t="s">
        <v>13</v>
      </c>
      <c r="B20" s="144">
        <v>162</v>
      </c>
      <c r="C20" s="2">
        <v>447</v>
      </c>
    </row>
    <row r="21" spans="1:3" ht="15.5" x14ac:dyDescent="0.35">
      <c r="A21" s="117" t="s">
        <v>315</v>
      </c>
      <c r="B21" s="144">
        <v>152</v>
      </c>
      <c r="C21" s="2">
        <v>557</v>
      </c>
    </row>
    <row r="22" spans="1:3" ht="15.5" x14ac:dyDescent="0.35">
      <c r="A22" s="117" t="s">
        <v>316</v>
      </c>
      <c r="B22" s="144">
        <v>150</v>
      </c>
      <c r="C22" s="2">
        <v>455</v>
      </c>
    </row>
    <row r="23" spans="1:3" ht="15.5" x14ac:dyDescent="0.35">
      <c r="A23" s="117" t="s">
        <v>14</v>
      </c>
      <c r="B23" s="144">
        <v>109</v>
      </c>
      <c r="C23" s="2">
        <v>338</v>
      </c>
    </row>
    <row r="24" spans="1:3" ht="15.5" x14ac:dyDescent="0.35">
      <c r="A24" s="172"/>
      <c r="B24" s="60"/>
      <c r="C24" s="59"/>
    </row>
    <row r="25" spans="1:3" ht="15.5" x14ac:dyDescent="0.35">
      <c r="A25" s="20" t="s">
        <v>20</v>
      </c>
      <c r="B25" s="173"/>
      <c r="C25" s="17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6"/>
  <sheetViews>
    <sheetView zoomScaleSheetLayoutView="100" workbookViewId="0"/>
  </sheetViews>
  <sheetFormatPr defaultColWidth="0" defaultRowHeight="14.5" zeroHeight="1" x14ac:dyDescent="0.35"/>
  <cols>
    <col min="1" max="1" width="29.453125" style="255" customWidth="1"/>
    <col min="2" max="6" width="12.7265625" style="255" customWidth="1"/>
    <col min="7" max="16384" width="11.453125" style="255" hidden="1"/>
  </cols>
  <sheetData>
    <row r="1" spans="1:6" ht="15.5" x14ac:dyDescent="0.35">
      <c r="A1" s="1" t="s">
        <v>317</v>
      </c>
      <c r="B1" s="282"/>
      <c r="C1" s="39"/>
      <c r="D1" s="39"/>
      <c r="E1" s="39"/>
      <c r="F1" s="39"/>
    </row>
    <row r="2" spans="1:6" ht="15.5" x14ac:dyDescent="0.35">
      <c r="A2" s="1"/>
      <c r="B2" s="4"/>
      <c r="C2" s="31"/>
      <c r="D2" s="31"/>
      <c r="E2" s="31"/>
      <c r="F2" s="31"/>
    </row>
    <row r="3" spans="1:6" ht="15.75" customHeight="1" x14ac:dyDescent="0.35">
      <c r="A3" s="174" t="s">
        <v>372</v>
      </c>
      <c r="B3" s="174"/>
      <c r="C3" s="174"/>
      <c r="D3" s="174"/>
      <c r="E3" s="174"/>
      <c r="F3" s="174"/>
    </row>
    <row r="4" spans="1:6" ht="15.75" customHeight="1" x14ac:dyDescent="0.35">
      <c r="A4" s="5" t="s">
        <v>2</v>
      </c>
      <c r="B4" s="5"/>
      <c r="C4" s="5"/>
      <c r="D4" s="5"/>
      <c r="E4" s="5"/>
      <c r="F4" s="5"/>
    </row>
    <row r="5" spans="1:6" ht="15" x14ac:dyDescent="0.35">
      <c r="A5" s="5" t="s">
        <v>3</v>
      </c>
      <c r="B5" s="5"/>
      <c r="C5" s="5"/>
      <c r="D5" s="5"/>
      <c r="E5" s="5"/>
      <c r="F5" s="5"/>
    </row>
    <row r="6" spans="1:6" ht="15.5" x14ac:dyDescent="0.35">
      <c r="A6" s="4"/>
      <c r="B6" s="3"/>
      <c r="C6" s="31"/>
      <c r="D6" s="31"/>
      <c r="E6" s="31"/>
      <c r="F6" s="31"/>
    </row>
    <row r="7" spans="1:6" ht="15.5" x14ac:dyDescent="0.35">
      <c r="A7" s="175"/>
      <c r="B7" s="176"/>
      <c r="C7" s="377" t="s">
        <v>23</v>
      </c>
      <c r="D7" s="377"/>
      <c r="E7" s="377"/>
      <c r="F7" s="377"/>
    </row>
    <row r="8" spans="1:6" ht="15.5" x14ac:dyDescent="0.35">
      <c r="A8" s="304" t="s">
        <v>318</v>
      </c>
      <c r="B8" s="309" t="s">
        <v>5</v>
      </c>
      <c r="C8" s="177" t="s">
        <v>7</v>
      </c>
      <c r="D8" s="6" t="s">
        <v>8</v>
      </c>
      <c r="E8" s="6" t="s">
        <v>9</v>
      </c>
      <c r="F8" s="4" t="s">
        <v>10</v>
      </c>
    </row>
    <row r="9" spans="1:6" ht="15" x14ac:dyDescent="0.35">
      <c r="A9" s="305"/>
      <c r="B9" s="310"/>
      <c r="C9" s="178" t="s">
        <v>11</v>
      </c>
      <c r="D9" s="7" t="s">
        <v>12</v>
      </c>
      <c r="E9" s="7" t="s">
        <v>13</v>
      </c>
      <c r="F9" s="8" t="s">
        <v>14</v>
      </c>
    </row>
    <row r="10" spans="1:6" ht="15.5" x14ac:dyDescent="0.35">
      <c r="A10" s="304"/>
      <c r="B10" s="308"/>
      <c r="C10" s="179"/>
      <c r="D10" s="176"/>
      <c r="E10" s="176"/>
      <c r="F10" s="179"/>
    </row>
    <row r="11" spans="1:6" ht="15.5" x14ac:dyDescent="0.35">
      <c r="A11" s="315" t="s">
        <v>15</v>
      </c>
      <c r="B11" s="13">
        <f>C11</f>
        <v>7</v>
      </c>
      <c r="C11" s="141">
        <v>7</v>
      </c>
      <c r="D11" s="134">
        <f>C14</f>
        <v>13</v>
      </c>
      <c r="E11" s="134">
        <f>D14</f>
        <v>6</v>
      </c>
      <c r="F11" s="171">
        <f>E14</f>
        <v>11</v>
      </c>
    </row>
    <row r="12" spans="1:6" ht="15.5" x14ac:dyDescent="0.35">
      <c r="A12" s="315" t="s">
        <v>16</v>
      </c>
      <c r="B12" s="15">
        <f>SUM(C12:F12)</f>
        <v>27</v>
      </c>
      <c r="C12" s="141">
        <v>12</v>
      </c>
      <c r="D12" s="134">
        <v>6</v>
      </c>
      <c r="E12" s="134">
        <v>8</v>
      </c>
      <c r="F12" s="171">
        <v>1</v>
      </c>
    </row>
    <row r="13" spans="1:6" ht="15.5" x14ac:dyDescent="0.35">
      <c r="A13" s="315" t="s">
        <v>18</v>
      </c>
      <c r="B13" s="15">
        <f>SUM(C13:F13)</f>
        <v>25</v>
      </c>
      <c r="C13" s="141">
        <v>6</v>
      </c>
      <c r="D13" s="134">
        <v>13</v>
      </c>
      <c r="E13" s="134">
        <v>3</v>
      </c>
      <c r="F13" s="171">
        <v>3</v>
      </c>
    </row>
    <row r="14" spans="1:6" ht="15.5" x14ac:dyDescent="0.35">
      <c r="A14" s="315" t="s">
        <v>319</v>
      </c>
      <c r="B14" s="15">
        <f>F14</f>
        <v>9</v>
      </c>
      <c r="C14" s="15">
        <f>SUM(C11:C12)-C13</f>
        <v>13</v>
      </c>
      <c r="D14" s="15">
        <f>SUM(D11:D12)-D13</f>
        <v>6</v>
      </c>
      <c r="E14" s="15">
        <f>SUM(E11:E12)-E13</f>
        <v>11</v>
      </c>
      <c r="F14" s="15">
        <f>SUM(F11:F12)-F13</f>
        <v>9</v>
      </c>
    </row>
    <row r="15" spans="1:6" ht="15.5" x14ac:dyDescent="0.35">
      <c r="A15" s="17"/>
      <c r="B15" s="25"/>
      <c r="C15" s="37"/>
      <c r="D15" s="36"/>
      <c r="E15" s="36"/>
      <c r="F15" s="18"/>
    </row>
    <row r="16" spans="1:6" ht="15.5" x14ac:dyDescent="0.35">
      <c r="A16" s="20" t="s">
        <v>20</v>
      </c>
      <c r="B16" s="31"/>
      <c r="C16" s="31"/>
      <c r="D16" s="31"/>
      <c r="E16" s="31"/>
      <c r="F16" s="31"/>
    </row>
  </sheetData>
  <mergeCells count="1">
    <mergeCell ref="C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8"/>
  <sheetViews>
    <sheetView zoomScaleSheetLayoutView="100" workbookViewId="0"/>
  </sheetViews>
  <sheetFormatPr defaultColWidth="0" defaultRowHeight="14.5" zeroHeight="1" x14ac:dyDescent="0.35"/>
  <cols>
    <col min="1" max="1" width="25.7265625" style="255" customWidth="1"/>
    <col min="2" max="6" width="12.7265625" style="255" customWidth="1"/>
    <col min="7" max="16384" width="11.453125" style="255" hidden="1"/>
  </cols>
  <sheetData>
    <row r="1" spans="1:6" ht="15.5" x14ac:dyDescent="0.35">
      <c r="A1" s="1" t="s">
        <v>320</v>
      </c>
      <c r="B1" s="4"/>
      <c r="C1" s="31"/>
      <c r="D1" s="31"/>
      <c r="E1" s="31"/>
      <c r="F1" s="31"/>
    </row>
    <row r="2" spans="1:6" ht="15.5" x14ac:dyDescent="0.35">
      <c r="A2" s="1"/>
      <c r="B2" s="4"/>
      <c r="C2" s="31"/>
      <c r="D2" s="31"/>
      <c r="E2" s="31"/>
      <c r="F2" s="31"/>
    </row>
    <row r="3" spans="1:6" ht="15" x14ac:dyDescent="0.35">
      <c r="A3" s="5" t="s">
        <v>373</v>
      </c>
      <c r="B3" s="5"/>
      <c r="C3" s="5"/>
      <c r="D3" s="5"/>
      <c r="E3" s="5"/>
      <c r="F3" s="5"/>
    </row>
    <row r="4" spans="1:6" ht="15" x14ac:dyDescent="0.35">
      <c r="A4" s="5" t="s">
        <v>472</v>
      </c>
      <c r="B4" s="5"/>
      <c r="C4" s="5"/>
      <c r="D4" s="5"/>
      <c r="E4" s="5"/>
      <c r="F4" s="5"/>
    </row>
    <row r="5" spans="1:6" ht="15" x14ac:dyDescent="0.35">
      <c r="A5" s="5" t="s">
        <v>2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" x14ac:dyDescent="0.35">
      <c r="A7" s="11"/>
      <c r="B7" s="11"/>
      <c r="C7" s="11"/>
      <c r="D7" s="11"/>
      <c r="E7" s="11"/>
      <c r="F7" s="11"/>
    </row>
    <row r="8" spans="1:6" ht="15.5" x14ac:dyDescent="0.35">
      <c r="A8" s="175"/>
      <c r="B8" s="176"/>
      <c r="C8" s="377" t="s">
        <v>23</v>
      </c>
      <c r="D8" s="377"/>
      <c r="E8" s="377"/>
      <c r="F8" s="377"/>
    </row>
    <row r="9" spans="1:6" ht="15.5" x14ac:dyDescent="0.35">
      <c r="A9" s="304" t="s">
        <v>473</v>
      </c>
      <c r="B9" s="309" t="s">
        <v>5</v>
      </c>
      <c r="C9" s="177" t="s">
        <v>7</v>
      </c>
      <c r="D9" s="6" t="s">
        <v>8</v>
      </c>
      <c r="E9" s="6" t="s">
        <v>9</v>
      </c>
      <c r="F9" s="4" t="s">
        <v>10</v>
      </c>
    </row>
    <row r="10" spans="1:6" ht="15" x14ac:dyDescent="0.35">
      <c r="A10" s="305"/>
      <c r="B10" s="310"/>
      <c r="C10" s="178" t="s">
        <v>11</v>
      </c>
      <c r="D10" s="7" t="s">
        <v>12</v>
      </c>
      <c r="E10" s="7" t="s">
        <v>13</v>
      </c>
      <c r="F10" s="8" t="s">
        <v>14</v>
      </c>
    </row>
    <row r="11" spans="1:6" ht="15.5" x14ac:dyDescent="0.35">
      <c r="A11" s="304"/>
      <c r="B11" s="79"/>
      <c r="C11" s="180"/>
      <c r="D11" s="180"/>
      <c r="E11" s="180"/>
      <c r="F11" s="180"/>
    </row>
    <row r="12" spans="1:6" ht="15" x14ac:dyDescent="0.35">
      <c r="A12" s="1" t="s">
        <v>5</v>
      </c>
      <c r="B12" s="91">
        <f>SUM(B14:B16)</f>
        <v>27</v>
      </c>
      <c r="C12" s="91">
        <f>SUM(C14:C16)</f>
        <v>12</v>
      </c>
      <c r="D12" s="128">
        <f>SUM(D14:D16)</f>
        <v>6</v>
      </c>
      <c r="E12" s="128">
        <f>SUM(E14:E16)</f>
        <v>8</v>
      </c>
      <c r="F12" s="140">
        <f>SUM(F14:F16)</f>
        <v>1</v>
      </c>
    </row>
    <row r="13" spans="1:6" ht="15" x14ac:dyDescent="0.35">
      <c r="A13" s="181"/>
      <c r="B13" s="91"/>
      <c r="C13" s="91"/>
      <c r="D13" s="128"/>
      <c r="E13" s="128"/>
      <c r="F13" s="140"/>
    </row>
    <row r="14" spans="1:6" ht="15.5" x14ac:dyDescent="0.35">
      <c r="A14" s="315" t="s">
        <v>25</v>
      </c>
      <c r="B14" s="15">
        <f>SUM(C14:F14)</f>
        <v>12</v>
      </c>
      <c r="C14" s="141">
        <v>5</v>
      </c>
      <c r="D14" s="134">
        <v>1</v>
      </c>
      <c r="E14" s="134">
        <v>5</v>
      </c>
      <c r="F14" s="171">
        <v>1</v>
      </c>
    </row>
    <row r="15" spans="1:6" ht="15.5" x14ac:dyDescent="0.35">
      <c r="A15" s="315" t="s">
        <v>253</v>
      </c>
      <c r="B15" s="15">
        <f>SUM(C15:F15)</f>
        <v>2</v>
      </c>
      <c r="C15" s="141">
        <v>1</v>
      </c>
      <c r="D15" s="134">
        <v>0</v>
      </c>
      <c r="E15" s="134">
        <v>1</v>
      </c>
      <c r="F15" s="171">
        <v>0</v>
      </c>
    </row>
    <row r="16" spans="1:6" ht="15.5" x14ac:dyDescent="0.35">
      <c r="A16" s="315" t="s">
        <v>27</v>
      </c>
      <c r="B16" s="15">
        <f>SUM(C16:F16)</f>
        <v>13</v>
      </c>
      <c r="C16" s="141">
        <v>6</v>
      </c>
      <c r="D16" s="134">
        <v>5</v>
      </c>
      <c r="E16" s="134">
        <v>2</v>
      </c>
      <c r="F16" s="171">
        <v>0</v>
      </c>
    </row>
    <row r="17" spans="1:6" ht="15.5" x14ac:dyDescent="0.35">
      <c r="A17" s="182"/>
      <c r="B17" s="25"/>
      <c r="C17" s="37"/>
      <c r="D17" s="36"/>
      <c r="E17" s="36"/>
      <c r="F17" s="18"/>
    </row>
    <row r="18" spans="1:6" ht="15.5" x14ac:dyDescent="0.35">
      <c r="A18" s="20" t="s">
        <v>20</v>
      </c>
      <c r="B18" s="31"/>
      <c r="C18" s="31"/>
      <c r="D18" s="31"/>
      <c r="E18" s="31"/>
      <c r="F18" s="31"/>
    </row>
  </sheetData>
  <mergeCells count="1"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9"/>
  <sheetViews>
    <sheetView zoomScaleSheetLayoutView="100" workbookViewId="0"/>
  </sheetViews>
  <sheetFormatPr defaultColWidth="0" defaultRowHeight="14.5" zeroHeight="1" x14ac:dyDescent="0.35"/>
  <cols>
    <col min="1" max="1" width="29.453125" customWidth="1"/>
    <col min="2" max="4" width="16.7265625" customWidth="1"/>
    <col min="5" max="5" width="19.7265625" customWidth="1"/>
    <col min="6" max="16384" width="11.453125" hidden="1"/>
  </cols>
  <sheetData>
    <row r="1" spans="1:5" ht="15.5" x14ac:dyDescent="0.35">
      <c r="A1" s="1" t="s">
        <v>321</v>
      </c>
      <c r="B1" s="20"/>
      <c r="C1" s="20"/>
      <c r="D1" s="20"/>
      <c r="E1" s="183"/>
    </row>
    <row r="2" spans="1:5" ht="15.5" x14ac:dyDescent="0.35">
      <c r="A2" s="1"/>
      <c r="B2" s="20"/>
      <c r="C2" s="20"/>
      <c r="D2" s="20"/>
      <c r="E2" s="183"/>
    </row>
    <row r="3" spans="1:5" ht="15" x14ac:dyDescent="0.35">
      <c r="A3" s="227" t="s">
        <v>373</v>
      </c>
      <c r="B3" s="227"/>
      <c r="C3" s="227"/>
      <c r="D3" s="227"/>
      <c r="E3" s="227"/>
    </row>
    <row r="4" spans="1:5" ht="15" x14ac:dyDescent="0.35">
      <c r="A4" s="227" t="s">
        <v>54</v>
      </c>
      <c r="B4" s="227"/>
      <c r="C4" s="227"/>
      <c r="D4" s="227"/>
      <c r="E4" s="227"/>
    </row>
    <row r="5" spans="1:5" ht="15" x14ac:dyDescent="0.35">
      <c r="A5" s="227" t="s">
        <v>475</v>
      </c>
      <c r="B5" s="227"/>
      <c r="C5" s="227"/>
      <c r="D5" s="227"/>
      <c r="E5" s="227"/>
    </row>
    <row r="6" spans="1:5" ht="15" x14ac:dyDescent="0.35">
      <c r="A6" s="227" t="s">
        <v>3</v>
      </c>
      <c r="B6" s="227"/>
      <c r="C6" s="227"/>
      <c r="D6" s="227"/>
      <c r="E6" s="227"/>
    </row>
    <row r="7" spans="1:5" ht="15.5" x14ac:dyDescent="0.35">
      <c r="A7" s="184"/>
      <c r="B7" s="31"/>
      <c r="C7" s="125"/>
      <c r="D7" s="125"/>
      <c r="E7" s="185"/>
    </row>
    <row r="8" spans="1:5" ht="15.5" x14ac:dyDescent="0.35">
      <c r="A8" s="408" t="s">
        <v>322</v>
      </c>
      <c r="B8" s="408" t="s">
        <v>5</v>
      </c>
      <c r="C8" s="410" t="s">
        <v>473</v>
      </c>
      <c r="D8" s="411"/>
      <c r="E8" s="411"/>
    </row>
    <row r="9" spans="1:5" ht="33.75" customHeight="1" x14ac:dyDescent="0.35">
      <c r="A9" s="409"/>
      <c r="B9" s="409"/>
      <c r="C9" s="186" t="s">
        <v>359</v>
      </c>
      <c r="D9" s="187" t="s">
        <v>360</v>
      </c>
      <c r="E9" s="188" t="s">
        <v>374</v>
      </c>
    </row>
    <row r="10" spans="1:5" ht="15" x14ac:dyDescent="0.35">
      <c r="A10" s="27"/>
      <c r="B10" s="29"/>
      <c r="C10" s="28"/>
      <c r="D10" s="28"/>
      <c r="E10" s="29"/>
    </row>
    <row r="11" spans="1:5" ht="15" x14ac:dyDescent="0.35">
      <c r="A11" s="26" t="s">
        <v>5</v>
      </c>
      <c r="B11" s="228">
        <f>SUM(B13:B17)</f>
        <v>27</v>
      </c>
      <c r="C11" s="228">
        <f>SUM(C13:C17)</f>
        <v>12</v>
      </c>
      <c r="D11" s="228">
        <f>SUM(D13:D17)</f>
        <v>2</v>
      </c>
      <c r="E11" s="228">
        <f>SUM(E13:E17)</f>
        <v>13</v>
      </c>
    </row>
    <row r="12" spans="1:5" ht="15" x14ac:dyDescent="0.35">
      <c r="A12" s="30"/>
      <c r="B12" s="230"/>
      <c r="C12" s="231"/>
      <c r="D12" s="232"/>
      <c r="E12" s="230"/>
    </row>
    <row r="13" spans="1:5" ht="15.5" x14ac:dyDescent="0.35">
      <c r="A13" s="31" t="s">
        <v>38</v>
      </c>
      <c r="B13" s="141">
        <f t="shared" ref="B13:B17" si="0">SUM(C13:E13)</f>
        <v>7</v>
      </c>
      <c r="C13" s="134">
        <v>6</v>
      </c>
      <c r="D13" s="141">
        <v>1</v>
      </c>
      <c r="E13" s="141">
        <v>0</v>
      </c>
    </row>
    <row r="14" spans="1:5" ht="15.5" x14ac:dyDescent="0.35">
      <c r="A14" s="31" t="s">
        <v>39</v>
      </c>
      <c r="B14" s="141">
        <f t="shared" si="0"/>
        <v>1</v>
      </c>
      <c r="C14" s="134">
        <v>1</v>
      </c>
      <c r="D14" s="141">
        <v>0</v>
      </c>
      <c r="E14" s="141">
        <v>0</v>
      </c>
    </row>
    <row r="15" spans="1:5" ht="15.5" x14ac:dyDescent="0.35">
      <c r="A15" s="31" t="s">
        <v>43</v>
      </c>
      <c r="B15" s="141">
        <f t="shared" si="0"/>
        <v>4</v>
      </c>
      <c r="C15" s="134">
        <v>0</v>
      </c>
      <c r="D15" s="141">
        <v>1</v>
      </c>
      <c r="E15" s="141">
        <v>3</v>
      </c>
    </row>
    <row r="16" spans="1:5" ht="15.5" x14ac:dyDescent="0.35">
      <c r="A16" s="31" t="s">
        <v>42</v>
      </c>
      <c r="B16" s="141">
        <f t="shared" si="0"/>
        <v>5</v>
      </c>
      <c r="C16" s="134">
        <v>5</v>
      </c>
      <c r="D16" s="141">
        <v>0</v>
      </c>
      <c r="E16" s="141">
        <v>0</v>
      </c>
    </row>
    <row r="17" spans="1:5" ht="15.5" x14ac:dyDescent="0.35">
      <c r="A17" s="31" t="s">
        <v>50</v>
      </c>
      <c r="B17" s="141">
        <f t="shared" si="0"/>
        <v>10</v>
      </c>
      <c r="C17" s="134">
        <v>0</v>
      </c>
      <c r="D17" s="141">
        <v>0</v>
      </c>
      <c r="E17" s="141">
        <v>10</v>
      </c>
    </row>
    <row r="18" spans="1:5" ht="15.5" x14ac:dyDescent="0.35">
      <c r="A18" s="125"/>
      <c r="B18" s="136"/>
      <c r="C18" s="36"/>
      <c r="D18" s="137"/>
      <c r="E18" s="189"/>
    </row>
    <row r="19" spans="1:5" ht="15.5" x14ac:dyDescent="0.35">
      <c r="A19" s="20" t="s">
        <v>20</v>
      </c>
      <c r="B19" s="20"/>
      <c r="C19" s="20"/>
      <c r="D19" s="20"/>
      <c r="E19" s="183"/>
    </row>
  </sheetData>
  <mergeCells count="3">
    <mergeCell ref="A8:A9"/>
    <mergeCell ref="B8:B9"/>
    <mergeCell ref="C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0"/>
  <sheetViews>
    <sheetView zoomScaleSheetLayoutView="100" workbookViewId="0"/>
  </sheetViews>
  <sheetFormatPr defaultColWidth="0" defaultRowHeight="14.5" zeroHeight="1" x14ac:dyDescent="0.35"/>
  <cols>
    <col min="1" max="1" width="22.81640625" customWidth="1"/>
    <col min="2" max="4" width="16.7265625" customWidth="1"/>
    <col min="5" max="5" width="18.81640625" customWidth="1"/>
    <col min="6" max="16384" width="11.453125" hidden="1"/>
  </cols>
  <sheetData>
    <row r="1" spans="1:5" ht="15.5" x14ac:dyDescent="0.35">
      <c r="A1" s="1" t="s">
        <v>323</v>
      </c>
      <c r="B1" s="282"/>
      <c r="C1" s="20"/>
      <c r="D1" s="20"/>
      <c r="E1" s="167"/>
    </row>
    <row r="2" spans="1:5" ht="15.5" x14ac:dyDescent="0.35">
      <c r="A2" s="1"/>
      <c r="B2" s="20"/>
      <c r="C2" s="20"/>
      <c r="D2" s="20"/>
      <c r="E2" s="167"/>
    </row>
    <row r="3" spans="1:5" ht="15.75" customHeight="1" x14ac:dyDescent="0.35">
      <c r="A3" s="227" t="s">
        <v>349</v>
      </c>
      <c r="B3" s="227"/>
      <c r="C3" s="227"/>
      <c r="D3" s="227"/>
      <c r="E3" s="227"/>
    </row>
    <row r="4" spans="1:5" ht="15.75" customHeight="1" x14ac:dyDescent="0.35">
      <c r="A4" s="227" t="s">
        <v>375</v>
      </c>
      <c r="B4" s="227"/>
      <c r="C4" s="227"/>
      <c r="D4" s="227"/>
      <c r="E4" s="227"/>
    </row>
    <row r="5" spans="1:5" ht="15.75" customHeight="1" x14ac:dyDescent="0.35">
      <c r="A5" s="227" t="s">
        <v>54</v>
      </c>
      <c r="B5" s="227"/>
      <c r="C5" s="227"/>
      <c r="D5" s="227"/>
      <c r="E5" s="227"/>
    </row>
    <row r="6" spans="1:5" ht="15.75" customHeight="1" x14ac:dyDescent="0.35">
      <c r="A6" s="227" t="s">
        <v>475</v>
      </c>
      <c r="B6" s="227"/>
      <c r="C6" s="227"/>
      <c r="D6" s="227"/>
      <c r="E6" s="227"/>
    </row>
    <row r="7" spans="1:5" ht="15" x14ac:dyDescent="0.35">
      <c r="A7" s="227" t="s">
        <v>3</v>
      </c>
      <c r="B7" s="227"/>
      <c r="C7" s="227"/>
      <c r="D7" s="227"/>
      <c r="E7" s="227"/>
    </row>
    <row r="8" spans="1:5" ht="15.5" x14ac:dyDescent="0.35">
      <c r="A8" s="184"/>
      <c r="B8" s="31"/>
      <c r="C8" s="125"/>
      <c r="D8" s="125"/>
      <c r="E8" s="190"/>
    </row>
    <row r="9" spans="1:5" ht="15.5" x14ac:dyDescent="0.35">
      <c r="A9" s="408" t="s">
        <v>322</v>
      </c>
      <c r="B9" s="408" t="s">
        <v>5</v>
      </c>
      <c r="C9" s="410" t="s">
        <v>473</v>
      </c>
      <c r="D9" s="411"/>
      <c r="E9" s="411"/>
    </row>
    <row r="10" spans="1:5" ht="35.25" customHeight="1" x14ac:dyDescent="0.35">
      <c r="A10" s="409"/>
      <c r="B10" s="409"/>
      <c r="C10" s="186" t="s">
        <v>359</v>
      </c>
      <c r="D10" s="187" t="s">
        <v>360</v>
      </c>
      <c r="E10" s="188" t="s">
        <v>374</v>
      </c>
    </row>
    <row r="11" spans="1:5" ht="15" x14ac:dyDescent="0.35">
      <c r="A11" s="27"/>
      <c r="B11" s="29"/>
      <c r="C11" s="28"/>
      <c r="D11" s="29"/>
      <c r="E11" s="29"/>
    </row>
    <row r="12" spans="1:5" ht="15" x14ac:dyDescent="0.35">
      <c r="A12" s="226" t="s">
        <v>5</v>
      </c>
      <c r="B12" s="228">
        <f>SUM(B14:B18)</f>
        <v>28</v>
      </c>
      <c r="C12" s="228">
        <f>SUM(C14:C18)</f>
        <v>12</v>
      </c>
      <c r="D12" s="228">
        <f>SUM(D14:D18)</f>
        <v>3</v>
      </c>
      <c r="E12" s="228">
        <f>SUM(E14:E18)</f>
        <v>13</v>
      </c>
    </row>
    <row r="13" spans="1:5" ht="15" x14ac:dyDescent="0.35">
      <c r="A13" s="30"/>
      <c r="B13" s="230"/>
      <c r="C13" s="231"/>
      <c r="D13" s="232"/>
      <c r="E13" s="230"/>
    </row>
    <row r="14" spans="1:5" ht="15.5" x14ac:dyDescent="0.35">
      <c r="A14" s="31" t="s">
        <v>38</v>
      </c>
      <c r="B14" s="141">
        <f t="shared" ref="B14:B18" si="0">SUM(C14:E14)</f>
        <v>8</v>
      </c>
      <c r="C14" s="134">
        <v>6</v>
      </c>
      <c r="D14" s="141">
        <v>2</v>
      </c>
      <c r="E14" s="141">
        <v>0</v>
      </c>
    </row>
    <row r="15" spans="1:5" ht="15.5" x14ac:dyDescent="0.35">
      <c r="A15" s="31" t="s">
        <v>39</v>
      </c>
      <c r="B15" s="141">
        <f t="shared" si="0"/>
        <v>1</v>
      </c>
      <c r="C15" s="134">
        <v>1</v>
      </c>
      <c r="D15" s="141">
        <v>0</v>
      </c>
      <c r="E15" s="141">
        <v>0</v>
      </c>
    </row>
    <row r="16" spans="1:5" ht="15.5" x14ac:dyDescent="0.35">
      <c r="A16" s="31" t="s">
        <v>43</v>
      </c>
      <c r="B16" s="141">
        <f t="shared" si="0"/>
        <v>4</v>
      </c>
      <c r="C16" s="134">
        <v>0</v>
      </c>
      <c r="D16" s="141">
        <v>1</v>
      </c>
      <c r="E16" s="141">
        <v>3</v>
      </c>
    </row>
    <row r="17" spans="1:5" ht="15.5" x14ac:dyDescent="0.35">
      <c r="A17" s="31" t="s">
        <v>42</v>
      </c>
      <c r="B17" s="141">
        <f t="shared" si="0"/>
        <v>5</v>
      </c>
      <c r="C17" s="134">
        <v>5</v>
      </c>
      <c r="D17" s="141">
        <v>0</v>
      </c>
      <c r="E17" s="141">
        <v>0</v>
      </c>
    </row>
    <row r="18" spans="1:5" ht="15.5" x14ac:dyDescent="0.35">
      <c r="A18" s="31" t="s">
        <v>324</v>
      </c>
      <c r="B18" s="141">
        <f t="shared" si="0"/>
        <v>10</v>
      </c>
      <c r="C18" s="134">
        <v>0</v>
      </c>
      <c r="D18" s="141">
        <v>0</v>
      </c>
      <c r="E18" s="141">
        <v>10</v>
      </c>
    </row>
    <row r="19" spans="1:5" ht="15.5" x14ac:dyDescent="0.35">
      <c r="A19" s="125"/>
      <c r="B19" s="136"/>
      <c r="C19" s="36"/>
      <c r="D19" s="137"/>
      <c r="E19" s="191"/>
    </row>
    <row r="20" spans="1:5" ht="15.5" x14ac:dyDescent="0.35">
      <c r="A20" s="20" t="s">
        <v>20</v>
      </c>
      <c r="B20" s="20"/>
      <c r="C20" s="20"/>
      <c r="D20" s="20"/>
      <c r="E20" s="167"/>
    </row>
  </sheetData>
  <mergeCells count="3">
    <mergeCell ref="A9:A10"/>
    <mergeCell ref="B9:B10"/>
    <mergeCell ref="C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horizontalDpi="4294967294" vertic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17"/>
  <sheetViews>
    <sheetView zoomScaleSheetLayoutView="100" workbookViewId="0"/>
  </sheetViews>
  <sheetFormatPr defaultColWidth="0" defaultRowHeight="14.5" zeroHeight="1" x14ac:dyDescent="0.35"/>
  <cols>
    <col min="1" max="1" width="67" style="255" customWidth="1"/>
    <col min="2" max="6" width="11.453125" style="255" customWidth="1"/>
    <col min="7" max="16384" width="11.453125" style="255" hidden="1"/>
  </cols>
  <sheetData>
    <row r="1" spans="1:6" ht="15.5" x14ac:dyDescent="0.35">
      <c r="A1" s="1" t="s">
        <v>325</v>
      </c>
      <c r="B1" s="4"/>
      <c r="C1" s="31"/>
      <c r="D1" s="31"/>
      <c r="E1" s="31"/>
      <c r="F1" s="31"/>
    </row>
    <row r="2" spans="1:6" ht="15.5" x14ac:dyDescent="0.35">
      <c r="A2" s="1"/>
      <c r="B2" s="4"/>
      <c r="C2" s="31"/>
      <c r="D2" s="31"/>
      <c r="E2" s="31"/>
      <c r="F2" s="31"/>
    </row>
    <row r="3" spans="1:6" ht="15" x14ac:dyDescent="0.35">
      <c r="A3" s="5" t="s">
        <v>376</v>
      </c>
      <c r="B3" s="5"/>
      <c r="C3" s="5"/>
      <c r="D3" s="5"/>
      <c r="E3" s="5"/>
      <c r="F3" s="5"/>
    </row>
    <row r="4" spans="1:6" ht="15" x14ac:dyDescent="0.35">
      <c r="A4" s="5" t="s">
        <v>212</v>
      </c>
      <c r="B4" s="5"/>
      <c r="C4" s="5"/>
      <c r="D4" s="5"/>
      <c r="E4" s="5"/>
      <c r="F4" s="5"/>
    </row>
    <row r="5" spans="1:6" ht="15" x14ac:dyDescent="0.35">
      <c r="A5" s="5" t="s">
        <v>2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" x14ac:dyDescent="0.35">
      <c r="A7" s="5"/>
      <c r="B7" s="5"/>
      <c r="C7" s="5"/>
      <c r="D7" s="5"/>
      <c r="E7" s="5"/>
      <c r="F7" s="5"/>
    </row>
    <row r="8" spans="1:6" ht="15.5" x14ac:dyDescent="0.35">
      <c r="A8" s="175"/>
      <c r="B8" s="176"/>
      <c r="C8" s="377" t="s">
        <v>23</v>
      </c>
      <c r="D8" s="377"/>
      <c r="E8" s="377"/>
      <c r="F8" s="377"/>
    </row>
    <row r="9" spans="1:6" ht="15.5" x14ac:dyDescent="0.35">
      <c r="A9" s="304" t="s">
        <v>213</v>
      </c>
      <c r="B9" s="309" t="s">
        <v>5</v>
      </c>
      <c r="C9" s="177" t="s">
        <v>7</v>
      </c>
      <c r="D9" s="6" t="s">
        <v>8</v>
      </c>
      <c r="E9" s="6" t="s">
        <v>9</v>
      </c>
      <c r="F9" s="4" t="s">
        <v>10</v>
      </c>
    </row>
    <row r="10" spans="1:6" ht="15" x14ac:dyDescent="0.35">
      <c r="A10" s="305"/>
      <c r="B10" s="310"/>
      <c r="C10" s="178" t="s">
        <v>11</v>
      </c>
      <c r="D10" s="7" t="s">
        <v>12</v>
      </c>
      <c r="E10" s="7" t="s">
        <v>13</v>
      </c>
      <c r="F10" s="8" t="s">
        <v>14</v>
      </c>
    </row>
    <row r="11" spans="1:6" ht="15.5" x14ac:dyDescent="0.35">
      <c r="A11" s="304"/>
      <c r="B11" s="314"/>
      <c r="C11" s="179"/>
      <c r="D11" s="179"/>
      <c r="E11" s="179"/>
      <c r="F11" s="179"/>
    </row>
    <row r="12" spans="1:6" ht="15" x14ac:dyDescent="0.35">
      <c r="A12" s="1" t="s">
        <v>5</v>
      </c>
      <c r="B12" s="91">
        <f>SUM(B14:B15)</f>
        <v>12</v>
      </c>
      <c r="C12" s="91">
        <f>SUM(C14:C15)</f>
        <v>5</v>
      </c>
      <c r="D12" s="91">
        <f>SUM(D14:D15)</f>
        <v>1</v>
      </c>
      <c r="E12" s="91">
        <f>SUM(E14:E15)</f>
        <v>5</v>
      </c>
      <c r="F12" s="91">
        <f>SUM(F14:F15)</f>
        <v>1</v>
      </c>
    </row>
    <row r="13" spans="1:6" ht="15" x14ac:dyDescent="0.35">
      <c r="A13" s="1"/>
      <c r="B13" s="91"/>
      <c r="C13" s="91"/>
      <c r="D13" s="128"/>
      <c r="E13" s="128"/>
      <c r="F13" s="140"/>
    </row>
    <row r="14" spans="1:6" ht="15.5" x14ac:dyDescent="0.35">
      <c r="A14" s="192" t="s">
        <v>377</v>
      </c>
      <c r="B14" s="15">
        <f>SUM(C14:F14)</f>
        <v>10</v>
      </c>
      <c r="C14" s="141">
        <v>4</v>
      </c>
      <c r="D14" s="134">
        <v>1</v>
      </c>
      <c r="E14" s="134">
        <f>4+1</f>
        <v>5</v>
      </c>
      <c r="F14" s="171">
        <v>0</v>
      </c>
    </row>
    <row r="15" spans="1:6" ht="15.5" x14ac:dyDescent="0.35">
      <c r="A15" s="192" t="s">
        <v>378</v>
      </c>
      <c r="B15" s="15">
        <f>SUM(C15:F15)</f>
        <v>2</v>
      </c>
      <c r="C15" s="141">
        <v>1</v>
      </c>
      <c r="D15" s="134">
        <v>0</v>
      </c>
      <c r="E15" s="134">
        <v>0</v>
      </c>
      <c r="F15" s="171">
        <v>1</v>
      </c>
    </row>
    <row r="16" spans="1:6" ht="15.5" x14ac:dyDescent="0.35">
      <c r="A16" s="17"/>
      <c r="B16" s="19"/>
      <c r="C16" s="37"/>
      <c r="D16" s="36"/>
      <c r="E16" s="36"/>
      <c r="F16" s="18"/>
    </row>
    <row r="17" spans="1:6" ht="15.5" x14ac:dyDescent="0.35">
      <c r="A17" s="20" t="s">
        <v>20</v>
      </c>
      <c r="B17" s="31"/>
      <c r="C17" s="31"/>
      <c r="D17" s="31"/>
      <c r="E17" s="31"/>
      <c r="F17" s="31"/>
    </row>
  </sheetData>
  <mergeCells count="1"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27"/>
  <sheetViews>
    <sheetView zoomScaleSheetLayoutView="100" workbookViewId="0"/>
  </sheetViews>
  <sheetFormatPr defaultColWidth="0" defaultRowHeight="14.5" zeroHeight="1" x14ac:dyDescent="0.35"/>
  <cols>
    <col min="1" max="1" width="52.453125" style="255" customWidth="1"/>
    <col min="2" max="6" width="12.7265625" style="255" customWidth="1"/>
    <col min="7" max="16384" width="11.453125" style="255" hidden="1"/>
  </cols>
  <sheetData>
    <row r="1" spans="1:6" ht="15.5" x14ac:dyDescent="0.35">
      <c r="A1" s="1" t="s">
        <v>327</v>
      </c>
      <c r="B1" s="3"/>
      <c r="C1" s="39"/>
      <c r="D1" s="39"/>
      <c r="E1" s="39"/>
      <c r="F1" s="39"/>
    </row>
    <row r="2" spans="1:6" ht="15.5" x14ac:dyDescent="0.35">
      <c r="A2" s="1"/>
      <c r="B2" s="4"/>
      <c r="C2" s="31"/>
      <c r="D2" s="31"/>
      <c r="E2" s="31"/>
      <c r="F2" s="31"/>
    </row>
    <row r="3" spans="1:6" ht="15" x14ac:dyDescent="0.35">
      <c r="A3" s="5" t="s">
        <v>376</v>
      </c>
      <c r="B3" s="5"/>
      <c r="C3" s="5"/>
      <c r="D3" s="5"/>
      <c r="E3" s="5"/>
      <c r="F3" s="5"/>
    </row>
    <row r="4" spans="1:6" ht="15" x14ac:dyDescent="0.35">
      <c r="A4" s="5" t="s">
        <v>328</v>
      </c>
      <c r="B4" s="5"/>
      <c r="C4" s="5"/>
      <c r="D4" s="5"/>
      <c r="E4" s="5"/>
      <c r="F4" s="5"/>
    </row>
    <row r="5" spans="1:6" ht="15" x14ac:dyDescent="0.35">
      <c r="A5" s="5" t="s">
        <v>2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.5" x14ac:dyDescent="0.35">
      <c r="A7" s="4"/>
      <c r="B7" s="3"/>
      <c r="C7" s="31"/>
      <c r="D7" s="31"/>
      <c r="E7" s="31"/>
      <c r="F7" s="31"/>
    </row>
    <row r="8" spans="1:6" ht="15.5" x14ac:dyDescent="0.35">
      <c r="A8" s="175"/>
      <c r="B8" s="176"/>
      <c r="C8" s="377" t="s">
        <v>23</v>
      </c>
      <c r="D8" s="377"/>
      <c r="E8" s="377"/>
      <c r="F8" s="377"/>
    </row>
    <row r="9" spans="1:6" ht="15.5" x14ac:dyDescent="0.35">
      <c r="A9" s="304" t="s">
        <v>329</v>
      </c>
      <c r="B9" s="309" t="s">
        <v>5</v>
      </c>
      <c r="C9" s="177" t="s">
        <v>7</v>
      </c>
      <c r="D9" s="6" t="s">
        <v>8</v>
      </c>
      <c r="E9" s="6" t="s">
        <v>9</v>
      </c>
      <c r="F9" s="4" t="s">
        <v>10</v>
      </c>
    </row>
    <row r="10" spans="1:6" ht="15" x14ac:dyDescent="0.35">
      <c r="A10" s="305"/>
      <c r="B10" s="310"/>
      <c r="C10" s="178" t="s">
        <v>11</v>
      </c>
      <c r="D10" s="7" t="s">
        <v>12</v>
      </c>
      <c r="E10" s="7" t="s">
        <v>13</v>
      </c>
      <c r="F10" s="8" t="s">
        <v>14</v>
      </c>
    </row>
    <row r="11" spans="1:6" ht="15.5" x14ac:dyDescent="0.35">
      <c r="A11" s="304"/>
      <c r="B11" s="193"/>
      <c r="C11" s="176"/>
      <c r="D11" s="179"/>
      <c r="E11" s="176"/>
      <c r="F11" s="179"/>
    </row>
    <row r="12" spans="1:6" ht="15" x14ac:dyDescent="0.35">
      <c r="A12" s="181" t="s">
        <v>5</v>
      </c>
      <c r="B12" s="128">
        <f>B14+B18+B23</f>
        <v>12</v>
      </c>
      <c r="C12" s="128">
        <f t="shared" ref="C12:F12" si="0">C14+C18+C23</f>
        <v>5</v>
      </c>
      <c r="D12" s="128">
        <f t="shared" si="0"/>
        <v>1</v>
      </c>
      <c r="E12" s="128">
        <f t="shared" si="0"/>
        <v>5</v>
      </c>
      <c r="F12" s="91">
        <f t="shared" si="0"/>
        <v>1</v>
      </c>
    </row>
    <row r="13" spans="1:6" ht="15.5" x14ac:dyDescent="0.35">
      <c r="A13" s="315"/>
      <c r="B13" s="13"/>
      <c r="C13" s="134"/>
      <c r="D13" s="134"/>
      <c r="E13" s="134"/>
      <c r="F13" s="171"/>
    </row>
    <row r="14" spans="1:6" ht="15.5" x14ac:dyDescent="0.35">
      <c r="A14" s="194" t="s">
        <v>330</v>
      </c>
      <c r="B14" s="283">
        <f>SUM(B15:B16)</f>
        <v>4</v>
      </c>
      <c r="C14" s="252">
        <f>SUM(C15:C16)</f>
        <v>4</v>
      </c>
      <c r="D14" s="283">
        <f>SUM(D15:D16)</f>
        <v>0</v>
      </c>
      <c r="E14" s="252">
        <f>SUM(E15:E16)</f>
        <v>0</v>
      </c>
      <c r="F14" s="252">
        <f>SUM(F15:F16)</f>
        <v>0</v>
      </c>
    </row>
    <row r="15" spans="1:6" ht="15.5" x14ac:dyDescent="0.35">
      <c r="A15" s="195" t="s">
        <v>331</v>
      </c>
      <c r="B15" s="134">
        <f>SUM(C15:F15)</f>
        <v>2</v>
      </c>
      <c r="C15" s="144">
        <v>2</v>
      </c>
      <c r="D15" s="144">
        <v>0</v>
      </c>
      <c r="E15" s="144">
        <v>0</v>
      </c>
      <c r="F15" s="92">
        <v>0</v>
      </c>
    </row>
    <row r="16" spans="1:6" ht="15.5" x14ac:dyDescent="0.35">
      <c r="A16" s="195" t="s">
        <v>106</v>
      </c>
      <c r="B16" s="134">
        <f t="shared" ref="B16" si="1">SUM(C16:F16)</f>
        <v>2</v>
      </c>
      <c r="C16" s="144">
        <v>2</v>
      </c>
      <c r="D16" s="144">
        <v>0</v>
      </c>
      <c r="E16" s="144">
        <v>0</v>
      </c>
      <c r="F16" s="92">
        <v>0</v>
      </c>
    </row>
    <row r="17" spans="1:6" ht="15.5" x14ac:dyDescent="0.35">
      <c r="A17" s="196"/>
      <c r="B17" s="284"/>
      <c r="C17" s="144"/>
      <c r="D17" s="144"/>
      <c r="E17" s="144"/>
      <c r="F17" s="2"/>
    </row>
    <row r="18" spans="1:6" ht="15.5" x14ac:dyDescent="0.35">
      <c r="A18" s="194" t="s">
        <v>332</v>
      </c>
      <c r="B18" s="284">
        <f>SUM(B19:B21)</f>
        <v>6</v>
      </c>
      <c r="C18" s="285">
        <f>SUM(C19:C21)</f>
        <v>1</v>
      </c>
      <c r="D18" s="284">
        <f>SUM(D19:D21)</f>
        <v>0</v>
      </c>
      <c r="E18" s="285">
        <f>SUM(E19:E21)</f>
        <v>4</v>
      </c>
      <c r="F18" s="285">
        <f>SUM(F19:F21)</f>
        <v>1</v>
      </c>
    </row>
    <row r="19" spans="1:6" ht="15.5" x14ac:dyDescent="0.35">
      <c r="A19" s="196" t="s">
        <v>86</v>
      </c>
      <c r="B19" s="134">
        <f>SUM(C19:F19)</f>
        <v>2</v>
      </c>
      <c r="C19" s="144">
        <v>1</v>
      </c>
      <c r="D19" s="144">
        <v>0</v>
      </c>
      <c r="E19" s="144">
        <v>1</v>
      </c>
      <c r="F19" s="92">
        <v>0</v>
      </c>
    </row>
    <row r="20" spans="1:6" ht="15.5" x14ac:dyDescent="0.35">
      <c r="A20" s="196" t="s">
        <v>87</v>
      </c>
      <c r="B20" s="134">
        <f t="shared" ref="B20:B21" si="2">SUM(C20:F20)</f>
        <v>3</v>
      </c>
      <c r="C20" s="144">
        <v>0</v>
      </c>
      <c r="D20" s="144">
        <v>0</v>
      </c>
      <c r="E20" s="144">
        <v>3</v>
      </c>
      <c r="F20" s="92">
        <v>0</v>
      </c>
    </row>
    <row r="21" spans="1:6" ht="15.5" x14ac:dyDescent="0.35">
      <c r="A21" s="196" t="s">
        <v>90</v>
      </c>
      <c r="B21" s="134">
        <f t="shared" si="2"/>
        <v>1</v>
      </c>
      <c r="C21" s="144">
        <v>0</v>
      </c>
      <c r="D21" s="144">
        <v>0</v>
      </c>
      <c r="E21" s="144">
        <v>0</v>
      </c>
      <c r="F21" s="92">
        <v>1</v>
      </c>
    </row>
    <row r="22" spans="1:6" ht="15.5" x14ac:dyDescent="0.35">
      <c r="A22" s="196"/>
      <c r="B22" s="284"/>
      <c r="C22" s="144"/>
      <c r="D22" s="144"/>
      <c r="E22" s="92"/>
      <c r="F22" s="285"/>
    </row>
    <row r="23" spans="1:6" ht="15.5" x14ac:dyDescent="0.35">
      <c r="A23" s="194" t="s">
        <v>333</v>
      </c>
      <c r="B23" s="284">
        <f>SUM(B24:B25)</f>
        <v>2</v>
      </c>
      <c r="C23" s="285">
        <f>SUM(C24:C25)</f>
        <v>0</v>
      </c>
      <c r="D23" s="285">
        <f>SUM(D24:D25)</f>
        <v>1</v>
      </c>
      <c r="E23" s="285">
        <f>SUM(E24:E25)</f>
        <v>1</v>
      </c>
      <c r="F23" s="285">
        <f>SUM(F24:F25)</f>
        <v>0</v>
      </c>
    </row>
    <row r="24" spans="1:6" ht="15.5" x14ac:dyDescent="0.35">
      <c r="A24" s="196" t="s">
        <v>334</v>
      </c>
      <c r="B24" s="134">
        <f>SUM(C24:F24)</f>
        <v>1</v>
      </c>
      <c r="C24" s="144">
        <v>0</v>
      </c>
      <c r="D24" s="144">
        <v>0</v>
      </c>
      <c r="E24" s="144">
        <v>1</v>
      </c>
      <c r="F24" s="92">
        <v>0</v>
      </c>
    </row>
    <row r="25" spans="1:6" ht="15.5" x14ac:dyDescent="0.35">
      <c r="A25" s="196" t="s">
        <v>128</v>
      </c>
      <c r="B25" s="134">
        <f>SUM(C25:F25)</f>
        <v>1</v>
      </c>
      <c r="C25" s="144">
        <v>0</v>
      </c>
      <c r="D25" s="144">
        <v>1</v>
      </c>
      <c r="E25" s="144">
        <v>0</v>
      </c>
      <c r="F25" s="92">
        <v>0</v>
      </c>
    </row>
    <row r="26" spans="1:6" ht="15.5" x14ac:dyDescent="0.35">
      <c r="A26" s="197"/>
      <c r="B26" s="36"/>
      <c r="C26" s="60"/>
      <c r="D26" s="59"/>
      <c r="E26" s="60"/>
      <c r="F26" s="137"/>
    </row>
    <row r="27" spans="1:6" ht="15.5" x14ac:dyDescent="0.35">
      <c r="A27" s="20" t="s">
        <v>20</v>
      </c>
      <c r="B27" s="31"/>
      <c r="C27" s="31"/>
      <c r="D27" s="31"/>
      <c r="E27" s="31"/>
      <c r="F27" s="31"/>
    </row>
  </sheetData>
  <mergeCells count="1"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19"/>
  <sheetViews>
    <sheetView zoomScaleSheetLayoutView="100" workbookViewId="0"/>
  </sheetViews>
  <sheetFormatPr defaultColWidth="0" defaultRowHeight="14.5" zeroHeight="1" x14ac:dyDescent="0.35"/>
  <cols>
    <col min="1" max="1" width="42.81640625" style="255" customWidth="1"/>
    <col min="2" max="6" width="12.7265625" style="255" customWidth="1"/>
    <col min="7" max="16384" width="11.453125" style="255" hidden="1"/>
  </cols>
  <sheetData>
    <row r="1" spans="1:6" ht="15.5" x14ac:dyDescent="0.35">
      <c r="A1" s="1" t="s">
        <v>335</v>
      </c>
      <c r="B1" s="4"/>
      <c r="C1" s="31"/>
      <c r="D1" s="31"/>
      <c r="E1" s="31"/>
      <c r="F1" s="31"/>
    </row>
    <row r="2" spans="1:6" ht="15.5" x14ac:dyDescent="0.35">
      <c r="A2" s="1"/>
      <c r="B2" s="4"/>
      <c r="C2" s="31"/>
      <c r="D2" s="31"/>
      <c r="E2" s="31"/>
      <c r="F2" s="31"/>
    </row>
    <row r="3" spans="1:6" ht="15" x14ac:dyDescent="0.35">
      <c r="A3" s="5" t="s">
        <v>379</v>
      </c>
      <c r="B3" s="5"/>
      <c r="C3" s="5"/>
      <c r="D3" s="5"/>
      <c r="E3" s="5"/>
      <c r="F3" s="5"/>
    </row>
    <row r="4" spans="1:6" ht="15" x14ac:dyDescent="0.35">
      <c r="A4" s="5" t="s">
        <v>196</v>
      </c>
      <c r="B4" s="5"/>
      <c r="C4" s="5"/>
      <c r="D4" s="5"/>
      <c r="E4" s="5"/>
      <c r="F4" s="5"/>
    </row>
    <row r="5" spans="1:6" ht="15" x14ac:dyDescent="0.35">
      <c r="A5" s="5" t="s">
        <v>2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.5" x14ac:dyDescent="0.35">
      <c r="A7" s="4"/>
      <c r="B7" s="3"/>
      <c r="C7" s="31"/>
      <c r="D7" s="31"/>
      <c r="E7" s="31"/>
      <c r="F7" s="31"/>
    </row>
    <row r="8" spans="1:6" ht="15.5" x14ac:dyDescent="0.35">
      <c r="A8" s="175"/>
      <c r="B8" s="176"/>
      <c r="C8" s="377" t="s">
        <v>23</v>
      </c>
      <c r="D8" s="377"/>
      <c r="E8" s="377"/>
      <c r="F8" s="377"/>
    </row>
    <row r="9" spans="1:6" ht="15.5" x14ac:dyDescent="0.35">
      <c r="A9" s="304" t="s">
        <v>252</v>
      </c>
      <c r="B9" s="309" t="s">
        <v>5</v>
      </c>
      <c r="C9" s="177" t="s">
        <v>7</v>
      </c>
      <c r="D9" s="6" t="s">
        <v>8</v>
      </c>
      <c r="E9" s="6" t="s">
        <v>9</v>
      </c>
      <c r="F9" s="4" t="s">
        <v>10</v>
      </c>
    </row>
    <row r="10" spans="1:6" ht="15" x14ac:dyDescent="0.35">
      <c r="A10" s="305"/>
      <c r="B10" s="310"/>
      <c r="C10" s="178" t="s">
        <v>11</v>
      </c>
      <c r="D10" s="7" t="s">
        <v>12</v>
      </c>
      <c r="E10" s="7" t="s">
        <v>13</v>
      </c>
      <c r="F10" s="8" t="s">
        <v>14</v>
      </c>
    </row>
    <row r="11" spans="1:6" ht="15" x14ac:dyDescent="0.35">
      <c r="A11" s="304"/>
      <c r="B11" s="198"/>
      <c r="C11" s="198"/>
      <c r="D11" s="198"/>
      <c r="E11" s="198"/>
      <c r="F11" s="198"/>
    </row>
    <row r="12" spans="1:6" ht="15" x14ac:dyDescent="0.35">
      <c r="A12" s="1" t="s">
        <v>5</v>
      </c>
      <c r="B12" s="91">
        <f>SUM(B14:B17)</f>
        <v>25</v>
      </c>
      <c r="C12" s="91">
        <f>SUM(C14:C17)</f>
        <v>6</v>
      </c>
      <c r="D12" s="91">
        <f>SUM(D14:D17)</f>
        <v>13</v>
      </c>
      <c r="E12" s="91">
        <f>SUM(E14:E17)</f>
        <v>3</v>
      </c>
      <c r="F12" s="91">
        <f>SUM(F14:F17)</f>
        <v>3</v>
      </c>
    </row>
    <row r="13" spans="1:6" ht="15" x14ac:dyDescent="0.35">
      <c r="A13" s="11"/>
      <c r="B13" s="91"/>
      <c r="C13" s="91"/>
      <c r="D13" s="128"/>
      <c r="E13" s="128"/>
      <c r="F13" s="140"/>
    </row>
    <row r="14" spans="1:6" ht="15.5" x14ac:dyDescent="0.35">
      <c r="A14" s="114" t="s">
        <v>198</v>
      </c>
      <c r="B14" s="15">
        <f t="shared" ref="B14:B17" si="0">SUM(C14:F14)</f>
        <v>3</v>
      </c>
      <c r="C14" s="141">
        <v>1</v>
      </c>
      <c r="D14" s="134">
        <v>1</v>
      </c>
      <c r="E14" s="134">
        <v>1</v>
      </c>
      <c r="F14" s="171">
        <v>0</v>
      </c>
    </row>
    <row r="15" spans="1:6" ht="15.5" x14ac:dyDescent="0.35">
      <c r="A15" s="49" t="s">
        <v>201</v>
      </c>
      <c r="B15" s="15">
        <f t="shared" si="0"/>
        <v>7</v>
      </c>
      <c r="C15" s="141">
        <v>0</v>
      </c>
      <c r="D15" s="134">
        <v>4</v>
      </c>
      <c r="E15" s="134">
        <v>2</v>
      </c>
      <c r="F15" s="171">
        <v>1</v>
      </c>
    </row>
    <row r="16" spans="1:6" ht="15.5" x14ac:dyDescent="0.35">
      <c r="A16" s="49" t="s">
        <v>200</v>
      </c>
      <c r="B16" s="15">
        <f t="shared" si="0"/>
        <v>1</v>
      </c>
      <c r="C16" s="141">
        <v>0</v>
      </c>
      <c r="D16" s="134">
        <v>0</v>
      </c>
      <c r="E16" s="134">
        <v>0</v>
      </c>
      <c r="F16" s="171">
        <v>1</v>
      </c>
    </row>
    <row r="17" spans="1:6" ht="15.5" x14ac:dyDescent="0.35">
      <c r="A17" s="20" t="s">
        <v>199</v>
      </c>
      <c r="B17" s="15">
        <f t="shared" si="0"/>
        <v>14</v>
      </c>
      <c r="C17" s="141">
        <v>5</v>
      </c>
      <c r="D17" s="134">
        <v>8</v>
      </c>
      <c r="E17" s="134">
        <v>0</v>
      </c>
      <c r="F17" s="171">
        <v>1</v>
      </c>
    </row>
    <row r="18" spans="1:6" ht="15.5" x14ac:dyDescent="0.35">
      <c r="A18" s="17"/>
      <c r="B18" s="25"/>
      <c r="C18" s="37"/>
      <c r="D18" s="36"/>
      <c r="E18" s="36"/>
      <c r="F18" s="18"/>
    </row>
    <row r="19" spans="1:6" ht="15.5" x14ac:dyDescent="0.35">
      <c r="A19" s="20" t="s">
        <v>20</v>
      </c>
      <c r="B19" s="31"/>
      <c r="C19" s="31"/>
      <c r="D19" s="31"/>
      <c r="E19" s="31"/>
      <c r="F19" s="31"/>
    </row>
  </sheetData>
  <mergeCells count="1"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16"/>
  <sheetViews>
    <sheetView zoomScaleSheetLayoutView="100" workbookViewId="0"/>
  </sheetViews>
  <sheetFormatPr defaultColWidth="0" defaultRowHeight="14.5" zeroHeight="1" x14ac:dyDescent="0.35"/>
  <cols>
    <col min="1" max="1" width="56.1796875" style="255" customWidth="1"/>
    <col min="2" max="6" width="12.7265625" style="255" customWidth="1"/>
    <col min="7" max="16384" width="11.453125" style="255" hidden="1"/>
  </cols>
  <sheetData>
    <row r="1" spans="1:6" ht="15.5" x14ac:dyDescent="0.35">
      <c r="A1" s="1" t="s">
        <v>336</v>
      </c>
      <c r="B1" s="4"/>
      <c r="C1" s="31"/>
      <c r="D1" s="31"/>
      <c r="E1" s="31"/>
      <c r="F1" s="31"/>
    </row>
    <row r="2" spans="1:6" ht="15.5" x14ac:dyDescent="0.35">
      <c r="A2" s="1"/>
      <c r="B2" s="4"/>
      <c r="C2" s="31"/>
      <c r="D2" s="31"/>
      <c r="E2" s="31"/>
      <c r="F2" s="31"/>
    </row>
    <row r="3" spans="1:6" ht="15" x14ac:dyDescent="0.35">
      <c r="A3" s="5" t="s">
        <v>380</v>
      </c>
      <c r="B3" s="5"/>
      <c r="C3" s="5"/>
      <c r="D3" s="5"/>
      <c r="E3" s="5"/>
      <c r="F3" s="5"/>
    </row>
    <row r="4" spans="1:6" ht="15" x14ac:dyDescent="0.35">
      <c r="A4" s="5" t="s">
        <v>337</v>
      </c>
      <c r="B4" s="5"/>
      <c r="C4" s="5"/>
      <c r="D4" s="5"/>
      <c r="E4" s="5"/>
      <c r="F4" s="5"/>
    </row>
    <row r="5" spans="1:6" ht="15" x14ac:dyDescent="0.35">
      <c r="A5" s="5" t="s">
        <v>338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.5" x14ac:dyDescent="0.35">
      <c r="A7" s="4"/>
      <c r="B7" s="3"/>
      <c r="C7" s="31"/>
      <c r="D7" s="31"/>
      <c r="E7" s="31"/>
      <c r="F7" s="31"/>
    </row>
    <row r="8" spans="1:6" ht="15.5" x14ac:dyDescent="0.35">
      <c r="A8" s="175"/>
      <c r="B8" s="176"/>
      <c r="C8" s="377" t="s">
        <v>23</v>
      </c>
      <c r="D8" s="377"/>
      <c r="E8" s="377"/>
      <c r="F8" s="377"/>
    </row>
    <row r="9" spans="1:6" ht="15.5" x14ac:dyDescent="0.35">
      <c r="A9" s="304" t="s">
        <v>213</v>
      </c>
      <c r="B9" s="309" t="s">
        <v>5</v>
      </c>
      <c r="C9" s="177" t="s">
        <v>7</v>
      </c>
      <c r="D9" s="6" t="s">
        <v>8</v>
      </c>
      <c r="E9" s="6" t="s">
        <v>9</v>
      </c>
      <c r="F9" s="4" t="s">
        <v>10</v>
      </c>
    </row>
    <row r="10" spans="1:6" ht="15" x14ac:dyDescent="0.35">
      <c r="A10" s="305"/>
      <c r="B10" s="310"/>
      <c r="C10" s="178" t="s">
        <v>11</v>
      </c>
      <c r="D10" s="7" t="s">
        <v>12</v>
      </c>
      <c r="E10" s="7" t="s">
        <v>13</v>
      </c>
      <c r="F10" s="8" t="s">
        <v>14</v>
      </c>
    </row>
    <row r="11" spans="1:6" ht="15" x14ac:dyDescent="0.35">
      <c r="A11" s="304"/>
      <c r="B11" s="199"/>
      <c r="C11" s="199"/>
      <c r="D11" s="199"/>
      <c r="E11" s="199"/>
      <c r="F11" s="199"/>
    </row>
    <row r="12" spans="1:6" ht="15" x14ac:dyDescent="0.35">
      <c r="A12" s="1" t="s">
        <v>5</v>
      </c>
      <c r="B12" s="91">
        <f>SUM(B14:B14)</f>
        <v>7</v>
      </c>
      <c r="C12" s="91">
        <f>SUM(C14:C14)</f>
        <v>0</v>
      </c>
      <c r="D12" s="91">
        <f>SUM(D14:D14)</f>
        <v>4</v>
      </c>
      <c r="E12" s="91">
        <f>SUM(E14:E14)</f>
        <v>2</v>
      </c>
      <c r="F12" s="91">
        <f>SUM(F14:F14)</f>
        <v>1</v>
      </c>
    </row>
    <row r="13" spans="1:6" ht="15" x14ac:dyDescent="0.35">
      <c r="A13" s="11"/>
      <c r="B13" s="91"/>
      <c r="C13" s="91"/>
      <c r="D13" s="128"/>
      <c r="E13" s="128"/>
      <c r="F13" s="140"/>
    </row>
    <row r="14" spans="1:6" ht="15.5" x14ac:dyDescent="0.35">
      <c r="A14" s="192" t="s">
        <v>326</v>
      </c>
      <c r="B14" s="15">
        <f>SUM(C14:F14)</f>
        <v>7</v>
      </c>
      <c r="C14" s="141">
        <v>0</v>
      </c>
      <c r="D14" s="134">
        <v>4</v>
      </c>
      <c r="E14" s="134">
        <v>2</v>
      </c>
      <c r="F14" s="171">
        <v>1</v>
      </c>
    </row>
    <row r="15" spans="1:6" ht="15.5" x14ac:dyDescent="0.35">
      <c r="A15" s="17"/>
      <c r="B15" s="25"/>
      <c r="C15" s="37"/>
      <c r="D15" s="36"/>
      <c r="E15" s="36"/>
      <c r="F15" s="18"/>
    </row>
    <row r="16" spans="1:6" ht="15.5" x14ac:dyDescent="0.35">
      <c r="A16" s="20" t="s">
        <v>20</v>
      </c>
      <c r="B16" s="31"/>
      <c r="C16" s="31"/>
      <c r="D16" s="31"/>
      <c r="E16" s="31"/>
      <c r="F16" s="31"/>
    </row>
  </sheetData>
  <mergeCells count="1"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21"/>
  <sheetViews>
    <sheetView zoomScaleSheetLayoutView="100" workbookViewId="0"/>
  </sheetViews>
  <sheetFormatPr defaultColWidth="0" defaultRowHeight="15.75" customHeight="1" zeroHeight="1" x14ac:dyDescent="0.35"/>
  <cols>
    <col min="1" max="1" width="42" style="255" customWidth="1"/>
    <col min="2" max="2" width="23.453125" style="255" customWidth="1"/>
    <col min="3" max="3" width="14.26953125" style="255" customWidth="1"/>
    <col min="4" max="4" width="14" style="255" customWidth="1"/>
    <col min="5" max="5" width="14.1796875" style="255" customWidth="1"/>
    <col min="6" max="6" width="13.7265625" style="255" customWidth="1"/>
    <col min="7" max="7" width="14.1796875" style="255" customWidth="1"/>
    <col min="8" max="16384" width="11.453125" style="255" hidden="1"/>
  </cols>
  <sheetData>
    <row r="1" spans="1:7" ht="15.75" customHeight="1" x14ac:dyDescent="0.35">
      <c r="A1" s="1" t="s">
        <v>339</v>
      </c>
      <c r="B1" s="1"/>
      <c r="C1" s="4"/>
      <c r="D1" s="4"/>
      <c r="E1" s="4"/>
      <c r="F1" s="4"/>
      <c r="G1" s="4"/>
    </row>
    <row r="2" spans="1:7" ht="15.75" customHeight="1" x14ac:dyDescent="0.35">
      <c r="A2" s="1"/>
      <c r="B2" s="1"/>
      <c r="C2" s="4"/>
      <c r="D2" s="4"/>
      <c r="E2" s="4"/>
      <c r="F2" s="4"/>
      <c r="G2" s="4"/>
    </row>
    <row r="3" spans="1:7" ht="15.75" customHeight="1" x14ac:dyDescent="0.35">
      <c r="A3" s="5" t="s">
        <v>381</v>
      </c>
      <c r="B3" s="5"/>
      <c r="C3" s="5"/>
      <c r="D3" s="5"/>
      <c r="E3" s="5"/>
      <c r="F3" s="5"/>
      <c r="G3" s="5"/>
    </row>
    <row r="4" spans="1:7" ht="15.75" customHeight="1" x14ac:dyDescent="0.35">
      <c r="A4" s="5" t="s">
        <v>196</v>
      </c>
      <c r="B4" s="5"/>
      <c r="C4" s="5"/>
      <c r="D4" s="5"/>
      <c r="E4" s="5"/>
      <c r="F4" s="5"/>
      <c r="G4" s="5"/>
    </row>
    <row r="5" spans="1:7" ht="15.75" customHeight="1" x14ac:dyDescent="0.35">
      <c r="A5" s="5" t="s">
        <v>382</v>
      </c>
      <c r="B5" s="5"/>
      <c r="C5" s="5"/>
      <c r="D5" s="5"/>
      <c r="E5" s="5"/>
      <c r="F5" s="5"/>
      <c r="G5" s="5"/>
    </row>
    <row r="6" spans="1:7" ht="15.75" customHeight="1" x14ac:dyDescent="0.35">
      <c r="A6" s="5" t="s">
        <v>3</v>
      </c>
      <c r="B6" s="5"/>
      <c r="C6" s="5"/>
      <c r="D6" s="5"/>
      <c r="E6" s="5"/>
      <c r="F6" s="5"/>
      <c r="G6" s="5"/>
    </row>
    <row r="7" spans="1:7" ht="15.75" customHeight="1" x14ac:dyDescent="0.35">
      <c r="A7" s="304"/>
      <c r="B7" s="304"/>
      <c r="C7" s="304"/>
      <c r="D7" s="304"/>
      <c r="E7" s="304"/>
      <c r="F7" s="304"/>
      <c r="G7" s="304"/>
    </row>
    <row r="8" spans="1:7" ht="15.75" customHeight="1" x14ac:dyDescent="0.35">
      <c r="A8" s="378" t="s">
        <v>197</v>
      </c>
      <c r="B8" s="378" t="s">
        <v>217</v>
      </c>
      <c r="C8" s="378" t="s">
        <v>5</v>
      </c>
      <c r="D8" s="362" t="s">
        <v>31</v>
      </c>
      <c r="E8" s="363"/>
      <c r="F8" s="363"/>
      <c r="G8" s="363"/>
    </row>
    <row r="9" spans="1:7" ht="34.5" customHeight="1" x14ac:dyDescent="0.35">
      <c r="A9" s="380"/>
      <c r="B9" s="380"/>
      <c r="C9" s="380"/>
      <c r="D9" s="307" t="s">
        <v>42</v>
      </c>
      <c r="E9" s="306" t="s">
        <v>43</v>
      </c>
      <c r="F9" s="306" t="s">
        <v>340</v>
      </c>
      <c r="G9" s="305" t="s">
        <v>50</v>
      </c>
    </row>
    <row r="10" spans="1:7" ht="15.75" customHeight="1" x14ac:dyDescent="0.35">
      <c r="A10" s="304"/>
      <c r="B10" s="90"/>
      <c r="C10" s="200"/>
      <c r="D10" s="200"/>
      <c r="E10" s="286"/>
      <c r="F10" s="286"/>
      <c r="G10" s="201"/>
    </row>
    <row r="11" spans="1:7" ht="15.75" customHeight="1" x14ac:dyDescent="0.35">
      <c r="A11" s="84" t="s">
        <v>5</v>
      </c>
      <c r="B11" s="79" t="s">
        <v>221</v>
      </c>
      <c r="C11" s="23">
        <f>C13+C17</f>
        <v>25</v>
      </c>
      <c r="D11" s="23">
        <f t="shared" ref="D11:G11" si="0">D13+D17</f>
        <v>6</v>
      </c>
      <c r="E11" s="274">
        <f t="shared" si="0"/>
        <v>4</v>
      </c>
      <c r="F11" s="274">
        <f t="shared" si="0"/>
        <v>4</v>
      </c>
      <c r="G11" s="287">
        <f t="shared" si="0"/>
        <v>11</v>
      </c>
    </row>
    <row r="12" spans="1:7" ht="15.75" customHeight="1" x14ac:dyDescent="0.35">
      <c r="A12" s="304"/>
      <c r="B12" s="79"/>
      <c r="C12" s="23"/>
      <c r="D12" s="23"/>
      <c r="E12" s="274"/>
      <c r="F12" s="274"/>
      <c r="G12" s="287"/>
    </row>
    <row r="13" spans="1:7" ht="15.75" customHeight="1" x14ac:dyDescent="0.35">
      <c r="A13" s="84" t="s">
        <v>222</v>
      </c>
      <c r="B13" s="79" t="s">
        <v>226</v>
      </c>
      <c r="C13" s="23">
        <f>SUM(C14:C15)</f>
        <v>8</v>
      </c>
      <c r="D13" s="23">
        <f t="shared" ref="D13:G13" si="1">SUM(D14:D15)</f>
        <v>6</v>
      </c>
      <c r="E13" s="274">
        <f t="shared" si="1"/>
        <v>0</v>
      </c>
      <c r="F13" s="274">
        <f t="shared" si="1"/>
        <v>2</v>
      </c>
      <c r="G13" s="287">
        <f t="shared" si="1"/>
        <v>0</v>
      </c>
    </row>
    <row r="14" spans="1:7" ht="15.75" customHeight="1" x14ac:dyDescent="0.35">
      <c r="A14" s="20" t="s">
        <v>201</v>
      </c>
      <c r="B14" s="320" t="s">
        <v>224</v>
      </c>
      <c r="C14" s="268">
        <f>SUM(D14:G14)</f>
        <v>7</v>
      </c>
      <c r="D14" s="268">
        <v>6</v>
      </c>
      <c r="E14" s="275">
        <v>0</v>
      </c>
      <c r="F14" s="275">
        <v>1</v>
      </c>
      <c r="G14" s="288">
        <v>0</v>
      </c>
    </row>
    <row r="15" spans="1:7" ht="15.75" customHeight="1" x14ac:dyDescent="0.35">
      <c r="A15" s="20" t="s">
        <v>200</v>
      </c>
      <c r="B15" s="320" t="s">
        <v>241</v>
      </c>
      <c r="C15" s="268">
        <f>SUM(D15:G15)</f>
        <v>1</v>
      </c>
      <c r="D15" s="268">
        <v>0</v>
      </c>
      <c r="E15" s="275">
        <v>0</v>
      </c>
      <c r="F15" s="275">
        <v>1</v>
      </c>
      <c r="G15" s="288">
        <v>0</v>
      </c>
    </row>
    <row r="16" spans="1:7" ht="15.75" customHeight="1" x14ac:dyDescent="0.35">
      <c r="A16" s="20"/>
      <c r="B16" s="202"/>
      <c r="C16" s="92"/>
      <c r="D16" s="92"/>
      <c r="E16" s="144"/>
      <c r="F16" s="144"/>
      <c r="G16" s="237"/>
    </row>
    <row r="17" spans="1:7" ht="15.75" customHeight="1" x14ac:dyDescent="0.35">
      <c r="A17" s="84" t="s">
        <v>230</v>
      </c>
      <c r="B17" s="79" t="s">
        <v>235</v>
      </c>
      <c r="C17" s="23">
        <f>SUM(C18:C19)</f>
        <v>17</v>
      </c>
      <c r="D17" s="23">
        <f t="shared" ref="D17:G17" si="2">SUM(D18:D19)</f>
        <v>0</v>
      </c>
      <c r="E17" s="274">
        <f t="shared" si="2"/>
        <v>4</v>
      </c>
      <c r="F17" s="274">
        <f t="shared" si="2"/>
        <v>2</v>
      </c>
      <c r="G17" s="287">
        <f t="shared" si="2"/>
        <v>11</v>
      </c>
    </row>
    <row r="18" spans="1:7" ht="15.75" customHeight="1" x14ac:dyDescent="0.35">
      <c r="A18" s="315" t="s">
        <v>198</v>
      </c>
      <c r="B18" s="320" t="s">
        <v>233</v>
      </c>
      <c r="C18" s="268">
        <f>SUM(D18:G18)</f>
        <v>3</v>
      </c>
      <c r="D18" s="268">
        <v>0</v>
      </c>
      <c r="E18" s="275">
        <v>1</v>
      </c>
      <c r="F18" s="275">
        <v>2</v>
      </c>
      <c r="G18" s="288">
        <v>0</v>
      </c>
    </row>
    <row r="19" spans="1:7" ht="15.75" customHeight="1" x14ac:dyDescent="0.35">
      <c r="A19" s="315" t="s">
        <v>199</v>
      </c>
      <c r="B19" s="320" t="s">
        <v>236</v>
      </c>
      <c r="C19" s="268">
        <f>SUM(D19:G19)</f>
        <v>14</v>
      </c>
      <c r="D19" s="268">
        <v>0</v>
      </c>
      <c r="E19" s="275">
        <v>3</v>
      </c>
      <c r="F19" s="275">
        <v>0</v>
      </c>
      <c r="G19" s="289">
        <v>11</v>
      </c>
    </row>
    <row r="20" spans="1:7" ht="15.75" customHeight="1" x14ac:dyDescent="0.35">
      <c r="A20" s="57"/>
      <c r="B20" s="61"/>
      <c r="C20" s="61"/>
      <c r="D20" s="61"/>
      <c r="E20" s="60"/>
      <c r="F20" s="60"/>
      <c r="G20" s="59"/>
    </row>
    <row r="21" spans="1:7" ht="15.75" customHeight="1" x14ac:dyDescent="0.35">
      <c r="A21" s="20" t="s">
        <v>20</v>
      </c>
      <c r="B21" s="20"/>
      <c r="C21" s="3"/>
      <c r="D21" s="3"/>
      <c r="E21" s="3"/>
      <c r="F21" s="3"/>
      <c r="G21" s="3"/>
    </row>
  </sheetData>
  <mergeCells count="4">
    <mergeCell ref="A8:A9"/>
    <mergeCell ref="B8:B9"/>
    <mergeCell ref="C8:C9"/>
    <mergeCell ref="D8:G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3"/>
  <sheetViews>
    <sheetView zoomScaleSheetLayoutView="100" workbookViewId="0"/>
  </sheetViews>
  <sheetFormatPr defaultColWidth="0" defaultRowHeight="14.5" zeroHeight="1" x14ac:dyDescent="0.35"/>
  <cols>
    <col min="1" max="1" width="41.1796875" style="255" customWidth="1"/>
    <col min="2" max="6" width="11.453125" style="255" customWidth="1"/>
    <col min="7" max="16384" width="11.453125" style="255" hidden="1"/>
  </cols>
  <sheetData>
    <row r="1" spans="1:6" ht="15.5" x14ac:dyDescent="0.35">
      <c r="A1" s="1" t="s">
        <v>21</v>
      </c>
      <c r="B1" s="4"/>
      <c r="C1" s="4"/>
      <c r="D1" s="4"/>
      <c r="E1" s="4"/>
      <c r="F1" s="4"/>
    </row>
    <row r="2" spans="1:6" ht="15.5" x14ac:dyDescent="0.35">
      <c r="A2" s="1"/>
      <c r="B2" s="4"/>
      <c r="C2" s="4"/>
      <c r="D2" s="4"/>
      <c r="E2" s="4"/>
      <c r="F2" s="4"/>
    </row>
    <row r="3" spans="1:6" ht="15" x14ac:dyDescent="0.35">
      <c r="A3" s="5" t="s">
        <v>22</v>
      </c>
      <c r="B3" s="5"/>
      <c r="C3" s="5"/>
      <c r="D3" s="5"/>
      <c r="E3" s="5"/>
      <c r="F3" s="5"/>
    </row>
    <row r="4" spans="1:6" ht="15" x14ac:dyDescent="0.35">
      <c r="A4" s="5" t="s">
        <v>472</v>
      </c>
      <c r="B4" s="5"/>
      <c r="C4" s="5"/>
      <c r="D4" s="5"/>
      <c r="E4" s="5"/>
      <c r="F4" s="5"/>
    </row>
    <row r="5" spans="1:6" ht="15" x14ac:dyDescent="0.35">
      <c r="A5" s="5" t="s">
        <v>2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" x14ac:dyDescent="0.35">
      <c r="A7" s="304"/>
      <c r="B7" s="304"/>
      <c r="C7" s="304"/>
      <c r="D7" s="304"/>
      <c r="E7" s="304"/>
      <c r="F7" s="304"/>
    </row>
    <row r="8" spans="1:6" ht="15.5" x14ac:dyDescent="0.35">
      <c r="A8" s="358" t="s">
        <v>473</v>
      </c>
      <c r="B8" s="364" t="s">
        <v>5</v>
      </c>
      <c r="C8" s="367" t="s">
        <v>23</v>
      </c>
      <c r="D8" s="368"/>
      <c r="E8" s="368"/>
      <c r="F8" s="368"/>
    </row>
    <row r="9" spans="1:6" ht="15.5" x14ac:dyDescent="0.35">
      <c r="A9" s="359"/>
      <c r="B9" s="365"/>
      <c r="C9" s="6" t="s">
        <v>7</v>
      </c>
      <c r="D9" s="6" t="s">
        <v>8</v>
      </c>
      <c r="E9" s="6" t="s">
        <v>9</v>
      </c>
      <c r="F9" s="4" t="s">
        <v>10</v>
      </c>
    </row>
    <row r="10" spans="1:6" ht="15.5" x14ac:dyDescent="0.35">
      <c r="A10" s="360"/>
      <c r="B10" s="366"/>
      <c r="C10" s="21" t="s">
        <v>11</v>
      </c>
      <c r="D10" s="21" t="s">
        <v>12</v>
      </c>
      <c r="E10" s="21" t="s">
        <v>13</v>
      </c>
      <c r="F10" s="21" t="s">
        <v>14</v>
      </c>
    </row>
    <row r="11" spans="1:6" ht="15.5" x14ac:dyDescent="0.35">
      <c r="A11" s="304"/>
      <c r="B11" s="22"/>
      <c r="C11" s="22"/>
      <c r="D11" s="22"/>
      <c r="E11" s="22"/>
      <c r="F11" s="22"/>
    </row>
    <row r="12" spans="1:6" ht="15" x14ac:dyDescent="0.35">
      <c r="A12" s="225" t="s">
        <v>24</v>
      </c>
      <c r="B12" s="23">
        <f>SUM(B14:B19)</f>
        <v>927</v>
      </c>
      <c r="C12" s="23">
        <f>SUM(C14:C19)</f>
        <v>204</v>
      </c>
      <c r="D12" s="23">
        <f>SUM(D14:D19)</f>
        <v>223</v>
      </c>
      <c r="E12" s="23">
        <f>SUM(E14:E19)</f>
        <v>239</v>
      </c>
      <c r="F12" s="23">
        <f>SUM(F14:F19)</f>
        <v>261</v>
      </c>
    </row>
    <row r="13" spans="1:6" ht="15" x14ac:dyDescent="0.35">
      <c r="A13" s="304"/>
      <c r="B13" s="23"/>
      <c r="C13" s="23"/>
      <c r="D13" s="23"/>
      <c r="E13" s="23"/>
      <c r="F13" s="23"/>
    </row>
    <row r="14" spans="1:6" ht="15.5" x14ac:dyDescent="0.35">
      <c r="A14" s="315" t="s">
        <v>25</v>
      </c>
      <c r="B14" s="15">
        <f t="shared" ref="B14:B19" si="0">SUM(C14:F14)</f>
        <v>575</v>
      </c>
      <c r="C14" s="15">
        <v>111</v>
      </c>
      <c r="D14" s="15">
        <v>147</v>
      </c>
      <c r="E14" s="15">
        <v>160</v>
      </c>
      <c r="F14" s="15">
        <v>157</v>
      </c>
    </row>
    <row r="15" spans="1:6" ht="15.5" x14ac:dyDescent="0.35">
      <c r="A15" s="315" t="s">
        <v>253</v>
      </c>
      <c r="B15" s="15">
        <f t="shared" si="0"/>
        <v>246</v>
      </c>
      <c r="C15" s="15">
        <v>62</v>
      </c>
      <c r="D15" s="15">
        <v>51</v>
      </c>
      <c r="E15" s="15">
        <v>56</v>
      </c>
      <c r="F15" s="15">
        <v>77</v>
      </c>
    </row>
    <row r="16" spans="1:6" ht="15.5" x14ac:dyDescent="0.35">
      <c r="A16" s="315" t="s">
        <v>26</v>
      </c>
      <c r="B16" s="15">
        <f t="shared" si="0"/>
        <v>50</v>
      </c>
      <c r="C16" s="15">
        <v>18</v>
      </c>
      <c r="D16" s="15">
        <v>13</v>
      </c>
      <c r="E16" s="15">
        <v>9</v>
      </c>
      <c r="F16" s="15">
        <v>10</v>
      </c>
    </row>
    <row r="17" spans="1:6" ht="15.5" x14ac:dyDescent="0.35">
      <c r="A17" s="315" t="s">
        <v>27</v>
      </c>
      <c r="B17" s="15">
        <f t="shared" si="0"/>
        <v>29</v>
      </c>
      <c r="C17" s="15">
        <v>8</v>
      </c>
      <c r="D17" s="15">
        <v>5</v>
      </c>
      <c r="E17" s="15">
        <v>8</v>
      </c>
      <c r="F17" s="15">
        <v>8</v>
      </c>
    </row>
    <row r="18" spans="1:6" ht="15.5" x14ac:dyDescent="0.35">
      <c r="A18" s="315" t="s">
        <v>28</v>
      </c>
      <c r="B18" s="15">
        <f t="shared" si="0"/>
        <v>27</v>
      </c>
      <c r="C18" s="15">
        <v>5</v>
      </c>
      <c r="D18" s="15">
        <v>7</v>
      </c>
      <c r="E18" s="15">
        <v>6</v>
      </c>
      <c r="F18" s="15">
        <v>9</v>
      </c>
    </row>
    <row r="19" spans="1:6" ht="15.5" x14ac:dyDescent="0.35">
      <c r="A19" s="315" t="s">
        <v>29</v>
      </c>
      <c r="B19" s="15">
        <f t="shared" si="0"/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ht="15.5" x14ac:dyDescent="0.35">
      <c r="A20" s="17"/>
      <c r="B20" s="24"/>
      <c r="C20" s="25"/>
      <c r="D20" s="25"/>
      <c r="E20" s="25"/>
      <c r="F20" s="25"/>
    </row>
    <row r="21" spans="1:6" ht="15.5" x14ac:dyDescent="0.35">
      <c r="A21" s="20" t="s">
        <v>20</v>
      </c>
      <c r="B21" s="20"/>
      <c r="C21" s="20"/>
      <c r="D21" s="20"/>
      <c r="E21" s="20"/>
      <c r="F21" s="20"/>
    </row>
    <row r="22" spans="1:6" hidden="1" x14ac:dyDescent="0.35"/>
    <row r="23" spans="1:6" hidden="1" x14ac:dyDescent="0.35"/>
  </sheetData>
  <mergeCells count="3">
    <mergeCell ref="A8:A10"/>
    <mergeCell ref="B8:B10"/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19"/>
  <sheetViews>
    <sheetView zoomScaleSheetLayoutView="100" workbookViewId="0"/>
  </sheetViews>
  <sheetFormatPr defaultColWidth="0" defaultRowHeight="15.5" zeroHeight="1" x14ac:dyDescent="0.35"/>
  <cols>
    <col min="1" max="1" width="43.54296875" style="167" customWidth="1"/>
    <col min="2" max="4" width="14.7265625" style="167" customWidth="1"/>
    <col min="5" max="5" width="13.1796875" style="167" customWidth="1"/>
    <col min="6" max="6" width="0" style="255" hidden="1" customWidth="1"/>
    <col min="7" max="16384" width="11.453125" style="255" hidden="1"/>
  </cols>
  <sheetData>
    <row r="1" spans="1:6" x14ac:dyDescent="0.35">
      <c r="A1" s="334" t="s">
        <v>341</v>
      </c>
      <c r="B1" s="99"/>
      <c r="C1" s="31"/>
      <c r="D1" s="99"/>
      <c r="E1" s="99"/>
    </row>
    <row r="2" spans="1:6" x14ac:dyDescent="0.35">
      <c r="A2" s="99"/>
      <c r="B2" s="99"/>
      <c r="C2" s="99"/>
      <c r="D2" s="99"/>
      <c r="E2" s="99"/>
    </row>
    <row r="3" spans="1:6" ht="15" x14ac:dyDescent="0.35">
      <c r="A3" s="290" t="s">
        <v>383</v>
      </c>
      <c r="B3" s="290"/>
      <c r="C3" s="290"/>
      <c r="D3" s="290"/>
      <c r="E3" s="290"/>
    </row>
    <row r="4" spans="1:6" ht="15" x14ac:dyDescent="0.35">
      <c r="A4" s="290" t="s">
        <v>384</v>
      </c>
      <c r="B4" s="290"/>
      <c r="C4" s="290"/>
      <c r="D4" s="290"/>
      <c r="E4" s="290"/>
    </row>
    <row r="5" spans="1:6" ht="15" x14ac:dyDescent="0.35">
      <c r="A5" s="290" t="s">
        <v>364</v>
      </c>
      <c r="B5" s="290"/>
      <c r="C5" s="290"/>
      <c r="D5" s="290"/>
      <c r="E5" s="290"/>
    </row>
    <row r="6" spans="1:6" ht="15" x14ac:dyDescent="0.35">
      <c r="A6" s="290" t="s">
        <v>3</v>
      </c>
      <c r="B6" s="290"/>
      <c r="C6" s="290"/>
      <c r="D6" s="290"/>
      <c r="E6" s="290"/>
    </row>
    <row r="7" spans="1:6" x14ac:dyDescent="0.35">
      <c r="A7" s="203"/>
      <c r="B7" s="203"/>
      <c r="C7" s="203"/>
      <c r="D7" s="203"/>
      <c r="E7" s="203"/>
    </row>
    <row r="8" spans="1:6" ht="15" x14ac:dyDescent="0.35">
      <c r="A8" s="412" t="s">
        <v>343</v>
      </c>
      <c r="B8" s="414" t="s">
        <v>5</v>
      </c>
      <c r="C8" s="416" t="s">
        <v>282</v>
      </c>
      <c r="D8" s="417"/>
      <c r="E8" s="418" t="s">
        <v>283</v>
      </c>
    </row>
    <row r="9" spans="1:6" ht="15" x14ac:dyDescent="0.35">
      <c r="A9" s="413"/>
      <c r="B9" s="415"/>
      <c r="C9" s="335" t="s">
        <v>266</v>
      </c>
      <c r="D9" s="322" t="s">
        <v>267</v>
      </c>
      <c r="E9" s="419"/>
    </row>
    <row r="10" spans="1:6" x14ac:dyDescent="0.35">
      <c r="A10" s="204"/>
      <c r="B10" s="205"/>
      <c r="C10" s="212"/>
      <c r="D10" s="208"/>
      <c r="E10" s="213"/>
    </row>
    <row r="11" spans="1:6" x14ac:dyDescent="0.35">
      <c r="A11" s="209" t="s">
        <v>268</v>
      </c>
      <c r="B11" s="269">
        <f>SUM(B12:B13)</f>
        <v>9</v>
      </c>
      <c r="C11" s="269">
        <f t="shared" ref="C11:E11" si="0">SUM(C12:C13)</f>
        <v>7</v>
      </c>
      <c r="D11" s="269">
        <f t="shared" si="0"/>
        <v>1</v>
      </c>
      <c r="E11" s="269">
        <f t="shared" si="0"/>
        <v>1</v>
      </c>
      <c r="F11" s="336"/>
    </row>
    <row r="12" spans="1:6" x14ac:dyDescent="0.35">
      <c r="A12" s="110" t="s">
        <v>42</v>
      </c>
      <c r="B12" s="267">
        <f>SUM(C12:E12)</f>
        <v>6</v>
      </c>
      <c r="C12" s="267">
        <v>6</v>
      </c>
      <c r="D12" s="279">
        <v>0</v>
      </c>
      <c r="E12" s="270">
        <v>0</v>
      </c>
    </row>
    <row r="13" spans="1:6" x14ac:dyDescent="0.35">
      <c r="A13" s="110" t="s">
        <v>38</v>
      </c>
      <c r="B13" s="267">
        <f>SUM(C13:E13)</f>
        <v>3</v>
      </c>
      <c r="C13" s="267">
        <v>1</v>
      </c>
      <c r="D13" s="279">
        <v>1</v>
      </c>
      <c r="E13" s="270">
        <v>1</v>
      </c>
    </row>
    <row r="14" spans="1:6" x14ac:dyDescent="0.35">
      <c r="A14" s="99"/>
      <c r="B14" s="269"/>
      <c r="C14" s="267"/>
      <c r="D14" s="291"/>
      <c r="E14" s="270"/>
    </row>
    <row r="15" spans="1:6" x14ac:dyDescent="0.35">
      <c r="A15" s="209" t="s">
        <v>253</v>
      </c>
      <c r="B15" s="265">
        <f>SUM(B16:B17)</f>
        <v>2</v>
      </c>
      <c r="C15" s="265">
        <f>SUM(C16:C17)</f>
        <v>0</v>
      </c>
      <c r="D15" s="299">
        <f>SUM(D16:D17)</f>
        <v>0</v>
      </c>
      <c r="E15" s="269">
        <f>SUM(E16:E17)</f>
        <v>2</v>
      </c>
    </row>
    <row r="16" spans="1:6" x14ac:dyDescent="0.35">
      <c r="A16" s="110" t="s">
        <v>38</v>
      </c>
      <c r="B16" s="267">
        <f t="shared" ref="B16:B17" si="1">SUM(C16:E16)</f>
        <v>1</v>
      </c>
      <c r="C16" s="267">
        <v>0</v>
      </c>
      <c r="D16" s="279">
        <v>0</v>
      </c>
      <c r="E16" s="270">
        <v>1</v>
      </c>
    </row>
    <row r="17" spans="1:5" x14ac:dyDescent="0.35">
      <c r="A17" s="110" t="s">
        <v>43</v>
      </c>
      <c r="B17" s="267">
        <f t="shared" si="1"/>
        <v>1</v>
      </c>
      <c r="C17" s="267">
        <v>0</v>
      </c>
      <c r="D17" s="279">
        <v>0</v>
      </c>
      <c r="E17" s="270">
        <v>1</v>
      </c>
    </row>
    <row r="18" spans="1:5" x14ac:dyDescent="0.35">
      <c r="A18" s="165"/>
      <c r="B18" s="210"/>
      <c r="C18" s="211"/>
      <c r="D18" s="165"/>
      <c r="E18" s="210"/>
    </row>
    <row r="19" spans="1:5" x14ac:dyDescent="0.35">
      <c r="A19" s="20" t="s">
        <v>20</v>
      </c>
      <c r="B19" s="99"/>
      <c r="C19" s="99"/>
      <c r="D19" s="99"/>
      <c r="E19" s="99"/>
    </row>
  </sheetData>
  <mergeCells count="4">
    <mergeCell ref="A8:A9"/>
    <mergeCell ref="B8:B9"/>
    <mergeCell ref="C8:D8"/>
    <mergeCell ref="E8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19"/>
  <sheetViews>
    <sheetView zoomScaleSheetLayoutView="100" workbookViewId="0"/>
  </sheetViews>
  <sheetFormatPr defaultColWidth="0" defaultRowHeight="14.5" zeroHeight="1" x14ac:dyDescent="0.35"/>
  <cols>
    <col min="1" max="1" width="46.1796875" style="255" customWidth="1"/>
    <col min="2" max="4" width="16.7265625" style="255" customWidth="1"/>
    <col min="5" max="5" width="18.81640625" style="255" customWidth="1"/>
    <col min="6" max="6" width="0" style="255" hidden="1" customWidth="1"/>
    <col min="7" max="16384" width="11.453125" style="255" hidden="1"/>
  </cols>
  <sheetData>
    <row r="1" spans="1:6" ht="15.5" x14ac:dyDescent="0.35">
      <c r="A1" s="334" t="s">
        <v>385</v>
      </c>
      <c r="B1" s="98"/>
      <c r="C1" s="31"/>
      <c r="D1" s="99"/>
      <c r="E1" s="99"/>
    </row>
    <row r="2" spans="1:6" ht="15.5" x14ac:dyDescent="0.35">
      <c r="A2" s="99"/>
      <c r="B2" s="99"/>
      <c r="C2" s="99"/>
      <c r="D2" s="99"/>
      <c r="E2" s="99"/>
    </row>
    <row r="3" spans="1:6" ht="15" x14ac:dyDescent="0.35">
      <c r="A3" s="290" t="s">
        <v>386</v>
      </c>
      <c r="B3" s="290"/>
      <c r="C3" s="290"/>
      <c r="D3" s="290"/>
      <c r="E3" s="290"/>
    </row>
    <row r="4" spans="1:6" ht="15" x14ac:dyDescent="0.35">
      <c r="A4" s="290" t="s">
        <v>342</v>
      </c>
      <c r="B4" s="290"/>
      <c r="C4" s="290"/>
      <c r="D4" s="290"/>
      <c r="E4" s="290"/>
    </row>
    <row r="5" spans="1:6" ht="15" x14ac:dyDescent="0.35">
      <c r="A5" s="290" t="s">
        <v>364</v>
      </c>
      <c r="B5" s="290"/>
      <c r="C5" s="290"/>
      <c r="D5" s="290"/>
      <c r="E5" s="290"/>
    </row>
    <row r="6" spans="1:6" ht="15" x14ac:dyDescent="0.35">
      <c r="A6" s="290" t="s">
        <v>3</v>
      </c>
      <c r="B6" s="290"/>
      <c r="C6" s="290"/>
      <c r="D6" s="290"/>
      <c r="E6" s="290"/>
    </row>
    <row r="7" spans="1:6" ht="15.5" x14ac:dyDescent="0.35">
      <c r="A7" s="203"/>
      <c r="B7" s="203"/>
      <c r="C7" s="203"/>
      <c r="D7" s="203"/>
      <c r="E7" s="203"/>
    </row>
    <row r="8" spans="1:6" ht="15" x14ac:dyDescent="0.35">
      <c r="A8" s="412" t="s">
        <v>343</v>
      </c>
      <c r="B8" s="414" t="s">
        <v>5</v>
      </c>
      <c r="C8" s="416" t="s">
        <v>282</v>
      </c>
      <c r="D8" s="417"/>
      <c r="E8" s="418" t="s">
        <v>283</v>
      </c>
    </row>
    <row r="9" spans="1:6" ht="15" x14ac:dyDescent="0.35">
      <c r="A9" s="413"/>
      <c r="B9" s="415"/>
      <c r="C9" s="335" t="s">
        <v>266</v>
      </c>
      <c r="D9" s="322" t="s">
        <v>267</v>
      </c>
      <c r="E9" s="419"/>
    </row>
    <row r="10" spans="1:6" ht="15.5" x14ac:dyDescent="0.35">
      <c r="A10" s="204"/>
      <c r="B10" s="205"/>
      <c r="C10" s="206"/>
      <c r="D10" s="207"/>
      <c r="E10" s="208"/>
    </row>
    <row r="11" spans="1:6" ht="15.5" x14ac:dyDescent="0.35">
      <c r="A11" s="209" t="s">
        <v>268</v>
      </c>
      <c r="B11" s="269">
        <f>SUM(B12:B13)</f>
        <v>9</v>
      </c>
      <c r="C11" s="269">
        <f t="shared" ref="C11:E11" si="0">SUM(C12:C13)</f>
        <v>7</v>
      </c>
      <c r="D11" s="269">
        <f t="shared" si="0"/>
        <v>1</v>
      </c>
      <c r="E11" s="269">
        <f t="shared" si="0"/>
        <v>1</v>
      </c>
      <c r="F11" s="336"/>
    </row>
    <row r="12" spans="1:6" ht="15.5" x14ac:dyDescent="0.35">
      <c r="A12" s="110" t="s">
        <v>42</v>
      </c>
      <c r="B12" s="267">
        <f>SUM(C12:E12)</f>
        <v>6</v>
      </c>
      <c r="C12" s="279">
        <v>6</v>
      </c>
      <c r="D12" s="267">
        <v>0</v>
      </c>
      <c r="E12" s="279">
        <v>0</v>
      </c>
    </row>
    <row r="13" spans="1:6" ht="15.5" x14ac:dyDescent="0.35">
      <c r="A13" s="110" t="s">
        <v>38</v>
      </c>
      <c r="B13" s="267">
        <f>SUM(C13:E13)</f>
        <v>3</v>
      </c>
      <c r="C13" s="279">
        <v>1</v>
      </c>
      <c r="D13" s="267">
        <v>1</v>
      </c>
      <c r="E13" s="279">
        <v>1</v>
      </c>
    </row>
    <row r="14" spans="1:6" ht="15.5" x14ac:dyDescent="0.35">
      <c r="A14" s="99"/>
      <c r="B14" s="269"/>
      <c r="C14" s="270"/>
      <c r="D14" s="267"/>
      <c r="E14" s="279"/>
    </row>
    <row r="15" spans="1:6" ht="15.5" x14ac:dyDescent="0.35">
      <c r="A15" s="209" t="s">
        <v>479</v>
      </c>
      <c r="B15" s="265">
        <f>SUM(B16:B17)</f>
        <v>2</v>
      </c>
      <c r="C15" s="265">
        <f t="shared" ref="C15:E15" si="1">SUM(C16:C17)</f>
        <v>0</v>
      </c>
      <c r="D15" s="265">
        <f t="shared" si="1"/>
        <v>0</v>
      </c>
      <c r="E15" s="269">
        <f t="shared" si="1"/>
        <v>2</v>
      </c>
      <c r="F15" s="336"/>
    </row>
    <row r="16" spans="1:6" ht="15.5" x14ac:dyDescent="0.35">
      <c r="A16" s="110" t="s">
        <v>38</v>
      </c>
      <c r="B16" s="267">
        <f t="shared" ref="B16:B17" si="2">SUM(C16:E16)</f>
        <v>1</v>
      </c>
      <c r="C16" s="279">
        <v>0</v>
      </c>
      <c r="D16" s="267">
        <v>0</v>
      </c>
      <c r="E16" s="279">
        <v>1</v>
      </c>
    </row>
    <row r="17" spans="1:5" ht="15.5" x14ac:dyDescent="0.35">
      <c r="A17" s="110" t="s">
        <v>43</v>
      </c>
      <c r="B17" s="267">
        <f t="shared" si="2"/>
        <v>1</v>
      </c>
      <c r="C17" s="279">
        <v>0</v>
      </c>
      <c r="D17" s="267">
        <v>0</v>
      </c>
      <c r="E17" s="279">
        <v>1</v>
      </c>
    </row>
    <row r="18" spans="1:5" ht="15.5" x14ac:dyDescent="0.35">
      <c r="A18" s="165"/>
      <c r="B18" s="210"/>
      <c r="C18" s="210"/>
      <c r="D18" s="211"/>
      <c r="E18" s="165"/>
    </row>
    <row r="19" spans="1:5" ht="15.5" x14ac:dyDescent="0.35">
      <c r="A19" s="20" t="s">
        <v>20</v>
      </c>
      <c r="B19" s="99"/>
      <c r="C19" s="99"/>
      <c r="D19" s="99"/>
      <c r="E19" s="99"/>
    </row>
  </sheetData>
  <mergeCells count="4">
    <mergeCell ref="A8:A9"/>
    <mergeCell ref="B8:B9"/>
    <mergeCell ref="C8:D8"/>
    <mergeCell ref="E8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7"/>
  <sheetViews>
    <sheetView zoomScaleSheetLayoutView="100" workbookViewId="0"/>
  </sheetViews>
  <sheetFormatPr defaultColWidth="0" defaultRowHeight="14.5" zeroHeight="1" x14ac:dyDescent="0.35"/>
  <cols>
    <col min="1" max="1" width="36.81640625" style="255" customWidth="1"/>
    <col min="2" max="2" width="14.54296875" style="255" customWidth="1"/>
    <col min="3" max="3" width="14.1796875" style="255" customWidth="1"/>
    <col min="4" max="4" width="15" style="255" customWidth="1"/>
    <col min="5" max="5" width="13.81640625" style="255" customWidth="1"/>
    <col min="6" max="16384" width="11.453125" style="255" hidden="1"/>
  </cols>
  <sheetData>
    <row r="1" spans="1:5" ht="15.5" x14ac:dyDescent="0.35">
      <c r="A1" s="145" t="s">
        <v>344</v>
      </c>
      <c r="B1" s="145"/>
      <c r="C1" s="99"/>
      <c r="D1" s="99"/>
      <c r="E1" s="99"/>
    </row>
    <row r="2" spans="1:5" ht="15.5" x14ac:dyDescent="0.35">
      <c r="A2" s="145"/>
      <c r="B2" s="145"/>
      <c r="C2" s="99"/>
      <c r="D2" s="99"/>
      <c r="E2" s="99"/>
    </row>
    <row r="3" spans="1:5" ht="15.75" customHeight="1" x14ac:dyDescent="0.35">
      <c r="A3" s="146" t="s">
        <v>388</v>
      </c>
      <c r="B3" s="146"/>
      <c r="C3" s="146"/>
      <c r="D3" s="146"/>
      <c r="E3" s="146"/>
    </row>
    <row r="4" spans="1:5" ht="15.5" x14ac:dyDescent="0.35">
      <c r="A4" s="146" t="s">
        <v>389</v>
      </c>
      <c r="B4" s="146"/>
      <c r="C4" s="146"/>
      <c r="D4" s="146"/>
      <c r="E4" s="146"/>
    </row>
    <row r="5" spans="1:5" ht="15.5" x14ac:dyDescent="0.35">
      <c r="A5" s="146" t="s">
        <v>290</v>
      </c>
      <c r="B5" s="146"/>
      <c r="C5" s="146"/>
      <c r="D5" s="146"/>
      <c r="E5" s="146"/>
    </row>
    <row r="6" spans="1:5" ht="15.5" x14ac:dyDescent="0.35">
      <c r="A6" s="146" t="s">
        <v>387</v>
      </c>
      <c r="B6" s="146"/>
      <c r="C6" s="146"/>
      <c r="D6" s="146"/>
      <c r="E6" s="146"/>
    </row>
    <row r="7" spans="1:5" ht="15.5" x14ac:dyDescent="0.35">
      <c r="A7" s="146" t="s">
        <v>3</v>
      </c>
      <c r="B7" s="146"/>
      <c r="C7" s="146"/>
      <c r="D7" s="146"/>
      <c r="E7" s="146"/>
    </row>
    <row r="8" spans="1:5" ht="15.5" x14ac:dyDescent="0.35">
      <c r="A8" s="99"/>
      <c r="B8" s="99"/>
      <c r="C8" s="99"/>
      <c r="D8" s="99"/>
      <c r="E8" s="99"/>
    </row>
    <row r="9" spans="1:5" ht="15" x14ac:dyDescent="0.35">
      <c r="A9" s="404" t="s">
        <v>292</v>
      </c>
      <c r="B9" s="421" t="s">
        <v>5</v>
      </c>
      <c r="C9" s="423" t="s">
        <v>390</v>
      </c>
      <c r="D9" s="424"/>
      <c r="E9" s="424"/>
    </row>
    <row r="10" spans="1:5" ht="30" x14ac:dyDescent="0.35">
      <c r="A10" s="420"/>
      <c r="B10" s="422"/>
      <c r="C10" s="214" t="s">
        <v>32</v>
      </c>
      <c r="D10" s="215" t="s">
        <v>294</v>
      </c>
      <c r="E10" s="216" t="s">
        <v>295</v>
      </c>
    </row>
    <row r="11" spans="1:5" ht="15.5" x14ac:dyDescent="0.35">
      <c r="A11" s="217"/>
      <c r="B11" s="218"/>
      <c r="C11" s="217"/>
      <c r="D11" s="292"/>
      <c r="E11" s="219"/>
    </row>
    <row r="12" spans="1:5" ht="15.5" x14ac:dyDescent="0.35">
      <c r="A12" s="151" t="s">
        <v>5</v>
      </c>
      <c r="B12" s="265">
        <f>SUM(B14:B15)</f>
        <v>2</v>
      </c>
      <c r="C12" s="269">
        <f>SUM(C14:C15)</f>
        <v>0</v>
      </c>
      <c r="D12" s="265">
        <f>SUM(D14:D15)</f>
        <v>0</v>
      </c>
      <c r="E12" s="278">
        <f>SUM(E14:E15)</f>
        <v>2</v>
      </c>
    </row>
    <row r="13" spans="1:5" ht="15.5" x14ac:dyDescent="0.35">
      <c r="A13" s="149"/>
      <c r="B13" s="265"/>
      <c r="C13" s="278"/>
      <c r="D13" s="277"/>
      <c r="E13" s="293"/>
    </row>
    <row r="14" spans="1:5" ht="15.5" x14ac:dyDescent="0.35">
      <c r="A14" s="152" t="s">
        <v>345</v>
      </c>
      <c r="B14" s="267">
        <f>SUM(C14:E14)</f>
        <v>1</v>
      </c>
      <c r="C14" s="279">
        <v>0</v>
      </c>
      <c r="D14" s="267">
        <v>0</v>
      </c>
      <c r="E14" s="279">
        <v>1</v>
      </c>
    </row>
    <row r="15" spans="1:5" ht="15.5" x14ac:dyDescent="0.35">
      <c r="A15" s="152" t="s">
        <v>346</v>
      </c>
      <c r="B15" s="267">
        <f>SUM(C15:E15)</f>
        <v>1</v>
      </c>
      <c r="C15" s="279">
        <v>0</v>
      </c>
      <c r="D15" s="267">
        <v>0</v>
      </c>
      <c r="E15" s="279">
        <v>1</v>
      </c>
    </row>
    <row r="16" spans="1:5" ht="15.5" x14ac:dyDescent="0.35">
      <c r="A16" s="220"/>
      <c r="B16" s="211"/>
      <c r="C16" s="165"/>
      <c r="D16" s="211"/>
      <c r="E16" s="165"/>
    </row>
    <row r="17" spans="1:5" ht="15.5" x14ac:dyDescent="0.35">
      <c r="A17" s="20" t="s">
        <v>20</v>
      </c>
      <c r="B17" s="315"/>
      <c r="C17" s="99"/>
      <c r="D17" s="99"/>
      <c r="E17" s="99"/>
    </row>
  </sheetData>
  <mergeCells count="3">
    <mergeCell ref="A9:A10"/>
    <mergeCell ref="B9:B10"/>
    <mergeCell ref="C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18"/>
  <sheetViews>
    <sheetView zoomScaleSheetLayoutView="100" workbookViewId="0"/>
  </sheetViews>
  <sheetFormatPr defaultColWidth="0" defaultRowHeight="14.5" zeroHeight="1" x14ac:dyDescent="0.35"/>
  <cols>
    <col min="1" max="1" width="41.54296875" customWidth="1"/>
    <col min="2" max="5" width="12.7265625" customWidth="1"/>
    <col min="6" max="16384" width="11.453125" hidden="1"/>
  </cols>
  <sheetData>
    <row r="1" spans="1:5" ht="15.5" x14ac:dyDescent="0.35">
      <c r="A1" s="145" t="s">
        <v>347</v>
      </c>
      <c r="B1" s="99"/>
      <c r="C1" s="99"/>
      <c r="D1" s="167"/>
      <c r="E1" s="167"/>
    </row>
    <row r="2" spans="1:5" ht="15.5" x14ac:dyDescent="0.35">
      <c r="A2" s="145"/>
      <c r="B2" s="99"/>
      <c r="C2" s="99"/>
      <c r="D2" s="167"/>
      <c r="E2" s="167"/>
    </row>
    <row r="3" spans="1:5" ht="15.75" customHeight="1" x14ac:dyDescent="0.35">
      <c r="A3" s="100" t="s">
        <v>388</v>
      </c>
      <c r="B3" s="100"/>
      <c r="C3" s="100"/>
      <c r="D3" s="100"/>
      <c r="E3" s="100"/>
    </row>
    <row r="4" spans="1:5" ht="15.75" customHeight="1" x14ac:dyDescent="0.35">
      <c r="A4" s="100" t="s">
        <v>389</v>
      </c>
      <c r="B4" s="100"/>
      <c r="C4" s="100"/>
      <c r="D4" s="100"/>
      <c r="E4" s="100"/>
    </row>
    <row r="5" spans="1:5" ht="15.5" x14ac:dyDescent="0.35">
      <c r="A5" s="146" t="s">
        <v>290</v>
      </c>
      <c r="B5" s="146"/>
      <c r="C5" s="146"/>
      <c r="D5" s="146"/>
      <c r="E5" s="146"/>
    </row>
    <row r="6" spans="1:5" ht="15.5" x14ac:dyDescent="0.35">
      <c r="A6" s="146" t="s">
        <v>302</v>
      </c>
      <c r="B6" s="146"/>
      <c r="C6" s="146"/>
      <c r="D6" s="146"/>
      <c r="E6" s="146"/>
    </row>
    <row r="7" spans="1:5" ht="15" x14ac:dyDescent="0.35">
      <c r="A7" s="100" t="s">
        <v>367</v>
      </c>
      <c r="B7" s="100"/>
      <c r="C7" s="100"/>
      <c r="D7" s="100"/>
      <c r="E7" s="100"/>
    </row>
    <row r="8" spans="1:5" ht="15.5" x14ac:dyDescent="0.35">
      <c r="A8" s="146"/>
      <c r="B8" s="221"/>
      <c r="C8" s="221"/>
      <c r="D8" s="190"/>
      <c r="E8" s="190"/>
    </row>
    <row r="9" spans="1:5" ht="15.5" x14ac:dyDescent="0.35">
      <c r="A9" s="424" t="s">
        <v>292</v>
      </c>
      <c r="B9" s="426" t="s">
        <v>348</v>
      </c>
      <c r="C9" s="427"/>
      <c r="D9" s="427"/>
      <c r="E9" s="427"/>
    </row>
    <row r="10" spans="1:5" ht="15.5" x14ac:dyDescent="0.35">
      <c r="A10" s="425"/>
      <c r="B10" s="222">
        <v>2015</v>
      </c>
      <c r="C10" s="295">
        <v>2016</v>
      </c>
      <c r="D10" s="295">
        <v>2017</v>
      </c>
      <c r="E10" s="223">
        <v>2018</v>
      </c>
    </row>
    <row r="11" spans="1:5" ht="15.5" x14ac:dyDescent="0.35">
      <c r="A11" s="149"/>
      <c r="B11" s="158"/>
      <c r="C11" s="296"/>
      <c r="D11" s="297"/>
      <c r="E11" s="294"/>
    </row>
    <row r="12" spans="1:5" ht="15.5" x14ac:dyDescent="0.35">
      <c r="A12" s="224" t="s">
        <v>5</v>
      </c>
      <c r="B12" s="269">
        <f>SUM(B14:B16)</f>
        <v>0</v>
      </c>
      <c r="C12" s="265">
        <f>SUM(C14:C16)</f>
        <v>1</v>
      </c>
      <c r="D12" s="265">
        <f>SUM(D14:D16)</f>
        <v>3</v>
      </c>
      <c r="E12" s="299">
        <f>SUM(E14:E16)</f>
        <v>2</v>
      </c>
    </row>
    <row r="13" spans="1:5" ht="15.5" x14ac:dyDescent="0.35">
      <c r="A13" s="149"/>
      <c r="B13" s="300"/>
      <c r="C13" s="266"/>
      <c r="D13" s="301"/>
      <c r="E13" s="302"/>
    </row>
    <row r="14" spans="1:5" ht="15.5" x14ac:dyDescent="0.35">
      <c r="A14" s="99" t="s">
        <v>296</v>
      </c>
      <c r="B14" s="270">
        <v>0</v>
      </c>
      <c r="C14" s="267">
        <v>1</v>
      </c>
      <c r="D14" s="267">
        <v>3</v>
      </c>
      <c r="E14" s="291">
        <v>0</v>
      </c>
    </row>
    <row r="15" spans="1:5" ht="15.5" x14ac:dyDescent="0.35">
      <c r="A15" s="152" t="s">
        <v>345</v>
      </c>
      <c r="B15" s="270">
        <v>0</v>
      </c>
      <c r="C15" s="267">
        <v>0</v>
      </c>
      <c r="D15" s="267">
        <v>0</v>
      </c>
      <c r="E15" s="291">
        <v>1</v>
      </c>
    </row>
    <row r="16" spans="1:5" ht="15.5" x14ac:dyDescent="0.35">
      <c r="A16" s="99" t="s">
        <v>346</v>
      </c>
      <c r="B16" s="270">
        <v>0</v>
      </c>
      <c r="C16" s="267">
        <v>0</v>
      </c>
      <c r="D16" s="267">
        <v>0</v>
      </c>
      <c r="E16" s="291">
        <v>1</v>
      </c>
    </row>
    <row r="17" spans="1:5" ht="15.5" x14ac:dyDescent="0.35">
      <c r="A17" s="165"/>
      <c r="B17" s="210"/>
      <c r="C17" s="211"/>
      <c r="D17" s="298"/>
      <c r="E17" s="190"/>
    </row>
    <row r="18" spans="1:5" ht="15.5" x14ac:dyDescent="0.35">
      <c r="A18" s="20" t="s">
        <v>20</v>
      </c>
      <c r="B18" s="99"/>
      <c r="C18" s="99"/>
      <c r="D18" s="167"/>
      <c r="E18" s="167"/>
    </row>
  </sheetData>
  <mergeCells count="2">
    <mergeCell ref="A9:A10"/>
    <mergeCell ref="B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zoomScaleSheetLayoutView="100" workbookViewId="0"/>
  </sheetViews>
  <sheetFormatPr defaultColWidth="0" defaultRowHeight="14.5" zeroHeight="1" x14ac:dyDescent="0.35"/>
  <cols>
    <col min="1" max="1" width="27.81640625" customWidth="1"/>
    <col min="2" max="7" width="11.453125" customWidth="1"/>
    <col min="8" max="16384" width="11.453125" hidden="1"/>
  </cols>
  <sheetData>
    <row r="1" spans="1:7" ht="15.5" x14ac:dyDescent="0.35">
      <c r="A1" s="26" t="s">
        <v>30</v>
      </c>
      <c r="B1" s="20"/>
      <c r="C1" s="20"/>
      <c r="D1" s="20"/>
      <c r="E1" s="20"/>
      <c r="F1" s="20"/>
      <c r="G1" s="20"/>
    </row>
    <row r="2" spans="1:7" ht="15.5" x14ac:dyDescent="0.35">
      <c r="A2" s="20"/>
      <c r="B2" s="20"/>
      <c r="C2" s="20"/>
      <c r="D2" s="20"/>
      <c r="E2" s="20"/>
      <c r="F2" s="20"/>
      <c r="G2" s="20"/>
    </row>
    <row r="3" spans="1:7" ht="15" x14ac:dyDescent="0.35">
      <c r="A3" s="227" t="s">
        <v>22</v>
      </c>
      <c r="B3" s="227"/>
      <c r="C3" s="227"/>
      <c r="D3" s="227"/>
      <c r="E3" s="227"/>
      <c r="F3" s="227"/>
      <c r="G3" s="227"/>
    </row>
    <row r="4" spans="1:7" ht="15" x14ac:dyDescent="0.35">
      <c r="A4" s="5" t="s">
        <v>54</v>
      </c>
      <c r="B4" s="5"/>
      <c r="C4" s="5"/>
      <c r="D4" s="5"/>
      <c r="E4" s="5"/>
      <c r="F4" s="5"/>
      <c r="G4" s="5"/>
    </row>
    <row r="5" spans="1:7" ht="15" x14ac:dyDescent="0.35">
      <c r="A5" s="5" t="s">
        <v>475</v>
      </c>
      <c r="B5" s="5"/>
      <c r="C5" s="5"/>
      <c r="D5" s="5"/>
      <c r="E5" s="5"/>
      <c r="F5" s="5"/>
      <c r="G5" s="5"/>
    </row>
    <row r="6" spans="1:7" ht="15" x14ac:dyDescent="0.35">
      <c r="A6" s="5" t="s">
        <v>3</v>
      </c>
      <c r="B6" s="5"/>
      <c r="C6" s="5"/>
      <c r="D6" s="5"/>
      <c r="E6" s="5"/>
      <c r="F6" s="5"/>
      <c r="G6" s="5"/>
    </row>
    <row r="7" spans="1:7" ht="15.5" x14ac:dyDescent="0.35">
      <c r="A7" s="20"/>
      <c r="B7" s="20"/>
      <c r="C7" s="20"/>
      <c r="D7" s="20"/>
      <c r="E7" s="20"/>
      <c r="F7" s="20"/>
      <c r="G7" s="20"/>
    </row>
    <row r="8" spans="1:7" ht="15.5" x14ac:dyDescent="0.35">
      <c r="A8" s="373" t="s">
        <v>31</v>
      </c>
      <c r="B8" s="369" t="s">
        <v>5</v>
      </c>
      <c r="C8" s="377" t="s">
        <v>473</v>
      </c>
      <c r="D8" s="377"/>
      <c r="E8" s="377"/>
      <c r="F8" s="377"/>
      <c r="G8" s="377"/>
    </row>
    <row r="9" spans="1:7" x14ac:dyDescent="0.35">
      <c r="A9" s="374"/>
      <c r="B9" s="370"/>
      <c r="C9" s="374" t="s">
        <v>32</v>
      </c>
      <c r="D9" s="369" t="s">
        <v>33</v>
      </c>
      <c r="E9" s="369" t="s">
        <v>34</v>
      </c>
      <c r="F9" s="369" t="s">
        <v>27</v>
      </c>
      <c r="G9" s="371" t="s">
        <v>35</v>
      </c>
    </row>
    <row r="10" spans="1:7" x14ac:dyDescent="0.35">
      <c r="A10" s="375"/>
      <c r="B10" s="376"/>
      <c r="C10" s="375"/>
      <c r="D10" s="376"/>
      <c r="E10" s="370"/>
      <c r="F10" s="370" t="s">
        <v>36</v>
      </c>
      <c r="G10" s="372" t="s">
        <v>37</v>
      </c>
    </row>
    <row r="11" spans="1:7" ht="15" x14ac:dyDescent="0.35">
      <c r="A11" s="27"/>
      <c r="B11" s="28"/>
      <c r="C11" s="28"/>
      <c r="D11" s="28"/>
      <c r="E11" s="28"/>
      <c r="F11" s="28"/>
      <c r="G11" s="29"/>
    </row>
    <row r="12" spans="1:7" ht="15" x14ac:dyDescent="0.35">
      <c r="A12" s="226" t="s">
        <v>24</v>
      </c>
      <c r="B12" s="228">
        <f>SUM(C12:G12)</f>
        <v>927</v>
      </c>
      <c r="C12" s="229">
        <f>SUM(C14:C27)</f>
        <v>575</v>
      </c>
      <c r="D12" s="229">
        <f>SUM(D14:D27)</f>
        <v>246</v>
      </c>
      <c r="E12" s="229">
        <f>SUM(E14:E27)</f>
        <v>50</v>
      </c>
      <c r="F12" s="229">
        <f>SUM(F14:F27)</f>
        <v>29</v>
      </c>
      <c r="G12" s="228">
        <f>SUM(G14:G27)</f>
        <v>27</v>
      </c>
    </row>
    <row r="13" spans="1:7" ht="15" x14ac:dyDescent="0.35">
      <c r="A13" s="30"/>
      <c r="B13" s="230"/>
      <c r="C13" s="231"/>
      <c r="D13" s="232"/>
      <c r="E13" s="231"/>
      <c r="F13" s="232"/>
      <c r="G13" s="230"/>
    </row>
    <row r="14" spans="1:7" ht="15.5" x14ac:dyDescent="0.35">
      <c r="A14" s="31" t="s">
        <v>38</v>
      </c>
      <c r="B14" s="141">
        <f t="shared" ref="B14:B27" si="0">SUM(C14:G14)</f>
        <v>187</v>
      </c>
      <c r="C14" s="134">
        <v>181</v>
      </c>
      <c r="D14" s="134">
        <v>3</v>
      </c>
      <c r="E14" s="134">
        <v>0</v>
      </c>
      <c r="F14" s="134">
        <v>3</v>
      </c>
      <c r="G14" s="141">
        <v>0</v>
      </c>
    </row>
    <row r="15" spans="1:7" ht="15.5" x14ac:dyDescent="0.35">
      <c r="A15" s="31" t="s">
        <v>39</v>
      </c>
      <c r="B15" s="141">
        <f t="shared" si="0"/>
        <v>186</v>
      </c>
      <c r="C15" s="134">
        <v>164</v>
      </c>
      <c r="D15" s="134">
        <v>20</v>
      </c>
      <c r="E15" s="134">
        <v>1</v>
      </c>
      <c r="F15" s="134">
        <v>1</v>
      </c>
      <c r="G15" s="141">
        <v>0</v>
      </c>
    </row>
    <row r="16" spans="1:7" ht="15.5" x14ac:dyDescent="0.35">
      <c r="A16" s="31" t="s">
        <v>40</v>
      </c>
      <c r="B16" s="141">
        <f t="shared" si="0"/>
        <v>9</v>
      </c>
      <c r="C16" s="134">
        <v>8</v>
      </c>
      <c r="D16" s="134">
        <v>1</v>
      </c>
      <c r="E16" s="134">
        <v>0</v>
      </c>
      <c r="F16" s="134">
        <v>0</v>
      </c>
      <c r="G16" s="141">
        <v>0</v>
      </c>
    </row>
    <row r="17" spans="1:7" ht="15.5" x14ac:dyDescent="0.35">
      <c r="A17" s="31" t="s">
        <v>41</v>
      </c>
      <c r="B17" s="141">
        <f t="shared" si="0"/>
        <v>3</v>
      </c>
      <c r="C17" s="134">
        <v>3</v>
      </c>
      <c r="D17" s="134">
        <v>0</v>
      </c>
      <c r="E17" s="134">
        <v>0</v>
      </c>
      <c r="F17" s="134">
        <v>0</v>
      </c>
      <c r="G17" s="141">
        <v>0</v>
      </c>
    </row>
    <row r="18" spans="1:7" ht="15.5" x14ac:dyDescent="0.35">
      <c r="A18" s="31" t="s">
        <v>42</v>
      </c>
      <c r="B18" s="141">
        <f t="shared" si="0"/>
        <v>132</v>
      </c>
      <c r="C18" s="134">
        <v>88</v>
      </c>
      <c r="D18" s="134">
        <v>1</v>
      </c>
      <c r="E18" s="134">
        <v>41</v>
      </c>
      <c r="F18" s="134">
        <v>2</v>
      </c>
      <c r="G18" s="141">
        <v>0</v>
      </c>
    </row>
    <row r="19" spans="1:7" ht="15.5" x14ac:dyDescent="0.35">
      <c r="A19" s="20" t="s">
        <v>43</v>
      </c>
      <c r="B19" s="141">
        <f t="shared" si="0"/>
        <v>333</v>
      </c>
      <c r="C19" s="134">
        <v>101</v>
      </c>
      <c r="D19" s="134">
        <v>216</v>
      </c>
      <c r="E19" s="134">
        <v>3</v>
      </c>
      <c r="F19" s="134">
        <v>2</v>
      </c>
      <c r="G19" s="141">
        <v>11</v>
      </c>
    </row>
    <row r="20" spans="1:7" ht="15.5" x14ac:dyDescent="0.35">
      <c r="A20" s="31" t="s">
        <v>44</v>
      </c>
      <c r="B20" s="141">
        <f t="shared" si="0"/>
        <v>8</v>
      </c>
      <c r="C20" s="134">
        <v>7</v>
      </c>
      <c r="D20" s="134">
        <v>0</v>
      </c>
      <c r="E20" s="134">
        <v>1</v>
      </c>
      <c r="F20" s="134">
        <v>0</v>
      </c>
      <c r="G20" s="141">
        <v>0</v>
      </c>
    </row>
    <row r="21" spans="1:7" ht="15.5" x14ac:dyDescent="0.35">
      <c r="A21" s="31" t="s">
        <v>45</v>
      </c>
      <c r="B21" s="141">
        <f t="shared" si="0"/>
        <v>6</v>
      </c>
      <c r="C21" s="134">
        <v>5</v>
      </c>
      <c r="D21" s="134">
        <v>0</v>
      </c>
      <c r="E21" s="134">
        <v>0</v>
      </c>
      <c r="F21" s="134">
        <v>0</v>
      </c>
      <c r="G21" s="141">
        <v>1</v>
      </c>
    </row>
    <row r="22" spans="1:7" ht="15.5" x14ac:dyDescent="0.35">
      <c r="A22" s="31" t="s">
        <v>46</v>
      </c>
      <c r="B22" s="141">
        <f t="shared" si="0"/>
        <v>6</v>
      </c>
      <c r="C22" s="134">
        <v>6</v>
      </c>
      <c r="D22" s="134">
        <v>0</v>
      </c>
      <c r="E22" s="134">
        <v>0</v>
      </c>
      <c r="F22" s="134">
        <v>0</v>
      </c>
      <c r="G22" s="141">
        <v>0</v>
      </c>
    </row>
    <row r="23" spans="1:7" ht="15.5" x14ac:dyDescent="0.35">
      <c r="A23" s="20" t="s">
        <v>47</v>
      </c>
      <c r="B23" s="141">
        <f t="shared" si="0"/>
        <v>1</v>
      </c>
      <c r="C23" s="134">
        <v>0</v>
      </c>
      <c r="D23" s="134">
        <v>0</v>
      </c>
      <c r="E23" s="134">
        <v>1</v>
      </c>
      <c r="F23" s="134">
        <v>0</v>
      </c>
      <c r="G23" s="141">
        <v>0</v>
      </c>
    </row>
    <row r="24" spans="1:7" ht="15.5" x14ac:dyDescent="0.35">
      <c r="A24" s="31" t="s">
        <v>48</v>
      </c>
      <c r="B24" s="141">
        <f t="shared" si="0"/>
        <v>8</v>
      </c>
      <c r="C24" s="134">
        <v>8</v>
      </c>
      <c r="D24" s="134">
        <v>0</v>
      </c>
      <c r="E24" s="134">
        <v>0</v>
      </c>
      <c r="F24" s="134">
        <v>0</v>
      </c>
      <c r="G24" s="141">
        <v>0</v>
      </c>
    </row>
    <row r="25" spans="1:7" ht="15.5" x14ac:dyDescent="0.35">
      <c r="A25" s="31" t="s">
        <v>49</v>
      </c>
      <c r="B25" s="141">
        <f t="shared" si="0"/>
        <v>1</v>
      </c>
      <c r="C25" s="134">
        <v>0</v>
      </c>
      <c r="D25" s="134">
        <v>0</v>
      </c>
      <c r="E25" s="134">
        <v>0</v>
      </c>
      <c r="F25" s="134">
        <v>0</v>
      </c>
      <c r="G25" s="141">
        <v>1</v>
      </c>
    </row>
    <row r="26" spans="1:7" ht="15.5" x14ac:dyDescent="0.35">
      <c r="A26" s="31" t="s">
        <v>50</v>
      </c>
      <c r="B26" s="141">
        <f t="shared" si="0"/>
        <v>46</v>
      </c>
      <c r="C26" s="134">
        <v>4</v>
      </c>
      <c r="D26" s="134">
        <v>5</v>
      </c>
      <c r="E26" s="134">
        <v>2</v>
      </c>
      <c r="F26" s="134">
        <v>21</v>
      </c>
      <c r="G26" s="141">
        <v>14</v>
      </c>
    </row>
    <row r="27" spans="1:7" ht="18.5" x14ac:dyDescent="0.35">
      <c r="A27" s="31" t="s">
        <v>51</v>
      </c>
      <c r="B27" s="141">
        <f t="shared" si="0"/>
        <v>1</v>
      </c>
      <c r="C27" s="134">
        <v>0</v>
      </c>
      <c r="D27" s="134">
        <v>0</v>
      </c>
      <c r="E27" s="134">
        <v>1</v>
      </c>
      <c r="F27" s="134">
        <v>0</v>
      </c>
      <c r="G27" s="141">
        <v>0</v>
      </c>
    </row>
    <row r="28" spans="1:7" ht="15.5" x14ac:dyDescent="0.35">
      <c r="A28" s="34"/>
      <c r="B28" s="35"/>
      <c r="C28" s="36"/>
      <c r="D28" s="36"/>
      <c r="E28" s="36"/>
      <c r="F28" s="36"/>
      <c r="G28" s="37"/>
    </row>
    <row r="29" spans="1:7" ht="15.5" x14ac:dyDescent="0.35">
      <c r="A29" s="31" t="s">
        <v>52</v>
      </c>
      <c r="B29" s="38"/>
      <c r="C29" s="39"/>
      <c r="D29" s="39"/>
      <c r="E29" s="39"/>
      <c r="F29" s="39"/>
      <c r="G29" s="39"/>
    </row>
    <row r="30" spans="1:7" ht="15.5" x14ac:dyDescent="0.35">
      <c r="A30" s="20" t="s">
        <v>20</v>
      </c>
      <c r="B30" s="39"/>
      <c r="C30" s="39"/>
      <c r="D30" s="39"/>
      <c r="E30" s="39"/>
      <c r="F30" s="39"/>
      <c r="G30" s="39"/>
    </row>
  </sheetData>
  <mergeCells count="8">
    <mergeCell ref="F9:F10"/>
    <mergeCell ref="G9:G10"/>
    <mergeCell ref="A8:A10"/>
    <mergeCell ref="B8:B10"/>
    <mergeCell ref="C8:G8"/>
    <mergeCell ref="C9:C10"/>
    <mergeCell ref="D9:D10"/>
    <mergeCell ref="E9:E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zoomScaleSheetLayoutView="100" workbookViewId="0"/>
  </sheetViews>
  <sheetFormatPr defaultColWidth="0" defaultRowHeight="14.5" zeroHeight="1" x14ac:dyDescent="0.35"/>
  <cols>
    <col min="1" max="1" width="28.54296875" customWidth="1"/>
    <col min="2" max="2" width="13.453125" customWidth="1"/>
    <col min="3" max="7" width="11.453125" customWidth="1"/>
    <col min="8" max="16384" width="11.453125" hidden="1"/>
  </cols>
  <sheetData>
    <row r="1" spans="1:7" ht="15.5" x14ac:dyDescent="0.35">
      <c r="A1" s="26" t="s">
        <v>53</v>
      </c>
      <c r="B1" s="117"/>
      <c r="C1" s="20"/>
      <c r="D1" s="20"/>
      <c r="E1" s="20"/>
      <c r="F1" s="20"/>
      <c r="G1" s="20"/>
    </row>
    <row r="2" spans="1:7" ht="15.5" x14ac:dyDescent="0.35">
      <c r="A2" s="20"/>
      <c r="B2" s="20"/>
      <c r="C2" s="20"/>
      <c r="D2" s="20"/>
      <c r="E2" s="20"/>
      <c r="F2" s="20"/>
      <c r="G2" s="20"/>
    </row>
    <row r="3" spans="1:7" ht="15" x14ac:dyDescent="0.35">
      <c r="A3" s="227" t="s">
        <v>349</v>
      </c>
      <c r="B3" s="227"/>
      <c r="C3" s="227"/>
      <c r="D3" s="227"/>
      <c r="E3" s="227"/>
      <c r="F3" s="227"/>
      <c r="G3" s="227"/>
    </row>
    <row r="4" spans="1:7" ht="15" x14ac:dyDescent="0.35">
      <c r="A4" s="5" t="s">
        <v>54</v>
      </c>
      <c r="B4" s="5"/>
      <c r="C4" s="5"/>
      <c r="D4" s="5"/>
      <c r="E4" s="5"/>
      <c r="F4" s="5"/>
      <c r="G4" s="5"/>
    </row>
    <row r="5" spans="1:7" ht="15" x14ac:dyDescent="0.35">
      <c r="A5" s="5" t="s">
        <v>475</v>
      </c>
      <c r="B5" s="5"/>
      <c r="C5" s="5"/>
      <c r="D5" s="5"/>
      <c r="E5" s="5"/>
      <c r="F5" s="5"/>
      <c r="G5" s="5"/>
    </row>
    <row r="6" spans="1:7" ht="15" x14ac:dyDescent="0.35">
      <c r="A6" s="5" t="s">
        <v>3</v>
      </c>
      <c r="B6" s="5"/>
      <c r="C6" s="5"/>
      <c r="D6" s="5"/>
      <c r="E6" s="5"/>
      <c r="F6" s="5"/>
      <c r="G6" s="5"/>
    </row>
    <row r="7" spans="1:7" ht="15.5" x14ac:dyDescent="0.35">
      <c r="A7" s="20"/>
      <c r="B7" s="20"/>
      <c r="C7" s="20"/>
      <c r="D7" s="20"/>
      <c r="E7" s="20"/>
      <c r="F7" s="20"/>
      <c r="G7" s="20"/>
    </row>
    <row r="8" spans="1:7" ht="15.5" x14ac:dyDescent="0.35">
      <c r="A8" s="373" t="s">
        <v>31</v>
      </c>
      <c r="B8" s="369" t="s">
        <v>5</v>
      </c>
      <c r="C8" s="377" t="s">
        <v>473</v>
      </c>
      <c r="D8" s="377"/>
      <c r="E8" s="377"/>
      <c r="F8" s="377"/>
      <c r="G8" s="377"/>
    </row>
    <row r="9" spans="1:7" x14ac:dyDescent="0.35">
      <c r="A9" s="374"/>
      <c r="B9" s="370"/>
      <c r="C9" s="374" t="s">
        <v>32</v>
      </c>
      <c r="D9" s="369" t="s">
        <v>33</v>
      </c>
      <c r="E9" s="369" t="s">
        <v>34</v>
      </c>
      <c r="F9" s="369" t="s">
        <v>27</v>
      </c>
      <c r="G9" s="371" t="s">
        <v>35</v>
      </c>
    </row>
    <row r="10" spans="1:7" x14ac:dyDescent="0.35">
      <c r="A10" s="375"/>
      <c r="B10" s="376"/>
      <c r="C10" s="375"/>
      <c r="D10" s="376"/>
      <c r="E10" s="370"/>
      <c r="F10" s="370" t="s">
        <v>36</v>
      </c>
      <c r="G10" s="372" t="s">
        <v>37</v>
      </c>
    </row>
    <row r="11" spans="1:7" ht="15" x14ac:dyDescent="0.35">
      <c r="A11" s="27"/>
      <c r="B11" s="28"/>
      <c r="C11" s="28"/>
      <c r="D11" s="28"/>
      <c r="E11" s="28"/>
      <c r="F11" s="28"/>
      <c r="G11" s="29"/>
    </row>
    <row r="12" spans="1:7" ht="15" x14ac:dyDescent="0.35">
      <c r="A12" s="226" t="s">
        <v>24</v>
      </c>
      <c r="B12" s="228">
        <f>SUM(C12:G12)</f>
        <v>1040</v>
      </c>
      <c r="C12" s="229">
        <f>SUM(C14:C28)</f>
        <v>677</v>
      </c>
      <c r="D12" s="229">
        <f>SUM(D14:D28)</f>
        <v>255</v>
      </c>
      <c r="E12" s="229">
        <f>SUM(E14:E28)</f>
        <v>50</v>
      </c>
      <c r="F12" s="229">
        <f>SUM(F14:F28)</f>
        <v>30</v>
      </c>
      <c r="G12" s="228">
        <f>SUM(G14:G28)</f>
        <v>28</v>
      </c>
    </row>
    <row r="13" spans="1:7" ht="15" x14ac:dyDescent="0.35">
      <c r="A13" s="30"/>
      <c r="B13" s="230"/>
      <c r="C13" s="231"/>
      <c r="D13" s="232"/>
      <c r="E13" s="231"/>
      <c r="F13" s="232"/>
      <c r="G13" s="230"/>
    </row>
    <row r="14" spans="1:7" ht="15.5" x14ac:dyDescent="0.35">
      <c r="A14" s="31" t="s">
        <v>38</v>
      </c>
      <c r="B14" s="141">
        <f t="shared" ref="B14:B28" si="0">SUM(C14:G14)</f>
        <v>212</v>
      </c>
      <c r="C14" s="134">
        <v>206</v>
      </c>
      <c r="D14" s="134">
        <v>3</v>
      </c>
      <c r="E14" s="134">
        <v>0</v>
      </c>
      <c r="F14" s="134">
        <v>3</v>
      </c>
      <c r="G14" s="141">
        <v>0</v>
      </c>
    </row>
    <row r="15" spans="1:7" ht="15.5" x14ac:dyDescent="0.35">
      <c r="A15" s="31" t="s">
        <v>39</v>
      </c>
      <c r="B15" s="141">
        <f t="shared" si="0"/>
        <v>243</v>
      </c>
      <c r="C15" s="134">
        <v>214</v>
      </c>
      <c r="D15" s="134">
        <v>27</v>
      </c>
      <c r="E15" s="134">
        <v>1</v>
      </c>
      <c r="F15" s="134">
        <v>1</v>
      </c>
      <c r="G15" s="141">
        <v>0</v>
      </c>
    </row>
    <row r="16" spans="1:7" ht="15.5" x14ac:dyDescent="0.35">
      <c r="A16" s="31" t="s">
        <v>40</v>
      </c>
      <c r="B16" s="141">
        <f t="shared" si="0"/>
        <v>15</v>
      </c>
      <c r="C16" s="134">
        <v>13</v>
      </c>
      <c r="D16" s="134">
        <v>1</v>
      </c>
      <c r="E16" s="134">
        <v>0</v>
      </c>
      <c r="F16" s="134">
        <v>1</v>
      </c>
      <c r="G16" s="141">
        <v>0</v>
      </c>
    </row>
    <row r="17" spans="1:7" ht="15.5" x14ac:dyDescent="0.35">
      <c r="A17" s="31" t="s">
        <v>41</v>
      </c>
      <c r="B17" s="141">
        <f t="shared" si="0"/>
        <v>3</v>
      </c>
      <c r="C17" s="134">
        <v>3</v>
      </c>
      <c r="D17" s="134">
        <v>0</v>
      </c>
      <c r="E17" s="134">
        <v>0</v>
      </c>
      <c r="F17" s="134">
        <v>0</v>
      </c>
      <c r="G17" s="141">
        <v>0</v>
      </c>
    </row>
    <row r="18" spans="1:7" ht="15.5" x14ac:dyDescent="0.35">
      <c r="A18" s="31" t="s">
        <v>42</v>
      </c>
      <c r="B18" s="141">
        <f t="shared" si="0"/>
        <v>136</v>
      </c>
      <c r="C18" s="134">
        <v>92</v>
      </c>
      <c r="D18" s="134">
        <v>1</v>
      </c>
      <c r="E18" s="134">
        <v>41</v>
      </c>
      <c r="F18" s="134">
        <v>2</v>
      </c>
      <c r="G18" s="141">
        <v>0</v>
      </c>
    </row>
    <row r="19" spans="1:7" ht="15.5" x14ac:dyDescent="0.35">
      <c r="A19" s="20" t="s">
        <v>43</v>
      </c>
      <c r="B19" s="141">
        <f t="shared" si="0"/>
        <v>351</v>
      </c>
      <c r="C19" s="134">
        <v>116</v>
      </c>
      <c r="D19" s="134">
        <v>218</v>
      </c>
      <c r="E19" s="134">
        <v>3</v>
      </c>
      <c r="F19" s="134">
        <v>2</v>
      </c>
      <c r="G19" s="141">
        <v>12</v>
      </c>
    </row>
    <row r="20" spans="1:7" ht="15.5" x14ac:dyDescent="0.35">
      <c r="A20" s="31" t="s">
        <v>44</v>
      </c>
      <c r="B20" s="141">
        <f t="shared" si="0"/>
        <v>8</v>
      </c>
      <c r="C20" s="134">
        <v>7</v>
      </c>
      <c r="D20" s="134">
        <v>0</v>
      </c>
      <c r="E20" s="134">
        <v>1</v>
      </c>
      <c r="F20" s="134">
        <v>0</v>
      </c>
      <c r="G20" s="141">
        <v>0</v>
      </c>
    </row>
    <row r="21" spans="1:7" ht="15.5" x14ac:dyDescent="0.35">
      <c r="A21" s="31" t="s">
        <v>45</v>
      </c>
      <c r="B21" s="141">
        <f t="shared" si="0"/>
        <v>6</v>
      </c>
      <c r="C21" s="134">
        <v>5</v>
      </c>
      <c r="D21" s="134">
        <v>0</v>
      </c>
      <c r="E21" s="134">
        <v>0</v>
      </c>
      <c r="F21" s="134">
        <v>0</v>
      </c>
      <c r="G21" s="141">
        <v>1</v>
      </c>
    </row>
    <row r="22" spans="1:7" ht="15.5" x14ac:dyDescent="0.35">
      <c r="A22" s="31" t="s">
        <v>46</v>
      </c>
      <c r="B22" s="141">
        <f t="shared" si="0"/>
        <v>9</v>
      </c>
      <c r="C22" s="134">
        <v>9</v>
      </c>
      <c r="D22" s="134">
        <v>0</v>
      </c>
      <c r="E22" s="134">
        <v>0</v>
      </c>
      <c r="F22" s="134">
        <v>0</v>
      </c>
      <c r="G22" s="141">
        <v>0</v>
      </c>
    </row>
    <row r="23" spans="1:7" ht="15.5" x14ac:dyDescent="0.35">
      <c r="A23" s="20" t="s">
        <v>47</v>
      </c>
      <c r="B23" s="141">
        <f t="shared" si="0"/>
        <v>1</v>
      </c>
      <c r="C23" s="134">
        <v>0</v>
      </c>
      <c r="D23" s="134">
        <v>0</v>
      </c>
      <c r="E23" s="134">
        <v>1</v>
      </c>
      <c r="F23" s="134">
        <v>0</v>
      </c>
      <c r="G23" s="141">
        <v>0</v>
      </c>
    </row>
    <row r="24" spans="1:7" ht="15.5" x14ac:dyDescent="0.35">
      <c r="A24" s="31" t="s">
        <v>55</v>
      </c>
      <c r="B24" s="141">
        <f t="shared" si="0"/>
        <v>0</v>
      </c>
      <c r="C24" s="134">
        <v>0</v>
      </c>
      <c r="D24" s="134">
        <v>0</v>
      </c>
      <c r="E24" s="134">
        <v>0</v>
      </c>
      <c r="F24" s="134">
        <v>0</v>
      </c>
      <c r="G24" s="141">
        <v>0</v>
      </c>
    </row>
    <row r="25" spans="1:7" ht="15.5" x14ac:dyDescent="0.35">
      <c r="A25" s="31" t="s">
        <v>48</v>
      </c>
      <c r="B25" s="141">
        <f t="shared" si="0"/>
        <v>8</v>
      </c>
      <c r="C25" s="134">
        <v>8</v>
      </c>
      <c r="D25" s="134">
        <v>0</v>
      </c>
      <c r="E25" s="134">
        <v>0</v>
      </c>
      <c r="F25" s="134">
        <v>0</v>
      </c>
      <c r="G25" s="141">
        <v>0</v>
      </c>
    </row>
    <row r="26" spans="1:7" ht="15.5" x14ac:dyDescent="0.35">
      <c r="A26" s="31" t="s">
        <v>49</v>
      </c>
      <c r="B26" s="141">
        <f t="shared" si="0"/>
        <v>1</v>
      </c>
      <c r="C26" s="134">
        <v>0</v>
      </c>
      <c r="D26" s="134">
        <v>0</v>
      </c>
      <c r="E26" s="134">
        <v>0</v>
      </c>
      <c r="F26" s="134">
        <v>0</v>
      </c>
      <c r="G26" s="141">
        <v>1</v>
      </c>
    </row>
    <row r="27" spans="1:7" ht="15.5" x14ac:dyDescent="0.35">
      <c r="A27" s="31" t="s">
        <v>50</v>
      </c>
      <c r="B27" s="141">
        <f t="shared" si="0"/>
        <v>46</v>
      </c>
      <c r="C27" s="134">
        <v>4</v>
      </c>
      <c r="D27" s="134">
        <v>5</v>
      </c>
      <c r="E27" s="134">
        <v>2</v>
      </c>
      <c r="F27" s="134">
        <v>21</v>
      </c>
      <c r="G27" s="141">
        <v>14</v>
      </c>
    </row>
    <row r="28" spans="1:7" ht="18.5" x14ac:dyDescent="0.35">
      <c r="A28" s="31" t="s">
        <v>51</v>
      </c>
      <c r="B28" s="141">
        <f t="shared" si="0"/>
        <v>1</v>
      </c>
      <c r="C28" s="134">
        <v>0</v>
      </c>
      <c r="D28" s="134">
        <v>0</v>
      </c>
      <c r="E28" s="134">
        <v>1</v>
      </c>
      <c r="F28" s="134">
        <v>0</v>
      </c>
      <c r="G28" s="141">
        <v>0</v>
      </c>
    </row>
    <row r="29" spans="1:7" ht="15.5" x14ac:dyDescent="0.35">
      <c r="A29" s="34"/>
      <c r="B29" s="35"/>
      <c r="C29" s="36"/>
      <c r="D29" s="36"/>
      <c r="E29" s="36"/>
      <c r="F29" s="36"/>
      <c r="G29" s="37"/>
    </row>
    <row r="30" spans="1:7" ht="15.5" x14ac:dyDescent="0.35">
      <c r="A30" s="31" t="s">
        <v>52</v>
      </c>
      <c r="B30" s="38"/>
      <c r="C30" s="39"/>
      <c r="D30" s="39"/>
      <c r="E30" s="39"/>
      <c r="F30" s="39"/>
      <c r="G30" s="39"/>
    </row>
    <row r="31" spans="1:7" ht="15.5" x14ac:dyDescent="0.35">
      <c r="A31" s="20" t="s">
        <v>20</v>
      </c>
      <c r="B31" s="39"/>
      <c r="C31" s="39"/>
      <c r="D31" s="39"/>
      <c r="E31" s="39"/>
      <c r="F31" s="39"/>
      <c r="G31" s="39"/>
    </row>
  </sheetData>
  <mergeCells count="8">
    <mergeCell ref="F9:F10"/>
    <mergeCell ref="G9:G10"/>
    <mergeCell ref="A8:A10"/>
    <mergeCell ref="B8:B10"/>
    <mergeCell ref="C8:G8"/>
    <mergeCell ref="C9:C10"/>
    <mergeCell ref="D9:D10"/>
    <mergeCell ref="E9:E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"/>
  <sheetViews>
    <sheetView zoomScaleSheetLayoutView="100" workbookViewId="0"/>
  </sheetViews>
  <sheetFormatPr defaultColWidth="0" defaultRowHeight="14.5" zeroHeight="1" x14ac:dyDescent="0.35"/>
  <cols>
    <col min="1" max="1" width="63.453125" style="255" bestFit="1" customWidth="1"/>
    <col min="2" max="6" width="11.453125" style="255" customWidth="1"/>
    <col min="7" max="16384" width="11.453125" style="255" hidden="1"/>
  </cols>
  <sheetData>
    <row r="1" spans="1:6" ht="15.5" x14ac:dyDescent="0.35">
      <c r="A1" s="1" t="s">
        <v>56</v>
      </c>
      <c r="B1" s="3"/>
      <c r="C1" s="3"/>
      <c r="D1" s="3"/>
      <c r="E1" s="3"/>
      <c r="F1" s="3"/>
    </row>
    <row r="2" spans="1:6" ht="15.5" x14ac:dyDescent="0.35">
      <c r="A2" s="1"/>
      <c r="B2" s="40"/>
      <c r="C2" s="40"/>
      <c r="D2" s="40"/>
      <c r="E2" s="40"/>
      <c r="F2" s="40"/>
    </row>
    <row r="3" spans="1:6" ht="15" x14ac:dyDescent="0.35">
      <c r="A3" s="5" t="s">
        <v>57</v>
      </c>
      <c r="B3" s="5"/>
      <c r="C3" s="5"/>
      <c r="D3" s="5"/>
      <c r="E3" s="5"/>
      <c r="F3" s="5"/>
    </row>
    <row r="4" spans="1:6" ht="15" x14ac:dyDescent="0.35">
      <c r="A4" s="5" t="s">
        <v>58</v>
      </c>
      <c r="B4" s="5"/>
      <c r="C4" s="5"/>
      <c r="D4" s="5"/>
      <c r="E4" s="5"/>
      <c r="F4" s="5"/>
    </row>
    <row r="5" spans="1:6" ht="15" x14ac:dyDescent="0.35">
      <c r="A5" s="5" t="s">
        <v>2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" x14ac:dyDescent="0.35">
      <c r="A7" s="304"/>
      <c r="B7" s="304"/>
      <c r="C7" s="305"/>
      <c r="D7" s="305"/>
      <c r="E7" s="305"/>
      <c r="F7" s="305"/>
    </row>
    <row r="8" spans="1:6" ht="15.5" x14ac:dyDescent="0.35">
      <c r="A8" s="378" t="s">
        <v>59</v>
      </c>
      <c r="B8" s="364" t="s">
        <v>5</v>
      </c>
      <c r="C8" s="367" t="s">
        <v>23</v>
      </c>
      <c r="D8" s="368"/>
      <c r="E8" s="368"/>
      <c r="F8" s="368"/>
    </row>
    <row r="9" spans="1:6" ht="15.5" x14ac:dyDescent="0.35">
      <c r="A9" s="379"/>
      <c r="B9" s="365"/>
      <c r="C9" s="6" t="s">
        <v>7</v>
      </c>
      <c r="D9" s="41" t="s">
        <v>8</v>
      </c>
      <c r="E9" s="41" t="s">
        <v>9</v>
      </c>
      <c r="F9" s="42" t="s">
        <v>10</v>
      </c>
    </row>
    <row r="10" spans="1:6" ht="15.5" x14ac:dyDescent="0.35">
      <c r="A10" s="380"/>
      <c r="B10" s="366"/>
      <c r="C10" s="43" t="s">
        <v>11</v>
      </c>
      <c r="D10" s="43" t="s">
        <v>12</v>
      </c>
      <c r="E10" s="43" t="s">
        <v>13</v>
      </c>
      <c r="F10" s="21" t="s">
        <v>14</v>
      </c>
    </row>
    <row r="11" spans="1:6" ht="15.5" x14ac:dyDescent="0.35">
      <c r="A11" s="313"/>
      <c r="B11" s="44"/>
      <c r="C11" s="44"/>
      <c r="D11" s="44"/>
      <c r="E11" s="44"/>
      <c r="F11" s="22"/>
    </row>
    <row r="12" spans="1:6" ht="15" x14ac:dyDescent="0.35">
      <c r="A12" s="46" t="s">
        <v>24</v>
      </c>
      <c r="B12" s="91">
        <f>B14+B20+B25+B28+B31</f>
        <v>575</v>
      </c>
      <c r="C12" s="91">
        <f t="shared" ref="C12:F12" si="0">C14+C20+C25+C28+C31</f>
        <v>111</v>
      </c>
      <c r="D12" s="91">
        <f t="shared" si="0"/>
        <v>147</v>
      </c>
      <c r="E12" s="91">
        <f t="shared" si="0"/>
        <v>160</v>
      </c>
      <c r="F12" s="91">
        <f t="shared" si="0"/>
        <v>157</v>
      </c>
    </row>
    <row r="13" spans="1:6" ht="15" x14ac:dyDescent="0.35">
      <c r="A13" s="46"/>
      <c r="B13" s="91"/>
      <c r="C13" s="91"/>
      <c r="D13" s="91"/>
      <c r="E13" s="91"/>
      <c r="F13" s="91"/>
    </row>
    <row r="14" spans="1:6" ht="15" x14ac:dyDescent="0.35">
      <c r="A14" s="47" t="s">
        <v>60</v>
      </c>
      <c r="B14" s="128">
        <f t="shared" ref="B14:E14" si="1">SUM(B15:B18)</f>
        <v>554</v>
      </c>
      <c r="C14" s="128">
        <f t="shared" si="1"/>
        <v>94</v>
      </c>
      <c r="D14" s="128">
        <f t="shared" si="1"/>
        <v>146</v>
      </c>
      <c r="E14" s="128">
        <f t="shared" si="1"/>
        <v>158</v>
      </c>
      <c r="F14" s="91">
        <f>SUM(F15:F18)</f>
        <v>156</v>
      </c>
    </row>
    <row r="15" spans="1:6" ht="15.5" x14ac:dyDescent="0.35">
      <c r="A15" s="48" t="s">
        <v>61</v>
      </c>
      <c r="B15" s="233">
        <f>SUM(C15:F15)</f>
        <v>270</v>
      </c>
      <c r="C15" s="233">
        <v>48</v>
      </c>
      <c r="D15" s="233">
        <v>67</v>
      </c>
      <c r="E15" s="233">
        <f>70+4</f>
        <v>74</v>
      </c>
      <c r="F15" s="234">
        <v>81</v>
      </c>
    </row>
    <row r="16" spans="1:6" ht="15.5" x14ac:dyDescent="0.35">
      <c r="A16" s="48" t="s">
        <v>62</v>
      </c>
      <c r="B16" s="233">
        <f>SUM(C16:F16)</f>
        <v>54</v>
      </c>
      <c r="C16" s="233">
        <v>0</v>
      </c>
      <c r="D16" s="233">
        <v>18</v>
      </c>
      <c r="E16" s="233">
        <v>15</v>
      </c>
      <c r="F16" s="234">
        <v>21</v>
      </c>
    </row>
    <row r="17" spans="1:6" ht="15.5" x14ac:dyDescent="0.35">
      <c r="A17" s="48" t="s">
        <v>63</v>
      </c>
      <c r="B17" s="233">
        <f>SUM(C17:F17)</f>
        <v>124</v>
      </c>
      <c r="C17" s="233">
        <v>24</v>
      </c>
      <c r="D17" s="233">
        <v>36</v>
      </c>
      <c r="E17" s="233">
        <f>33+3</f>
        <v>36</v>
      </c>
      <c r="F17" s="234">
        <v>28</v>
      </c>
    </row>
    <row r="18" spans="1:6" ht="15.5" x14ac:dyDescent="0.35">
      <c r="A18" s="48" t="s">
        <v>64</v>
      </c>
      <c r="B18" s="233">
        <f>SUM(C18:F18)</f>
        <v>106</v>
      </c>
      <c r="C18" s="233">
        <v>22</v>
      </c>
      <c r="D18" s="233">
        <v>25</v>
      </c>
      <c r="E18" s="233">
        <f>30+3</f>
        <v>33</v>
      </c>
      <c r="F18" s="234">
        <v>26</v>
      </c>
    </row>
    <row r="19" spans="1:6" ht="15" x14ac:dyDescent="0.35">
      <c r="A19" s="47"/>
      <c r="B19" s="235"/>
      <c r="C19" s="235"/>
      <c r="D19" s="235"/>
      <c r="E19" s="235"/>
      <c r="F19" s="236"/>
    </row>
    <row r="20" spans="1:6" ht="15" x14ac:dyDescent="0.35">
      <c r="A20" s="47" t="s">
        <v>65</v>
      </c>
      <c r="B20" s="235">
        <f>SUM(B21:B23)</f>
        <v>3</v>
      </c>
      <c r="C20" s="235">
        <f>SUM(C21:C23)</f>
        <v>1</v>
      </c>
      <c r="D20" s="235">
        <f>SUM(D21:D23)</f>
        <v>1</v>
      </c>
      <c r="E20" s="235">
        <f>SUM(E21:E23)</f>
        <v>1</v>
      </c>
      <c r="F20" s="236">
        <f>SUM(F21:F23)</f>
        <v>0</v>
      </c>
    </row>
    <row r="21" spans="1:6" ht="15.5" x14ac:dyDescent="0.35">
      <c r="A21" s="49" t="s">
        <v>66</v>
      </c>
      <c r="B21" s="233">
        <f>SUM(C21:F21)</f>
        <v>1</v>
      </c>
      <c r="C21" s="233">
        <v>1</v>
      </c>
      <c r="D21" s="233">
        <v>0</v>
      </c>
      <c r="E21" s="233">
        <v>0</v>
      </c>
      <c r="F21" s="234">
        <v>0</v>
      </c>
    </row>
    <row r="22" spans="1:6" ht="15.5" x14ac:dyDescent="0.35">
      <c r="A22" s="49" t="s">
        <v>67</v>
      </c>
      <c r="B22" s="233">
        <f>SUM(C22:F22)</f>
        <v>1</v>
      </c>
      <c r="C22" s="233">
        <v>0</v>
      </c>
      <c r="D22" s="233">
        <v>1</v>
      </c>
      <c r="E22" s="233">
        <v>0</v>
      </c>
      <c r="F22" s="234">
        <v>0</v>
      </c>
    </row>
    <row r="23" spans="1:6" ht="15.5" x14ac:dyDescent="0.35">
      <c r="A23" s="49" t="s">
        <v>68</v>
      </c>
      <c r="B23" s="233">
        <f>SUM(C23:F23)</f>
        <v>1</v>
      </c>
      <c r="C23" s="233">
        <v>0</v>
      </c>
      <c r="D23" s="233">
        <v>0</v>
      </c>
      <c r="E23" s="233">
        <v>1</v>
      </c>
      <c r="F23" s="234">
        <v>0</v>
      </c>
    </row>
    <row r="24" spans="1:6" ht="15.5" x14ac:dyDescent="0.35">
      <c r="A24" s="49"/>
      <c r="B24" s="144"/>
      <c r="C24" s="144"/>
      <c r="D24" s="144"/>
      <c r="E24" s="144"/>
      <c r="F24" s="92"/>
    </row>
    <row r="25" spans="1:6" ht="15" x14ac:dyDescent="0.35">
      <c r="A25" s="52" t="s">
        <v>69</v>
      </c>
      <c r="B25" s="128">
        <f t="shared" ref="B25:D25" si="2">SUM(B26:B26)</f>
        <v>1</v>
      </c>
      <c r="C25" s="128">
        <f t="shared" si="2"/>
        <v>0</v>
      </c>
      <c r="D25" s="128">
        <f t="shared" si="2"/>
        <v>0</v>
      </c>
      <c r="E25" s="91">
        <f>SUM(E26:E26)</f>
        <v>1</v>
      </c>
      <c r="F25" s="91">
        <f t="shared" ref="F25" si="3">SUM(F26:F26)</f>
        <v>0</v>
      </c>
    </row>
    <row r="26" spans="1:6" ht="15.5" x14ac:dyDescent="0.35">
      <c r="A26" s="49" t="s">
        <v>70</v>
      </c>
      <c r="B26" s="233">
        <f>SUM(C26:F26)</f>
        <v>1</v>
      </c>
      <c r="C26" s="144">
        <v>0</v>
      </c>
      <c r="D26" s="144">
        <v>0</v>
      </c>
      <c r="E26" s="92">
        <v>1</v>
      </c>
      <c r="F26" s="92">
        <v>0</v>
      </c>
    </row>
    <row r="27" spans="1:6" ht="15.5" x14ac:dyDescent="0.35">
      <c r="A27" s="49"/>
      <c r="B27" s="233"/>
      <c r="C27" s="144"/>
      <c r="D27" s="144"/>
      <c r="E27" s="92"/>
      <c r="F27" s="92"/>
    </row>
    <row r="28" spans="1:6" ht="15" x14ac:dyDescent="0.35">
      <c r="A28" s="54" t="s">
        <v>71</v>
      </c>
      <c r="B28" s="128">
        <f>SUM(B29:B29)</f>
        <v>16</v>
      </c>
      <c r="C28" s="129">
        <f>SUM(C29:C29)</f>
        <v>16</v>
      </c>
      <c r="D28" s="128">
        <f>SUM(D29:D29)</f>
        <v>0</v>
      </c>
      <c r="E28" s="129">
        <f>SUM(E29:E29)</f>
        <v>0</v>
      </c>
      <c r="F28" s="91">
        <f>SUM(F29:F29)</f>
        <v>0</v>
      </c>
    </row>
    <row r="29" spans="1:6" ht="15.5" x14ac:dyDescent="0.35">
      <c r="A29" s="55" t="s">
        <v>72</v>
      </c>
      <c r="B29" s="233">
        <f>SUM(C29:F29)</f>
        <v>16</v>
      </c>
      <c r="C29" s="237">
        <v>16</v>
      </c>
      <c r="D29" s="144">
        <v>0</v>
      </c>
      <c r="E29" s="238">
        <v>0</v>
      </c>
      <c r="F29" s="234">
        <v>0</v>
      </c>
    </row>
    <row r="30" spans="1:6" ht="15.5" x14ac:dyDescent="0.35">
      <c r="A30" s="55"/>
      <c r="B30" s="233"/>
      <c r="C30" s="237"/>
      <c r="D30" s="144"/>
      <c r="E30" s="238"/>
      <c r="F30" s="234"/>
    </row>
    <row r="31" spans="1:6" ht="15" x14ac:dyDescent="0.35">
      <c r="A31" s="54" t="s">
        <v>73</v>
      </c>
      <c r="B31" s="128">
        <f>SUM(B32:B32)</f>
        <v>1</v>
      </c>
      <c r="C31" s="129">
        <f>SUM(C32:C32)</f>
        <v>0</v>
      </c>
      <c r="D31" s="128">
        <f>SUM(D32:D32)</f>
        <v>0</v>
      </c>
      <c r="E31" s="129">
        <f>SUM(E32:E32)</f>
        <v>0</v>
      </c>
      <c r="F31" s="91">
        <f>SUM(F32:F32)</f>
        <v>1</v>
      </c>
    </row>
    <row r="32" spans="1:6" ht="15.5" x14ac:dyDescent="0.35">
      <c r="A32" s="55" t="s">
        <v>74</v>
      </c>
      <c r="B32" s="233">
        <f>SUM(C32:F32)</f>
        <v>1</v>
      </c>
      <c r="C32" s="237">
        <v>0</v>
      </c>
      <c r="D32" s="144">
        <v>0</v>
      </c>
      <c r="E32" s="238">
        <v>0</v>
      </c>
      <c r="F32" s="234">
        <v>1</v>
      </c>
    </row>
    <row r="33" spans="1:6" ht="15.5" x14ac:dyDescent="0.35">
      <c r="A33" s="57"/>
      <c r="B33" s="58"/>
      <c r="C33" s="59"/>
      <c r="D33" s="60"/>
      <c r="E33" s="56"/>
      <c r="F33" s="61"/>
    </row>
    <row r="34" spans="1:6" ht="15.5" x14ac:dyDescent="0.35">
      <c r="A34" s="20" t="s">
        <v>20</v>
      </c>
      <c r="B34" s="3"/>
      <c r="C34" s="3"/>
      <c r="D34" s="3"/>
      <c r="E34" s="62"/>
      <c r="F34" s="3"/>
    </row>
  </sheetData>
  <mergeCells count="3">
    <mergeCell ref="A8:A10"/>
    <mergeCell ref="B8:B10"/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7"/>
  <sheetViews>
    <sheetView zoomScaleSheetLayoutView="100" workbookViewId="0">
      <pane ySplit="10" topLeftCell="A11" activePane="bottomLeft" state="frozen"/>
      <selection pane="bottomLeft"/>
    </sheetView>
  </sheetViews>
  <sheetFormatPr defaultColWidth="0" defaultRowHeight="14.5" zeroHeight="1" x14ac:dyDescent="0.35"/>
  <cols>
    <col min="1" max="1" width="83.7265625" style="255" customWidth="1"/>
    <col min="2" max="6" width="11.453125" style="255" customWidth="1"/>
    <col min="7" max="16384" width="11.453125" style="255" hidden="1"/>
  </cols>
  <sheetData>
    <row r="1" spans="1:6" ht="15.5" x14ac:dyDescent="0.35">
      <c r="A1" s="1" t="s">
        <v>75</v>
      </c>
      <c r="B1" s="63"/>
      <c r="C1" s="63"/>
      <c r="D1" s="63"/>
      <c r="E1" s="63"/>
      <c r="F1" s="63"/>
    </row>
    <row r="2" spans="1:6" ht="15.5" x14ac:dyDescent="0.35">
      <c r="A2" s="1"/>
      <c r="B2" s="1"/>
      <c r="C2" s="1"/>
      <c r="D2" s="1"/>
      <c r="E2" s="11"/>
      <c r="F2" s="64"/>
    </row>
    <row r="3" spans="1:6" ht="15" x14ac:dyDescent="0.35">
      <c r="A3" s="5" t="s">
        <v>76</v>
      </c>
      <c r="B3" s="5"/>
      <c r="C3" s="5"/>
      <c r="D3" s="5"/>
      <c r="E3" s="5"/>
      <c r="F3" s="5"/>
    </row>
    <row r="4" spans="1:6" ht="15" x14ac:dyDescent="0.35">
      <c r="A4" s="5" t="s">
        <v>77</v>
      </c>
      <c r="B4" s="5"/>
      <c r="C4" s="5"/>
      <c r="D4" s="5"/>
      <c r="E4" s="5"/>
      <c r="F4" s="5"/>
    </row>
    <row r="5" spans="1:6" ht="15" x14ac:dyDescent="0.35">
      <c r="A5" s="5" t="s">
        <v>2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" x14ac:dyDescent="0.35">
      <c r="A7" s="304"/>
      <c r="B7" s="304"/>
      <c r="C7" s="304"/>
      <c r="D7" s="304"/>
      <c r="E7" s="304"/>
      <c r="F7" s="304"/>
    </row>
    <row r="8" spans="1:6" ht="15" x14ac:dyDescent="0.35">
      <c r="A8" s="383" t="s">
        <v>78</v>
      </c>
      <c r="B8" s="386" t="s">
        <v>5</v>
      </c>
      <c r="C8" s="389" t="s">
        <v>23</v>
      </c>
      <c r="D8" s="390"/>
      <c r="E8" s="390"/>
      <c r="F8" s="390"/>
    </row>
    <row r="9" spans="1:6" x14ac:dyDescent="0.35">
      <c r="A9" s="384"/>
      <c r="B9" s="387"/>
      <c r="C9" s="364" t="s">
        <v>79</v>
      </c>
      <c r="D9" s="364" t="s">
        <v>80</v>
      </c>
      <c r="E9" s="364" t="s">
        <v>81</v>
      </c>
      <c r="F9" s="381" t="s">
        <v>82</v>
      </c>
    </row>
    <row r="10" spans="1:6" x14ac:dyDescent="0.35">
      <c r="A10" s="385"/>
      <c r="B10" s="388"/>
      <c r="C10" s="391"/>
      <c r="D10" s="391" t="s">
        <v>12</v>
      </c>
      <c r="E10" s="391" t="s">
        <v>13</v>
      </c>
      <c r="F10" s="382" t="s">
        <v>14</v>
      </c>
    </row>
    <row r="11" spans="1:6" ht="15.5" x14ac:dyDescent="0.35">
      <c r="A11" s="65"/>
      <c r="B11" s="66"/>
      <c r="C11" s="66"/>
      <c r="D11" s="66"/>
      <c r="E11" s="66"/>
      <c r="F11" s="67"/>
    </row>
    <row r="12" spans="1:6" ht="15" x14ac:dyDescent="0.35">
      <c r="A12" s="26" t="s">
        <v>5</v>
      </c>
      <c r="B12" s="239">
        <f>B14+B26+B32+B42+B46+B51+B70+B73+B76+B80+B88+B92+B95+B99+B113+B116+B125+B128+B132+B139+B142+B145+B148+B151+B153+B155</f>
        <v>575</v>
      </c>
      <c r="C12" s="239">
        <f>C14+C26+C32+C42+C46+C51+C70+C73+C76+C80+C88+C92+C95+C99+C113+C116+C125+C128+C132+C139+C142+C145+C148+C151+C153+C155</f>
        <v>111</v>
      </c>
      <c r="D12" s="239">
        <f>D14+D26+D32+D42+D46+D51+D70+D73+D76+D80+D88+D92+D95+D99+D113+D116+D125+D128+D132+D139+D142+D145+D148+D151+D153+D155</f>
        <v>147</v>
      </c>
      <c r="E12" s="239">
        <f>E14+E26+E32+E42+E46+E51+E70+E73+E76+E80+E88+E92+E95+E99+E113+E116+E125+E128+E132+E139+E142+E145+E148+E151+E153+E155</f>
        <v>160</v>
      </c>
      <c r="F12" s="239">
        <f>F14+F26+F32+F42+F46+F51+F70+F73+F76+F80+F88+F92+F95+F99+F113+F116+F125+F128+F132+F139+F142+F145+F148+F151+F153+F155</f>
        <v>157</v>
      </c>
    </row>
    <row r="13" spans="1:6" ht="15.5" x14ac:dyDescent="0.35">
      <c r="A13" s="68"/>
      <c r="B13" s="239"/>
      <c r="C13" s="240"/>
      <c r="D13" s="241"/>
      <c r="E13" s="242"/>
      <c r="F13" s="240"/>
    </row>
    <row r="14" spans="1:6" ht="15" x14ac:dyDescent="0.35">
      <c r="A14" s="26" t="s">
        <v>83</v>
      </c>
      <c r="B14" s="239">
        <f>SUM(C14:F14)</f>
        <v>95</v>
      </c>
      <c r="C14" s="228">
        <f>SUM(C15:C24)</f>
        <v>18</v>
      </c>
      <c r="D14" s="229">
        <f>SUM(D15:D24)</f>
        <v>25</v>
      </c>
      <c r="E14" s="243">
        <f>SUM(E15:E24)</f>
        <v>30</v>
      </c>
      <c r="F14" s="228">
        <f>SUM(F15:F24)</f>
        <v>22</v>
      </c>
    </row>
    <row r="15" spans="1:6" ht="15.5" x14ac:dyDescent="0.35">
      <c r="A15" s="68" t="s">
        <v>84</v>
      </c>
      <c r="B15" s="244">
        <f t="shared" ref="B15:B24" si="0">SUM(C15:F15)</f>
        <v>6</v>
      </c>
      <c r="C15" s="240">
        <v>0</v>
      </c>
      <c r="D15" s="241">
        <v>2</v>
      </c>
      <c r="E15" s="242">
        <v>1</v>
      </c>
      <c r="F15" s="240">
        <v>3</v>
      </c>
    </row>
    <row r="16" spans="1:6" ht="15.5" x14ac:dyDescent="0.35">
      <c r="A16" s="69" t="s">
        <v>85</v>
      </c>
      <c r="B16" s="244">
        <f t="shared" si="0"/>
        <v>1</v>
      </c>
      <c r="C16" s="240">
        <v>0</v>
      </c>
      <c r="D16" s="241">
        <v>1</v>
      </c>
      <c r="E16" s="242">
        <v>0</v>
      </c>
      <c r="F16" s="240">
        <v>0</v>
      </c>
    </row>
    <row r="17" spans="1:6" ht="15.5" x14ac:dyDescent="0.35">
      <c r="A17" s="68" t="s">
        <v>86</v>
      </c>
      <c r="B17" s="244">
        <f t="shared" si="0"/>
        <v>19</v>
      </c>
      <c r="C17" s="240">
        <v>1</v>
      </c>
      <c r="D17" s="241">
        <v>7</v>
      </c>
      <c r="E17" s="242">
        <v>4</v>
      </c>
      <c r="F17" s="240">
        <v>7</v>
      </c>
    </row>
    <row r="18" spans="1:6" ht="15.5" x14ac:dyDescent="0.35">
      <c r="A18" s="68" t="s">
        <v>87</v>
      </c>
      <c r="B18" s="244">
        <f t="shared" si="0"/>
        <v>21</v>
      </c>
      <c r="C18" s="240">
        <v>4</v>
      </c>
      <c r="D18" s="241">
        <v>6</v>
      </c>
      <c r="E18" s="242">
        <v>7</v>
      </c>
      <c r="F18" s="240">
        <v>4</v>
      </c>
    </row>
    <row r="19" spans="1:6" ht="15.5" x14ac:dyDescent="0.35">
      <c r="A19" s="68" t="s">
        <v>88</v>
      </c>
      <c r="B19" s="244">
        <f t="shared" si="0"/>
        <v>7</v>
      </c>
      <c r="C19" s="240">
        <v>2</v>
      </c>
      <c r="D19" s="241">
        <v>1</v>
      </c>
      <c r="E19" s="242">
        <v>4</v>
      </c>
      <c r="F19" s="240">
        <v>0</v>
      </c>
    </row>
    <row r="20" spans="1:6" ht="15.5" x14ac:dyDescent="0.35">
      <c r="A20" s="68" t="s">
        <v>89</v>
      </c>
      <c r="B20" s="244">
        <f t="shared" si="0"/>
        <v>1</v>
      </c>
      <c r="C20" s="240">
        <v>0</v>
      </c>
      <c r="D20" s="241">
        <v>0</v>
      </c>
      <c r="E20" s="242">
        <v>0</v>
      </c>
      <c r="F20" s="240">
        <v>1</v>
      </c>
    </row>
    <row r="21" spans="1:6" ht="15.5" x14ac:dyDescent="0.35">
      <c r="A21" s="68" t="s">
        <v>90</v>
      </c>
      <c r="B21" s="244">
        <f t="shared" si="0"/>
        <v>17</v>
      </c>
      <c r="C21" s="240">
        <v>6</v>
      </c>
      <c r="D21" s="241">
        <v>4</v>
      </c>
      <c r="E21" s="242">
        <v>3</v>
      </c>
      <c r="F21" s="240">
        <v>4</v>
      </c>
    </row>
    <row r="22" spans="1:6" ht="15.5" x14ac:dyDescent="0.35">
      <c r="A22" s="68" t="s">
        <v>91</v>
      </c>
      <c r="B22" s="244">
        <f t="shared" si="0"/>
        <v>15</v>
      </c>
      <c r="C22" s="240">
        <v>4</v>
      </c>
      <c r="D22" s="241">
        <f>3</f>
        <v>3</v>
      </c>
      <c r="E22" s="242">
        <v>6</v>
      </c>
      <c r="F22" s="240">
        <v>2</v>
      </c>
    </row>
    <row r="23" spans="1:6" ht="15.5" x14ac:dyDescent="0.35">
      <c r="A23" s="70" t="s">
        <v>92</v>
      </c>
      <c r="B23" s="244">
        <f t="shared" si="0"/>
        <v>5</v>
      </c>
      <c r="C23" s="240">
        <v>0</v>
      </c>
      <c r="D23" s="241">
        <v>0</v>
      </c>
      <c r="E23" s="242">
        <v>4</v>
      </c>
      <c r="F23" s="240">
        <v>1</v>
      </c>
    </row>
    <row r="24" spans="1:6" ht="15.5" x14ac:dyDescent="0.35">
      <c r="A24" s="68" t="s">
        <v>93</v>
      </c>
      <c r="B24" s="244">
        <f t="shared" si="0"/>
        <v>3</v>
      </c>
      <c r="C24" s="240">
        <v>1</v>
      </c>
      <c r="D24" s="241">
        <v>1</v>
      </c>
      <c r="E24" s="242">
        <v>1</v>
      </c>
      <c r="F24" s="240">
        <v>0</v>
      </c>
    </row>
    <row r="25" spans="1:6" ht="15.5" x14ac:dyDescent="0.35">
      <c r="A25" s="68"/>
      <c r="B25" s="239"/>
      <c r="C25" s="240"/>
      <c r="D25" s="241"/>
      <c r="E25" s="242"/>
      <c r="F25" s="240"/>
    </row>
    <row r="26" spans="1:6" ht="15" x14ac:dyDescent="0.35">
      <c r="A26" s="26" t="s">
        <v>94</v>
      </c>
      <c r="B26" s="239">
        <f>SUM(C26:F26)</f>
        <v>10</v>
      </c>
      <c r="C26" s="228">
        <f>SUM(C27:C30)</f>
        <v>1</v>
      </c>
      <c r="D26" s="229">
        <f>SUM(D27:D30)</f>
        <v>3</v>
      </c>
      <c r="E26" s="243">
        <f>SUM(E27:E30)</f>
        <v>1</v>
      </c>
      <c r="F26" s="228">
        <f>SUM(F27:F30)</f>
        <v>5</v>
      </c>
    </row>
    <row r="27" spans="1:6" ht="15.5" x14ac:dyDescent="0.35">
      <c r="A27" s="69" t="s">
        <v>95</v>
      </c>
      <c r="B27" s="244">
        <f>SUM(C27:F27)</f>
        <v>5</v>
      </c>
      <c r="C27" s="240">
        <v>0</v>
      </c>
      <c r="D27" s="241">
        <v>0</v>
      </c>
      <c r="E27" s="242">
        <v>1</v>
      </c>
      <c r="F27" s="240">
        <v>4</v>
      </c>
    </row>
    <row r="28" spans="1:6" ht="15.5" x14ac:dyDescent="0.35">
      <c r="A28" s="69" t="s">
        <v>96</v>
      </c>
      <c r="B28" s="244">
        <f>SUM(C28:F28)</f>
        <v>1</v>
      </c>
      <c r="C28" s="240">
        <v>1</v>
      </c>
      <c r="D28" s="241">
        <v>0</v>
      </c>
      <c r="E28" s="242">
        <v>0</v>
      </c>
      <c r="F28" s="240">
        <v>0</v>
      </c>
    </row>
    <row r="29" spans="1:6" ht="15.5" x14ac:dyDescent="0.35">
      <c r="A29" s="69" t="s">
        <v>97</v>
      </c>
      <c r="B29" s="244">
        <f>SUM(C29:F29)</f>
        <v>1</v>
      </c>
      <c r="C29" s="240">
        <v>0</v>
      </c>
      <c r="D29" s="241">
        <v>1</v>
      </c>
      <c r="E29" s="242">
        <v>0</v>
      </c>
      <c r="F29" s="240">
        <v>0</v>
      </c>
    </row>
    <row r="30" spans="1:6" ht="15.5" x14ac:dyDescent="0.35">
      <c r="A30" s="68" t="s">
        <v>98</v>
      </c>
      <c r="B30" s="244">
        <f>SUM(C30:F30)</f>
        <v>3</v>
      </c>
      <c r="C30" s="240">
        <v>0</v>
      </c>
      <c r="D30" s="241">
        <v>2</v>
      </c>
      <c r="E30" s="242">
        <v>0</v>
      </c>
      <c r="F30" s="240">
        <v>1</v>
      </c>
    </row>
    <row r="31" spans="1:6" ht="15.5" x14ac:dyDescent="0.35">
      <c r="A31" s="68"/>
      <c r="B31" s="239"/>
      <c r="C31" s="240"/>
      <c r="D31" s="241"/>
      <c r="E31" s="242"/>
      <c r="F31" s="240"/>
    </row>
    <row r="32" spans="1:6" ht="15" x14ac:dyDescent="0.35">
      <c r="A32" s="26" t="s">
        <v>99</v>
      </c>
      <c r="B32" s="239">
        <f>SUM(C32:F32)</f>
        <v>154</v>
      </c>
      <c r="C32" s="228">
        <f>SUM(C33:C40)</f>
        <v>25</v>
      </c>
      <c r="D32" s="228">
        <f>SUM(D33:D40)</f>
        <v>34</v>
      </c>
      <c r="E32" s="228">
        <f>SUM(E33:E40)</f>
        <v>56</v>
      </c>
      <c r="F32" s="228">
        <f>SUM(F33:F40)</f>
        <v>39</v>
      </c>
    </row>
    <row r="33" spans="1:6" ht="15.5" x14ac:dyDescent="0.35">
      <c r="A33" s="69" t="s">
        <v>100</v>
      </c>
      <c r="B33" s="244">
        <f t="shared" ref="B33:B40" si="1">SUM(C33:F33)</f>
        <v>4</v>
      </c>
      <c r="C33" s="240">
        <v>0</v>
      </c>
      <c r="D33" s="241">
        <v>1</v>
      </c>
      <c r="E33" s="242">
        <v>1</v>
      </c>
      <c r="F33" s="240">
        <v>2</v>
      </c>
    </row>
    <row r="34" spans="1:6" ht="15.5" x14ac:dyDescent="0.35">
      <c r="A34" s="68" t="s">
        <v>101</v>
      </c>
      <c r="B34" s="244">
        <f t="shared" si="1"/>
        <v>80</v>
      </c>
      <c r="C34" s="240">
        <v>14</v>
      </c>
      <c r="D34" s="241">
        <v>17</v>
      </c>
      <c r="E34" s="242">
        <v>29</v>
      </c>
      <c r="F34" s="240">
        <v>20</v>
      </c>
    </row>
    <row r="35" spans="1:6" ht="15.5" x14ac:dyDescent="0.35">
      <c r="A35" s="68" t="s">
        <v>102</v>
      </c>
      <c r="B35" s="244">
        <f t="shared" si="1"/>
        <v>1</v>
      </c>
      <c r="C35" s="240">
        <v>0</v>
      </c>
      <c r="D35" s="241">
        <v>0</v>
      </c>
      <c r="E35" s="242">
        <v>0</v>
      </c>
      <c r="F35" s="240">
        <v>1</v>
      </c>
    </row>
    <row r="36" spans="1:6" ht="15.5" x14ac:dyDescent="0.35">
      <c r="A36" s="68" t="s">
        <v>103</v>
      </c>
      <c r="B36" s="244">
        <f t="shared" si="1"/>
        <v>0</v>
      </c>
      <c r="C36" s="240">
        <v>0</v>
      </c>
      <c r="D36" s="241">
        <v>0</v>
      </c>
      <c r="E36" s="242">
        <v>0</v>
      </c>
      <c r="F36" s="240">
        <v>0</v>
      </c>
    </row>
    <row r="37" spans="1:6" ht="15.5" x14ac:dyDescent="0.35">
      <c r="A37" s="68" t="s">
        <v>104</v>
      </c>
      <c r="B37" s="244">
        <f t="shared" si="1"/>
        <v>7</v>
      </c>
      <c r="C37" s="240">
        <v>1</v>
      </c>
      <c r="D37" s="241">
        <v>3</v>
      </c>
      <c r="E37" s="242">
        <v>2</v>
      </c>
      <c r="F37" s="240">
        <v>1</v>
      </c>
    </row>
    <row r="38" spans="1:6" ht="15.5" x14ac:dyDescent="0.35">
      <c r="A38" s="68" t="s">
        <v>105</v>
      </c>
      <c r="B38" s="244">
        <f>SUM(C38:F38)</f>
        <v>1</v>
      </c>
      <c r="C38" s="240">
        <v>0</v>
      </c>
      <c r="D38" s="241">
        <v>0</v>
      </c>
      <c r="E38" s="242">
        <v>1</v>
      </c>
      <c r="F38" s="240">
        <v>0</v>
      </c>
    </row>
    <row r="39" spans="1:6" ht="15.5" x14ac:dyDescent="0.35">
      <c r="A39" s="68" t="s">
        <v>106</v>
      </c>
      <c r="B39" s="244">
        <f t="shared" si="1"/>
        <v>60</v>
      </c>
      <c r="C39" s="240">
        <v>10</v>
      </c>
      <c r="D39" s="241">
        <v>13</v>
      </c>
      <c r="E39" s="242">
        <v>23</v>
      </c>
      <c r="F39" s="240">
        <v>14</v>
      </c>
    </row>
    <row r="40" spans="1:6" ht="15.5" x14ac:dyDescent="0.35">
      <c r="A40" s="68" t="s">
        <v>107</v>
      </c>
      <c r="B40" s="244">
        <f t="shared" si="1"/>
        <v>1</v>
      </c>
      <c r="C40" s="240">
        <v>0</v>
      </c>
      <c r="D40" s="241">
        <v>0</v>
      </c>
      <c r="E40" s="242">
        <v>0</v>
      </c>
      <c r="F40" s="240">
        <v>1</v>
      </c>
    </row>
    <row r="41" spans="1:6" ht="15.5" x14ac:dyDescent="0.35">
      <c r="A41" s="70"/>
      <c r="B41" s="239"/>
      <c r="C41" s="245"/>
      <c r="D41" s="241"/>
      <c r="E41" s="242"/>
      <c r="F41" s="240"/>
    </row>
    <row r="42" spans="1:6" ht="15" x14ac:dyDescent="0.35">
      <c r="A42" s="26" t="s">
        <v>108</v>
      </c>
      <c r="B42" s="239">
        <f>SUM(B43:B44)</f>
        <v>2</v>
      </c>
      <c r="C42" s="239">
        <f t="shared" ref="C42:D42" si="2">SUM(C43:C44)</f>
        <v>0</v>
      </c>
      <c r="D42" s="239">
        <f t="shared" si="2"/>
        <v>1</v>
      </c>
      <c r="E42" s="239">
        <f>SUM(E43:E44)</f>
        <v>1</v>
      </c>
      <c r="F42" s="239">
        <f>SUM(F43:F44)</f>
        <v>0</v>
      </c>
    </row>
    <row r="43" spans="1:6" ht="15.5" x14ac:dyDescent="0.35">
      <c r="A43" s="68" t="s">
        <v>109</v>
      </c>
      <c r="B43" s="244">
        <f>SUM(C43:F43)</f>
        <v>1</v>
      </c>
      <c r="C43" s="240">
        <v>0</v>
      </c>
      <c r="D43" s="240">
        <v>0</v>
      </c>
      <c r="E43" s="240">
        <v>1</v>
      </c>
      <c r="F43" s="240">
        <v>0</v>
      </c>
    </row>
    <row r="44" spans="1:6" ht="15.5" x14ac:dyDescent="0.35">
      <c r="A44" s="68" t="s">
        <v>110</v>
      </c>
      <c r="B44" s="244">
        <f>SUM(C44:F44)</f>
        <v>1</v>
      </c>
      <c r="C44" s="240">
        <v>0</v>
      </c>
      <c r="D44" s="241">
        <v>1</v>
      </c>
      <c r="E44" s="242">
        <v>0</v>
      </c>
      <c r="F44" s="240">
        <v>0</v>
      </c>
    </row>
    <row r="45" spans="1:6" ht="15.5" x14ac:dyDescent="0.35">
      <c r="A45" s="70"/>
      <c r="B45" s="239"/>
      <c r="C45" s="245"/>
      <c r="D45" s="240"/>
      <c r="E45" s="241"/>
      <c r="F45" s="240"/>
    </row>
    <row r="46" spans="1:6" ht="15" x14ac:dyDescent="0.35">
      <c r="A46" s="26" t="s">
        <v>111</v>
      </c>
      <c r="B46" s="239">
        <f>SUM(C46:F46)</f>
        <v>7</v>
      </c>
      <c r="C46" s="228">
        <f>SUM(C47:C49)</f>
        <v>3</v>
      </c>
      <c r="D46" s="228">
        <f>SUM(D47:D49)</f>
        <v>2</v>
      </c>
      <c r="E46" s="228">
        <f>SUM(E47:E49)</f>
        <v>0</v>
      </c>
      <c r="F46" s="228">
        <f>SUM(F47:F49)</f>
        <v>2</v>
      </c>
    </row>
    <row r="47" spans="1:6" ht="15.5" x14ac:dyDescent="0.35">
      <c r="A47" s="68" t="s">
        <v>112</v>
      </c>
      <c r="B47" s="244">
        <f>SUM(C47:F47)</f>
        <v>3</v>
      </c>
      <c r="C47" s="240">
        <v>1</v>
      </c>
      <c r="D47" s="241">
        <v>1</v>
      </c>
      <c r="E47" s="242">
        <v>0</v>
      </c>
      <c r="F47" s="240">
        <v>1</v>
      </c>
    </row>
    <row r="48" spans="1:6" ht="15.5" x14ac:dyDescent="0.35">
      <c r="A48" s="68" t="s">
        <v>113</v>
      </c>
      <c r="B48" s="244">
        <f>SUM(C48:F48)</f>
        <v>2</v>
      </c>
      <c r="C48" s="240">
        <v>0</v>
      </c>
      <c r="D48" s="241">
        <v>1</v>
      </c>
      <c r="E48" s="242">
        <v>0</v>
      </c>
      <c r="F48" s="240">
        <v>1</v>
      </c>
    </row>
    <row r="49" spans="1:6" ht="15.5" x14ac:dyDescent="0.35">
      <c r="A49" s="68" t="s">
        <v>114</v>
      </c>
      <c r="B49" s="244">
        <f>SUM(C49:F49)</f>
        <v>2</v>
      </c>
      <c r="C49" s="240">
        <v>2</v>
      </c>
      <c r="D49" s="241">
        <v>0</v>
      </c>
      <c r="E49" s="242">
        <v>0</v>
      </c>
      <c r="F49" s="240">
        <v>0</v>
      </c>
    </row>
    <row r="50" spans="1:6" ht="15.5" x14ac:dyDescent="0.35">
      <c r="A50" s="68"/>
      <c r="B50" s="239"/>
      <c r="C50" s="240"/>
      <c r="D50" s="241"/>
      <c r="E50" s="242"/>
      <c r="F50" s="240"/>
    </row>
    <row r="51" spans="1:6" ht="15" x14ac:dyDescent="0.35">
      <c r="A51" s="26" t="s">
        <v>115</v>
      </c>
      <c r="B51" s="239">
        <f>SUM(C51:F51)</f>
        <v>160</v>
      </c>
      <c r="C51" s="228">
        <f>SUM(C52:C68)</f>
        <v>37</v>
      </c>
      <c r="D51" s="229">
        <f>SUM(D52:D68)</f>
        <v>45</v>
      </c>
      <c r="E51" s="243">
        <f>SUM(E52:E68)</f>
        <v>35</v>
      </c>
      <c r="F51" s="228">
        <f>SUM(F52:F68)</f>
        <v>43</v>
      </c>
    </row>
    <row r="52" spans="1:6" ht="15.5" x14ac:dyDescent="0.35">
      <c r="A52" s="68" t="s">
        <v>116</v>
      </c>
      <c r="B52" s="244">
        <f t="shared" ref="B52:B68" si="3">SUM(C52:F52)</f>
        <v>7</v>
      </c>
      <c r="C52" s="240">
        <v>3</v>
      </c>
      <c r="D52" s="241">
        <v>0</v>
      </c>
      <c r="E52" s="242">
        <v>2</v>
      </c>
      <c r="F52" s="240">
        <v>2</v>
      </c>
    </row>
    <row r="53" spans="1:6" ht="15.5" x14ac:dyDescent="0.35">
      <c r="A53" s="69" t="s">
        <v>117</v>
      </c>
      <c r="B53" s="244">
        <f t="shared" si="3"/>
        <v>5</v>
      </c>
      <c r="C53" s="240">
        <v>1</v>
      </c>
      <c r="D53" s="241">
        <v>3</v>
      </c>
      <c r="E53" s="242">
        <v>0</v>
      </c>
      <c r="F53" s="240">
        <v>1</v>
      </c>
    </row>
    <row r="54" spans="1:6" ht="15.5" x14ac:dyDescent="0.35">
      <c r="A54" s="68" t="s">
        <v>118</v>
      </c>
      <c r="B54" s="244">
        <f t="shared" si="3"/>
        <v>2</v>
      </c>
      <c r="C54" s="240">
        <v>0</v>
      </c>
      <c r="D54" s="241">
        <v>0</v>
      </c>
      <c r="E54" s="242">
        <v>1</v>
      </c>
      <c r="F54" s="240">
        <v>1</v>
      </c>
    </row>
    <row r="55" spans="1:6" ht="15.5" x14ac:dyDescent="0.35">
      <c r="A55" s="68" t="s">
        <v>119</v>
      </c>
      <c r="B55" s="244">
        <f t="shared" si="3"/>
        <v>1</v>
      </c>
      <c r="C55" s="240">
        <v>0</v>
      </c>
      <c r="D55" s="241">
        <v>0</v>
      </c>
      <c r="E55" s="242">
        <v>1</v>
      </c>
      <c r="F55" s="240">
        <v>0</v>
      </c>
    </row>
    <row r="56" spans="1:6" ht="15.5" x14ac:dyDescent="0.35">
      <c r="A56" s="68" t="s">
        <v>120</v>
      </c>
      <c r="B56" s="244">
        <f t="shared" si="3"/>
        <v>17</v>
      </c>
      <c r="C56" s="240">
        <v>6</v>
      </c>
      <c r="D56" s="241">
        <v>5</v>
      </c>
      <c r="E56" s="242">
        <v>2</v>
      </c>
      <c r="F56" s="240">
        <v>4</v>
      </c>
    </row>
    <row r="57" spans="1:6" ht="15.5" x14ac:dyDescent="0.35">
      <c r="A57" s="68" t="s">
        <v>121</v>
      </c>
      <c r="B57" s="244">
        <f t="shared" si="3"/>
        <v>4</v>
      </c>
      <c r="C57" s="240">
        <v>1</v>
      </c>
      <c r="D57" s="241">
        <v>0</v>
      </c>
      <c r="E57" s="242">
        <v>0</v>
      </c>
      <c r="F57" s="240">
        <v>3</v>
      </c>
    </row>
    <row r="58" spans="1:6" ht="15.5" x14ac:dyDescent="0.35">
      <c r="A58" s="68" t="s">
        <v>122</v>
      </c>
      <c r="B58" s="244">
        <f t="shared" si="3"/>
        <v>1</v>
      </c>
      <c r="C58" s="240">
        <v>1</v>
      </c>
      <c r="D58" s="241">
        <v>0</v>
      </c>
      <c r="E58" s="242">
        <v>0</v>
      </c>
      <c r="F58" s="240">
        <v>0</v>
      </c>
    </row>
    <row r="59" spans="1:6" ht="15.5" x14ac:dyDescent="0.35">
      <c r="A59" s="68" t="s">
        <v>123</v>
      </c>
      <c r="B59" s="244">
        <f t="shared" si="3"/>
        <v>1</v>
      </c>
      <c r="C59" s="240">
        <v>0</v>
      </c>
      <c r="D59" s="241">
        <v>0</v>
      </c>
      <c r="E59" s="242">
        <v>1</v>
      </c>
      <c r="F59" s="240">
        <v>0</v>
      </c>
    </row>
    <row r="60" spans="1:6" ht="15.5" x14ac:dyDescent="0.35">
      <c r="A60" s="68" t="s">
        <v>124</v>
      </c>
      <c r="B60" s="244">
        <f t="shared" si="3"/>
        <v>3</v>
      </c>
      <c r="C60" s="240">
        <v>0</v>
      </c>
      <c r="D60" s="241">
        <v>2</v>
      </c>
      <c r="E60" s="242">
        <v>0</v>
      </c>
      <c r="F60" s="240">
        <v>1</v>
      </c>
    </row>
    <row r="61" spans="1:6" ht="15.5" x14ac:dyDescent="0.35">
      <c r="A61" s="68" t="s">
        <v>125</v>
      </c>
      <c r="B61" s="244">
        <f t="shared" si="3"/>
        <v>1</v>
      </c>
      <c r="C61" s="240">
        <v>0</v>
      </c>
      <c r="D61" s="241">
        <v>1</v>
      </c>
      <c r="E61" s="242">
        <v>0</v>
      </c>
      <c r="F61" s="240">
        <v>0</v>
      </c>
    </row>
    <row r="62" spans="1:6" ht="15.5" x14ac:dyDescent="0.35">
      <c r="A62" s="68" t="s">
        <v>126</v>
      </c>
      <c r="B62" s="244">
        <f t="shared" si="3"/>
        <v>1</v>
      </c>
      <c r="C62" s="240">
        <v>0</v>
      </c>
      <c r="D62" s="241">
        <v>0</v>
      </c>
      <c r="E62" s="242">
        <v>0</v>
      </c>
      <c r="F62" s="240">
        <v>1</v>
      </c>
    </row>
    <row r="63" spans="1:6" ht="15.5" x14ac:dyDescent="0.35">
      <c r="A63" s="68" t="s">
        <v>127</v>
      </c>
      <c r="B63" s="244">
        <f t="shared" si="3"/>
        <v>5</v>
      </c>
      <c r="C63" s="240">
        <v>0</v>
      </c>
      <c r="D63" s="241">
        <v>3</v>
      </c>
      <c r="E63" s="242">
        <v>0</v>
      </c>
      <c r="F63" s="240">
        <v>2</v>
      </c>
    </row>
    <row r="64" spans="1:6" ht="15.5" x14ac:dyDescent="0.35">
      <c r="A64" s="68" t="s">
        <v>128</v>
      </c>
      <c r="B64" s="244">
        <f t="shared" si="3"/>
        <v>73</v>
      </c>
      <c r="C64" s="240">
        <v>22</v>
      </c>
      <c r="D64" s="241">
        <v>24</v>
      </c>
      <c r="E64" s="242">
        <v>1</v>
      </c>
      <c r="F64" s="240">
        <v>26</v>
      </c>
    </row>
    <row r="65" spans="1:6" ht="15.5" x14ac:dyDescent="0.35">
      <c r="A65" s="68" t="s">
        <v>129</v>
      </c>
      <c r="B65" s="244">
        <f t="shared" si="3"/>
        <v>30</v>
      </c>
      <c r="C65" s="240">
        <v>2</v>
      </c>
      <c r="D65" s="241">
        <v>3</v>
      </c>
      <c r="E65" s="242">
        <v>24</v>
      </c>
      <c r="F65" s="240">
        <v>1</v>
      </c>
    </row>
    <row r="66" spans="1:6" ht="15.5" x14ac:dyDescent="0.35">
      <c r="A66" s="68" t="s">
        <v>130</v>
      </c>
      <c r="B66" s="244">
        <f t="shared" si="3"/>
        <v>1</v>
      </c>
      <c r="C66" s="240">
        <v>0</v>
      </c>
      <c r="D66" s="241">
        <v>0</v>
      </c>
      <c r="E66" s="242">
        <v>1</v>
      </c>
      <c r="F66" s="240">
        <v>0</v>
      </c>
    </row>
    <row r="67" spans="1:6" ht="15.5" x14ac:dyDescent="0.35">
      <c r="A67" s="68" t="s">
        <v>131</v>
      </c>
      <c r="B67" s="244">
        <f t="shared" si="3"/>
        <v>5</v>
      </c>
      <c r="C67" s="240">
        <v>1</v>
      </c>
      <c r="D67" s="241">
        <v>3</v>
      </c>
      <c r="E67" s="242">
        <v>0</v>
      </c>
      <c r="F67" s="240">
        <v>1</v>
      </c>
    </row>
    <row r="68" spans="1:6" ht="15.5" x14ac:dyDescent="0.35">
      <c r="A68" s="68" t="s">
        <v>132</v>
      </c>
      <c r="B68" s="244">
        <f t="shared" si="3"/>
        <v>3</v>
      </c>
      <c r="C68" s="240">
        <v>0</v>
      </c>
      <c r="D68" s="241">
        <v>1</v>
      </c>
      <c r="E68" s="242">
        <v>2</v>
      </c>
      <c r="F68" s="240">
        <v>0</v>
      </c>
    </row>
    <row r="69" spans="1:6" ht="15.5" x14ac:dyDescent="0.35">
      <c r="A69" s="68"/>
      <c r="B69" s="239"/>
      <c r="C69" s="240"/>
      <c r="D69" s="241"/>
      <c r="E69" s="242"/>
      <c r="F69" s="240"/>
    </row>
    <row r="70" spans="1:6" ht="15" x14ac:dyDescent="0.35">
      <c r="A70" s="26" t="s">
        <v>133</v>
      </c>
      <c r="B70" s="239">
        <f>SUM(C70:F70)</f>
        <v>2</v>
      </c>
      <c r="C70" s="228">
        <f>SUM(C71:C71)</f>
        <v>0</v>
      </c>
      <c r="D70" s="229">
        <f>SUM(D71:D71)</f>
        <v>0</v>
      </c>
      <c r="E70" s="243">
        <f>SUM(E71:E71)</f>
        <v>2</v>
      </c>
      <c r="F70" s="228">
        <f>SUM(F71:F71)</f>
        <v>0</v>
      </c>
    </row>
    <row r="71" spans="1:6" ht="15.5" x14ac:dyDescent="0.35">
      <c r="A71" s="68" t="s">
        <v>134</v>
      </c>
      <c r="B71" s="244">
        <f>SUM(C71:F71)</f>
        <v>2</v>
      </c>
      <c r="C71" s="240">
        <v>0</v>
      </c>
      <c r="D71" s="241">
        <v>0</v>
      </c>
      <c r="E71" s="242">
        <v>2</v>
      </c>
      <c r="F71" s="240">
        <v>0</v>
      </c>
    </row>
    <row r="72" spans="1:6" ht="15.5" x14ac:dyDescent="0.35">
      <c r="A72" s="68"/>
      <c r="B72" s="239"/>
      <c r="C72" s="240"/>
      <c r="D72" s="241"/>
      <c r="E72" s="242"/>
      <c r="F72" s="240"/>
    </row>
    <row r="73" spans="1:6" ht="15" x14ac:dyDescent="0.35">
      <c r="A73" s="26" t="s">
        <v>135</v>
      </c>
      <c r="B73" s="239">
        <f>SUM(C73:F73)</f>
        <v>2</v>
      </c>
      <c r="C73" s="228">
        <f>SUM(C74:C74)</f>
        <v>1</v>
      </c>
      <c r="D73" s="229">
        <f>SUM(D74:D74)</f>
        <v>1</v>
      </c>
      <c r="E73" s="243">
        <f>SUM(E74:E74)</f>
        <v>0</v>
      </c>
      <c r="F73" s="228">
        <f>SUM(F74:F74)</f>
        <v>0</v>
      </c>
    </row>
    <row r="74" spans="1:6" ht="15.5" x14ac:dyDescent="0.35">
      <c r="A74" s="68" t="s">
        <v>136</v>
      </c>
      <c r="B74" s="244">
        <f>SUM(C74:F74)</f>
        <v>2</v>
      </c>
      <c r="C74" s="240">
        <v>1</v>
      </c>
      <c r="D74" s="241">
        <v>1</v>
      </c>
      <c r="E74" s="242">
        <v>0</v>
      </c>
      <c r="F74" s="240">
        <v>0</v>
      </c>
    </row>
    <row r="75" spans="1:6" ht="15.5" x14ac:dyDescent="0.35">
      <c r="A75" s="68"/>
      <c r="B75" s="239"/>
      <c r="C75" s="240"/>
      <c r="D75" s="241"/>
      <c r="E75" s="242"/>
      <c r="F75" s="240"/>
    </row>
    <row r="76" spans="1:6" ht="15" x14ac:dyDescent="0.35">
      <c r="A76" s="26" t="s">
        <v>137</v>
      </c>
      <c r="B76" s="239">
        <f>SUM(C76:F76)</f>
        <v>6</v>
      </c>
      <c r="C76" s="228">
        <f>SUM(C77:C78)</f>
        <v>1</v>
      </c>
      <c r="D76" s="228">
        <f>SUM(D77:D78)</f>
        <v>2</v>
      </c>
      <c r="E76" s="228">
        <f>SUM(E77:E78)</f>
        <v>2</v>
      </c>
      <c r="F76" s="228">
        <f>SUM(F77:F78)</f>
        <v>1</v>
      </c>
    </row>
    <row r="77" spans="1:6" ht="15.5" x14ac:dyDescent="0.35">
      <c r="A77" s="68" t="s">
        <v>138</v>
      </c>
      <c r="B77" s="244">
        <f>SUM(C77:F77)</f>
        <v>1</v>
      </c>
      <c r="C77" s="240">
        <v>0</v>
      </c>
      <c r="D77" s="241">
        <v>1</v>
      </c>
      <c r="E77" s="242">
        <v>0</v>
      </c>
      <c r="F77" s="240">
        <v>0</v>
      </c>
    </row>
    <row r="78" spans="1:6" ht="15.5" x14ac:dyDescent="0.35">
      <c r="A78" s="69" t="s">
        <v>139</v>
      </c>
      <c r="B78" s="244">
        <f>SUM(C78:F78)</f>
        <v>5</v>
      </c>
      <c r="C78" s="240">
        <v>1</v>
      </c>
      <c r="D78" s="241">
        <v>1</v>
      </c>
      <c r="E78" s="242">
        <v>2</v>
      </c>
      <c r="F78" s="240">
        <v>1</v>
      </c>
    </row>
    <row r="79" spans="1:6" ht="15.5" x14ac:dyDescent="0.35">
      <c r="A79" s="68"/>
      <c r="B79" s="239"/>
      <c r="C79" s="240"/>
      <c r="D79" s="241"/>
      <c r="E79" s="242"/>
      <c r="F79" s="240"/>
    </row>
    <row r="80" spans="1:6" ht="15" x14ac:dyDescent="0.35">
      <c r="A80" s="26" t="s">
        <v>140</v>
      </c>
      <c r="B80" s="239">
        <f>SUM(C80:F80)</f>
        <v>14</v>
      </c>
      <c r="C80" s="228">
        <f>SUM(C81:C86)</f>
        <v>3</v>
      </c>
      <c r="D80" s="229">
        <f>SUM(D81:D86)</f>
        <v>2</v>
      </c>
      <c r="E80" s="243">
        <f>SUM(E81:E86)</f>
        <v>4</v>
      </c>
      <c r="F80" s="228">
        <f>SUM(F81:F86)</f>
        <v>5</v>
      </c>
    </row>
    <row r="81" spans="1:6" ht="15.5" x14ac:dyDescent="0.35">
      <c r="A81" s="69" t="s">
        <v>141</v>
      </c>
      <c r="B81" s="244">
        <f t="shared" ref="B81:B86" si="4">SUM(C81:F81)</f>
        <v>2</v>
      </c>
      <c r="C81" s="240">
        <v>0</v>
      </c>
      <c r="D81" s="241">
        <v>1</v>
      </c>
      <c r="E81" s="242">
        <v>0</v>
      </c>
      <c r="F81" s="240">
        <v>1</v>
      </c>
    </row>
    <row r="82" spans="1:6" ht="15.5" x14ac:dyDescent="0.35">
      <c r="A82" s="69" t="s">
        <v>142</v>
      </c>
      <c r="B82" s="244">
        <f t="shared" si="4"/>
        <v>4</v>
      </c>
      <c r="C82" s="240">
        <v>2</v>
      </c>
      <c r="D82" s="241">
        <v>0</v>
      </c>
      <c r="E82" s="242">
        <v>2</v>
      </c>
      <c r="F82" s="240">
        <v>0</v>
      </c>
    </row>
    <row r="83" spans="1:6" ht="15.5" x14ac:dyDescent="0.35">
      <c r="A83" s="69" t="s">
        <v>143</v>
      </c>
      <c r="B83" s="244">
        <f t="shared" si="4"/>
        <v>1</v>
      </c>
      <c r="C83" s="240">
        <v>0</v>
      </c>
      <c r="D83" s="241">
        <v>0</v>
      </c>
      <c r="E83" s="242">
        <v>0</v>
      </c>
      <c r="F83" s="240">
        <v>1</v>
      </c>
    </row>
    <row r="84" spans="1:6" ht="15.5" x14ac:dyDescent="0.35">
      <c r="A84" s="69" t="s">
        <v>144</v>
      </c>
      <c r="B84" s="244">
        <f t="shared" si="4"/>
        <v>1</v>
      </c>
      <c r="C84" s="240">
        <v>0</v>
      </c>
      <c r="D84" s="241">
        <v>1</v>
      </c>
      <c r="E84" s="242">
        <v>0</v>
      </c>
      <c r="F84" s="240">
        <v>0</v>
      </c>
    </row>
    <row r="85" spans="1:6" ht="15.5" x14ac:dyDescent="0.35">
      <c r="A85" s="69" t="s">
        <v>145</v>
      </c>
      <c r="B85" s="244">
        <f t="shared" si="4"/>
        <v>1</v>
      </c>
      <c r="C85" s="240">
        <v>0</v>
      </c>
      <c r="D85" s="241">
        <v>0</v>
      </c>
      <c r="E85" s="242">
        <v>0</v>
      </c>
      <c r="F85" s="240">
        <v>1</v>
      </c>
    </row>
    <row r="86" spans="1:6" ht="15.5" x14ac:dyDescent="0.35">
      <c r="A86" s="68" t="s">
        <v>146</v>
      </c>
      <c r="B86" s="244">
        <f t="shared" si="4"/>
        <v>5</v>
      </c>
      <c r="C86" s="240">
        <v>1</v>
      </c>
      <c r="D86" s="241">
        <v>0</v>
      </c>
      <c r="E86" s="242">
        <v>2</v>
      </c>
      <c r="F86" s="240">
        <v>2</v>
      </c>
    </row>
    <row r="87" spans="1:6" ht="15.5" x14ac:dyDescent="0.35">
      <c r="A87" s="68"/>
      <c r="B87" s="239"/>
      <c r="C87" s="240"/>
      <c r="D87" s="241"/>
      <c r="E87" s="242"/>
      <c r="F87" s="240"/>
    </row>
    <row r="88" spans="1:6" ht="15" x14ac:dyDescent="0.35">
      <c r="A88" s="26" t="s">
        <v>147</v>
      </c>
      <c r="B88" s="239">
        <f>SUM(C88:F88)</f>
        <v>3</v>
      </c>
      <c r="C88" s="228">
        <f>SUM(C89:C90)</f>
        <v>1</v>
      </c>
      <c r="D88" s="229">
        <f>SUM(D89:D90)</f>
        <v>2</v>
      </c>
      <c r="E88" s="243">
        <f>SUM(E89:E90)</f>
        <v>0</v>
      </c>
      <c r="F88" s="228">
        <f>SUM(F89:F90)</f>
        <v>0</v>
      </c>
    </row>
    <row r="89" spans="1:6" ht="15.5" x14ac:dyDescent="0.35">
      <c r="A89" s="68" t="s">
        <v>148</v>
      </c>
      <c r="B89" s="244">
        <f t="shared" ref="B89:B90" si="5">SUM(C89:F89)</f>
        <v>2</v>
      </c>
      <c r="C89" s="240">
        <v>0</v>
      </c>
      <c r="D89" s="241">
        <v>2</v>
      </c>
      <c r="E89" s="242">
        <v>0</v>
      </c>
      <c r="F89" s="240">
        <v>0</v>
      </c>
    </row>
    <row r="90" spans="1:6" ht="15.5" x14ac:dyDescent="0.35">
      <c r="A90" s="68" t="s">
        <v>149</v>
      </c>
      <c r="B90" s="244">
        <f t="shared" si="5"/>
        <v>1</v>
      </c>
      <c r="C90" s="240">
        <v>1</v>
      </c>
      <c r="D90" s="241">
        <v>0</v>
      </c>
      <c r="E90" s="242">
        <v>0</v>
      </c>
      <c r="F90" s="240">
        <v>0</v>
      </c>
    </row>
    <row r="91" spans="1:6" ht="15.5" x14ac:dyDescent="0.35">
      <c r="A91" s="68"/>
      <c r="B91" s="239"/>
      <c r="C91" s="240"/>
      <c r="D91" s="241"/>
      <c r="E91" s="242"/>
      <c r="F91" s="240"/>
    </row>
    <row r="92" spans="1:6" ht="15" x14ac:dyDescent="0.35">
      <c r="A92" s="26" t="s">
        <v>150</v>
      </c>
      <c r="B92" s="239">
        <f>SUM(C92:F92)</f>
        <v>1</v>
      </c>
      <c r="C92" s="228">
        <f>SUM(C93:C93)</f>
        <v>0</v>
      </c>
      <c r="D92" s="228">
        <f>SUM(D93:D93)</f>
        <v>1</v>
      </c>
      <c r="E92" s="228">
        <f>SUM(E93:E93)</f>
        <v>0</v>
      </c>
      <c r="F92" s="228">
        <f>SUM(F93:F93)</f>
        <v>0</v>
      </c>
    </row>
    <row r="93" spans="1:6" ht="15.5" x14ac:dyDescent="0.35">
      <c r="A93" s="68" t="s">
        <v>151</v>
      </c>
      <c r="B93" s="244">
        <f>SUM(C93:F93)</f>
        <v>1</v>
      </c>
      <c r="C93" s="240">
        <v>0</v>
      </c>
      <c r="D93" s="241">
        <v>1</v>
      </c>
      <c r="E93" s="242">
        <v>0</v>
      </c>
      <c r="F93" s="240">
        <v>0</v>
      </c>
    </row>
    <row r="94" spans="1:6" ht="15.5" x14ac:dyDescent="0.35">
      <c r="A94" s="68"/>
      <c r="B94" s="239"/>
      <c r="C94" s="240"/>
      <c r="D94" s="241"/>
      <c r="E94" s="242"/>
      <c r="F94" s="240"/>
    </row>
    <row r="95" spans="1:6" ht="15" x14ac:dyDescent="0.35">
      <c r="A95" s="26" t="s">
        <v>152</v>
      </c>
      <c r="B95" s="239">
        <f>SUM(C95:F95)</f>
        <v>12</v>
      </c>
      <c r="C95" s="228">
        <f>SUM(C96:C97)</f>
        <v>1</v>
      </c>
      <c r="D95" s="229">
        <f>SUM(D96:D97)</f>
        <v>2</v>
      </c>
      <c r="E95" s="243">
        <f>SUM(E96:E97)</f>
        <v>5</v>
      </c>
      <c r="F95" s="228">
        <f>SUM(F96:F97)</f>
        <v>4</v>
      </c>
    </row>
    <row r="96" spans="1:6" ht="15.5" x14ac:dyDescent="0.35">
      <c r="A96" s="68" t="s">
        <v>153</v>
      </c>
      <c r="B96" s="244">
        <f>SUM(C96:F96)</f>
        <v>10</v>
      </c>
      <c r="C96" s="240">
        <v>1</v>
      </c>
      <c r="D96" s="241">
        <v>2</v>
      </c>
      <c r="E96" s="242">
        <v>4</v>
      </c>
      <c r="F96" s="240">
        <v>3</v>
      </c>
    </row>
    <row r="97" spans="1:6" ht="15.5" x14ac:dyDescent="0.35">
      <c r="A97" s="68" t="s">
        <v>154</v>
      </c>
      <c r="B97" s="244">
        <f>SUM(C97:F97)</f>
        <v>2</v>
      </c>
      <c r="C97" s="240">
        <v>0</v>
      </c>
      <c r="D97" s="241">
        <v>0</v>
      </c>
      <c r="E97" s="242">
        <v>1</v>
      </c>
      <c r="F97" s="240">
        <v>1</v>
      </c>
    </row>
    <row r="98" spans="1:6" ht="15.5" x14ac:dyDescent="0.35">
      <c r="A98" s="68"/>
      <c r="B98" s="239"/>
      <c r="C98" s="240"/>
      <c r="D98" s="241"/>
      <c r="E98" s="242"/>
      <c r="F98" s="240"/>
    </row>
    <row r="99" spans="1:6" ht="15" x14ac:dyDescent="0.35">
      <c r="A99" s="26" t="s">
        <v>155</v>
      </c>
      <c r="B99" s="239">
        <f>SUM(C99:F99)</f>
        <v>61</v>
      </c>
      <c r="C99" s="228">
        <f>SUM(C100:C111)</f>
        <v>12</v>
      </c>
      <c r="D99" s="229">
        <f>SUM(D100:D111)</f>
        <v>11</v>
      </c>
      <c r="E99" s="243">
        <f>SUM(E100:E111)</f>
        <v>16</v>
      </c>
      <c r="F99" s="228">
        <f>SUM(F100:F111)</f>
        <v>22</v>
      </c>
    </row>
    <row r="100" spans="1:6" ht="15.5" x14ac:dyDescent="0.35">
      <c r="A100" s="69" t="s">
        <v>156</v>
      </c>
      <c r="B100" s="244">
        <f t="shared" ref="B100:B111" si="6">SUM(C100:F100)</f>
        <v>2</v>
      </c>
      <c r="C100" s="240">
        <v>0</v>
      </c>
      <c r="D100" s="241">
        <v>0</v>
      </c>
      <c r="E100" s="242">
        <v>2</v>
      </c>
      <c r="F100" s="240">
        <v>0</v>
      </c>
    </row>
    <row r="101" spans="1:6" ht="15.5" x14ac:dyDescent="0.35">
      <c r="A101" s="68" t="s">
        <v>157</v>
      </c>
      <c r="B101" s="244">
        <f t="shared" si="6"/>
        <v>1</v>
      </c>
      <c r="C101" s="240">
        <v>1</v>
      </c>
      <c r="D101" s="241">
        <v>0</v>
      </c>
      <c r="E101" s="242">
        <v>0</v>
      </c>
      <c r="F101" s="240">
        <v>0</v>
      </c>
    </row>
    <row r="102" spans="1:6" ht="15.5" x14ac:dyDescent="0.35">
      <c r="A102" s="68" t="s">
        <v>158</v>
      </c>
      <c r="B102" s="244">
        <f t="shared" si="6"/>
        <v>4</v>
      </c>
      <c r="C102" s="240">
        <v>0</v>
      </c>
      <c r="D102" s="241">
        <v>3</v>
      </c>
      <c r="E102" s="242">
        <v>0</v>
      </c>
      <c r="F102" s="240">
        <v>1</v>
      </c>
    </row>
    <row r="103" spans="1:6" ht="15.5" x14ac:dyDescent="0.35">
      <c r="A103" s="68" t="s">
        <v>159</v>
      </c>
      <c r="B103" s="244">
        <f t="shared" si="6"/>
        <v>4</v>
      </c>
      <c r="C103" s="240">
        <v>0</v>
      </c>
      <c r="D103" s="241">
        <v>1</v>
      </c>
      <c r="E103" s="242">
        <v>0</v>
      </c>
      <c r="F103" s="240">
        <v>3</v>
      </c>
    </row>
    <row r="104" spans="1:6" ht="15.5" x14ac:dyDescent="0.35">
      <c r="A104" s="68" t="s">
        <v>160</v>
      </c>
      <c r="B104" s="244">
        <f t="shared" si="6"/>
        <v>11</v>
      </c>
      <c r="C104" s="240">
        <v>3</v>
      </c>
      <c r="D104" s="241">
        <v>2</v>
      </c>
      <c r="E104" s="242">
        <v>2</v>
      </c>
      <c r="F104" s="240">
        <v>4</v>
      </c>
    </row>
    <row r="105" spans="1:6" ht="15.5" x14ac:dyDescent="0.35">
      <c r="A105" s="68" t="s">
        <v>161</v>
      </c>
      <c r="B105" s="244">
        <f t="shared" si="6"/>
        <v>2</v>
      </c>
      <c r="C105" s="240">
        <v>1</v>
      </c>
      <c r="D105" s="241">
        <v>0</v>
      </c>
      <c r="E105" s="242">
        <v>0</v>
      </c>
      <c r="F105" s="240">
        <v>1</v>
      </c>
    </row>
    <row r="106" spans="1:6" ht="15.5" x14ac:dyDescent="0.35">
      <c r="A106" s="68" t="s">
        <v>162</v>
      </c>
      <c r="B106" s="244">
        <f>SUM(C106:F106)</f>
        <v>2</v>
      </c>
      <c r="C106" s="240">
        <v>0</v>
      </c>
      <c r="D106" s="241">
        <v>1</v>
      </c>
      <c r="E106" s="242">
        <v>1</v>
      </c>
      <c r="F106" s="240">
        <v>0</v>
      </c>
    </row>
    <row r="107" spans="1:6" ht="15.5" x14ac:dyDescent="0.35">
      <c r="A107" s="68" t="s">
        <v>163</v>
      </c>
      <c r="B107" s="244">
        <f t="shared" si="6"/>
        <v>14</v>
      </c>
      <c r="C107" s="240">
        <v>3</v>
      </c>
      <c r="D107" s="241">
        <v>1</v>
      </c>
      <c r="E107" s="242">
        <v>5</v>
      </c>
      <c r="F107" s="240">
        <v>5</v>
      </c>
    </row>
    <row r="108" spans="1:6" ht="15.5" x14ac:dyDescent="0.35">
      <c r="A108" s="68" t="s">
        <v>164</v>
      </c>
      <c r="B108" s="244">
        <f t="shared" si="6"/>
        <v>1</v>
      </c>
      <c r="C108" s="240">
        <v>0</v>
      </c>
      <c r="D108" s="241">
        <v>0</v>
      </c>
      <c r="E108" s="242">
        <v>1</v>
      </c>
      <c r="F108" s="240">
        <v>0</v>
      </c>
    </row>
    <row r="109" spans="1:6" ht="15.5" x14ac:dyDescent="0.35">
      <c r="A109" s="68" t="s">
        <v>165</v>
      </c>
      <c r="B109" s="244">
        <f t="shared" si="6"/>
        <v>1</v>
      </c>
      <c r="C109" s="240">
        <v>0</v>
      </c>
      <c r="D109" s="241">
        <v>0</v>
      </c>
      <c r="E109" s="242">
        <v>0</v>
      </c>
      <c r="F109" s="240">
        <v>1</v>
      </c>
    </row>
    <row r="110" spans="1:6" ht="15.5" x14ac:dyDescent="0.35">
      <c r="A110" s="68" t="s">
        <v>166</v>
      </c>
      <c r="B110" s="244">
        <f t="shared" si="6"/>
        <v>18</v>
      </c>
      <c r="C110" s="240">
        <f>1+3</f>
        <v>4</v>
      </c>
      <c r="D110" s="241">
        <v>3</v>
      </c>
      <c r="E110" s="242">
        <v>5</v>
      </c>
      <c r="F110" s="240">
        <v>6</v>
      </c>
    </row>
    <row r="111" spans="1:6" ht="15.5" x14ac:dyDescent="0.35">
      <c r="A111" s="68" t="s">
        <v>167</v>
      </c>
      <c r="B111" s="244">
        <f t="shared" si="6"/>
        <v>1</v>
      </c>
      <c r="C111" s="240">
        <v>0</v>
      </c>
      <c r="D111" s="241">
        <v>0</v>
      </c>
      <c r="E111" s="242">
        <v>0</v>
      </c>
      <c r="F111" s="240">
        <v>1</v>
      </c>
    </row>
    <row r="112" spans="1:6" ht="15.5" x14ac:dyDescent="0.35">
      <c r="A112" s="68"/>
      <c r="B112" s="239"/>
      <c r="C112" s="240"/>
      <c r="D112" s="241"/>
      <c r="E112" s="242"/>
      <c r="F112" s="240"/>
    </row>
    <row r="113" spans="1:6" ht="15" x14ac:dyDescent="0.35">
      <c r="A113" s="26" t="s">
        <v>168</v>
      </c>
      <c r="B113" s="239">
        <f>SUM(C113:F113)</f>
        <v>3</v>
      </c>
      <c r="C113" s="228">
        <f>SUM(C114:C114)</f>
        <v>0</v>
      </c>
      <c r="D113" s="229">
        <f>SUM(D114:D114)</f>
        <v>1</v>
      </c>
      <c r="E113" s="243">
        <f>SUM(E114:E114)</f>
        <v>0</v>
      </c>
      <c r="F113" s="228">
        <f>SUM(F114:F114)</f>
        <v>2</v>
      </c>
    </row>
    <row r="114" spans="1:6" ht="15.5" x14ac:dyDescent="0.35">
      <c r="A114" s="68" t="s">
        <v>169</v>
      </c>
      <c r="B114" s="244">
        <f>SUM(C114:F114)</f>
        <v>3</v>
      </c>
      <c r="C114" s="240">
        <v>0</v>
      </c>
      <c r="D114" s="241">
        <v>1</v>
      </c>
      <c r="E114" s="242">
        <v>0</v>
      </c>
      <c r="F114" s="240">
        <v>2</v>
      </c>
    </row>
    <row r="115" spans="1:6" ht="15.5" x14ac:dyDescent="0.35">
      <c r="A115" s="68"/>
      <c r="B115" s="239"/>
      <c r="C115" s="240"/>
      <c r="D115" s="241"/>
      <c r="E115" s="242"/>
      <c r="F115" s="240"/>
    </row>
    <row r="116" spans="1:6" ht="15.75" customHeight="1" x14ac:dyDescent="0.35">
      <c r="A116" s="71" t="s">
        <v>170</v>
      </c>
      <c r="B116" s="239">
        <f>SUM(C116:F116)</f>
        <v>23</v>
      </c>
      <c r="C116" s="228">
        <f>SUM(C117:C123)</f>
        <v>3</v>
      </c>
      <c r="D116" s="228">
        <f>SUM(D117:D123)</f>
        <v>9</v>
      </c>
      <c r="E116" s="228">
        <f>SUM(E117:E123)</f>
        <v>3</v>
      </c>
      <c r="F116" s="228">
        <f>SUM(F117:F123)</f>
        <v>8</v>
      </c>
    </row>
    <row r="117" spans="1:6" ht="15.5" x14ac:dyDescent="0.35">
      <c r="A117" s="68" t="s">
        <v>171</v>
      </c>
      <c r="B117" s="244">
        <f t="shared" ref="B117:B123" si="7">SUM(C117:F117)</f>
        <v>4</v>
      </c>
      <c r="C117" s="240">
        <v>1</v>
      </c>
      <c r="D117" s="241">
        <v>1</v>
      </c>
      <c r="E117" s="242">
        <v>0</v>
      </c>
      <c r="F117" s="240">
        <v>2</v>
      </c>
    </row>
    <row r="118" spans="1:6" ht="15.5" x14ac:dyDescent="0.35">
      <c r="A118" s="68" t="s">
        <v>172</v>
      </c>
      <c r="B118" s="244">
        <f t="shared" si="7"/>
        <v>1</v>
      </c>
      <c r="C118" s="240">
        <v>0</v>
      </c>
      <c r="D118" s="241">
        <v>1</v>
      </c>
      <c r="E118" s="242">
        <v>0</v>
      </c>
      <c r="F118" s="240">
        <v>0</v>
      </c>
    </row>
    <row r="119" spans="1:6" ht="15.5" x14ac:dyDescent="0.35">
      <c r="A119" s="68" t="s">
        <v>173</v>
      </c>
      <c r="B119" s="244">
        <f t="shared" si="7"/>
        <v>3</v>
      </c>
      <c r="C119" s="240">
        <v>1</v>
      </c>
      <c r="D119" s="241">
        <v>2</v>
      </c>
      <c r="E119" s="242">
        <v>0</v>
      </c>
      <c r="F119" s="240">
        <v>0</v>
      </c>
    </row>
    <row r="120" spans="1:6" ht="15.5" x14ac:dyDescent="0.35">
      <c r="A120" s="72" t="s">
        <v>174</v>
      </c>
      <c r="B120" s="244">
        <f t="shared" si="7"/>
        <v>11</v>
      </c>
      <c r="C120" s="240">
        <v>1</v>
      </c>
      <c r="D120" s="241">
        <v>4</v>
      </c>
      <c r="E120" s="242">
        <v>2</v>
      </c>
      <c r="F120" s="240">
        <v>4</v>
      </c>
    </row>
    <row r="121" spans="1:6" ht="15.5" x14ac:dyDescent="0.35">
      <c r="A121" s="72" t="s">
        <v>175</v>
      </c>
      <c r="B121" s="244">
        <f t="shared" si="7"/>
        <v>2</v>
      </c>
      <c r="C121" s="240">
        <v>0</v>
      </c>
      <c r="D121" s="241">
        <v>0</v>
      </c>
      <c r="E121" s="242">
        <v>0</v>
      </c>
      <c r="F121" s="242">
        <v>2</v>
      </c>
    </row>
    <row r="122" spans="1:6" ht="15.5" x14ac:dyDescent="0.35">
      <c r="A122" s="72" t="s">
        <v>176</v>
      </c>
      <c r="B122" s="244">
        <f t="shared" si="7"/>
        <v>1</v>
      </c>
      <c r="C122" s="240">
        <v>0</v>
      </c>
      <c r="D122" s="241">
        <v>0</v>
      </c>
      <c r="E122" s="242">
        <v>1</v>
      </c>
      <c r="F122" s="242">
        <v>0</v>
      </c>
    </row>
    <row r="123" spans="1:6" ht="15.5" x14ac:dyDescent="0.35">
      <c r="A123" s="72" t="s">
        <v>177</v>
      </c>
      <c r="B123" s="244">
        <f t="shared" si="7"/>
        <v>1</v>
      </c>
      <c r="C123" s="241">
        <v>0</v>
      </c>
      <c r="D123" s="246">
        <v>1</v>
      </c>
      <c r="E123" s="242">
        <v>0</v>
      </c>
      <c r="F123" s="242">
        <v>0</v>
      </c>
    </row>
    <row r="124" spans="1:6" ht="15.5" x14ac:dyDescent="0.35">
      <c r="A124" s="68"/>
      <c r="B124" s="247"/>
      <c r="C124" s="241"/>
      <c r="D124" s="246"/>
      <c r="E124" s="241"/>
      <c r="F124" s="242"/>
    </row>
    <row r="125" spans="1:6" ht="15" x14ac:dyDescent="0.35">
      <c r="A125" s="26" t="s">
        <v>178</v>
      </c>
      <c r="B125" s="247">
        <f>SUM(B126)</f>
        <v>1</v>
      </c>
      <c r="C125" s="229">
        <f>SUM(C126)</f>
        <v>0</v>
      </c>
      <c r="D125" s="229">
        <f>SUM(D126)</f>
        <v>1</v>
      </c>
      <c r="E125" s="229">
        <f>SUM(E126)</f>
        <v>0</v>
      </c>
      <c r="F125" s="228">
        <f>SUM(F126)</f>
        <v>0</v>
      </c>
    </row>
    <row r="126" spans="1:6" ht="15.5" x14ac:dyDescent="0.35">
      <c r="A126" s="68" t="s">
        <v>179</v>
      </c>
      <c r="B126" s="248">
        <f>SUM(C126:F126)</f>
        <v>1</v>
      </c>
      <c r="C126" s="241">
        <v>0</v>
      </c>
      <c r="D126" s="246">
        <v>1</v>
      </c>
      <c r="E126" s="241">
        <v>0</v>
      </c>
      <c r="F126" s="242">
        <v>0</v>
      </c>
    </row>
    <row r="127" spans="1:6" ht="15.5" x14ac:dyDescent="0.35">
      <c r="A127" s="68"/>
      <c r="B127" s="247"/>
      <c r="C127" s="241"/>
      <c r="D127" s="246"/>
      <c r="E127" s="241"/>
      <c r="F127" s="242"/>
    </row>
    <row r="128" spans="1:6" ht="15" x14ac:dyDescent="0.35">
      <c r="A128" s="26" t="s">
        <v>180</v>
      </c>
      <c r="B128" s="239">
        <f>SUM(B129:B130)</f>
        <v>2</v>
      </c>
      <c r="C128" s="239">
        <f t="shared" ref="C128:E128" si="8">SUM(C129:C130)</f>
        <v>0</v>
      </c>
      <c r="D128" s="239">
        <f t="shared" si="8"/>
        <v>2</v>
      </c>
      <c r="E128" s="239">
        <f t="shared" si="8"/>
        <v>0</v>
      </c>
      <c r="F128" s="239">
        <f>SUM(F129:F130)</f>
        <v>0</v>
      </c>
    </row>
    <row r="129" spans="1:6" ht="15.5" x14ac:dyDescent="0.35">
      <c r="A129" s="68" t="s">
        <v>181</v>
      </c>
      <c r="B129" s="244">
        <f>SUM(C129:F129)</f>
        <v>1</v>
      </c>
      <c r="C129" s="240">
        <v>0</v>
      </c>
      <c r="D129" s="241">
        <v>1</v>
      </c>
      <c r="E129" s="240">
        <v>0</v>
      </c>
      <c r="F129" s="240">
        <v>0</v>
      </c>
    </row>
    <row r="130" spans="1:6" ht="15.5" x14ac:dyDescent="0.35">
      <c r="A130" s="68" t="s">
        <v>182</v>
      </c>
      <c r="B130" s="244">
        <f>SUM(C130:F130)</f>
        <v>1</v>
      </c>
      <c r="C130" s="240">
        <v>0</v>
      </c>
      <c r="D130" s="241">
        <v>1</v>
      </c>
      <c r="E130" s="240">
        <v>0</v>
      </c>
      <c r="F130" s="240">
        <v>0</v>
      </c>
    </row>
    <row r="131" spans="1:6" ht="15.5" x14ac:dyDescent="0.35">
      <c r="A131" s="68"/>
      <c r="B131" s="239"/>
      <c r="C131" s="240"/>
      <c r="D131" s="241"/>
      <c r="E131" s="242"/>
      <c r="F131" s="240"/>
    </row>
    <row r="132" spans="1:6" ht="15" x14ac:dyDescent="0.35">
      <c r="A132" s="26" t="s">
        <v>183</v>
      </c>
      <c r="B132" s="228">
        <f>SUM(B133:B137)</f>
        <v>7</v>
      </c>
      <c r="C132" s="228">
        <f>SUM(C133:C137)</f>
        <v>1</v>
      </c>
      <c r="D132" s="228">
        <f>SUM(D133:D137)</f>
        <v>1</v>
      </c>
      <c r="E132" s="228">
        <f>SUM(E133:E137)</f>
        <v>3</v>
      </c>
      <c r="F132" s="228">
        <f>SUM(F133:F137)</f>
        <v>2</v>
      </c>
    </row>
    <row r="133" spans="1:6" ht="15.5" x14ac:dyDescent="0.35">
      <c r="A133" s="68" t="s">
        <v>184</v>
      </c>
      <c r="B133" s="244">
        <f t="shared" ref="B133:B137" si="9">SUM(C133:F133)</f>
        <v>1</v>
      </c>
      <c r="C133" s="240">
        <v>1</v>
      </c>
      <c r="D133" s="241">
        <v>0</v>
      </c>
      <c r="E133" s="242">
        <v>0</v>
      </c>
      <c r="F133" s="240">
        <v>0</v>
      </c>
    </row>
    <row r="134" spans="1:6" ht="15.5" x14ac:dyDescent="0.35">
      <c r="A134" s="68" t="s">
        <v>185</v>
      </c>
      <c r="B134" s="244">
        <f t="shared" si="9"/>
        <v>1</v>
      </c>
      <c r="C134" s="240">
        <v>0</v>
      </c>
      <c r="D134" s="241">
        <v>0</v>
      </c>
      <c r="E134" s="242">
        <v>0</v>
      </c>
      <c r="F134" s="240">
        <v>1</v>
      </c>
    </row>
    <row r="135" spans="1:6" ht="15.5" x14ac:dyDescent="0.35">
      <c r="A135" s="68" t="s">
        <v>186</v>
      </c>
      <c r="B135" s="244">
        <f t="shared" si="9"/>
        <v>3</v>
      </c>
      <c r="C135" s="240">
        <v>0</v>
      </c>
      <c r="D135" s="241">
        <v>1</v>
      </c>
      <c r="E135" s="242">
        <v>2</v>
      </c>
      <c r="F135" s="240">
        <v>0</v>
      </c>
    </row>
    <row r="136" spans="1:6" ht="15.5" x14ac:dyDescent="0.35">
      <c r="A136" s="68" t="s">
        <v>187</v>
      </c>
      <c r="B136" s="244">
        <f t="shared" si="9"/>
        <v>1</v>
      </c>
      <c r="C136" s="240">
        <v>0</v>
      </c>
      <c r="D136" s="241">
        <v>0</v>
      </c>
      <c r="E136" s="242">
        <v>0</v>
      </c>
      <c r="F136" s="240">
        <v>1</v>
      </c>
    </row>
    <row r="137" spans="1:6" ht="15.5" x14ac:dyDescent="0.35">
      <c r="A137" s="68" t="s">
        <v>188</v>
      </c>
      <c r="B137" s="244">
        <f t="shared" si="9"/>
        <v>1</v>
      </c>
      <c r="C137" s="240">
        <v>0</v>
      </c>
      <c r="D137" s="241">
        <v>0</v>
      </c>
      <c r="E137" s="242">
        <v>1</v>
      </c>
      <c r="F137" s="240">
        <v>0</v>
      </c>
    </row>
    <row r="138" spans="1:6" ht="15.5" x14ac:dyDescent="0.35">
      <c r="A138" s="70"/>
      <c r="B138" s="239"/>
      <c r="C138" s="240"/>
      <c r="D138" s="241"/>
      <c r="E138" s="242"/>
      <c r="F138" s="240"/>
    </row>
    <row r="139" spans="1:6" ht="15.75" customHeight="1" x14ac:dyDescent="0.35">
      <c r="A139" s="71" t="s">
        <v>350</v>
      </c>
      <c r="B139" s="247">
        <f>SUM(B140)</f>
        <v>1</v>
      </c>
      <c r="C139" s="249">
        <f t="shared" ref="C139:D139" si="10">SUM(C140)</f>
        <v>0</v>
      </c>
      <c r="D139" s="239">
        <f t="shared" si="10"/>
        <v>1</v>
      </c>
      <c r="E139" s="239">
        <f>SUM(E140)</f>
        <v>0</v>
      </c>
      <c r="F139" s="239">
        <f>SUM(F140)</f>
        <v>0</v>
      </c>
    </row>
    <row r="140" spans="1:6" ht="15.5" x14ac:dyDescent="0.35">
      <c r="A140" s="68" t="s">
        <v>189</v>
      </c>
      <c r="B140" s="248">
        <f t="shared" ref="B140" si="11">SUM(C140:F140)</f>
        <v>1</v>
      </c>
      <c r="C140" s="250">
        <v>0</v>
      </c>
      <c r="D140" s="241">
        <v>1</v>
      </c>
      <c r="E140" s="242">
        <v>0</v>
      </c>
      <c r="F140" s="240">
        <v>0</v>
      </c>
    </row>
    <row r="141" spans="1:6" ht="15.5" x14ac:dyDescent="0.35">
      <c r="A141" s="68"/>
      <c r="B141" s="247"/>
      <c r="C141" s="250"/>
      <c r="D141" s="241"/>
      <c r="E141" s="242"/>
      <c r="F141" s="240"/>
    </row>
    <row r="142" spans="1:6" ht="15" x14ac:dyDescent="0.35">
      <c r="A142" s="26" t="s">
        <v>190</v>
      </c>
      <c r="B142" s="247">
        <f>SUM(B143:B143)</f>
        <v>1</v>
      </c>
      <c r="C142" s="249">
        <f>SUM(C143:C143)</f>
        <v>0</v>
      </c>
      <c r="D142" s="239">
        <f>SUM(D143:D143)</f>
        <v>0</v>
      </c>
      <c r="E142" s="239">
        <f>SUM(E143:E143)</f>
        <v>0</v>
      </c>
      <c r="F142" s="239">
        <f>SUM(F143:F143)</f>
        <v>1</v>
      </c>
    </row>
    <row r="143" spans="1:6" ht="15.5" x14ac:dyDescent="0.35">
      <c r="A143" s="68" t="s">
        <v>351</v>
      </c>
      <c r="B143" s="248">
        <f t="shared" ref="B143" si="12">SUM(C143:F143)</f>
        <v>1</v>
      </c>
      <c r="C143" s="241">
        <v>0</v>
      </c>
      <c r="D143" s="246">
        <v>0</v>
      </c>
      <c r="E143" s="242">
        <v>0</v>
      </c>
      <c r="F143" s="240">
        <v>1</v>
      </c>
    </row>
    <row r="144" spans="1:6" ht="15.5" x14ac:dyDescent="0.35">
      <c r="A144" s="70"/>
      <c r="B144" s="247"/>
      <c r="C144" s="241"/>
      <c r="D144" s="246"/>
      <c r="E144" s="242"/>
      <c r="F144" s="240"/>
    </row>
    <row r="145" spans="1:6" ht="15" x14ac:dyDescent="0.35">
      <c r="A145" s="26" t="s">
        <v>191</v>
      </c>
      <c r="B145" s="247">
        <f>SUM(B146:B146)</f>
        <v>1</v>
      </c>
      <c r="C145" s="229">
        <f>SUM(C146:C146)</f>
        <v>0</v>
      </c>
      <c r="D145" s="249">
        <f>SUM(D146:D146)</f>
        <v>0</v>
      </c>
      <c r="E145" s="239">
        <f>SUM(E146:E146)</f>
        <v>0</v>
      </c>
      <c r="F145" s="239">
        <f>SUM(F146:F146)</f>
        <v>1</v>
      </c>
    </row>
    <row r="146" spans="1:6" ht="15.5" x14ac:dyDescent="0.35">
      <c r="A146" s="73" t="s">
        <v>352</v>
      </c>
      <c r="B146" s="248">
        <f t="shared" ref="B146" si="13">SUM(C146:F146)</f>
        <v>1</v>
      </c>
      <c r="C146" s="241">
        <v>0</v>
      </c>
      <c r="D146" s="246">
        <v>0</v>
      </c>
      <c r="E146" s="242">
        <v>0</v>
      </c>
      <c r="F146" s="240">
        <v>1</v>
      </c>
    </row>
    <row r="147" spans="1:6" ht="15.5" x14ac:dyDescent="0.35">
      <c r="A147" s="70"/>
      <c r="B147" s="247"/>
      <c r="C147" s="241"/>
      <c r="D147" s="246"/>
      <c r="E147" s="242"/>
      <c r="F147" s="240"/>
    </row>
    <row r="148" spans="1:6" ht="15.5" x14ac:dyDescent="0.35">
      <c r="A148" s="26" t="s">
        <v>192</v>
      </c>
      <c r="B148" s="247">
        <f>SUM(B149)</f>
        <v>1</v>
      </c>
      <c r="C148" s="229">
        <f>SUM(C149)</f>
        <v>0</v>
      </c>
      <c r="D148" s="251">
        <f>SUM(D149)</f>
        <v>0</v>
      </c>
      <c r="E148" s="243">
        <f>SUM(E149)</f>
        <v>1</v>
      </c>
      <c r="F148" s="240">
        <f>SUM(F149)</f>
        <v>0</v>
      </c>
    </row>
    <row r="149" spans="1:6" ht="15.5" x14ac:dyDescent="0.35">
      <c r="A149" s="68" t="s">
        <v>193</v>
      </c>
      <c r="B149" s="248">
        <f>SUM(C149:F149)</f>
        <v>1</v>
      </c>
      <c r="C149" s="241">
        <v>0</v>
      </c>
      <c r="D149" s="246">
        <v>0</v>
      </c>
      <c r="E149" s="242">
        <v>1</v>
      </c>
      <c r="F149" s="240">
        <v>0</v>
      </c>
    </row>
    <row r="150" spans="1:6" ht="15.5" x14ac:dyDescent="0.35">
      <c r="A150" s="70"/>
      <c r="B150" s="247"/>
      <c r="C150" s="241"/>
      <c r="D150" s="246"/>
      <c r="E150" s="242"/>
      <c r="F150" s="240"/>
    </row>
    <row r="151" spans="1:6" ht="15" x14ac:dyDescent="0.35">
      <c r="A151" s="26" t="s">
        <v>194</v>
      </c>
      <c r="B151" s="247">
        <f>SUM(C151:F151)</f>
        <v>4</v>
      </c>
      <c r="C151" s="249">
        <f>1+1+1+1</f>
        <v>4</v>
      </c>
      <c r="D151" s="229">
        <v>0</v>
      </c>
      <c r="E151" s="243">
        <v>0</v>
      </c>
      <c r="F151" s="228">
        <v>0</v>
      </c>
    </row>
    <row r="152" spans="1:6" ht="15" x14ac:dyDescent="0.35">
      <c r="A152" s="26"/>
      <c r="B152" s="247"/>
      <c r="C152" s="249"/>
      <c r="D152" s="229"/>
      <c r="E152" s="243"/>
      <c r="F152" s="228"/>
    </row>
    <row r="153" spans="1:6" ht="15" x14ac:dyDescent="0.35">
      <c r="A153" s="26" t="s">
        <v>353</v>
      </c>
      <c r="B153" s="247">
        <f>SUM(C153:F153)</f>
        <v>1</v>
      </c>
      <c r="C153" s="249">
        <v>0</v>
      </c>
      <c r="D153" s="229">
        <v>0</v>
      </c>
      <c r="E153" s="243">
        <v>1</v>
      </c>
      <c r="F153" s="228">
        <v>0</v>
      </c>
    </row>
    <row r="154" spans="1:6" ht="15" x14ac:dyDescent="0.35">
      <c r="A154" s="26"/>
      <c r="B154" s="239"/>
      <c r="C154" s="229"/>
      <c r="D154" s="229"/>
      <c r="E154" s="243"/>
      <c r="F154" s="228"/>
    </row>
    <row r="155" spans="1:6" ht="15" x14ac:dyDescent="0.35">
      <c r="A155" s="26" t="s">
        <v>354</v>
      </c>
      <c r="B155" s="239">
        <f>SUM(C155:F155)</f>
        <v>1</v>
      </c>
      <c r="C155" s="228">
        <v>0</v>
      </c>
      <c r="D155" s="229">
        <v>1</v>
      </c>
      <c r="E155" s="243">
        <v>0</v>
      </c>
      <c r="F155" s="228">
        <v>0</v>
      </c>
    </row>
    <row r="156" spans="1:6" ht="15.5" x14ac:dyDescent="0.35">
      <c r="A156" s="74"/>
      <c r="B156" s="75"/>
      <c r="C156" s="76"/>
      <c r="D156" s="323"/>
      <c r="E156" s="77"/>
      <c r="F156" s="76"/>
    </row>
    <row r="157" spans="1:6" ht="15.5" x14ac:dyDescent="0.35">
      <c r="A157" s="64" t="s">
        <v>20</v>
      </c>
      <c r="B157" s="63"/>
      <c r="C157" s="64"/>
      <c r="D157" s="64"/>
      <c r="E157" s="63"/>
      <c r="F157" s="64"/>
    </row>
  </sheetData>
  <mergeCells count="7">
    <mergeCell ref="F9:F10"/>
    <mergeCell ref="A8:A10"/>
    <mergeCell ref="B8:B10"/>
    <mergeCell ref="C8:F8"/>
    <mergeCell ref="C9:C10"/>
    <mergeCell ref="D9:D10"/>
    <mergeCell ref="E9:E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horizontalDpi="4294967294" verticalDpi="4294967294" r:id="rId1"/>
  <rowBreaks count="1" manualBreakCount="1">
    <brk id="86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"/>
  <sheetViews>
    <sheetView zoomScaleSheetLayoutView="100" workbookViewId="0"/>
  </sheetViews>
  <sheetFormatPr defaultColWidth="0" defaultRowHeight="14.5" zeroHeight="1" x14ac:dyDescent="0.35"/>
  <cols>
    <col min="1" max="1" width="41.54296875" style="255" customWidth="1"/>
    <col min="2" max="6" width="11.453125" style="255" customWidth="1"/>
    <col min="7" max="16384" width="11.453125" style="255" hidden="1"/>
  </cols>
  <sheetData>
    <row r="1" spans="1:6" ht="15.5" x14ac:dyDescent="0.35">
      <c r="A1" s="1" t="s">
        <v>195</v>
      </c>
      <c r="B1" s="4"/>
      <c r="C1" s="4"/>
      <c r="D1" s="4"/>
      <c r="E1" s="4"/>
      <c r="F1" s="4"/>
    </row>
    <row r="2" spans="1:6" ht="15.5" x14ac:dyDescent="0.35">
      <c r="A2" s="40"/>
      <c r="B2" s="4"/>
      <c r="C2" s="4"/>
      <c r="D2" s="4"/>
      <c r="E2" s="4"/>
      <c r="F2" s="4"/>
    </row>
    <row r="3" spans="1:6" ht="15" x14ac:dyDescent="0.35">
      <c r="A3" s="5" t="s">
        <v>355</v>
      </c>
      <c r="B3" s="5"/>
      <c r="C3" s="5"/>
      <c r="D3" s="5"/>
      <c r="E3" s="5"/>
      <c r="F3" s="5"/>
    </row>
    <row r="4" spans="1:6" ht="15" x14ac:dyDescent="0.35">
      <c r="A4" s="5" t="s">
        <v>196</v>
      </c>
      <c r="B4" s="5"/>
      <c r="C4" s="5"/>
      <c r="D4" s="5"/>
      <c r="E4" s="5"/>
      <c r="F4" s="5"/>
    </row>
    <row r="5" spans="1:6" ht="15" x14ac:dyDescent="0.35">
      <c r="A5" s="5" t="s">
        <v>2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" x14ac:dyDescent="0.35">
      <c r="A7" s="304"/>
      <c r="B7" s="304"/>
      <c r="C7" s="304"/>
      <c r="D7" s="304"/>
      <c r="E7" s="304"/>
      <c r="F7" s="304"/>
    </row>
    <row r="8" spans="1:6" ht="15.5" x14ac:dyDescent="0.35">
      <c r="A8" s="378" t="s">
        <v>197</v>
      </c>
      <c r="B8" s="364" t="s">
        <v>5</v>
      </c>
      <c r="C8" s="367" t="s">
        <v>23</v>
      </c>
      <c r="D8" s="368"/>
      <c r="E8" s="368"/>
      <c r="F8" s="368"/>
    </row>
    <row r="9" spans="1:6" ht="15.5" x14ac:dyDescent="0.35">
      <c r="A9" s="379"/>
      <c r="B9" s="365"/>
      <c r="C9" s="6" t="s">
        <v>7</v>
      </c>
      <c r="D9" s="6" t="s">
        <v>8</v>
      </c>
      <c r="E9" s="41" t="s">
        <v>9</v>
      </c>
      <c r="F9" s="4" t="s">
        <v>10</v>
      </c>
    </row>
    <row r="10" spans="1:6" ht="15" x14ac:dyDescent="0.35">
      <c r="A10" s="380"/>
      <c r="B10" s="366"/>
      <c r="C10" s="7" t="s">
        <v>11</v>
      </c>
      <c r="D10" s="7" t="s">
        <v>12</v>
      </c>
      <c r="E10" s="7" t="s">
        <v>13</v>
      </c>
      <c r="F10" s="8" t="s">
        <v>14</v>
      </c>
    </row>
    <row r="11" spans="1:6" ht="15" x14ac:dyDescent="0.35">
      <c r="A11" s="304"/>
      <c r="B11" s="78"/>
      <c r="C11" s="78"/>
      <c r="D11" s="78"/>
      <c r="E11" s="78"/>
      <c r="F11" s="78"/>
    </row>
    <row r="12" spans="1:6" ht="15" x14ac:dyDescent="0.35">
      <c r="A12" s="84" t="s">
        <v>5</v>
      </c>
      <c r="B12" s="23">
        <f>SUM(B14:B21)+B23</f>
        <v>741</v>
      </c>
      <c r="C12" s="23">
        <f>SUM(C14:C21)+C23</f>
        <v>152</v>
      </c>
      <c r="D12" s="23">
        <f>SUM(D14:D21)+D23</f>
        <v>241</v>
      </c>
      <c r="E12" s="23">
        <f>SUM(E14:E21)+E23</f>
        <v>187</v>
      </c>
      <c r="F12" s="23">
        <f>SUM(F14:F21)+F23</f>
        <v>161</v>
      </c>
    </row>
    <row r="13" spans="1:6" ht="15" x14ac:dyDescent="0.35">
      <c r="A13" s="304"/>
      <c r="B13" s="23"/>
      <c r="C13" s="23"/>
      <c r="D13" s="23"/>
      <c r="E13" s="23"/>
      <c r="F13" s="23"/>
    </row>
    <row r="14" spans="1:6" ht="15.5" x14ac:dyDescent="0.35">
      <c r="A14" s="315" t="s">
        <v>198</v>
      </c>
      <c r="B14" s="15">
        <f t="shared" ref="B14:B21" si="0">SUM(C14:F14)</f>
        <v>519</v>
      </c>
      <c r="C14" s="15">
        <v>113</v>
      </c>
      <c r="D14" s="15">
        <v>177</v>
      </c>
      <c r="E14" s="15">
        <v>134</v>
      </c>
      <c r="F14" s="15">
        <v>95</v>
      </c>
    </row>
    <row r="15" spans="1:6" ht="15.5" x14ac:dyDescent="0.35">
      <c r="A15" s="20" t="s">
        <v>199</v>
      </c>
      <c r="B15" s="15">
        <f t="shared" si="0"/>
        <v>30</v>
      </c>
      <c r="C15" s="92">
        <v>8</v>
      </c>
      <c r="D15" s="92">
        <v>8</v>
      </c>
      <c r="E15" s="92">
        <v>10</v>
      </c>
      <c r="F15" s="92">
        <v>4</v>
      </c>
    </row>
    <row r="16" spans="1:6" ht="15.5" x14ac:dyDescent="0.35">
      <c r="A16" s="20" t="s">
        <v>200</v>
      </c>
      <c r="B16" s="92">
        <f t="shared" si="0"/>
        <v>51</v>
      </c>
      <c r="C16" s="92">
        <v>6</v>
      </c>
      <c r="D16" s="92">
        <v>10</v>
      </c>
      <c r="E16" s="92">
        <v>14</v>
      </c>
      <c r="F16" s="92">
        <v>21</v>
      </c>
    </row>
    <row r="17" spans="1:6" ht="15.5" x14ac:dyDescent="0.35">
      <c r="A17" s="20" t="s">
        <v>201</v>
      </c>
      <c r="B17" s="92">
        <f t="shared" si="0"/>
        <v>41</v>
      </c>
      <c r="C17" s="92">
        <v>10</v>
      </c>
      <c r="D17" s="92">
        <v>12</v>
      </c>
      <c r="E17" s="92">
        <v>10</v>
      </c>
      <c r="F17" s="92">
        <v>9</v>
      </c>
    </row>
    <row r="18" spans="1:6" ht="15.5" x14ac:dyDescent="0.35">
      <c r="A18" s="20" t="s">
        <v>202</v>
      </c>
      <c r="B18" s="92">
        <f t="shared" si="0"/>
        <v>6</v>
      </c>
      <c r="C18" s="92">
        <v>0</v>
      </c>
      <c r="D18" s="92">
        <v>3</v>
      </c>
      <c r="E18" s="92">
        <v>1</v>
      </c>
      <c r="F18" s="92">
        <v>2</v>
      </c>
    </row>
    <row r="19" spans="1:6" ht="15.5" x14ac:dyDescent="0.35">
      <c r="A19" s="20" t="s">
        <v>203</v>
      </c>
      <c r="B19" s="92">
        <f t="shared" si="0"/>
        <v>15</v>
      </c>
      <c r="C19" s="92">
        <v>2</v>
      </c>
      <c r="D19" s="92">
        <v>4</v>
      </c>
      <c r="E19" s="92">
        <v>2</v>
      </c>
      <c r="F19" s="92">
        <v>7</v>
      </c>
    </row>
    <row r="20" spans="1:6" ht="15.5" x14ac:dyDescent="0.35">
      <c r="A20" s="20" t="s">
        <v>204</v>
      </c>
      <c r="B20" s="92">
        <f t="shared" si="0"/>
        <v>3</v>
      </c>
      <c r="C20" s="92">
        <v>2</v>
      </c>
      <c r="D20" s="92">
        <v>0</v>
      </c>
      <c r="E20" s="92">
        <v>0</v>
      </c>
      <c r="F20" s="92">
        <v>1</v>
      </c>
    </row>
    <row r="21" spans="1:6" ht="15.5" x14ac:dyDescent="0.35">
      <c r="A21" s="20" t="s">
        <v>205</v>
      </c>
      <c r="B21" s="92">
        <f t="shared" si="0"/>
        <v>35</v>
      </c>
      <c r="C21" s="92">
        <v>6</v>
      </c>
      <c r="D21" s="92">
        <v>7</v>
      </c>
      <c r="E21" s="92">
        <v>9</v>
      </c>
      <c r="F21" s="92">
        <v>13</v>
      </c>
    </row>
    <row r="22" spans="1:6" ht="15.5" x14ac:dyDescent="0.35">
      <c r="A22" s="20"/>
      <c r="B22" s="92"/>
      <c r="C22" s="92"/>
      <c r="D22" s="92"/>
      <c r="E22" s="92"/>
      <c r="F22" s="92"/>
    </row>
    <row r="23" spans="1:6" ht="15.5" x14ac:dyDescent="0.35">
      <c r="A23" s="80" t="s">
        <v>206</v>
      </c>
      <c r="B23" s="252">
        <f>SUM(C23:F23)</f>
        <v>41</v>
      </c>
      <c r="C23" s="252">
        <f>SUM(C24:C26)</f>
        <v>5</v>
      </c>
      <c r="D23" s="252">
        <f>SUM(D24:D26)</f>
        <v>20</v>
      </c>
      <c r="E23" s="252">
        <f>SUM(E24:E26)</f>
        <v>7</v>
      </c>
      <c r="F23" s="252">
        <f>SUM(F24:F26)</f>
        <v>9</v>
      </c>
    </row>
    <row r="24" spans="1:6" ht="15.5" x14ac:dyDescent="0.35">
      <c r="A24" s="81" t="s">
        <v>207</v>
      </c>
      <c r="B24" s="92">
        <f>SUM(C24:F24)</f>
        <v>11</v>
      </c>
      <c r="C24" s="92">
        <v>0</v>
      </c>
      <c r="D24" s="92">
        <v>3</v>
      </c>
      <c r="E24" s="92">
        <v>4</v>
      </c>
      <c r="F24" s="92">
        <v>4</v>
      </c>
    </row>
    <row r="25" spans="1:6" ht="15.5" x14ac:dyDescent="0.35">
      <c r="A25" s="82" t="s">
        <v>208</v>
      </c>
      <c r="B25" s="253">
        <f>SUM(C25:F25)</f>
        <v>18</v>
      </c>
      <c r="C25" s="253">
        <v>1</v>
      </c>
      <c r="D25" s="253">
        <v>14</v>
      </c>
      <c r="E25" s="253">
        <v>1</v>
      </c>
      <c r="F25" s="92">
        <v>2</v>
      </c>
    </row>
    <row r="26" spans="1:6" ht="15.5" x14ac:dyDescent="0.35">
      <c r="A26" s="82" t="s">
        <v>209</v>
      </c>
      <c r="B26" s="253">
        <f>SUM(C26:F26)</f>
        <v>12</v>
      </c>
      <c r="C26" s="253">
        <v>4</v>
      </c>
      <c r="D26" s="253">
        <v>3</v>
      </c>
      <c r="E26" s="253">
        <v>2</v>
      </c>
      <c r="F26" s="92">
        <v>3</v>
      </c>
    </row>
    <row r="27" spans="1:6" ht="15.5" x14ac:dyDescent="0.35">
      <c r="A27" s="83"/>
      <c r="B27" s="83"/>
      <c r="C27" s="83"/>
      <c r="D27" s="83"/>
      <c r="E27" s="83"/>
      <c r="F27" s="59"/>
    </row>
    <row r="28" spans="1:6" ht="15.5" x14ac:dyDescent="0.35">
      <c r="A28" s="20" t="s">
        <v>20</v>
      </c>
      <c r="B28" s="3"/>
      <c r="C28" s="3"/>
      <c r="D28" s="3"/>
      <c r="E28" s="3"/>
      <c r="F28" s="3"/>
    </row>
    <row r="29" spans="1:6" hidden="1" x14ac:dyDescent="0.35"/>
    <row r="30" spans="1:6" ht="15.5" hidden="1" x14ac:dyDescent="0.35">
      <c r="A30" s="254"/>
    </row>
  </sheetData>
  <mergeCells count="3">
    <mergeCell ref="A8:A10"/>
    <mergeCell ref="B8:B10"/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9"/>
  <sheetViews>
    <sheetView zoomScaleSheetLayoutView="100" workbookViewId="0"/>
  </sheetViews>
  <sheetFormatPr defaultColWidth="0" defaultRowHeight="14.5" zeroHeight="1" x14ac:dyDescent="0.35"/>
  <cols>
    <col min="1" max="1" width="63.1796875" style="255" customWidth="1"/>
    <col min="2" max="6" width="11.453125" style="255" customWidth="1"/>
    <col min="7" max="16384" width="11.453125" style="255" hidden="1"/>
  </cols>
  <sheetData>
    <row r="1" spans="1:6" ht="15" x14ac:dyDescent="0.35">
      <c r="A1" s="1" t="s">
        <v>210</v>
      </c>
      <c r="B1" s="11"/>
      <c r="C1" s="11"/>
      <c r="D1" s="11"/>
      <c r="E1" s="11"/>
      <c r="F1" s="11"/>
    </row>
    <row r="2" spans="1:6" ht="15" x14ac:dyDescent="0.35">
      <c r="A2" s="1"/>
      <c r="B2" s="11"/>
      <c r="C2" s="11"/>
      <c r="D2" s="11"/>
      <c r="E2" s="11"/>
      <c r="F2" s="11"/>
    </row>
    <row r="3" spans="1:6" ht="15" x14ac:dyDescent="0.35">
      <c r="A3" s="5" t="s">
        <v>211</v>
      </c>
      <c r="B3" s="5"/>
      <c r="C3" s="5"/>
      <c r="D3" s="5"/>
      <c r="E3" s="5"/>
      <c r="F3" s="5"/>
    </row>
    <row r="4" spans="1:6" ht="15" x14ac:dyDescent="0.35">
      <c r="A4" s="5" t="s">
        <v>212</v>
      </c>
      <c r="B4" s="5"/>
      <c r="C4" s="5"/>
      <c r="D4" s="5"/>
      <c r="E4" s="5"/>
      <c r="F4" s="5"/>
    </row>
    <row r="5" spans="1:6" ht="15" x14ac:dyDescent="0.35">
      <c r="A5" s="5" t="s">
        <v>2</v>
      </c>
      <c r="B5" s="5"/>
      <c r="C5" s="5"/>
      <c r="D5" s="5"/>
      <c r="E5" s="5"/>
      <c r="F5" s="5"/>
    </row>
    <row r="6" spans="1:6" ht="15" x14ac:dyDescent="0.35">
      <c r="A6" s="5" t="s">
        <v>3</v>
      </c>
      <c r="B6" s="5"/>
      <c r="C6" s="5"/>
      <c r="D6" s="5"/>
      <c r="E6" s="5"/>
      <c r="F6" s="5"/>
    </row>
    <row r="7" spans="1:6" ht="15" x14ac:dyDescent="0.35">
      <c r="A7" s="304"/>
      <c r="B7" s="304"/>
      <c r="C7" s="305"/>
      <c r="D7" s="305"/>
      <c r="E7" s="305"/>
      <c r="F7" s="305"/>
    </row>
    <row r="8" spans="1:6" ht="15" x14ac:dyDescent="0.35">
      <c r="A8" s="378" t="s">
        <v>213</v>
      </c>
      <c r="B8" s="364" t="s">
        <v>5</v>
      </c>
      <c r="C8" s="389" t="s">
        <v>23</v>
      </c>
      <c r="D8" s="390"/>
      <c r="E8" s="390"/>
      <c r="F8" s="390"/>
    </row>
    <row r="9" spans="1:6" ht="15" x14ac:dyDescent="0.35">
      <c r="A9" s="379"/>
      <c r="B9" s="365"/>
      <c r="C9" s="53" t="s">
        <v>7</v>
      </c>
      <c r="D9" s="53" t="s">
        <v>8</v>
      </c>
      <c r="E9" s="53" t="s">
        <v>9</v>
      </c>
      <c r="F9" s="53" t="s">
        <v>10</v>
      </c>
    </row>
    <row r="10" spans="1:6" ht="15" x14ac:dyDescent="0.35">
      <c r="A10" s="379"/>
      <c r="B10" s="365"/>
      <c r="C10" s="53" t="s">
        <v>11</v>
      </c>
      <c r="D10" s="53" t="s">
        <v>12</v>
      </c>
      <c r="E10" s="53" t="s">
        <v>13</v>
      </c>
      <c r="F10" s="53" t="s">
        <v>14</v>
      </c>
    </row>
    <row r="11" spans="1:6" ht="15" x14ac:dyDescent="0.35">
      <c r="A11" s="313"/>
      <c r="B11" s="85"/>
      <c r="C11" s="85"/>
      <c r="D11" s="85"/>
      <c r="E11" s="85"/>
      <c r="F11" s="86"/>
    </row>
    <row r="12" spans="1:6" ht="15" x14ac:dyDescent="0.35">
      <c r="A12" s="52" t="s">
        <v>5</v>
      </c>
      <c r="B12" s="128">
        <f>SUM(B14:B17)</f>
        <v>41</v>
      </c>
      <c r="C12" s="128">
        <f>SUM(C14:C17)</f>
        <v>10</v>
      </c>
      <c r="D12" s="128">
        <f t="shared" ref="D12:F12" si="0">SUM(D14:D17)</f>
        <v>12</v>
      </c>
      <c r="E12" s="128">
        <f t="shared" si="0"/>
        <v>10</v>
      </c>
      <c r="F12" s="91">
        <f t="shared" si="0"/>
        <v>9</v>
      </c>
    </row>
    <row r="13" spans="1:6" ht="15" x14ac:dyDescent="0.35">
      <c r="A13" s="45"/>
      <c r="B13" s="128"/>
      <c r="C13" s="128"/>
      <c r="D13" s="128"/>
      <c r="E13" s="128"/>
      <c r="F13" s="91"/>
    </row>
    <row r="14" spans="1:6" ht="15.5" x14ac:dyDescent="0.35">
      <c r="A14" s="48" t="s">
        <v>61</v>
      </c>
      <c r="B14" s="144">
        <f>SUM(C14:F14)</f>
        <v>17</v>
      </c>
      <c r="C14" s="13">
        <v>5</v>
      </c>
      <c r="D14" s="13">
        <v>3</v>
      </c>
      <c r="E14" s="13">
        <f>1+1+4</f>
        <v>6</v>
      </c>
      <c r="F14" s="15">
        <v>3</v>
      </c>
    </row>
    <row r="15" spans="1:6" ht="15.5" x14ac:dyDescent="0.35">
      <c r="A15" s="48" t="s">
        <v>63</v>
      </c>
      <c r="B15" s="144">
        <f>SUM(C15:F15)</f>
        <v>8</v>
      </c>
      <c r="C15" s="13">
        <v>2</v>
      </c>
      <c r="D15" s="13">
        <v>3</v>
      </c>
      <c r="E15" s="13">
        <v>3</v>
      </c>
      <c r="F15" s="15">
        <v>0</v>
      </c>
    </row>
    <row r="16" spans="1:6" ht="15.5" x14ac:dyDescent="0.35">
      <c r="A16" s="48" t="s">
        <v>64</v>
      </c>
      <c r="B16" s="144">
        <f>SUM(C16:F16)</f>
        <v>9</v>
      </c>
      <c r="C16" s="13">
        <v>1</v>
      </c>
      <c r="D16" s="13">
        <v>4</v>
      </c>
      <c r="E16" s="13">
        <v>0</v>
      </c>
      <c r="F16" s="15">
        <v>4</v>
      </c>
    </row>
    <row r="17" spans="1:6" ht="15.5" x14ac:dyDescent="0.35">
      <c r="A17" s="48" t="s">
        <v>214</v>
      </c>
      <c r="B17" s="144">
        <f>SUM(C17:F17)</f>
        <v>7</v>
      </c>
      <c r="C17" s="13">
        <v>2</v>
      </c>
      <c r="D17" s="13">
        <v>2</v>
      </c>
      <c r="E17" s="13">
        <v>1</v>
      </c>
      <c r="F17" s="171">
        <v>2</v>
      </c>
    </row>
    <row r="18" spans="1:6" ht="15.5" x14ac:dyDescent="0.35">
      <c r="A18" s="87"/>
      <c r="B18" s="43"/>
      <c r="C18" s="19"/>
      <c r="D18" s="19"/>
      <c r="E18" s="19"/>
      <c r="F18" s="18"/>
    </row>
    <row r="19" spans="1:6" ht="15.5" x14ac:dyDescent="0.35">
      <c r="A19" s="20" t="s">
        <v>20</v>
      </c>
      <c r="B19" s="20"/>
      <c r="C19" s="20"/>
      <c r="D19" s="20"/>
      <c r="E19" s="20"/>
      <c r="F19" s="20"/>
    </row>
  </sheetData>
  <mergeCells count="3">
    <mergeCell ref="A8:A10"/>
    <mergeCell ref="B8:B10"/>
    <mergeCell ref="C8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35</vt:i4>
      </vt:variant>
    </vt:vector>
  </HeadingPairs>
  <TitlesOfParts>
    <vt:vector size="68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c-19</vt:lpstr>
      <vt:lpstr>c-20</vt:lpstr>
      <vt:lpstr>c-21</vt:lpstr>
      <vt:lpstr>c-22</vt:lpstr>
      <vt:lpstr>c-23</vt:lpstr>
      <vt:lpstr>c-24</vt:lpstr>
      <vt:lpstr>c-25</vt:lpstr>
      <vt:lpstr>c-26</vt:lpstr>
      <vt:lpstr>c-27</vt:lpstr>
      <vt:lpstr>c-28</vt:lpstr>
      <vt:lpstr>c-29</vt:lpstr>
      <vt:lpstr>c-30</vt:lpstr>
      <vt:lpstr>c-31</vt:lpstr>
      <vt:lpstr>c-32</vt:lpstr>
      <vt:lpstr>'c-1'!Print_Area</vt:lpstr>
      <vt:lpstr>'c-10'!Print_Area</vt:lpstr>
      <vt:lpstr>'c-11'!Print_Area</vt:lpstr>
      <vt:lpstr>'c-12'!Print_Area</vt:lpstr>
      <vt:lpstr>'c-13'!Print_Area</vt:lpstr>
      <vt:lpstr>'c-14'!Print_Area</vt:lpstr>
      <vt:lpstr>'c-15'!Print_Area</vt:lpstr>
      <vt:lpstr>'c-16'!Print_Area</vt:lpstr>
      <vt:lpstr>'c-17'!Print_Area</vt:lpstr>
      <vt:lpstr>'c-18'!Print_Area</vt:lpstr>
      <vt:lpstr>'c-19'!Print_Area</vt:lpstr>
      <vt:lpstr>'c-2'!Print_Area</vt:lpstr>
      <vt:lpstr>'c-20'!Print_Area</vt:lpstr>
      <vt:lpstr>'c-21'!Print_Area</vt:lpstr>
      <vt:lpstr>'c-22'!Print_Area</vt:lpstr>
      <vt:lpstr>'c-23'!Print_Area</vt:lpstr>
      <vt:lpstr>'c-24'!Print_Area</vt:lpstr>
      <vt:lpstr>'c-25'!Print_Area</vt:lpstr>
      <vt:lpstr>'c-26'!Print_Area</vt:lpstr>
      <vt:lpstr>'c-27'!Print_Area</vt:lpstr>
      <vt:lpstr>'c-28'!Print_Area</vt:lpstr>
      <vt:lpstr>'c-29'!Print_Area</vt:lpstr>
      <vt:lpstr>'c-3'!Print_Area</vt:lpstr>
      <vt:lpstr>'c-30'!Print_Area</vt:lpstr>
      <vt:lpstr>'c-31'!Print_Area</vt:lpstr>
      <vt:lpstr>'c-32'!Print_Area</vt:lpstr>
      <vt:lpstr>'c-4'!Print_Area</vt:lpstr>
      <vt:lpstr>'c-5'!Print_Area</vt:lpstr>
      <vt:lpstr>'c-6'!Print_Area</vt:lpstr>
      <vt:lpstr>'c-7'!Print_Area</vt:lpstr>
      <vt:lpstr>'c-8'!Print_Area</vt:lpstr>
      <vt:lpstr>'c-9'!Print_Area</vt:lpstr>
      <vt:lpstr>Índice!Print_Area</vt:lpstr>
      <vt:lpstr>'c-6'!Print_Titles</vt:lpstr>
      <vt:lpstr>Índice!Print_Titles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msotomayor</dc:creator>
  <cp:lastModifiedBy>Jesus</cp:lastModifiedBy>
  <cp:lastPrinted>2019-07-05T00:29:47Z</cp:lastPrinted>
  <dcterms:created xsi:type="dcterms:W3CDTF">2019-05-30T22:38:05Z</dcterms:created>
  <dcterms:modified xsi:type="dcterms:W3CDTF">2020-05-15T18:37:43Z</dcterms:modified>
</cp:coreProperties>
</file>